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Ex1.xml" ContentType="application/vnd.ms-office.chartex+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Ex2.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C:\Users\User\Downloads\"/>
    </mc:Choice>
  </mc:AlternateContent>
  <xr:revisionPtr revIDLastSave="0" documentId="13_ncr:1_{3ED9930C-6412-437A-B473-EEA8E128D30F}" xr6:coauthVersionLast="47" xr6:coauthVersionMax="47" xr10:uidLastSave="{00000000-0000-0000-0000-000000000000}"/>
  <bookViews>
    <workbookView xWindow="-120" yWindow="-120" windowWidth="20730" windowHeight="11160" firstSheet="11" activeTab="11" xr2:uid="{00000000-000D-0000-FFFF-FFFF00000000}"/>
  </bookViews>
  <sheets>
    <sheet name="Financial&gt;" sheetId="7" r:id="rId1"/>
    <sheet name="Histoirical FC" sheetId="8" r:id="rId2"/>
    <sheet name="Ratio Analysis" sheetId="10" r:id="rId3"/>
    <sheet name="Common Size Statement" sheetId="11" r:id="rId4"/>
    <sheet name="Forcasting" sheetId="9" r:id="rId5"/>
    <sheet name="DCF&gt;" sheetId="13" r:id="rId6"/>
    <sheet name="WACC" sheetId="14" r:id="rId7"/>
    <sheet name="Relative Valuation" sheetId="15" r:id="rId8"/>
    <sheet name="Football Field Analysis" sheetId="16" r:id="rId9"/>
    <sheet name="Intrinsic Growth" sheetId="17" r:id="rId10"/>
    <sheet name="Raw FC" sheetId="18" r:id="rId11"/>
    <sheet name="Dupont Analysis" sheetId="23" r:id="rId12"/>
    <sheet name="Alt Man Z Score" sheetId="24" r:id="rId13"/>
    <sheet name="VAR" sheetId="25" r:id="rId14"/>
    <sheet name="Monte Carlo Simulation" sheetId="26" r:id="rId15"/>
    <sheet name="Peer Comps" sheetId="19" r:id="rId16"/>
    <sheet name="Data Sheet" sheetId="6" r:id="rId17"/>
    <sheet name="Rough Data" sheetId="12" r:id="rId18"/>
    <sheet name="Beta" sheetId="20" r:id="rId19"/>
    <sheet name="RM" sheetId="21" r:id="rId20"/>
    <sheet name="Rough Data Relative valuation" sheetId="22" r:id="rId21"/>
  </sheets>
  <definedNames>
    <definedName name="_xlnm._FilterDatabase" localSheetId="18" hidden="1">Beta!$F$6:$H$6</definedName>
    <definedName name="_xlnm._FilterDatabase" localSheetId="14" hidden="1">'Monte Carlo Simulation'!$B$8:$E$8</definedName>
    <definedName name="_xlnm._FilterDatabase" localSheetId="13" hidden="1">VAR!$B$2:$E$2</definedName>
    <definedName name="_xlchart.v1.0" hidden="1">VAR!$E$3:$E$7354</definedName>
    <definedName name="_xlchart.v1.1" hidden="1">'Monte Carlo Simulation'!$G$9:$G$7361</definedName>
    <definedName name="_xlnm.Print_Area" localSheetId="11">'Dupont Analysis'!$A$1:$L$68</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109" i="23" l="1"/>
  <c r="B92" i="23"/>
  <c r="B91" i="23"/>
  <c r="B100" i="23" s="1"/>
  <c r="J88" i="23"/>
  <c r="J91" i="23" s="1"/>
  <c r="I88" i="23"/>
  <c r="I91" i="23" s="1"/>
  <c r="H88" i="23"/>
  <c r="H91" i="23" s="1"/>
  <c r="G88" i="23"/>
  <c r="G91" i="23" s="1"/>
  <c r="F88" i="23"/>
  <c r="F91" i="23" s="1"/>
  <c r="E88" i="23"/>
  <c r="E91" i="23" s="1"/>
  <c r="K88" i="23"/>
  <c r="K91" i="23" s="1"/>
  <c r="B87" i="23"/>
  <c r="J84" i="23"/>
  <c r="J87" i="23" s="1"/>
  <c r="I84" i="23"/>
  <c r="I87" i="23" s="1"/>
  <c r="H84" i="23"/>
  <c r="H87" i="23" s="1"/>
  <c r="G84" i="23"/>
  <c r="G87" i="23" s="1"/>
  <c r="F84" i="23"/>
  <c r="F87" i="23" s="1"/>
  <c r="E84" i="23"/>
  <c r="E87" i="23" s="1"/>
  <c r="E106" i="23" s="1"/>
  <c r="E109" i="23" s="1"/>
  <c r="K84" i="23"/>
  <c r="K87" i="23" s="1"/>
  <c r="J77" i="23"/>
  <c r="J83" i="23" s="1"/>
  <c r="I77" i="23"/>
  <c r="H77" i="23"/>
  <c r="G77" i="23"/>
  <c r="G83" i="23" s="1"/>
  <c r="G99" i="23" s="1"/>
  <c r="G105" i="23" s="1"/>
  <c r="F77" i="23"/>
  <c r="F83" i="23" s="1"/>
  <c r="E77" i="23"/>
  <c r="E83" i="23" s="1"/>
  <c r="K77" i="23"/>
  <c r="K83" i="23" s="1"/>
  <c r="J76" i="23"/>
  <c r="J82" i="23" s="1"/>
  <c r="J98" i="23" s="1"/>
  <c r="J104" i="23" s="1"/>
  <c r="I76" i="23"/>
  <c r="I82" i="23" s="1"/>
  <c r="I98" i="23" s="1"/>
  <c r="I104" i="23" s="1"/>
  <c r="H76" i="23"/>
  <c r="H82" i="23" s="1"/>
  <c r="H98" i="23" s="1"/>
  <c r="H104" i="23" s="1"/>
  <c r="G76" i="23"/>
  <c r="G82" i="23" s="1"/>
  <c r="G98" i="23" s="1"/>
  <c r="G104" i="23" s="1"/>
  <c r="F76" i="23"/>
  <c r="F82" i="23" s="1"/>
  <c r="F98" i="23" s="1"/>
  <c r="F104" i="23" s="1"/>
  <c r="E76" i="23"/>
  <c r="E82" i="23" s="1"/>
  <c r="E98" i="23" s="1"/>
  <c r="E104" i="23" s="1"/>
  <c r="K76" i="23"/>
  <c r="K82" i="23" s="1"/>
  <c r="K98" i="23" s="1"/>
  <c r="K104" i="23" s="1"/>
  <c r="J78" i="23"/>
  <c r="J92" i="23" s="1"/>
  <c r="I78" i="23"/>
  <c r="I92" i="23" s="1"/>
  <c r="H78" i="23"/>
  <c r="H92" i="23" s="1"/>
  <c r="G78" i="23"/>
  <c r="G92" i="23" s="1"/>
  <c r="F78" i="23"/>
  <c r="F92" i="23" s="1"/>
  <c r="E78" i="23"/>
  <c r="E92" i="23" s="1"/>
  <c r="K78" i="23"/>
  <c r="K92" i="23" s="1"/>
  <c r="B3" i="23"/>
  <c r="J89" i="23" l="1"/>
  <c r="F85" i="23"/>
  <c r="F89" i="23"/>
  <c r="K79" i="23"/>
  <c r="H79" i="23"/>
  <c r="I79" i="23"/>
  <c r="J85" i="23"/>
  <c r="J79" i="23"/>
  <c r="E79" i="23"/>
  <c r="E99" i="23"/>
  <c r="E85" i="23"/>
  <c r="G89" i="23"/>
  <c r="G106" i="23"/>
  <c r="G109" i="23" s="1"/>
  <c r="K100" i="23"/>
  <c r="K110" i="23" s="1"/>
  <c r="K93" i="23"/>
  <c r="K106" i="23"/>
  <c r="K89" i="23"/>
  <c r="H89" i="23"/>
  <c r="H106" i="23"/>
  <c r="H109" i="23" s="1"/>
  <c r="E100" i="23"/>
  <c r="E110" i="23" s="1"/>
  <c r="E111" i="23" s="1"/>
  <c r="E93" i="23"/>
  <c r="I93" i="23"/>
  <c r="I100" i="23"/>
  <c r="I110" i="23" s="1"/>
  <c r="H93" i="23"/>
  <c r="K85" i="23"/>
  <c r="K99" i="23"/>
  <c r="G93" i="23"/>
  <c r="G100" i="23"/>
  <c r="G110" i="23" s="1"/>
  <c r="I106" i="23"/>
  <c r="I109" i="23" s="1"/>
  <c r="I89" i="23"/>
  <c r="F100" i="23"/>
  <c r="F110" i="23" s="1"/>
  <c r="F93" i="23"/>
  <c r="F95" i="23" s="1"/>
  <c r="J100" i="23"/>
  <c r="J110" i="23" s="1"/>
  <c r="J93" i="23"/>
  <c r="F106" i="23"/>
  <c r="F109" i="23" s="1"/>
  <c r="J106" i="23"/>
  <c r="J109" i="23" s="1"/>
  <c r="F79" i="23"/>
  <c r="H100" i="23"/>
  <c r="H110" i="23" s="1"/>
  <c r="G85" i="23"/>
  <c r="H83" i="23"/>
  <c r="G79" i="23"/>
  <c r="I83" i="23"/>
  <c r="F99" i="23"/>
  <c r="J99" i="23"/>
  <c r="E89" i="23"/>
  <c r="F111" i="23" l="1"/>
  <c r="G111" i="23"/>
  <c r="J95" i="23"/>
  <c r="G101" i="23"/>
  <c r="H111" i="23"/>
  <c r="K95" i="23"/>
  <c r="J111" i="23"/>
  <c r="I111" i="23"/>
  <c r="K101" i="23"/>
  <c r="K105" i="23"/>
  <c r="K107" i="23" s="1"/>
  <c r="I85" i="23"/>
  <c r="I95" i="23" s="1"/>
  <c r="I99" i="23"/>
  <c r="K109" i="23"/>
  <c r="K111" i="23" s="1"/>
  <c r="G107" i="23"/>
  <c r="G113" i="23" s="1"/>
  <c r="J105" i="23"/>
  <c r="J107" i="23" s="1"/>
  <c r="J101" i="23"/>
  <c r="H85" i="23"/>
  <c r="H95" i="23" s="1"/>
  <c r="H99" i="23"/>
  <c r="E95" i="23"/>
  <c r="F105" i="23"/>
  <c r="F107" i="23" s="1"/>
  <c r="F113" i="23" s="1"/>
  <c r="F101" i="23"/>
  <c r="G95" i="23"/>
  <c r="E101" i="23"/>
  <c r="E105" i="23"/>
  <c r="E107" i="23" s="1"/>
  <c r="E113" i="23" s="1"/>
  <c r="B4" i="23"/>
  <c r="B2" i="23"/>
  <c r="D7360" i="26"/>
  <c r="D7359" i="26"/>
  <c r="D7358" i="26"/>
  <c r="D7357" i="26"/>
  <c r="D7356" i="26"/>
  <c r="D7355" i="26"/>
  <c r="D7354" i="26"/>
  <c r="D7353" i="26"/>
  <c r="D7352" i="26"/>
  <c r="D7351" i="26"/>
  <c r="D7350" i="26"/>
  <c r="D7349" i="26"/>
  <c r="D7348" i="26"/>
  <c r="D7347" i="26"/>
  <c r="D7346" i="26"/>
  <c r="D7345" i="26"/>
  <c r="D7344" i="26"/>
  <c r="D7343" i="26"/>
  <c r="D7342" i="26"/>
  <c r="D7341" i="26"/>
  <c r="D7340" i="26"/>
  <c r="D7339" i="26"/>
  <c r="D7338" i="26"/>
  <c r="D7337" i="26"/>
  <c r="D7336" i="26"/>
  <c r="D7335" i="26"/>
  <c r="D7334" i="26"/>
  <c r="D7333" i="26"/>
  <c r="D7332" i="26"/>
  <c r="D7331" i="26"/>
  <c r="D7330" i="26"/>
  <c r="D7329" i="26"/>
  <c r="D7328" i="26"/>
  <c r="D7327" i="26"/>
  <c r="D7326" i="26"/>
  <c r="D7325" i="26"/>
  <c r="D7324" i="26"/>
  <c r="D7323" i="26"/>
  <c r="D7322" i="26"/>
  <c r="D7321" i="26"/>
  <c r="D7320" i="26"/>
  <c r="D7319" i="26"/>
  <c r="D7318" i="26"/>
  <c r="D7317" i="26"/>
  <c r="D7316" i="26"/>
  <c r="D7315" i="26"/>
  <c r="D7314" i="26"/>
  <c r="D7313" i="26"/>
  <c r="D7312" i="26"/>
  <c r="D7311" i="26"/>
  <c r="D7310" i="26"/>
  <c r="D7309" i="26"/>
  <c r="D7308" i="26"/>
  <c r="D7307" i="26"/>
  <c r="D7306" i="26"/>
  <c r="D7305" i="26"/>
  <c r="D7304" i="26"/>
  <c r="D7303" i="26"/>
  <c r="D7302" i="26"/>
  <c r="D7301" i="26"/>
  <c r="D7300" i="26"/>
  <c r="D7299" i="26"/>
  <c r="D7298" i="26"/>
  <c r="D7297" i="26"/>
  <c r="D7296" i="26"/>
  <c r="D7295" i="26"/>
  <c r="D7294" i="26"/>
  <c r="D7293" i="26"/>
  <c r="D7292" i="26"/>
  <c r="D7291" i="26"/>
  <c r="D7290" i="26"/>
  <c r="D7289" i="26"/>
  <c r="D7288" i="26"/>
  <c r="D7287" i="26"/>
  <c r="D7286" i="26"/>
  <c r="D7285" i="26"/>
  <c r="D7284" i="26"/>
  <c r="D7283" i="26"/>
  <c r="D7282" i="26"/>
  <c r="D7281" i="26"/>
  <c r="D7280" i="26"/>
  <c r="D7279" i="26"/>
  <c r="D7278" i="26"/>
  <c r="D7277" i="26"/>
  <c r="D7276" i="26"/>
  <c r="D7275" i="26"/>
  <c r="D7274" i="26"/>
  <c r="D7273" i="26"/>
  <c r="D7272" i="26"/>
  <c r="D7271" i="26"/>
  <c r="D7270" i="26"/>
  <c r="D7269" i="26"/>
  <c r="D7268" i="26"/>
  <c r="D7267" i="26"/>
  <c r="D7266" i="26"/>
  <c r="D7265" i="26"/>
  <c r="D7264" i="26"/>
  <c r="D7263" i="26"/>
  <c r="D7262" i="26"/>
  <c r="D7261" i="26"/>
  <c r="D7260" i="26"/>
  <c r="D7259" i="26"/>
  <c r="D7258" i="26"/>
  <c r="D7257" i="26"/>
  <c r="D7256" i="26"/>
  <c r="D7255" i="26"/>
  <c r="D7254" i="26"/>
  <c r="D7253" i="26"/>
  <c r="D7252" i="26"/>
  <c r="D7251" i="26"/>
  <c r="D7250" i="26"/>
  <c r="D7249" i="26"/>
  <c r="D7248" i="26"/>
  <c r="D7247" i="26"/>
  <c r="D7246" i="26"/>
  <c r="D7245" i="26"/>
  <c r="D7244" i="26"/>
  <c r="D7243" i="26"/>
  <c r="D7242" i="26"/>
  <c r="D7241" i="26"/>
  <c r="D7240" i="26"/>
  <c r="D7239" i="26"/>
  <c r="D7238" i="26"/>
  <c r="D7237" i="26"/>
  <c r="D7236" i="26"/>
  <c r="D7235" i="26"/>
  <c r="D7234" i="26"/>
  <c r="D7233" i="26"/>
  <c r="D7232" i="26"/>
  <c r="D7231" i="26"/>
  <c r="D7230" i="26"/>
  <c r="D7229" i="26"/>
  <c r="D7228" i="26"/>
  <c r="D7227" i="26"/>
  <c r="D7226" i="26"/>
  <c r="D7225" i="26"/>
  <c r="D7224" i="26"/>
  <c r="D7223" i="26"/>
  <c r="D7222" i="26"/>
  <c r="D7221" i="26"/>
  <c r="D7220" i="26"/>
  <c r="D7219" i="26"/>
  <c r="D7218" i="26"/>
  <c r="D7217" i="26"/>
  <c r="D7216" i="26"/>
  <c r="D7215" i="26"/>
  <c r="D7214" i="26"/>
  <c r="D7213" i="26"/>
  <c r="D7212" i="26"/>
  <c r="D7211" i="26"/>
  <c r="D7210" i="26"/>
  <c r="D7209" i="26"/>
  <c r="D7208" i="26"/>
  <c r="D7207" i="26"/>
  <c r="D7206" i="26"/>
  <c r="D7205" i="26"/>
  <c r="D7204" i="26"/>
  <c r="D7203" i="26"/>
  <c r="D7202" i="26"/>
  <c r="D7201" i="26"/>
  <c r="D7200" i="26"/>
  <c r="D7199" i="26"/>
  <c r="D7198" i="26"/>
  <c r="D7197" i="26"/>
  <c r="D7196" i="26"/>
  <c r="D7195" i="26"/>
  <c r="D7194" i="26"/>
  <c r="D7193" i="26"/>
  <c r="D7192" i="26"/>
  <c r="D7191" i="26"/>
  <c r="D7190" i="26"/>
  <c r="D7189" i="26"/>
  <c r="D7188" i="26"/>
  <c r="D7187" i="26"/>
  <c r="D7186" i="26"/>
  <c r="D7185" i="26"/>
  <c r="D7184" i="26"/>
  <c r="D7183" i="26"/>
  <c r="D7182" i="26"/>
  <c r="D7181" i="26"/>
  <c r="D7180" i="26"/>
  <c r="D7179" i="26"/>
  <c r="D7178" i="26"/>
  <c r="D7177" i="26"/>
  <c r="D7176" i="26"/>
  <c r="D7175" i="26"/>
  <c r="D7174" i="26"/>
  <c r="D7173" i="26"/>
  <c r="D7172" i="26"/>
  <c r="D7171" i="26"/>
  <c r="D7170" i="26"/>
  <c r="D7169" i="26"/>
  <c r="D7168" i="26"/>
  <c r="D7167" i="26"/>
  <c r="D7166" i="26"/>
  <c r="D7165" i="26"/>
  <c r="D7164" i="26"/>
  <c r="D7163" i="26"/>
  <c r="D7162" i="26"/>
  <c r="D7161" i="26"/>
  <c r="D7160" i="26"/>
  <c r="D7159" i="26"/>
  <c r="D7158" i="26"/>
  <c r="D7157" i="26"/>
  <c r="D7156" i="26"/>
  <c r="D7155" i="26"/>
  <c r="D7154" i="26"/>
  <c r="D7153" i="26"/>
  <c r="D7152" i="26"/>
  <c r="D7151" i="26"/>
  <c r="D7150" i="26"/>
  <c r="D7149" i="26"/>
  <c r="D7148" i="26"/>
  <c r="D7147" i="26"/>
  <c r="D7146" i="26"/>
  <c r="D7145" i="26"/>
  <c r="D7144" i="26"/>
  <c r="D7143" i="26"/>
  <c r="D7142" i="26"/>
  <c r="D7141" i="26"/>
  <c r="D7140" i="26"/>
  <c r="D7139" i="26"/>
  <c r="D7138" i="26"/>
  <c r="D7137" i="26"/>
  <c r="D7136" i="26"/>
  <c r="D7135" i="26"/>
  <c r="D7134" i="26"/>
  <c r="D7133" i="26"/>
  <c r="D7132" i="26"/>
  <c r="D7131" i="26"/>
  <c r="D7130" i="26"/>
  <c r="D7129" i="26"/>
  <c r="D7128" i="26"/>
  <c r="D7127" i="26"/>
  <c r="D7126" i="26"/>
  <c r="D7125" i="26"/>
  <c r="D7124" i="26"/>
  <c r="D7123" i="26"/>
  <c r="D7122" i="26"/>
  <c r="D7121" i="26"/>
  <c r="D7120" i="26"/>
  <c r="D7119" i="26"/>
  <c r="D7118" i="26"/>
  <c r="D7117" i="26"/>
  <c r="D7116" i="26"/>
  <c r="D7115" i="26"/>
  <c r="D7114" i="26"/>
  <c r="D7113" i="26"/>
  <c r="D7112" i="26"/>
  <c r="D7111" i="26"/>
  <c r="D7110" i="26"/>
  <c r="D7109" i="26"/>
  <c r="D7108" i="26"/>
  <c r="D7107" i="26"/>
  <c r="D7106" i="26"/>
  <c r="D7105" i="26"/>
  <c r="D7104" i="26"/>
  <c r="D7103" i="26"/>
  <c r="D7102" i="26"/>
  <c r="D7101" i="26"/>
  <c r="D7100" i="26"/>
  <c r="D7099" i="26"/>
  <c r="D7098" i="26"/>
  <c r="D7097" i="26"/>
  <c r="D7096" i="26"/>
  <c r="D7095" i="26"/>
  <c r="D7094" i="26"/>
  <c r="D7093" i="26"/>
  <c r="D7092" i="26"/>
  <c r="D7091" i="26"/>
  <c r="D7090" i="26"/>
  <c r="D7089" i="26"/>
  <c r="D7088" i="26"/>
  <c r="D7087" i="26"/>
  <c r="D7086" i="26"/>
  <c r="D7085" i="26"/>
  <c r="D7084" i="26"/>
  <c r="D7083" i="26"/>
  <c r="D7082" i="26"/>
  <c r="D7081" i="26"/>
  <c r="D7080" i="26"/>
  <c r="D7079" i="26"/>
  <c r="D7078" i="26"/>
  <c r="D7077" i="26"/>
  <c r="D7076" i="26"/>
  <c r="D7075" i="26"/>
  <c r="D7074" i="26"/>
  <c r="D7073" i="26"/>
  <c r="D7072" i="26"/>
  <c r="D7071" i="26"/>
  <c r="D7070" i="26"/>
  <c r="D7069" i="26"/>
  <c r="D7068" i="26"/>
  <c r="D7067" i="26"/>
  <c r="D7066" i="26"/>
  <c r="D7065" i="26"/>
  <c r="D7064" i="26"/>
  <c r="D7063" i="26"/>
  <c r="D7062" i="26"/>
  <c r="D7061" i="26"/>
  <c r="D7060" i="26"/>
  <c r="D7059" i="26"/>
  <c r="D7058" i="26"/>
  <c r="D7057" i="26"/>
  <c r="D7056" i="26"/>
  <c r="D7055" i="26"/>
  <c r="D7054" i="26"/>
  <c r="D7053" i="26"/>
  <c r="D7052" i="26"/>
  <c r="D7051" i="26"/>
  <c r="D7050" i="26"/>
  <c r="D7049" i="26"/>
  <c r="D7048" i="26"/>
  <c r="D7047" i="26"/>
  <c r="D7046" i="26"/>
  <c r="D7045" i="26"/>
  <c r="D7044" i="26"/>
  <c r="D7043" i="26"/>
  <c r="D7042" i="26"/>
  <c r="D7041" i="26"/>
  <c r="D7040" i="26"/>
  <c r="D7039" i="26"/>
  <c r="D7038" i="26"/>
  <c r="D7037" i="26"/>
  <c r="D7036" i="26"/>
  <c r="D7035" i="26"/>
  <c r="D7034" i="26"/>
  <c r="D7033" i="26"/>
  <c r="D7032" i="26"/>
  <c r="D7031" i="26"/>
  <c r="D7030" i="26"/>
  <c r="D7029" i="26"/>
  <c r="D7028" i="26"/>
  <c r="D7027" i="26"/>
  <c r="D7026" i="26"/>
  <c r="D7025" i="26"/>
  <c r="D7024" i="26"/>
  <c r="D7023" i="26"/>
  <c r="D7022" i="26"/>
  <c r="D7021" i="26"/>
  <c r="D7020" i="26"/>
  <c r="D7019" i="26"/>
  <c r="D7018" i="26"/>
  <c r="D7017" i="26"/>
  <c r="D7016" i="26"/>
  <c r="D7015" i="26"/>
  <c r="D7014" i="26"/>
  <c r="D7013" i="26"/>
  <c r="D7012" i="26"/>
  <c r="D7011" i="26"/>
  <c r="D7010" i="26"/>
  <c r="D7009" i="26"/>
  <c r="D7008" i="26"/>
  <c r="D7007" i="26"/>
  <c r="D7006" i="26"/>
  <c r="D7005" i="26"/>
  <c r="D7004" i="26"/>
  <c r="D7003" i="26"/>
  <c r="D7002" i="26"/>
  <c r="D7001" i="26"/>
  <c r="D7000" i="26"/>
  <c r="D6999" i="26"/>
  <c r="D6998" i="26"/>
  <c r="D6997" i="26"/>
  <c r="D6996" i="26"/>
  <c r="D6995" i="26"/>
  <c r="D6994" i="26"/>
  <c r="D6993" i="26"/>
  <c r="D6992" i="26"/>
  <c r="D6991" i="26"/>
  <c r="D6990" i="26"/>
  <c r="D6989" i="26"/>
  <c r="D6988" i="26"/>
  <c r="D6987" i="26"/>
  <c r="D6986" i="26"/>
  <c r="D6985" i="26"/>
  <c r="D6984" i="26"/>
  <c r="D6983" i="26"/>
  <c r="D6982" i="26"/>
  <c r="D6981" i="26"/>
  <c r="D6980" i="26"/>
  <c r="D6979" i="26"/>
  <c r="D6978" i="26"/>
  <c r="D6977" i="26"/>
  <c r="D6976" i="26"/>
  <c r="D6975" i="26"/>
  <c r="D6974" i="26"/>
  <c r="D6973" i="26"/>
  <c r="D6972" i="26"/>
  <c r="D6971" i="26"/>
  <c r="D6970" i="26"/>
  <c r="D6969" i="26"/>
  <c r="D6968" i="26"/>
  <c r="D6967" i="26"/>
  <c r="D6966" i="26"/>
  <c r="D6965" i="26"/>
  <c r="D6964" i="26"/>
  <c r="D6963" i="26"/>
  <c r="D6962" i="26"/>
  <c r="D6961" i="26"/>
  <c r="D6960" i="26"/>
  <c r="D6959" i="26"/>
  <c r="D6958" i="26"/>
  <c r="D6957" i="26"/>
  <c r="D6956" i="26"/>
  <c r="D6955" i="26"/>
  <c r="D6954" i="26"/>
  <c r="D6953" i="26"/>
  <c r="D6952" i="26"/>
  <c r="D6951" i="26"/>
  <c r="D6950" i="26"/>
  <c r="D6949" i="26"/>
  <c r="D6948" i="26"/>
  <c r="D6947" i="26"/>
  <c r="D6946" i="26"/>
  <c r="D6945" i="26"/>
  <c r="D6944" i="26"/>
  <c r="D6943" i="26"/>
  <c r="D6942" i="26"/>
  <c r="D6941" i="26"/>
  <c r="D6940" i="26"/>
  <c r="D6939" i="26"/>
  <c r="D6938" i="26"/>
  <c r="D6937" i="26"/>
  <c r="D6936" i="26"/>
  <c r="D6935" i="26"/>
  <c r="D6934" i="26"/>
  <c r="D6933" i="26"/>
  <c r="D6932" i="26"/>
  <c r="D6931" i="26"/>
  <c r="D6930" i="26"/>
  <c r="D6929" i="26"/>
  <c r="D6928" i="26"/>
  <c r="D6927" i="26"/>
  <c r="D6926" i="26"/>
  <c r="D6925" i="26"/>
  <c r="D6924" i="26"/>
  <c r="D6923" i="26"/>
  <c r="D6922" i="26"/>
  <c r="D6921" i="26"/>
  <c r="D6920" i="26"/>
  <c r="D6919" i="26"/>
  <c r="D6918" i="26"/>
  <c r="D6917" i="26"/>
  <c r="D6916" i="26"/>
  <c r="D6915" i="26"/>
  <c r="D6914" i="26"/>
  <c r="D6913" i="26"/>
  <c r="D6912" i="26"/>
  <c r="D6911" i="26"/>
  <c r="D6910" i="26"/>
  <c r="D6909" i="26"/>
  <c r="D6908" i="26"/>
  <c r="D6907" i="26"/>
  <c r="D6906" i="26"/>
  <c r="D6905" i="26"/>
  <c r="D6904" i="26"/>
  <c r="D6903" i="26"/>
  <c r="D6902" i="26"/>
  <c r="D6901" i="26"/>
  <c r="D6900" i="26"/>
  <c r="D6899" i="26"/>
  <c r="D6898" i="26"/>
  <c r="D6897" i="26"/>
  <c r="D6896" i="26"/>
  <c r="D6895" i="26"/>
  <c r="D6894" i="26"/>
  <c r="D6893" i="26"/>
  <c r="D6892" i="26"/>
  <c r="D6891" i="26"/>
  <c r="D6890" i="26"/>
  <c r="D6889" i="26"/>
  <c r="D6888" i="26"/>
  <c r="D6887" i="26"/>
  <c r="D6886" i="26"/>
  <c r="D6885" i="26"/>
  <c r="D6884" i="26"/>
  <c r="D6883" i="26"/>
  <c r="D6882" i="26"/>
  <c r="D6881" i="26"/>
  <c r="D6880" i="26"/>
  <c r="D6879" i="26"/>
  <c r="D6878" i="26"/>
  <c r="D6877" i="26"/>
  <c r="D6876" i="26"/>
  <c r="D6875" i="26"/>
  <c r="D6874" i="26"/>
  <c r="D6873" i="26"/>
  <c r="D6872" i="26"/>
  <c r="D6871" i="26"/>
  <c r="D6870" i="26"/>
  <c r="D6869" i="26"/>
  <c r="D6868" i="26"/>
  <c r="D6867" i="26"/>
  <c r="D6866" i="26"/>
  <c r="D6865" i="26"/>
  <c r="D6864" i="26"/>
  <c r="D6863" i="26"/>
  <c r="D6862" i="26"/>
  <c r="D6861" i="26"/>
  <c r="D6860" i="26"/>
  <c r="D6859" i="26"/>
  <c r="D6858" i="26"/>
  <c r="D6857" i="26"/>
  <c r="D6856" i="26"/>
  <c r="D6855" i="26"/>
  <c r="D6854" i="26"/>
  <c r="D6853" i="26"/>
  <c r="D6852" i="26"/>
  <c r="D6851" i="26"/>
  <c r="D6850" i="26"/>
  <c r="D6849" i="26"/>
  <c r="D6848" i="26"/>
  <c r="D6847" i="26"/>
  <c r="D6846" i="26"/>
  <c r="D6845" i="26"/>
  <c r="D6844" i="26"/>
  <c r="D6843" i="26"/>
  <c r="D6842" i="26"/>
  <c r="D6841" i="26"/>
  <c r="D6840" i="26"/>
  <c r="D6839" i="26"/>
  <c r="D6838" i="26"/>
  <c r="D6837" i="26"/>
  <c r="D6836" i="26"/>
  <c r="D6835" i="26"/>
  <c r="D6834" i="26"/>
  <c r="D6833" i="26"/>
  <c r="D6832" i="26"/>
  <c r="D6831" i="26"/>
  <c r="D6830" i="26"/>
  <c r="D6829" i="26"/>
  <c r="D6828" i="26"/>
  <c r="D6827" i="26"/>
  <c r="D6826" i="26"/>
  <c r="D6825" i="26"/>
  <c r="D6824" i="26"/>
  <c r="D6823" i="26"/>
  <c r="D6822" i="26"/>
  <c r="D6821" i="26"/>
  <c r="D6820" i="26"/>
  <c r="D6819" i="26"/>
  <c r="D6818" i="26"/>
  <c r="D6817" i="26"/>
  <c r="D6816" i="26"/>
  <c r="D6815" i="26"/>
  <c r="D6814" i="26"/>
  <c r="D6813" i="26"/>
  <c r="D6812" i="26"/>
  <c r="D6811" i="26"/>
  <c r="D6810" i="26"/>
  <c r="D6809" i="26"/>
  <c r="D6808" i="26"/>
  <c r="D6807" i="26"/>
  <c r="D6806" i="26"/>
  <c r="D6805" i="26"/>
  <c r="D6804" i="26"/>
  <c r="D6803" i="26"/>
  <c r="D6802" i="26"/>
  <c r="D6801" i="26"/>
  <c r="D6800" i="26"/>
  <c r="D6799" i="26"/>
  <c r="D6798" i="26"/>
  <c r="D6797" i="26"/>
  <c r="D6796" i="26"/>
  <c r="D6795" i="26"/>
  <c r="D6794" i="26"/>
  <c r="D6793" i="26"/>
  <c r="D6792" i="26"/>
  <c r="D6791" i="26"/>
  <c r="D6790" i="26"/>
  <c r="D6789" i="26"/>
  <c r="D6788" i="26"/>
  <c r="D6787" i="26"/>
  <c r="D6786" i="26"/>
  <c r="D6785" i="26"/>
  <c r="D6784" i="26"/>
  <c r="D6783" i="26"/>
  <c r="D6782" i="26"/>
  <c r="D6781" i="26"/>
  <c r="D6780" i="26"/>
  <c r="D6779" i="26"/>
  <c r="D6778" i="26"/>
  <c r="D6777" i="26"/>
  <c r="D6776" i="26"/>
  <c r="D6775" i="26"/>
  <c r="D6774" i="26"/>
  <c r="D6773" i="26"/>
  <c r="D6772" i="26"/>
  <c r="D6771" i="26"/>
  <c r="D6770" i="26"/>
  <c r="D6769" i="26"/>
  <c r="D6768" i="26"/>
  <c r="D6767" i="26"/>
  <c r="D6766" i="26"/>
  <c r="D6765" i="26"/>
  <c r="D6764" i="26"/>
  <c r="D6763" i="26"/>
  <c r="D6762" i="26"/>
  <c r="D6761" i="26"/>
  <c r="D6760" i="26"/>
  <c r="D6759" i="26"/>
  <c r="D6758" i="26"/>
  <c r="D6757" i="26"/>
  <c r="D6756" i="26"/>
  <c r="D6755" i="26"/>
  <c r="D6754" i="26"/>
  <c r="D6753" i="26"/>
  <c r="D6752" i="26"/>
  <c r="D6751" i="26"/>
  <c r="D6750" i="26"/>
  <c r="D6749" i="26"/>
  <c r="D6748" i="26"/>
  <c r="D6747" i="26"/>
  <c r="D6746" i="26"/>
  <c r="D6745" i="26"/>
  <c r="D6744" i="26"/>
  <c r="D6743" i="26"/>
  <c r="D6742" i="26"/>
  <c r="D6741" i="26"/>
  <c r="D6740" i="26"/>
  <c r="D6739" i="26"/>
  <c r="D6738" i="26"/>
  <c r="D6737" i="26"/>
  <c r="D6736" i="26"/>
  <c r="D6735" i="26"/>
  <c r="D6734" i="26"/>
  <c r="D6733" i="26"/>
  <c r="D6732" i="26"/>
  <c r="D6731" i="26"/>
  <c r="D6730" i="26"/>
  <c r="D6729" i="26"/>
  <c r="D6728" i="26"/>
  <c r="D6727" i="26"/>
  <c r="D6726" i="26"/>
  <c r="D6725" i="26"/>
  <c r="D6724" i="26"/>
  <c r="D6723" i="26"/>
  <c r="D6722" i="26"/>
  <c r="D6721" i="26"/>
  <c r="D6720" i="26"/>
  <c r="D6719" i="26"/>
  <c r="D6718" i="26"/>
  <c r="D6717" i="26"/>
  <c r="D6716" i="26"/>
  <c r="D6715" i="26"/>
  <c r="D6714" i="26"/>
  <c r="D6713" i="26"/>
  <c r="D6712" i="26"/>
  <c r="D6711" i="26"/>
  <c r="D6710" i="26"/>
  <c r="D6709" i="26"/>
  <c r="D6708" i="26"/>
  <c r="D6707" i="26"/>
  <c r="D6706" i="26"/>
  <c r="D6705" i="26"/>
  <c r="D6704" i="26"/>
  <c r="D6703" i="26"/>
  <c r="D6702" i="26"/>
  <c r="D6701" i="26"/>
  <c r="D6700" i="26"/>
  <c r="D6699" i="26"/>
  <c r="D6698" i="26"/>
  <c r="D6697" i="26"/>
  <c r="D6696" i="26"/>
  <c r="D6695" i="26"/>
  <c r="D6694" i="26"/>
  <c r="D6693" i="26"/>
  <c r="D6692" i="26"/>
  <c r="D6691" i="26"/>
  <c r="D6690" i="26"/>
  <c r="D6689" i="26"/>
  <c r="D6688" i="26"/>
  <c r="D6687" i="26"/>
  <c r="D6686" i="26"/>
  <c r="D6685" i="26"/>
  <c r="D6684" i="26"/>
  <c r="D6683" i="26"/>
  <c r="D6682" i="26"/>
  <c r="D6681" i="26"/>
  <c r="D6680" i="26"/>
  <c r="D6679" i="26"/>
  <c r="D6678" i="26"/>
  <c r="D6677" i="26"/>
  <c r="D6676" i="26"/>
  <c r="D6675" i="26"/>
  <c r="D6674" i="26"/>
  <c r="D6673" i="26"/>
  <c r="D6672" i="26"/>
  <c r="D6671" i="26"/>
  <c r="D6670" i="26"/>
  <c r="D6669" i="26"/>
  <c r="D6668" i="26"/>
  <c r="D6667" i="26"/>
  <c r="D6666" i="26"/>
  <c r="D6665" i="26"/>
  <c r="D6664" i="26"/>
  <c r="D6663" i="26"/>
  <c r="D6662" i="26"/>
  <c r="D6661" i="26"/>
  <c r="D6660" i="26"/>
  <c r="D6659" i="26"/>
  <c r="D6658" i="26"/>
  <c r="D6657" i="26"/>
  <c r="D6656" i="26"/>
  <c r="D6655" i="26"/>
  <c r="D6654" i="26"/>
  <c r="D6653" i="26"/>
  <c r="D6652" i="26"/>
  <c r="D6651" i="26"/>
  <c r="D6650" i="26"/>
  <c r="D6649" i="26"/>
  <c r="D6648" i="26"/>
  <c r="D6647" i="26"/>
  <c r="D6646" i="26"/>
  <c r="D6645" i="26"/>
  <c r="D6644" i="26"/>
  <c r="D6643" i="26"/>
  <c r="D6642" i="26"/>
  <c r="D6641" i="26"/>
  <c r="D6640" i="26"/>
  <c r="D6639" i="26"/>
  <c r="D6638" i="26"/>
  <c r="D6637" i="26"/>
  <c r="D6636" i="26"/>
  <c r="D6635" i="26"/>
  <c r="D6634" i="26"/>
  <c r="D6633" i="26"/>
  <c r="D6632" i="26"/>
  <c r="D6631" i="26"/>
  <c r="D6630" i="26"/>
  <c r="D6629" i="26"/>
  <c r="D6628" i="26"/>
  <c r="D6627" i="26"/>
  <c r="D6626" i="26"/>
  <c r="D6625" i="26"/>
  <c r="D6624" i="26"/>
  <c r="D6623" i="26"/>
  <c r="D6622" i="26"/>
  <c r="D6621" i="26"/>
  <c r="D6620" i="26"/>
  <c r="D6619" i="26"/>
  <c r="D6618" i="26"/>
  <c r="D6617" i="26"/>
  <c r="D6616" i="26"/>
  <c r="D6615" i="26"/>
  <c r="D6614" i="26"/>
  <c r="D6613" i="26"/>
  <c r="D6612" i="26"/>
  <c r="D6611" i="26"/>
  <c r="D6610" i="26"/>
  <c r="D6609" i="26"/>
  <c r="D6608" i="26"/>
  <c r="D6607" i="26"/>
  <c r="D6606" i="26"/>
  <c r="D6605" i="26"/>
  <c r="D6604" i="26"/>
  <c r="D6603" i="26"/>
  <c r="D6602" i="26"/>
  <c r="D6601" i="26"/>
  <c r="D6600" i="26"/>
  <c r="D6599" i="26"/>
  <c r="D6598" i="26"/>
  <c r="D6597" i="26"/>
  <c r="D6596" i="26"/>
  <c r="D6595" i="26"/>
  <c r="D6594" i="26"/>
  <c r="D6593" i="26"/>
  <c r="D6592" i="26"/>
  <c r="D6591" i="26"/>
  <c r="D6590" i="26"/>
  <c r="D6589" i="26"/>
  <c r="D6588" i="26"/>
  <c r="D6587" i="26"/>
  <c r="D6586" i="26"/>
  <c r="D6585" i="26"/>
  <c r="D6584" i="26"/>
  <c r="D6583" i="26"/>
  <c r="D6582" i="26"/>
  <c r="D6581" i="26"/>
  <c r="D6580" i="26"/>
  <c r="D6579" i="26"/>
  <c r="D6578" i="26"/>
  <c r="D6577" i="26"/>
  <c r="D6576" i="26"/>
  <c r="D6575" i="26"/>
  <c r="D6574" i="26"/>
  <c r="D6573" i="26"/>
  <c r="D6572" i="26"/>
  <c r="D6571" i="26"/>
  <c r="D6570" i="26"/>
  <c r="D6569" i="26"/>
  <c r="D6568" i="26"/>
  <c r="D6567" i="26"/>
  <c r="D6566" i="26"/>
  <c r="D6565" i="26"/>
  <c r="D6564" i="26"/>
  <c r="D6563" i="26"/>
  <c r="D6562" i="26"/>
  <c r="D6561" i="26"/>
  <c r="D6560" i="26"/>
  <c r="D6559" i="26"/>
  <c r="D6558" i="26"/>
  <c r="D6557" i="26"/>
  <c r="D6556" i="26"/>
  <c r="D6555" i="26"/>
  <c r="D6554" i="26"/>
  <c r="D6553" i="26"/>
  <c r="D6552" i="26"/>
  <c r="D6551" i="26"/>
  <c r="D6550" i="26"/>
  <c r="D6549" i="26"/>
  <c r="D6548" i="26"/>
  <c r="D6547" i="26"/>
  <c r="D6546" i="26"/>
  <c r="D6545" i="26"/>
  <c r="D6544" i="26"/>
  <c r="D6543" i="26"/>
  <c r="D6542" i="26"/>
  <c r="D6541" i="26"/>
  <c r="D6540" i="26"/>
  <c r="D6539" i="26"/>
  <c r="D6538" i="26"/>
  <c r="D6537" i="26"/>
  <c r="D6536" i="26"/>
  <c r="D6535" i="26"/>
  <c r="D6534" i="26"/>
  <c r="D6533" i="26"/>
  <c r="D6532" i="26"/>
  <c r="D6531" i="26"/>
  <c r="D6530" i="26"/>
  <c r="D6529" i="26"/>
  <c r="D6528" i="26"/>
  <c r="D6527" i="26"/>
  <c r="D6526" i="26"/>
  <c r="D6525" i="26"/>
  <c r="D6524" i="26"/>
  <c r="D6523" i="26"/>
  <c r="D6522" i="26"/>
  <c r="D6521" i="26"/>
  <c r="D6520" i="26"/>
  <c r="D6519" i="26"/>
  <c r="D6518" i="26"/>
  <c r="D6517" i="26"/>
  <c r="D6516" i="26"/>
  <c r="D6515" i="26"/>
  <c r="D6514" i="26"/>
  <c r="D6513" i="26"/>
  <c r="D6512" i="26"/>
  <c r="D6511" i="26"/>
  <c r="D6510" i="26"/>
  <c r="D6509" i="26"/>
  <c r="D6508" i="26"/>
  <c r="D6507" i="26"/>
  <c r="D6506" i="26"/>
  <c r="D6505" i="26"/>
  <c r="D6504" i="26"/>
  <c r="D6503" i="26"/>
  <c r="D6502" i="26"/>
  <c r="D6501" i="26"/>
  <c r="D6500" i="26"/>
  <c r="D6499" i="26"/>
  <c r="D6498" i="26"/>
  <c r="D6497" i="26"/>
  <c r="D6496" i="26"/>
  <c r="D6495" i="26"/>
  <c r="D6494" i="26"/>
  <c r="D6493" i="26"/>
  <c r="D6492" i="26"/>
  <c r="D6491" i="26"/>
  <c r="D6490" i="26"/>
  <c r="D6489" i="26"/>
  <c r="D6488" i="26"/>
  <c r="D6487" i="26"/>
  <c r="D6486" i="26"/>
  <c r="D6485" i="26"/>
  <c r="D6484" i="26"/>
  <c r="D6483" i="26"/>
  <c r="D6482" i="26"/>
  <c r="D6481" i="26"/>
  <c r="D6480" i="26"/>
  <c r="D6479" i="26"/>
  <c r="D6478" i="26"/>
  <c r="D6477" i="26"/>
  <c r="D6476" i="26"/>
  <c r="D6475" i="26"/>
  <c r="D6474" i="26"/>
  <c r="D6473" i="26"/>
  <c r="D6472" i="26"/>
  <c r="D6471" i="26"/>
  <c r="D6470" i="26"/>
  <c r="D6469" i="26"/>
  <c r="D6468" i="26"/>
  <c r="D6467" i="26"/>
  <c r="D6466" i="26"/>
  <c r="D6465" i="26"/>
  <c r="D6464" i="26"/>
  <c r="D6463" i="26"/>
  <c r="D6462" i="26"/>
  <c r="D6461" i="26"/>
  <c r="D6460" i="26"/>
  <c r="D6459" i="26"/>
  <c r="D6458" i="26"/>
  <c r="D6457" i="26"/>
  <c r="D6456" i="26"/>
  <c r="D6455" i="26"/>
  <c r="D6454" i="26"/>
  <c r="D6453" i="26"/>
  <c r="D6452" i="26"/>
  <c r="D6451" i="26"/>
  <c r="D6450" i="26"/>
  <c r="D6449" i="26"/>
  <c r="D6448" i="26"/>
  <c r="D6447" i="26"/>
  <c r="D6446" i="26"/>
  <c r="D6445" i="26"/>
  <c r="D6444" i="26"/>
  <c r="D6443" i="26"/>
  <c r="D6442" i="26"/>
  <c r="D6441" i="26"/>
  <c r="D6440" i="26"/>
  <c r="D6439" i="26"/>
  <c r="D6438" i="26"/>
  <c r="D6437" i="26"/>
  <c r="D6436" i="26"/>
  <c r="D6435" i="26"/>
  <c r="D6434" i="26"/>
  <c r="D6433" i="26"/>
  <c r="D6432" i="26"/>
  <c r="D6431" i="26"/>
  <c r="D6430" i="26"/>
  <c r="D6429" i="26"/>
  <c r="D6428" i="26"/>
  <c r="D6427" i="26"/>
  <c r="D6426" i="26"/>
  <c r="D6425" i="26"/>
  <c r="D6424" i="26"/>
  <c r="D6423" i="26"/>
  <c r="D6422" i="26"/>
  <c r="D6421" i="26"/>
  <c r="D6420" i="26"/>
  <c r="D6419" i="26"/>
  <c r="D6418" i="26"/>
  <c r="D6417" i="26"/>
  <c r="D6416" i="26"/>
  <c r="D6415" i="26"/>
  <c r="D6414" i="26"/>
  <c r="D6413" i="26"/>
  <c r="D6412" i="26"/>
  <c r="D6411" i="26"/>
  <c r="D6410" i="26"/>
  <c r="D6409" i="26"/>
  <c r="D6408" i="26"/>
  <c r="D6407" i="26"/>
  <c r="D6406" i="26"/>
  <c r="D6405" i="26"/>
  <c r="D6404" i="26"/>
  <c r="D6403" i="26"/>
  <c r="D6402" i="26"/>
  <c r="D6401" i="26"/>
  <c r="D6400" i="26"/>
  <c r="D6399" i="26"/>
  <c r="D6398" i="26"/>
  <c r="D6397" i="26"/>
  <c r="D6396" i="26"/>
  <c r="D6395" i="26"/>
  <c r="D6394" i="26"/>
  <c r="D6393" i="26"/>
  <c r="D6392" i="26"/>
  <c r="D6391" i="26"/>
  <c r="D6390" i="26"/>
  <c r="D6389" i="26"/>
  <c r="D6388" i="26"/>
  <c r="D6387" i="26"/>
  <c r="D6386" i="26"/>
  <c r="D6385" i="26"/>
  <c r="D6384" i="26"/>
  <c r="D6383" i="26"/>
  <c r="D6382" i="26"/>
  <c r="D6381" i="26"/>
  <c r="D6380" i="26"/>
  <c r="D6379" i="26"/>
  <c r="D6378" i="26"/>
  <c r="D6377" i="26"/>
  <c r="D6376" i="26"/>
  <c r="D6375" i="26"/>
  <c r="D6374" i="26"/>
  <c r="D6373" i="26"/>
  <c r="D6372" i="26"/>
  <c r="D6371" i="26"/>
  <c r="D6370" i="26"/>
  <c r="D6369" i="26"/>
  <c r="D6368" i="26"/>
  <c r="D6367" i="26"/>
  <c r="D6366" i="26"/>
  <c r="D6365" i="26"/>
  <c r="D6364" i="26"/>
  <c r="D6363" i="26"/>
  <c r="D6362" i="26"/>
  <c r="D6361" i="26"/>
  <c r="D6360" i="26"/>
  <c r="D6359" i="26"/>
  <c r="D6358" i="26"/>
  <c r="D6357" i="26"/>
  <c r="D6356" i="26"/>
  <c r="D6355" i="26"/>
  <c r="D6354" i="26"/>
  <c r="D6353" i="26"/>
  <c r="D6352" i="26"/>
  <c r="D6351" i="26"/>
  <c r="D6350" i="26"/>
  <c r="D6349" i="26"/>
  <c r="D6348" i="26"/>
  <c r="D6347" i="26"/>
  <c r="D6346" i="26"/>
  <c r="D6345" i="26"/>
  <c r="D6344" i="26"/>
  <c r="D6343" i="26"/>
  <c r="D6342" i="26"/>
  <c r="D6341" i="26"/>
  <c r="D6340" i="26"/>
  <c r="D6339" i="26"/>
  <c r="D6338" i="26"/>
  <c r="D6337" i="26"/>
  <c r="D6336" i="26"/>
  <c r="D6335" i="26"/>
  <c r="D6334" i="26"/>
  <c r="D6333" i="26"/>
  <c r="D6332" i="26"/>
  <c r="D6331" i="26"/>
  <c r="D6330" i="26"/>
  <c r="D6329" i="26"/>
  <c r="D6328" i="26"/>
  <c r="D6327" i="26"/>
  <c r="D6326" i="26"/>
  <c r="D6325" i="26"/>
  <c r="D6324" i="26"/>
  <c r="D6323" i="26"/>
  <c r="D6322" i="26"/>
  <c r="D6321" i="26"/>
  <c r="D6320" i="26"/>
  <c r="D6319" i="26"/>
  <c r="D6318" i="26"/>
  <c r="D6317" i="26"/>
  <c r="D6316" i="26"/>
  <c r="D6315" i="26"/>
  <c r="D6314" i="26"/>
  <c r="D6313" i="26"/>
  <c r="D6312" i="26"/>
  <c r="D6311" i="26"/>
  <c r="D6310" i="26"/>
  <c r="D6309" i="26"/>
  <c r="D6308" i="26"/>
  <c r="D6307" i="26"/>
  <c r="D6306" i="26"/>
  <c r="D6305" i="26"/>
  <c r="D6304" i="26"/>
  <c r="D6303" i="26"/>
  <c r="D6302" i="26"/>
  <c r="D6301" i="26"/>
  <c r="D6300" i="26"/>
  <c r="D6299" i="26"/>
  <c r="D6298" i="26"/>
  <c r="D6297" i="26"/>
  <c r="D6296" i="26"/>
  <c r="D6295" i="26"/>
  <c r="D6294" i="26"/>
  <c r="D6293" i="26"/>
  <c r="D6292" i="26"/>
  <c r="D6291" i="26"/>
  <c r="D6290" i="26"/>
  <c r="D6289" i="26"/>
  <c r="D6288" i="26"/>
  <c r="D6287" i="26"/>
  <c r="D6286" i="26"/>
  <c r="D6285" i="26"/>
  <c r="D6284" i="26"/>
  <c r="D6283" i="26"/>
  <c r="D6282" i="26"/>
  <c r="D6281" i="26"/>
  <c r="D6280" i="26"/>
  <c r="D6279" i="26"/>
  <c r="D6278" i="26"/>
  <c r="D6277" i="26"/>
  <c r="D6276" i="26"/>
  <c r="D6275" i="26"/>
  <c r="D6274" i="26"/>
  <c r="D6273" i="26"/>
  <c r="D6272" i="26"/>
  <c r="D6271" i="26"/>
  <c r="D6270" i="26"/>
  <c r="D6269" i="26"/>
  <c r="D6268" i="26"/>
  <c r="D6267" i="26"/>
  <c r="D6266" i="26"/>
  <c r="D6265" i="26"/>
  <c r="D6264" i="26"/>
  <c r="D6263" i="26"/>
  <c r="D6262" i="26"/>
  <c r="D6261" i="26"/>
  <c r="D6260" i="26"/>
  <c r="D6259" i="26"/>
  <c r="D6258" i="26"/>
  <c r="D6257" i="26"/>
  <c r="D6256" i="26"/>
  <c r="D6255" i="26"/>
  <c r="D6254" i="26"/>
  <c r="D6253" i="26"/>
  <c r="D6252" i="26"/>
  <c r="D6251" i="26"/>
  <c r="D6250" i="26"/>
  <c r="D6249" i="26"/>
  <c r="D6248" i="26"/>
  <c r="D6247" i="26"/>
  <c r="D6246" i="26"/>
  <c r="D6245" i="26"/>
  <c r="D6244" i="26"/>
  <c r="D6243" i="26"/>
  <c r="D6242" i="26"/>
  <c r="D6241" i="26"/>
  <c r="D6240" i="26"/>
  <c r="D6239" i="26"/>
  <c r="D6238" i="26"/>
  <c r="D6237" i="26"/>
  <c r="D6236" i="26"/>
  <c r="D6235" i="26"/>
  <c r="D6234" i="26"/>
  <c r="D6233" i="26"/>
  <c r="D6232" i="26"/>
  <c r="D6231" i="26"/>
  <c r="D6230" i="26"/>
  <c r="D6229" i="26"/>
  <c r="D6228" i="26"/>
  <c r="D6227" i="26"/>
  <c r="D6226" i="26"/>
  <c r="D6225" i="26"/>
  <c r="D6224" i="26"/>
  <c r="D6223" i="26"/>
  <c r="D6222" i="26"/>
  <c r="D6221" i="26"/>
  <c r="D6220" i="26"/>
  <c r="D6219" i="26"/>
  <c r="D6218" i="26"/>
  <c r="D6217" i="26"/>
  <c r="D6216" i="26"/>
  <c r="D6215" i="26"/>
  <c r="D6214" i="26"/>
  <c r="D6213" i="26"/>
  <c r="D6212" i="26"/>
  <c r="D6211" i="26"/>
  <c r="D6210" i="26"/>
  <c r="D6209" i="26"/>
  <c r="D6208" i="26"/>
  <c r="D6207" i="26"/>
  <c r="D6206" i="26"/>
  <c r="D6205" i="26"/>
  <c r="D6204" i="26"/>
  <c r="D6203" i="26"/>
  <c r="D6202" i="26"/>
  <c r="D6201" i="26"/>
  <c r="D6200" i="26"/>
  <c r="D6199" i="26"/>
  <c r="D6198" i="26"/>
  <c r="D6197" i="26"/>
  <c r="D6196" i="26"/>
  <c r="D6195" i="26"/>
  <c r="D6194" i="26"/>
  <c r="D6193" i="26"/>
  <c r="D6192" i="26"/>
  <c r="D6191" i="26"/>
  <c r="D6190" i="26"/>
  <c r="D6189" i="26"/>
  <c r="D6188" i="26"/>
  <c r="D6187" i="26"/>
  <c r="D6186" i="26"/>
  <c r="D6185" i="26"/>
  <c r="D6184" i="26"/>
  <c r="D6183" i="26"/>
  <c r="D6182" i="26"/>
  <c r="D6181" i="26"/>
  <c r="D6180" i="26"/>
  <c r="D6179" i="26"/>
  <c r="D6178" i="26"/>
  <c r="D6177" i="26"/>
  <c r="D6176" i="26"/>
  <c r="D6175" i="26"/>
  <c r="D6174" i="26"/>
  <c r="D6173" i="26"/>
  <c r="D6172" i="26"/>
  <c r="D6171" i="26"/>
  <c r="D6170" i="26"/>
  <c r="D6169" i="26"/>
  <c r="D6168" i="26"/>
  <c r="D6167" i="26"/>
  <c r="D6166" i="26"/>
  <c r="D6165" i="26"/>
  <c r="D6164" i="26"/>
  <c r="D6163" i="26"/>
  <c r="D6162" i="26"/>
  <c r="D6161" i="26"/>
  <c r="D6160" i="26"/>
  <c r="D6159" i="26"/>
  <c r="D6158" i="26"/>
  <c r="D6157" i="26"/>
  <c r="D6156" i="26"/>
  <c r="D6155" i="26"/>
  <c r="D6154" i="26"/>
  <c r="D6153" i="26"/>
  <c r="D6152" i="26"/>
  <c r="D6151" i="26"/>
  <c r="D6150" i="26"/>
  <c r="D6149" i="26"/>
  <c r="D6148" i="26"/>
  <c r="D6147" i="26"/>
  <c r="D6146" i="26"/>
  <c r="D6145" i="26"/>
  <c r="D6144" i="26"/>
  <c r="D6143" i="26"/>
  <c r="D6142" i="26"/>
  <c r="D6141" i="26"/>
  <c r="D6140" i="26"/>
  <c r="D6139" i="26"/>
  <c r="D6138" i="26"/>
  <c r="D6137" i="26"/>
  <c r="D6136" i="26"/>
  <c r="D6135" i="26"/>
  <c r="D6134" i="26"/>
  <c r="D6133" i="26"/>
  <c r="D6132" i="26"/>
  <c r="D6131" i="26"/>
  <c r="D6130" i="26"/>
  <c r="D6129" i="26"/>
  <c r="D6128" i="26"/>
  <c r="D6127" i="26"/>
  <c r="D6126" i="26"/>
  <c r="D6125" i="26"/>
  <c r="D6124" i="26"/>
  <c r="D6123" i="26"/>
  <c r="D6122" i="26"/>
  <c r="D6121" i="26"/>
  <c r="D6120" i="26"/>
  <c r="D6119" i="26"/>
  <c r="D6118" i="26"/>
  <c r="D6117" i="26"/>
  <c r="D6116" i="26"/>
  <c r="D6115" i="26"/>
  <c r="D6114" i="26"/>
  <c r="D6113" i="26"/>
  <c r="D6112" i="26"/>
  <c r="D6111" i="26"/>
  <c r="D6110" i="26"/>
  <c r="D6109" i="26"/>
  <c r="D6108" i="26"/>
  <c r="D6107" i="26"/>
  <c r="D6106" i="26"/>
  <c r="D6105" i="26"/>
  <c r="D6104" i="26"/>
  <c r="D6103" i="26"/>
  <c r="D6102" i="26"/>
  <c r="D6101" i="26"/>
  <c r="D6100" i="26"/>
  <c r="D6099" i="26"/>
  <c r="D6098" i="26"/>
  <c r="D6097" i="26"/>
  <c r="D6096" i="26"/>
  <c r="D6095" i="26"/>
  <c r="D6094" i="26"/>
  <c r="D6093" i="26"/>
  <c r="D6092" i="26"/>
  <c r="D6091" i="26"/>
  <c r="D6090" i="26"/>
  <c r="D6089" i="26"/>
  <c r="D6088" i="26"/>
  <c r="D6087" i="26"/>
  <c r="D6086" i="26"/>
  <c r="D6085" i="26"/>
  <c r="D6084" i="26"/>
  <c r="D6083" i="26"/>
  <c r="D6082" i="26"/>
  <c r="D6081" i="26"/>
  <c r="D6080" i="26"/>
  <c r="D6079" i="26"/>
  <c r="D6078" i="26"/>
  <c r="D6077" i="26"/>
  <c r="D6076" i="26"/>
  <c r="D6075" i="26"/>
  <c r="D6074" i="26"/>
  <c r="D6073" i="26"/>
  <c r="D6072" i="26"/>
  <c r="D6071" i="26"/>
  <c r="D6070" i="26"/>
  <c r="D6069" i="26"/>
  <c r="D6068" i="26"/>
  <c r="D6067" i="26"/>
  <c r="D6066" i="26"/>
  <c r="D6065" i="26"/>
  <c r="D6064" i="26"/>
  <c r="D6063" i="26"/>
  <c r="D6062" i="26"/>
  <c r="D6061" i="26"/>
  <c r="D6060" i="26"/>
  <c r="D6059" i="26"/>
  <c r="D6058" i="26"/>
  <c r="D6057" i="26"/>
  <c r="D6056" i="26"/>
  <c r="D6055" i="26"/>
  <c r="D6054" i="26"/>
  <c r="D6053" i="26"/>
  <c r="D6052" i="26"/>
  <c r="D6051" i="26"/>
  <c r="D6050" i="26"/>
  <c r="D6049" i="26"/>
  <c r="D6048" i="26"/>
  <c r="D6047" i="26"/>
  <c r="D6046" i="26"/>
  <c r="D6045" i="26"/>
  <c r="D6044" i="26"/>
  <c r="D6043" i="26"/>
  <c r="D6042" i="26"/>
  <c r="D6041" i="26"/>
  <c r="D6040" i="26"/>
  <c r="D6039" i="26"/>
  <c r="D6038" i="26"/>
  <c r="D6037" i="26"/>
  <c r="D6036" i="26"/>
  <c r="D6035" i="26"/>
  <c r="D6034" i="26"/>
  <c r="D6033" i="26"/>
  <c r="D6032" i="26"/>
  <c r="D6031" i="26"/>
  <c r="D6030" i="26"/>
  <c r="D6029" i="26"/>
  <c r="D6028" i="26"/>
  <c r="D6027" i="26"/>
  <c r="D6026" i="26"/>
  <c r="D6025" i="26"/>
  <c r="D6024" i="26"/>
  <c r="D6023" i="26"/>
  <c r="D6022" i="26"/>
  <c r="D6021" i="26"/>
  <c r="D6020" i="26"/>
  <c r="D6019" i="26"/>
  <c r="D6018" i="26"/>
  <c r="D6017" i="26"/>
  <c r="D6016" i="26"/>
  <c r="D6015" i="26"/>
  <c r="D6014" i="26"/>
  <c r="D6013" i="26"/>
  <c r="D6012" i="26"/>
  <c r="D6011" i="26"/>
  <c r="D6010" i="26"/>
  <c r="D6009" i="26"/>
  <c r="D6008" i="26"/>
  <c r="D6007" i="26"/>
  <c r="D6006" i="26"/>
  <c r="D6005" i="26"/>
  <c r="D6004" i="26"/>
  <c r="D6003" i="26"/>
  <c r="D6002" i="26"/>
  <c r="D6001" i="26"/>
  <c r="D6000" i="26"/>
  <c r="D5999" i="26"/>
  <c r="D5998" i="26"/>
  <c r="D5997" i="26"/>
  <c r="D5996" i="26"/>
  <c r="D5995" i="26"/>
  <c r="D5994" i="26"/>
  <c r="D5993" i="26"/>
  <c r="D5992" i="26"/>
  <c r="D5991" i="26"/>
  <c r="D5990" i="26"/>
  <c r="D5989" i="26"/>
  <c r="D5988" i="26"/>
  <c r="D5987" i="26"/>
  <c r="D5986" i="26"/>
  <c r="D5985" i="26"/>
  <c r="D5984" i="26"/>
  <c r="D5983" i="26"/>
  <c r="D5982" i="26"/>
  <c r="D5981" i="26"/>
  <c r="D5980" i="26"/>
  <c r="D5979" i="26"/>
  <c r="D5978" i="26"/>
  <c r="D5977" i="26"/>
  <c r="D5976" i="26"/>
  <c r="D5975" i="26"/>
  <c r="D5974" i="26"/>
  <c r="D5973" i="26"/>
  <c r="D5972" i="26"/>
  <c r="D5971" i="26"/>
  <c r="D5970" i="26"/>
  <c r="D5969" i="26"/>
  <c r="D5968" i="26"/>
  <c r="D5967" i="26"/>
  <c r="D5966" i="26"/>
  <c r="D5965" i="26"/>
  <c r="D5964" i="26"/>
  <c r="D5963" i="26"/>
  <c r="D5962" i="26"/>
  <c r="D5961" i="26"/>
  <c r="D5960" i="26"/>
  <c r="D5959" i="26"/>
  <c r="D5958" i="26"/>
  <c r="D5957" i="26"/>
  <c r="D5956" i="26"/>
  <c r="D5955" i="26"/>
  <c r="D5954" i="26"/>
  <c r="D5953" i="26"/>
  <c r="D5952" i="26"/>
  <c r="D5951" i="26"/>
  <c r="D5950" i="26"/>
  <c r="D5949" i="26"/>
  <c r="D5948" i="26"/>
  <c r="D5947" i="26"/>
  <c r="D5946" i="26"/>
  <c r="D5945" i="26"/>
  <c r="D5944" i="26"/>
  <c r="D5943" i="26"/>
  <c r="D5942" i="26"/>
  <c r="D5941" i="26"/>
  <c r="D5940" i="26"/>
  <c r="D5939" i="26"/>
  <c r="D5938" i="26"/>
  <c r="D5937" i="26"/>
  <c r="D5936" i="26"/>
  <c r="D5935" i="26"/>
  <c r="D5934" i="26"/>
  <c r="D5933" i="26"/>
  <c r="D5932" i="26"/>
  <c r="D5931" i="26"/>
  <c r="D5930" i="26"/>
  <c r="D5929" i="26"/>
  <c r="D5928" i="26"/>
  <c r="D5927" i="26"/>
  <c r="D5926" i="26"/>
  <c r="D5925" i="26"/>
  <c r="D5924" i="26"/>
  <c r="D5923" i="26"/>
  <c r="D5922" i="26"/>
  <c r="D5921" i="26"/>
  <c r="D5920" i="26"/>
  <c r="D5919" i="26"/>
  <c r="D5918" i="26"/>
  <c r="D5917" i="26"/>
  <c r="D5916" i="26"/>
  <c r="D5915" i="26"/>
  <c r="D5914" i="26"/>
  <c r="D5913" i="26"/>
  <c r="D5912" i="26"/>
  <c r="D5911" i="26"/>
  <c r="D5910" i="26"/>
  <c r="D5909" i="26"/>
  <c r="D5908" i="26"/>
  <c r="D5907" i="26"/>
  <c r="D5906" i="26"/>
  <c r="D5905" i="26"/>
  <c r="D5904" i="26"/>
  <c r="D5903" i="26"/>
  <c r="D5902" i="26"/>
  <c r="D5901" i="26"/>
  <c r="D5900" i="26"/>
  <c r="D5899" i="26"/>
  <c r="D5898" i="26"/>
  <c r="D5897" i="26"/>
  <c r="D5896" i="26"/>
  <c r="D5895" i="26"/>
  <c r="D5894" i="26"/>
  <c r="D5893" i="26"/>
  <c r="D5892" i="26"/>
  <c r="D5891" i="26"/>
  <c r="D5890" i="26"/>
  <c r="D5889" i="26"/>
  <c r="D5888" i="26"/>
  <c r="D5887" i="26"/>
  <c r="D5886" i="26"/>
  <c r="D5885" i="26"/>
  <c r="D5884" i="26"/>
  <c r="D5883" i="26"/>
  <c r="D5882" i="26"/>
  <c r="D5881" i="26"/>
  <c r="D5880" i="26"/>
  <c r="D5879" i="26"/>
  <c r="D5878" i="26"/>
  <c r="D5877" i="26"/>
  <c r="D5876" i="26"/>
  <c r="D5875" i="26"/>
  <c r="D5874" i="26"/>
  <c r="D5873" i="26"/>
  <c r="D5872" i="26"/>
  <c r="D5871" i="26"/>
  <c r="D5870" i="26"/>
  <c r="D5869" i="26"/>
  <c r="D5868" i="26"/>
  <c r="D5867" i="26"/>
  <c r="D5866" i="26"/>
  <c r="D5865" i="26"/>
  <c r="D5864" i="26"/>
  <c r="D5863" i="26"/>
  <c r="D5862" i="26"/>
  <c r="D5861" i="26"/>
  <c r="D5860" i="26"/>
  <c r="D5859" i="26"/>
  <c r="D5858" i="26"/>
  <c r="D5857" i="26"/>
  <c r="D5856" i="26"/>
  <c r="D5855" i="26"/>
  <c r="D5854" i="26"/>
  <c r="D5853" i="26"/>
  <c r="D5852" i="26"/>
  <c r="D5851" i="26"/>
  <c r="D5850" i="26"/>
  <c r="D5849" i="26"/>
  <c r="D5848" i="26"/>
  <c r="D5847" i="26"/>
  <c r="D5846" i="26"/>
  <c r="D5845" i="26"/>
  <c r="D5844" i="26"/>
  <c r="D5843" i="26"/>
  <c r="D5842" i="26"/>
  <c r="D5841" i="26"/>
  <c r="D5840" i="26"/>
  <c r="D5839" i="26"/>
  <c r="D5838" i="26"/>
  <c r="D5837" i="26"/>
  <c r="D5836" i="26"/>
  <c r="D5835" i="26"/>
  <c r="D5834" i="26"/>
  <c r="D5833" i="26"/>
  <c r="D5832" i="26"/>
  <c r="D5831" i="26"/>
  <c r="D5830" i="26"/>
  <c r="D5829" i="26"/>
  <c r="D5828" i="26"/>
  <c r="D5827" i="26"/>
  <c r="D5826" i="26"/>
  <c r="D5825" i="26"/>
  <c r="D5824" i="26"/>
  <c r="D5823" i="26"/>
  <c r="D5822" i="26"/>
  <c r="D5821" i="26"/>
  <c r="D5820" i="26"/>
  <c r="D5819" i="26"/>
  <c r="D5818" i="26"/>
  <c r="D5817" i="26"/>
  <c r="D5816" i="26"/>
  <c r="D5815" i="26"/>
  <c r="D5814" i="26"/>
  <c r="D5813" i="26"/>
  <c r="D5812" i="26"/>
  <c r="D5811" i="26"/>
  <c r="D5810" i="26"/>
  <c r="D5809" i="26"/>
  <c r="D5808" i="26"/>
  <c r="D5807" i="26"/>
  <c r="D5806" i="26"/>
  <c r="D5805" i="26"/>
  <c r="D5804" i="26"/>
  <c r="D5803" i="26"/>
  <c r="D5802" i="26"/>
  <c r="D5801" i="26"/>
  <c r="D5800" i="26"/>
  <c r="D5799" i="26"/>
  <c r="D5798" i="26"/>
  <c r="D5797" i="26"/>
  <c r="D5796" i="26"/>
  <c r="D5795" i="26"/>
  <c r="D5794" i="26"/>
  <c r="D5793" i="26"/>
  <c r="D5792" i="26"/>
  <c r="D5791" i="26"/>
  <c r="D5790" i="26"/>
  <c r="D5789" i="26"/>
  <c r="D5788" i="26"/>
  <c r="D5787" i="26"/>
  <c r="D5786" i="26"/>
  <c r="D5785" i="26"/>
  <c r="D5784" i="26"/>
  <c r="D5783" i="26"/>
  <c r="D5782" i="26"/>
  <c r="D5781" i="26"/>
  <c r="D5780" i="26"/>
  <c r="D5779" i="26"/>
  <c r="D5778" i="26"/>
  <c r="D5777" i="26"/>
  <c r="D5776" i="26"/>
  <c r="D5775" i="26"/>
  <c r="D5774" i="26"/>
  <c r="D5773" i="26"/>
  <c r="D5772" i="26"/>
  <c r="D5771" i="26"/>
  <c r="D5770" i="26"/>
  <c r="D5769" i="26"/>
  <c r="D5768" i="26"/>
  <c r="D5767" i="26"/>
  <c r="D5766" i="26"/>
  <c r="D5765" i="26"/>
  <c r="D5764" i="26"/>
  <c r="D5763" i="26"/>
  <c r="D5762" i="26"/>
  <c r="D5761" i="26"/>
  <c r="D5760" i="26"/>
  <c r="D5759" i="26"/>
  <c r="D5758" i="26"/>
  <c r="D5757" i="26"/>
  <c r="D5756" i="26"/>
  <c r="D5755" i="26"/>
  <c r="D5754" i="26"/>
  <c r="D5753" i="26"/>
  <c r="D5752" i="26"/>
  <c r="D5751" i="26"/>
  <c r="D5750" i="26"/>
  <c r="D5749" i="26"/>
  <c r="D5748" i="26"/>
  <c r="D5747" i="26"/>
  <c r="D5746" i="26"/>
  <c r="D5745" i="26"/>
  <c r="D5744" i="26"/>
  <c r="D5743" i="26"/>
  <c r="D5742" i="26"/>
  <c r="D5741" i="26"/>
  <c r="D5740" i="26"/>
  <c r="D5739" i="26"/>
  <c r="D5738" i="26"/>
  <c r="D5737" i="26"/>
  <c r="D5736" i="26"/>
  <c r="D5735" i="26"/>
  <c r="D5734" i="26"/>
  <c r="D5733" i="26"/>
  <c r="D5732" i="26"/>
  <c r="D5731" i="26"/>
  <c r="D5730" i="26"/>
  <c r="D5729" i="26"/>
  <c r="D5728" i="26"/>
  <c r="D5727" i="26"/>
  <c r="D5726" i="26"/>
  <c r="D5725" i="26"/>
  <c r="D5724" i="26"/>
  <c r="D5723" i="26"/>
  <c r="D5722" i="26"/>
  <c r="D5721" i="26"/>
  <c r="D5720" i="26"/>
  <c r="D5719" i="26"/>
  <c r="D5718" i="26"/>
  <c r="D5717" i="26"/>
  <c r="D5716" i="26"/>
  <c r="D5715" i="26"/>
  <c r="D5714" i="26"/>
  <c r="D5713" i="26"/>
  <c r="D5712" i="26"/>
  <c r="D5711" i="26"/>
  <c r="D5710" i="26"/>
  <c r="D5709" i="26"/>
  <c r="D5708" i="26"/>
  <c r="D5707" i="26"/>
  <c r="D5706" i="26"/>
  <c r="D5705" i="26"/>
  <c r="D5704" i="26"/>
  <c r="D5703" i="26"/>
  <c r="D5702" i="26"/>
  <c r="D5701" i="26"/>
  <c r="D5700" i="26"/>
  <c r="D5699" i="26"/>
  <c r="D5698" i="26"/>
  <c r="D5697" i="26"/>
  <c r="D5696" i="26"/>
  <c r="D5695" i="26"/>
  <c r="D5694" i="26"/>
  <c r="D5693" i="26"/>
  <c r="D5692" i="26"/>
  <c r="D5691" i="26"/>
  <c r="D5690" i="26"/>
  <c r="D5689" i="26"/>
  <c r="D5688" i="26"/>
  <c r="D5687" i="26"/>
  <c r="D5686" i="26"/>
  <c r="D5685" i="26"/>
  <c r="D5684" i="26"/>
  <c r="D5683" i="26"/>
  <c r="D5682" i="26"/>
  <c r="D5681" i="26"/>
  <c r="D5680" i="26"/>
  <c r="D5679" i="26"/>
  <c r="D5678" i="26"/>
  <c r="D5677" i="26"/>
  <c r="D5676" i="26"/>
  <c r="D5675" i="26"/>
  <c r="D5674" i="26"/>
  <c r="D5673" i="26"/>
  <c r="D5672" i="26"/>
  <c r="D5671" i="26"/>
  <c r="D5670" i="26"/>
  <c r="D5669" i="26"/>
  <c r="D5668" i="26"/>
  <c r="D5667" i="26"/>
  <c r="D5666" i="26"/>
  <c r="D5665" i="26"/>
  <c r="D5664" i="26"/>
  <c r="D5663" i="26"/>
  <c r="D5662" i="26"/>
  <c r="D5661" i="26"/>
  <c r="D5660" i="26"/>
  <c r="D5659" i="26"/>
  <c r="D5658" i="26"/>
  <c r="D5657" i="26"/>
  <c r="D5656" i="26"/>
  <c r="D5655" i="26"/>
  <c r="D5654" i="26"/>
  <c r="D5653" i="26"/>
  <c r="D5652" i="26"/>
  <c r="D5651" i="26"/>
  <c r="D5650" i="26"/>
  <c r="D5649" i="26"/>
  <c r="D5648" i="26"/>
  <c r="D5647" i="26"/>
  <c r="D5646" i="26"/>
  <c r="D5645" i="26"/>
  <c r="D5644" i="26"/>
  <c r="D5643" i="26"/>
  <c r="D5642" i="26"/>
  <c r="D5641" i="26"/>
  <c r="D5640" i="26"/>
  <c r="D5639" i="26"/>
  <c r="D5638" i="26"/>
  <c r="D5637" i="26"/>
  <c r="D5636" i="26"/>
  <c r="D5635" i="26"/>
  <c r="D5634" i="26"/>
  <c r="D5633" i="26"/>
  <c r="D5632" i="26"/>
  <c r="D5631" i="26"/>
  <c r="D5630" i="26"/>
  <c r="D5629" i="26"/>
  <c r="D5628" i="26"/>
  <c r="D5627" i="26"/>
  <c r="D5626" i="26"/>
  <c r="D5625" i="26"/>
  <c r="D5624" i="26"/>
  <c r="D5623" i="26"/>
  <c r="D5622" i="26"/>
  <c r="D5621" i="26"/>
  <c r="D5620" i="26"/>
  <c r="D5619" i="26"/>
  <c r="D5618" i="26"/>
  <c r="D5617" i="26"/>
  <c r="D5616" i="26"/>
  <c r="D5615" i="26"/>
  <c r="D5614" i="26"/>
  <c r="D5613" i="26"/>
  <c r="D5612" i="26"/>
  <c r="D5611" i="26"/>
  <c r="D5610" i="26"/>
  <c r="D5609" i="26"/>
  <c r="D5608" i="26"/>
  <c r="D5607" i="26"/>
  <c r="D5606" i="26"/>
  <c r="D5605" i="26"/>
  <c r="D5604" i="26"/>
  <c r="D5603" i="26"/>
  <c r="D5602" i="26"/>
  <c r="D5601" i="26"/>
  <c r="D5600" i="26"/>
  <c r="D5599" i="26"/>
  <c r="D5598" i="26"/>
  <c r="D5597" i="26"/>
  <c r="D5596" i="26"/>
  <c r="D5595" i="26"/>
  <c r="D5594" i="26"/>
  <c r="D5593" i="26"/>
  <c r="D5592" i="26"/>
  <c r="D5591" i="26"/>
  <c r="D5590" i="26"/>
  <c r="D5589" i="26"/>
  <c r="D5588" i="26"/>
  <c r="D5587" i="26"/>
  <c r="D5586" i="26"/>
  <c r="D5585" i="26"/>
  <c r="D5584" i="26"/>
  <c r="D5583" i="26"/>
  <c r="D5582" i="26"/>
  <c r="D5581" i="26"/>
  <c r="D5580" i="26"/>
  <c r="D5579" i="26"/>
  <c r="D5578" i="26"/>
  <c r="D5577" i="26"/>
  <c r="D5576" i="26"/>
  <c r="D5575" i="26"/>
  <c r="D5574" i="26"/>
  <c r="D5573" i="26"/>
  <c r="D5572" i="26"/>
  <c r="D5571" i="26"/>
  <c r="D5570" i="26"/>
  <c r="D5569" i="26"/>
  <c r="D5568" i="26"/>
  <c r="D5567" i="26"/>
  <c r="D5566" i="26"/>
  <c r="D5565" i="26"/>
  <c r="D5564" i="26"/>
  <c r="D5563" i="26"/>
  <c r="D5562" i="26"/>
  <c r="D5561" i="26"/>
  <c r="D5560" i="26"/>
  <c r="D5559" i="26"/>
  <c r="D5558" i="26"/>
  <c r="D5557" i="26"/>
  <c r="D5556" i="26"/>
  <c r="D5555" i="26"/>
  <c r="D5554" i="26"/>
  <c r="D5553" i="26"/>
  <c r="D5552" i="26"/>
  <c r="D5551" i="26"/>
  <c r="D5550" i="26"/>
  <c r="D5549" i="26"/>
  <c r="D5548" i="26"/>
  <c r="D5547" i="26"/>
  <c r="D5546" i="26"/>
  <c r="D5545" i="26"/>
  <c r="D5544" i="26"/>
  <c r="D5543" i="26"/>
  <c r="D5542" i="26"/>
  <c r="D5541" i="26"/>
  <c r="D5540" i="26"/>
  <c r="D5539" i="26"/>
  <c r="D5538" i="26"/>
  <c r="D5537" i="26"/>
  <c r="D5536" i="26"/>
  <c r="D5535" i="26"/>
  <c r="D5534" i="26"/>
  <c r="D5533" i="26"/>
  <c r="D5532" i="26"/>
  <c r="D5531" i="26"/>
  <c r="D5530" i="26"/>
  <c r="D5529" i="26"/>
  <c r="D5528" i="26"/>
  <c r="D5527" i="26"/>
  <c r="D5526" i="26"/>
  <c r="D5525" i="26"/>
  <c r="D5524" i="26"/>
  <c r="D5523" i="26"/>
  <c r="D5522" i="26"/>
  <c r="D5521" i="26"/>
  <c r="D5520" i="26"/>
  <c r="D5519" i="26"/>
  <c r="D5518" i="26"/>
  <c r="D5517" i="26"/>
  <c r="D5516" i="26"/>
  <c r="D5515" i="26"/>
  <c r="D5514" i="26"/>
  <c r="D5513" i="26"/>
  <c r="D5512" i="26"/>
  <c r="D5511" i="26"/>
  <c r="D5510" i="26"/>
  <c r="D5509" i="26"/>
  <c r="D5508" i="26"/>
  <c r="D5507" i="26"/>
  <c r="D5506" i="26"/>
  <c r="D5505" i="26"/>
  <c r="D5504" i="26"/>
  <c r="D5503" i="26"/>
  <c r="D5502" i="26"/>
  <c r="D5501" i="26"/>
  <c r="D5500" i="26"/>
  <c r="D5499" i="26"/>
  <c r="D5498" i="26"/>
  <c r="D5497" i="26"/>
  <c r="D5496" i="26"/>
  <c r="D5495" i="26"/>
  <c r="D5494" i="26"/>
  <c r="D5493" i="26"/>
  <c r="D5492" i="26"/>
  <c r="D5491" i="26"/>
  <c r="D5490" i="26"/>
  <c r="D5489" i="26"/>
  <c r="D5488" i="26"/>
  <c r="D5487" i="26"/>
  <c r="D5486" i="26"/>
  <c r="D5485" i="26"/>
  <c r="D5484" i="26"/>
  <c r="D5483" i="26"/>
  <c r="D5482" i="26"/>
  <c r="D5481" i="26"/>
  <c r="D5480" i="26"/>
  <c r="D5479" i="26"/>
  <c r="D5478" i="26"/>
  <c r="D5477" i="26"/>
  <c r="D5476" i="26"/>
  <c r="D5475" i="26"/>
  <c r="D5474" i="26"/>
  <c r="D5473" i="26"/>
  <c r="D5472" i="26"/>
  <c r="D5471" i="26"/>
  <c r="D5470" i="26"/>
  <c r="D5469" i="26"/>
  <c r="D5468" i="26"/>
  <c r="D5467" i="26"/>
  <c r="D5466" i="26"/>
  <c r="D5465" i="26"/>
  <c r="D5464" i="26"/>
  <c r="D5463" i="26"/>
  <c r="D5462" i="26"/>
  <c r="D5461" i="26"/>
  <c r="D5460" i="26"/>
  <c r="D5459" i="26"/>
  <c r="D5458" i="26"/>
  <c r="D5457" i="26"/>
  <c r="D5456" i="26"/>
  <c r="D5455" i="26"/>
  <c r="D5454" i="26"/>
  <c r="D5453" i="26"/>
  <c r="D5452" i="26"/>
  <c r="D5451" i="26"/>
  <c r="D5450" i="26"/>
  <c r="D5449" i="26"/>
  <c r="D5448" i="26"/>
  <c r="D5447" i="26"/>
  <c r="D5446" i="26"/>
  <c r="D5445" i="26"/>
  <c r="D5444" i="26"/>
  <c r="D5443" i="26"/>
  <c r="D5442" i="26"/>
  <c r="D5441" i="26"/>
  <c r="D5440" i="26"/>
  <c r="D5439" i="26"/>
  <c r="D5438" i="26"/>
  <c r="D5437" i="26"/>
  <c r="D5436" i="26"/>
  <c r="D5435" i="26"/>
  <c r="D5434" i="26"/>
  <c r="D5433" i="26"/>
  <c r="D5432" i="26"/>
  <c r="D5431" i="26"/>
  <c r="D5430" i="26"/>
  <c r="D5429" i="26"/>
  <c r="D5428" i="26"/>
  <c r="D5427" i="26"/>
  <c r="D5426" i="26"/>
  <c r="D5425" i="26"/>
  <c r="D5424" i="26"/>
  <c r="D5423" i="26"/>
  <c r="D5422" i="26"/>
  <c r="D5421" i="26"/>
  <c r="D5420" i="26"/>
  <c r="D5419" i="26"/>
  <c r="D5418" i="26"/>
  <c r="D5417" i="26"/>
  <c r="D5416" i="26"/>
  <c r="D5415" i="26"/>
  <c r="D5414" i="26"/>
  <c r="D5413" i="26"/>
  <c r="D5412" i="26"/>
  <c r="D5411" i="26"/>
  <c r="D5410" i="26"/>
  <c r="D5409" i="26"/>
  <c r="D5408" i="26"/>
  <c r="D5407" i="26"/>
  <c r="D5406" i="26"/>
  <c r="D5405" i="26"/>
  <c r="D5404" i="26"/>
  <c r="D5403" i="26"/>
  <c r="D5402" i="26"/>
  <c r="D5401" i="26"/>
  <c r="D5400" i="26"/>
  <c r="D5399" i="26"/>
  <c r="D5398" i="26"/>
  <c r="D5397" i="26"/>
  <c r="D5396" i="26"/>
  <c r="D5395" i="26"/>
  <c r="D5394" i="26"/>
  <c r="D5393" i="26"/>
  <c r="D5392" i="26"/>
  <c r="D5391" i="26"/>
  <c r="D5390" i="26"/>
  <c r="D5389" i="26"/>
  <c r="D5388" i="26"/>
  <c r="D5387" i="26"/>
  <c r="D5386" i="26"/>
  <c r="D5385" i="26"/>
  <c r="D5384" i="26"/>
  <c r="D5383" i="26"/>
  <c r="D5382" i="26"/>
  <c r="D5381" i="26"/>
  <c r="D5380" i="26"/>
  <c r="D5379" i="26"/>
  <c r="D5378" i="26"/>
  <c r="D5377" i="26"/>
  <c r="D5376" i="26"/>
  <c r="D5375" i="26"/>
  <c r="D5374" i="26"/>
  <c r="D5373" i="26"/>
  <c r="D5372" i="26"/>
  <c r="D5371" i="26"/>
  <c r="D5370" i="26"/>
  <c r="D5369" i="26"/>
  <c r="D5368" i="26"/>
  <c r="D5367" i="26"/>
  <c r="D5366" i="26"/>
  <c r="D5365" i="26"/>
  <c r="D5364" i="26"/>
  <c r="D5363" i="26"/>
  <c r="D5362" i="26"/>
  <c r="D5361" i="26"/>
  <c r="D5360" i="26"/>
  <c r="D5359" i="26"/>
  <c r="D5358" i="26"/>
  <c r="D5357" i="26"/>
  <c r="D5356" i="26"/>
  <c r="D5355" i="26"/>
  <c r="D5354" i="26"/>
  <c r="D5353" i="26"/>
  <c r="D5352" i="26"/>
  <c r="D5351" i="26"/>
  <c r="D5350" i="26"/>
  <c r="D5349" i="26"/>
  <c r="D5348" i="26"/>
  <c r="D5347" i="26"/>
  <c r="D5346" i="26"/>
  <c r="D5345" i="26"/>
  <c r="D5344" i="26"/>
  <c r="D5343" i="26"/>
  <c r="D5342" i="26"/>
  <c r="D5341" i="26"/>
  <c r="D5340" i="26"/>
  <c r="D5339" i="26"/>
  <c r="D5338" i="26"/>
  <c r="D5337" i="26"/>
  <c r="D5336" i="26"/>
  <c r="D5335" i="26"/>
  <c r="D5334" i="26"/>
  <c r="D5333" i="26"/>
  <c r="D5332" i="26"/>
  <c r="D5331" i="26"/>
  <c r="D5330" i="26"/>
  <c r="D5329" i="26"/>
  <c r="D5328" i="26"/>
  <c r="D5327" i="26"/>
  <c r="D5326" i="26"/>
  <c r="D5325" i="26"/>
  <c r="D5324" i="26"/>
  <c r="D5323" i="26"/>
  <c r="D5322" i="26"/>
  <c r="D5321" i="26"/>
  <c r="D5320" i="26"/>
  <c r="D5319" i="26"/>
  <c r="D5318" i="26"/>
  <c r="D5317" i="26"/>
  <c r="D5316" i="26"/>
  <c r="D5315" i="26"/>
  <c r="D5314" i="26"/>
  <c r="D5313" i="26"/>
  <c r="D5312" i="26"/>
  <c r="D5311" i="26"/>
  <c r="D5310" i="26"/>
  <c r="D5309" i="26"/>
  <c r="D5308" i="26"/>
  <c r="D5307" i="26"/>
  <c r="D5306" i="26"/>
  <c r="D5305" i="26"/>
  <c r="D5304" i="26"/>
  <c r="D5303" i="26"/>
  <c r="D5302" i="26"/>
  <c r="D5301" i="26"/>
  <c r="D5300" i="26"/>
  <c r="D5299" i="26"/>
  <c r="D5298" i="26"/>
  <c r="D5297" i="26"/>
  <c r="D5296" i="26"/>
  <c r="D5295" i="26"/>
  <c r="D5294" i="26"/>
  <c r="D5293" i="26"/>
  <c r="D5292" i="26"/>
  <c r="D5291" i="26"/>
  <c r="D5290" i="26"/>
  <c r="D5289" i="26"/>
  <c r="D5288" i="26"/>
  <c r="D5287" i="26"/>
  <c r="D5286" i="26"/>
  <c r="D5285" i="26"/>
  <c r="D5284" i="26"/>
  <c r="D5283" i="26"/>
  <c r="D5282" i="26"/>
  <c r="D5281" i="26"/>
  <c r="D5280" i="26"/>
  <c r="D5279" i="26"/>
  <c r="D5278" i="26"/>
  <c r="D5277" i="26"/>
  <c r="D5276" i="26"/>
  <c r="D5275" i="26"/>
  <c r="D5274" i="26"/>
  <c r="D5273" i="26"/>
  <c r="D5272" i="26"/>
  <c r="D5271" i="26"/>
  <c r="D5270" i="26"/>
  <c r="D5269" i="26"/>
  <c r="D5268" i="26"/>
  <c r="D5267" i="26"/>
  <c r="D5266" i="26"/>
  <c r="D5265" i="26"/>
  <c r="D5264" i="26"/>
  <c r="D5263" i="26"/>
  <c r="D5262" i="26"/>
  <c r="D5261" i="26"/>
  <c r="D5260" i="26"/>
  <c r="D5259" i="26"/>
  <c r="D5258" i="26"/>
  <c r="D5257" i="26"/>
  <c r="D5256" i="26"/>
  <c r="D5255" i="26"/>
  <c r="D5254" i="26"/>
  <c r="D5253" i="26"/>
  <c r="D5252" i="26"/>
  <c r="D5251" i="26"/>
  <c r="D5250" i="26"/>
  <c r="D5249" i="26"/>
  <c r="D5248" i="26"/>
  <c r="D5247" i="26"/>
  <c r="D5246" i="26"/>
  <c r="D5245" i="26"/>
  <c r="D5244" i="26"/>
  <c r="D5243" i="26"/>
  <c r="D5242" i="26"/>
  <c r="D5241" i="26"/>
  <c r="D5240" i="26"/>
  <c r="D5239" i="26"/>
  <c r="D5238" i="26"/>
  <c r="D5237" i="26"/>
  <c r="D5236" i="26"/>
  <c r="D5235" i="26"/>
  <c r="D5234" i="26"/>
  <c r="D5233" i="26"/>
  <c r="D5232" i="26"/>
  <c r="D5231" i="26"/>
  <c r="D5230" i="26"/>
  <c r="D5229" i="26"/>
  <c r="D5228" i="26"/>
  <c r="D5227" i="26"/>
  <c r="D5226" i="26"/>
  <c r="D5225" i="26"/>
  <c r="D5224" i="26"/>
  <c r="D5223" i="26"/>
  <c r="D5222" i="26"/>
  <c r="D5221" i="26"/>
  <c r="D5220" i="26"/>
  <c r="D5219" i="26"/>
  <c r="D5218" i="26"/>
  <c r="D5217" i="26"/>
  <c r="D5216" i="26"/>
  <c r="D5215" i="26"/>
  <c r="D5214" i="26"/>
  <c r="D5213" i="26"/>
  <c r="D5212" i="26"/>
  <c r="D5211" i="26"/>
  <c r="D5210" i="26"/>
  <c r="D5209" i="26"/>
  <c r="D5208" i="26"/>
  <c r="D5207" i="26"/>
  <c r="D5206" i="26"/>
  <c r="D5205" i="26"/>
  <c r="D5204" i="26"/>
  <c r="D5203" i="26"/>
  <c r="D5202" i="26"/>
  <c r="D5201" i="26"/>
  <c r="D5200" i="26"/>
  <c r="D5199" i="26"/>
  <c r="D5198" i="26"/>
  <c r="D5197" i="26"/>
  <c r="D5196" i="26"/>
  <c r="D5195" i="26"/>
  <c r="D5194" i="26"/>
  <c r="D5193" i="26"/>
  <c r="D5192" i="26"/>
  <c r="D5191" i="26"/>
  <c r="D5190" i="26"/>
  <c r="D5189" i="26"/>
  <c r="D5188" i="26"/>
  <c r="D5187" i="26"/>
  <c r="D5186" i="26"/>
  <c r="D5185" i="26"/>
  <c r="D5184" i="26"/>
  <c r="D5183" i="26"/>
  <c r="D5182" i="26"/>
  <c r="D5181" i="26"/>
  <c r="D5180" i="26"/>
  <c r="D5179" i="26"/>
  <c r="D5178" i="26"/>
  <c r="D5177" i="26"/>
  <c r="D5176" i="26"/>
  <c r="D5175" i="26"/>
  <c r="D5174" i="26"/>
  <c r="D5173" i="26"/>
  <c r="D5172" i="26"/>
  <c r="D5171" i="26"/>
  <c r="D5170" i="26"/>
  <c r="D5169" i="26"/>
  <c r="D5168" i="26"/>
  <c r="D5167" i="26"/>
  <c r="D5166" i="26"/>
  <c r="D5165" i="26"/>
  <c r="D5164" i="26"/>
  <c r="D5163" i="26"/>
  <c r="D5162" i="26"/>
  <c r="D5161" i="26"/>
  <c r="D5160" i="26"/>
  <c r="D5159" i="26"/>
  <c r="D5158" i="26"/>
  <c r="D5157" i="26"/>
  <c r="D5156" i="26"/>
  <c r="D5155" i="26"/>
  <c r="D5154" i="26"/>
  <c r="D5153" i="26"/>
  <c r="D5152" i="26"/>
  <c r="D5151" i="26"/>
  <c r="D5150" i="26"/>
  <c r="D5149" i="26"/>
  <c r="D5148" i="26"/>
  <c r="D5147" i="26"/>
  <c r="D5146" i="26"/>
  <c r="D5145" i="26"/>
  <c r="D5144" i="26"/>
  <c r="D5143" i="26"/>
  <c r="D5142" i="26"/>
  <c r="D5141" i="26"/>
  <c r="D5140" i="26"/>
  <c r="D5139" i="26"/>
  <c r="D5138" i="26"/>
  <c r="D5137" i="26"/>
  <c r="D5136" i="26"/>
  <c r="D5135" i="26"/>
  <c r="D5134" i="26"/>
  <c r="D5133" i="26"/>
  <c r="D5132" i="26"/>
  <c r="D5131" i="26"/>
  <c r="D5130" i="26"/>
  <c r="D5129" i="26"/>
  <c r="D5128" i="26"/>
  <c r="D5127" i="26"/>
  <c r="D5126" i="26"/>
  <c r="D5125" i="26"/>
  <c r="D5124" i="26"/>
  <c r="D5123" i="26"/>
  <c r="D5122" i="26"/>
  <c r="D5121" i="26"/>
  <c r="D5120" i="26"/>
  <c r="D5119" i="26"/>
  <c r="D5118" i="26"/>
  <c r="D5117" i="26"/>
  <c r="D5116" i="26"/>
  <c r="D5115" i="26"/>
  <c r="D5114" i="26"/>
  <c r="D5113" i="26"/>
  <c r="D5112" i="26"/>
  <c r="D5111" i="26"/>
  <c r="D5110" i="26"/>
  <c r="D5109" i="26"/>
  <c r="D5108" i="26"/>
  <c r="D5107" i="26"/>
  <c r="D5106" i="26"/>
  <c r="D5105" i="26"/>
  <c r="D5104" i="26"/>
  <c r="D5103" i="26"/>
  <c r="D5102" i="26"/>
  <c r="D5101" i="26"/>
  <c r="D5100" i="26"/>
  <c r="D5099" i="26"/>
  <c r="D5098" i="26"/>
  <c r="D5097" i="26"/>
  <c r="D5096" i="26"/>
  <c r="D5095" i="26"/>
  <c r="D5094" i="26"/>
  <c r="D5093" i="26"/>
  <c r="D5092" i="26"/>
  <c r="D5091" i="26"/>
  <c r="D5090" i="26"/>
  <c r="D5089" i="26"/>
  <c r="D5088" i="26"/>
  <c r="D5087" i="26"/>
  <c r="D5086" i="26"/>
  <c r="D5085" i="26"/>
  <c r="D5084" i="26"/>
  <c r="D5083" i="26"/>
  <c r="D5082" i="26"/>
  <c r="D5081" i="26"/>
  <c r="D5080" i="26"/>
  <c r="D5079" i="26"/>
  <c r="D5078" i="26"/>
  <c r="D5077" i="26"/>
  <c r="D5076" i="26"/>
  <c r="D5075" i="26"/>
  <c r="D5074" i="26"/>
  <c r="D5073" i="26"/>
  <c r="D5072" i="26"/>
  <c r="D5071" i="26"/>
  <c r="D5070" i="26"/>
  <c r="D5069" i="26"/>
  <c r="D5068" i="26"/>
  <c r="D5067" i="26"/>
  <c r="D5066" i="26"/>
  <c r="D5065" i="26"/>
  <c r="D5064" i="26"/>
  <c r="D5063" i="26"/>
  <c r="D5062" i="26"/>
  <c r="D5061" i="26"/>
  <c r="D5060" i="26"/>
  <c r="D5059" i="26"/>
  <c r="D5058" i="26"/>
  <c r="D5057" i="26"/>
  <c r="D5056" i="26"/>
  <c r="D5055" i="26"/>
  <c r="D5054" i="26"/>
  <c r="D5053" i="26"/>
  <c r="D5052" i="26"/>
  <c r="D5051" i="26"/>
  <c r="D5050" i="26"/>
  <c r="D5049" i="26"/>
  <c r="D5048" i="26"/>
  <c r="D5047" i="26"/>
  <c r="D5046" i="26"/>
  <c r="D5045" i="26"/>
  <c r="D5044" i="26"/>
  <c r="D5043" i="26"/>
  <c r="D5042" i="26"/>
  <c r="D5041" i="26"/>
  <c r="D5040" i="26"/>
  <c r="D5039" i="26"/>
  <c r="D5038" i="26"/>
  <c r="D5037" i="26"/>
  <c r="D5036" i="26"/>
  <c r="D5035" i="26"/>
  <c r="D5034" i="26"/>
  <c r="D5033" i="26"/>
  <c r="D5032" i="26"/>
  <c r="D5031" i="26"/>
  <c r="D5030" i="26"/>
  <c r="D5029" i="26"/>
  <c r="D5028" i="26"/>
  <c r="D5027" i="26"/>
  <c r="D5026" i="26"/>
  <c r="D5025" i="26"/>
  <c r="D5024" i="26"/>
  <c r="D5023" i="26"/>
  <c r="D5022" i="26"/>
  <c r="D5021" i="26"/>
  <c r="D5020" i="26"/>
  <c r="D5019" i="26"/>
  <c r="D5018" i="26"/>
  <c r="D5017" i="26"/>
  <c r="D5016" i="26"/>
  <c r="D5015" i="26"/>
  <c r="D5014" i="26"/>
  <c r="D5013" i="26"/>
  <c r="D5012" i="26"/>
  <c r="D5011" i="26"/>
  <c r="D5010" i="26"/>
  <c r="D5009" i="26"/>
  <c r="D5008" i="26"/>
  <c r="D5007" i="26"/>
  <c r="D5006" i="26"/>
  <c r="D5005" i="26"/>
  <c r="D5004" i="26"/>
  <c r="D5003" i="26"/>
  <c r="D5002" i="26"/>
  <c r="D5001" i="26"/>
  <c r="D5000" i="26"/>
  <c r="D4999" i="26"/>
  <c r="D4998" i="26"/>
  <c r="D4997" i="26"/>
  <c r="D4996" i="26"/>
  <c r="D4995" i="26"/>
  <c r="D4994" i="26"/>
  <c r="D4993" i="26"/>
  <c r="D4992" i="26"/>
  <c r="D4991" i="26"/>
  <c r="D4990" i="26"/>
  <c r="D4989" i="26"/>
  <c r="D4988" i="26"/>
  <c r="D4987" i="26"/>
  <c r="D4986" i="26"/>
  <c r="D4985" i="26"/>
  <c r="D4984" i="26"/>
  <c r="D4983" i="26"/>
  <c r="D4982" i="26"/>
  <c r="D4981" i="26"/>
  <c r="D4980" i="26"/>
  <c r="D4979" i="26"/>
  <c r="D4978" i="26"/>
  <c r="D4977" i="26"/>
  <c r="D4976" i="26"/>
  <c r="D4975" i="26"/>
  <c r="D4974" i="26"/>
  <c r="D4973" i="26"/>
  <c r="D4972" i="26"/>
  <c r="D4971" i="26"/>
  <c r="D4970" i="26"/>
  <c r="D4969" i="26"/>
  <c r="D4968" i="26"/>
  <c r="D4967" i="26"/>
  <c r="D4966" i="26"/>
  <c r="D4965" i="26"/>
  <c r="D4964" i="26"/>
  <c r="D4963" i="26"/>
  <c r="D4962" i="26"/>
  <c r="D4961" i="26"/>
  <c r="D4960" i="26"/>
  <c r="D4959" i="26"/>
  <c r="D4958" i="26"/>
  <c r="D4957" i="26"/>
  <c r="D4956" i="26"/>
  <c r="D4955" i="26"/>
  <c r="D4954" i="26"/>
  <c r="D4953" i="26"/>
  <c r="D4952" i="26"/>
  <c r="D4951" i="26"/>
  <c r="D4950" i="26"/>
  <c r="D4949" i="26"/>
  <c r="D4948" i="26"/>
  <c r="D4947" i="26"/>
  <c r="D4946" i="26"/>
  <c r="D4945" i="26"/>
  <c r="D4944" i="26"/>
  <c r="D4943" i="26"/>
  <c r="D4942" i="26"/>
  <c r="D4941" i="26"/>
  <c r="D4940" i="26"/>
  <c r="D4939" i="26"/>
  <c r="D4938" i="26"/>
  <c r="D4937" i="26"/>
  <c r="D4936" i="26"/>
  <c r="D4935" i="26"/>
  <c r="D4934" i="26"/>
  <c r="D4933" i="26"/>
  <c r="D4932" i="26"/>
  <c r="D4931" i="26"/>
  <c r="D4930" i="26"/>
  <c r="D4929" i="26"/>
  <c r="D4928" i="26"/>
  <c r="D4927" i="26"/>
  <c r="D4926" i="26"/>
  <c r="D4925" i="26"/>
  <c r="D4924" i="26"/>
  <c r="D4923" i="26"/>
  <c r="D4922" i="26"/>
  <c r="D4921" i="26"/>
  <c r="D4920" i="26"/>
  <c r="D4919" i="26"/>
  <c r="D4918" i="26"/>
  <c r="D4917" i="26"/>
  <c r="D4916" i="26"/>
  <c r="D4915" i="26"/>
  <c r="D4914" i="26"/>
  <c r="D4913" i="26"/>
  <c r="D4912" i="26"/>
  <c r="D4911" i="26"/>
  <c r="D4910" i="26"/>
  <c r="D4909" i="26"/>
  <c r="D4908" i="26"/>
  <c r="D4907" i="26"/>
  <c r="D4906" i="26"/>
  <c r="D4905" i="26"/>
  <c r="D4904" i="26"/>
  <c r="D4903" i="26"/>
  <c r="D4902" i="26"/>
  <c r="D4901" i="26"/>
  <c r="D4900" i="26"/>
  <c r="D4899" i="26"/>
  <c r="D4898" i="26"/>
  <c r="D4897" i="26"/>
  <c r="D4896" i="26"/>
  <c r="D4895" i="26"/>
  <c r="D4894" i="26"/>
  <c r="D4893" i="26"/>
  <c r="D4892" i="26"/>
  <c r="D4891" i="26"/>
  <c r="D4890" i="26"/>
  <c r="D4889" i="26"/>
  <c r="D4888" i="26"/>
  <c r="D4887" i="26"/>
  <c r="D4886" i="26"/>
  <c r="D4885" i="26"/>
  <c r="D4884" i="26"/>
  <c r="D4883" i="26"/>
  <c r="D4882" i="26"/>
  <c r="D4881" i="26"/>
  <c r="D4880" i="26"/>
  <c r="D4879" i="26"/>
  <c r="D4878" i="26"/>
  <c r="D4877" i="26"/>
  <c r="D4876" i="26"/>
  <c r="D4875" i="26"/>
  <c r="D4874" i="26"/>
  <c r="D4873" i="26"/>
  <c r="D4872" i="26"/>
  <c r="D4871" i="26"/>
  <c r="D4870" i="26"/>
  <c r="D4869" i="26"/>
  <c r="D4868" i="26"/>
  <c r="D4867" i="26"/>
  <c r="D4866" i="26"/>
  <c r="D4865" i="26"/>
  <c r="D4864" i="26"/>
  <c r="D4863" i="26"/>
  <c r="D4862" i="26"/>
  <c r="D4861" i="26"/>
  <c r="D4860" i="26"/>
  <c r="D4859" i="26"/>
  <c r="D4858" i="26"/>
  <c r="D4857" i="26"/>
  <c r="D4856" i="26"/>
  <c r="D4855" i="26"/>
  <c r="D4854" i="26"/>
  <c r="D4853" i="26"/>
  <c r="D4852" i="26"/>
  <c r="D4851" i="26"/>
  <c r="D4850" i="26"/>
  <c r="D4849" i="26"/>
  <c r="D4848" i="26"/>
  <c r="D4847" i="26"/>
  <c r="D4846" i="26"/>
  <c r="D4845" i="26"/>
  <c r="D4844" i="26"/>
  <c r="D4843" i="26"/>
  <c r="D4842" i="26"/>
  <c r="D4841" i="26"/>
  <c r="D4840" i="26"/>
  <c r="D4839" i="26"/>
  <c r="D4838" i="26"/>
  <c r="D4837" i="26"/>
  <c r="D4836" i="26"/>
  <c r="D4835" i="26"/>
  <c r="D4834" i="26"/>
  <c r="D4833" i="26"/>
  <c r="D4832" i="26"/>
  <c r="D4831" i="26"/>
  <c r="D4830" i="26"/>
  <c r="D4829" i="26"/>
  <c r="D4828" i="26"/>
  <c r="D4827" i="26"/>
  <c r="D4826" i="26"/>
  <c r="D4825" i="26"/>
  <c r="D4824" i="26"/>
  <c r="D4823" i="26"/>
  <c r="D4822" i="26"/>
  <c r="D4821" i="26"/>
  <c r="D4820" i="26"/>
  <c r="D4819" i="26"/>
  <c r="D4818" i="26"/>
  <c r="D4817" i="26"/>
  <c r="D4816" i="26"/>
  <c r="D4815" i="26"/>
  <c r="D4814" i="26"/>
  <c r="D4813" i="26"/>
  <c r="D4812" i="26"/>
  <c r="D4811" i="26"/>
  <c r="D4810" i="26"/>
  <c r="D4809" i="26"/>
  <c r="D4808" i="26"/>
  <c r="D4807" i="26"/>
  <c r="D4806" i="26"/>
  <c r="D4805" i="26"/>
  <c r="D4804" i="26"/>
  <c r="D4803" i="26"/>
  <c r="D4802" i="26"/>
  <c r="D4801" i="26"/>
  <c r="D4800" i="26"/>
  <c r="D4799" i="26"/>
  <c r="D4798" i="26"/>
  <c r="D4797" i="26"/>
  <c r="D4796" i="26"/>
  <c r="D4795" i="26"/>
  <c r="D4794" i="26"/>
  <c r="D4793" i="26"/>
  <c r="D4792" i="26"/>
  <c r="D4791" i="26"/>
  <c r="D4790" i="26"/>
  <c r="D4789" i="26"/>
  <c r="D4788" i="26"/>
  <c r="D4787" i="26"/>
  <c r="D4786" i="26"/>
  <c r="D4785" i="26"/>
  <c r="D4784" i="26"/>
  <c r="D4783" i="26"/>
  <c r="D4782" i="26"/>
  <c r="D4781" i="26"/>
  <c r="D4780" i="26"/>
  <c r="D4779" i="26"/>
  <c r="D4778" i="26"/>
  <c r="D4777" i="26"/>
  <c r="D4776" i="26"/>
  <c r="D4775" i="26"/>
  <c r="D4774" i="26"/>
  <c r="D4773" i="26"/>
  <c r="D4772" i="26"/>
  <c r="D4771" i="26"/>
  <c r="D4770" i="26"/>
  <c r="D4769" i="26"/>
  <c r="D4768" i="26"/>
  <c r="D4767" i="26"/>
  <c r="D4766" i="26"/>
  <c r="D4765" i="26"/>
  <c r="D4764" i="26"/>
  <c r="D4763" i="26"/>
  <c r="D4762" i="26"/>
  <c r="D4761" i="26"/>
  <c r="D4760" i="26"/>
  <c r="D4759" i="26"/>
  <c r="D4758" i="26"/>
  <c r="D4757" i="26"/>
  <c r="D4756" i="26"/>
  <c r="D4755" i="26"/>
  <c r="D4754" i="26"/>
  <c r="D4753" i="26"/>
  <c r="D4752" i="26"/>
  <c r="D4751" i="26"/>
  <c r="D4750" i="26"/>
  <c r="D4749" i="26"/>
  <c r="D4748" i="26"/>
  <c r="D4747" i="26"/>
  <c r="D4746" i="26"/>
  <c r="D4745" i="26"/>
  <c r="D4744" i="26"/>
  <c r="D4743" i="26"/>
  <c r="D4742" i="26"/>
  <c r="D4741" i="26"/>
  <c r="D4740" i="26"/>
  <c r="D4739" i="26"/>
  <c r="D4738" i="26"/>
  <c r="D4737" i="26"/>
  <c r="D4736" i="26"/>
  <c r="D4735" i="26"/>
  <c r="D4734" i="26"/>
  <c r="D4733" i="26"/>
  <c r="D4732" i="26"/>
  <c r="D4731" i="26"/>
  <c r="D4730" i="26"/>
  <c r="D4729" i="26"/>
  <c r="D4728" i="26"/>
  <c r="D4727" i="26"/>
  <c r="D4726" i="26"/>
  <c r="D4725" i="26"/>
  <c r="D4724" i="26"/>
  <c r="D4723" i="26"/>
  <c r="D4722" i="26"/>
  <c r="D4721" i="26"/>
  <c r="D4720" i="26"/>
  <c r="D4719" i="26"/>
  <c r="D4718" i="26"/>
  <c r="D4717" i="26"/>
  <c r="D4716" i="26"/>
  <c r="D4715" i="26"/>
  <c r="D4714" i="26"/>
  <c r="D4713" i="26"/>
  <c r="D4712" i="26"/>
  <c r="D4711" i="26"/>
  <c r="D4710" i="26"/>
  <c r="D4709" i="26"/>
  <c r="D4708" i="26"/>
  <c r="D4707" i="26"/>
  <c r="D4706" i="26"/>
  <c r="D4705" i="26"/>
  <c r="D4704" i="26"/>
  <c r="D4703" i="26"/>
  <c r="D4702" i="26"/>
  <c r="D4701" i="26"/>
  <c r="D4700" i="26"/>
  <c r="D4699" i="26"/>
  <c r="D4698" i="26"/>
  <c r="D4697" i="26"/>
  <c r="D4696" i="26"/>
  <c r="D4695" i="26"/>
  <c r="D4694" i="26"/>
  <c r="D4693" i="26"/>
  <c r="D4692" i="26"/>
  <c r="D4691" i="26"/>
  <c r="D4690" i="26"/>
  <c r="D4689" i="26"/>
  <c r="D4688" i="26"/>
  <c r="D4687" i="26"/>
  <c r="D4686" i="26"/>
  <c r="D4685" i="26"/>
  <c r="D4684" i="26"/>
  <c r="D4683" i="26"/>
  <c r="D4682" i="26"/>
  <c r="D4681" i="26"/>
  <c r="D4680" i="26"/>
  <c r="D4679" i="26"/>
  <c r="D4678" i="26"/>
  <c r="D4677" i="26"/>
  <c r="D4676" i="26"/>
  <c r="D4675" i="26"/>
  <c r="D4674" i="26"/>
  <c r="D4673" i="26"/>
  <c r="D4672" i="26"/>
  <c r="D4671" i="26"/>
  <c r="D4670" i="26"/>
  <c r="D4669" i="26"/>
  <c r="D4668" i="26"/>
  <c r="D4667" i="26"/>
  <c r="D4666" i="26"/>
  <c r="D4665" i="26"/>
  <c r="D4664" i="26"/>
  <c r="D4663" i="26"/>
  <c r="D4662" i="26"/>
  <c r="D4661" i="26"/>
  <c r="D4660" i="26"/>
  <c r="D4659" i="26"/>
  <c r="D4658" i="26"/>
  <c r="D4657" i="26"/>
  <c r="D4656" i="26"/>
  <c r="D4655" i="26"/>
  <c r="D4654" i="26"/>
  <c r="D4653" i="26"/>
  <c r="D4652" i="26"/>
  <c r="D4651" i="26"/>
  <c r="D4650" i="26"/>
  <c r="D4649" i="26"/>
  <c r="D4648" i="26"/>
  <c r="D4647" i="26"/>
  <c r="D4646" i="26"/>
  <c r="D4645" i="26"/>
  <c r="D4644" i="26"/>
  <c r="D4643" i="26"/>
  <c r="D4642" i="26"/>
  <c r="D4641" i="26"/>
  <c r="D4640" i="26"/>
  <c r="D4639" i="26"/>
  <c r="D4638" i="26"/>
  <c r="D4637" i="26"/>
  <c r="D4636" i="26"/>
  <c r="D4635" i="26"/>
  <c r="D4634" i="26"/>
  <c r="D4633" i="26"/>
  <c r="D4632" i="26"/>
  <c r="D4631" i="26"/>
  <c r="D4630" i="26"/>
  <c r="D4629" i="26"/>
  <c r="D4628" i="26"/>
  <c r="D4627" i="26"/>
  <c r="D4626" i="26"/>
  <c r="D4625" i="26"/>
  <c r="D4624" i="26"/>
  <c r="D4623" i="26"/>
  <c r="D4622" i="26"/>
  <c r="D4621" i="26"/>
  <c r="D4620" i="26"/>
  <c r="D4619" i="26"/>
  <c r="D4618" i="26"/>
  <c r="D4617" i="26"/>
  <c r="D4616" i="26"/>
  <c r="D4615" i="26"/>
  <c r="D4614" i="26"/>
  <c r="D4613" i="26"/>
  <c r="D4612" i="26"/>
  <c r="D4611" i="26"/>
  <c r="D4610" i="26"/>
  <c r="D4609" i="26"/>
  <c r="D4608" i="26"/>
  <c r="D4607" i="26"/>
  <c r="D4606" i="26"/>
  <c r="D4605" i="26"/>
  <c r="D4604" i="26"/>
  <c r="D4603" i="26"/>
  <c r="D4602" i="26"/>
  <c r="D4601" i="26"/>
  <c r="D4600" i="26"/>
  <c r="D4599" i="26"/>
  <c r="D4598" i="26"/>
  <c r="D4597" i="26"/>
  <c r="D4596" i="26"/>
  <c r="D4595" i="26"/>
  <c r="D4594" i="26"/>
  <c r="D4593" i="26"/>
  <c r="D4592" i="26"/>
  <c r="D4591" i="26"/>
  <c r="D4590" i="26"/>
  <c r="D4589" i="26"/>
  <c r="D4588" i="26"/>
  <c r="D4587" i="26"/>
  <c r="D4586" i="26"/>
  <c r="D4585" i="26"/>
  <c r="D4584" i="26"/>
  <c r="D4583" i="26"/>
  <c r="D4582" i="26"/>
  <c r="D4581" i="26"/>
  <c r="D4580" i="26"/>
  <c r="D4579" i="26"/>
  <c r="D4578" i="26"/>
  <c r="D4577" i="26"/>
  <c r="D4576" i="26"/>
  <c r="D4575" i="26"/>
  <c r="D4574" i="26"/>
  <c r="D4573" i="26"/>
  <c r="D4572" i="26"/>
  <c r="D4571" i="26"/>
  <c r="D4570" i="26"/>
  <c r="D4569" i="26"/>
  <c r="D4568" i="26"/>
  <c r="D4567" i="26"/>
  <c r="D4566" i="26"/>
  <c r="D4565" i="26"/>
  <c r="D4564" i="26"/>
  <c r="D4563" i="26"/>
  <c r="D4562" i="26"/>
  <c r="D4561" i="26"/>
  <c r="D4560" i="26"/>
  <c r="D4559" i="26"/>
  <c r="D4558" i="26"/>
  <c r="D4557" i="26"/>
  <c r="D4556" i="26"/>
  <c r="D4555" i="26"/>
  <c r="D4554" i="26"/>
  <c r="D4553" i="26"/>
  <c r="D4552" i="26"/>
  <c r="D4551" i="26"/>
  <c r="D4550" i="26"/>
  <c r="D4549" i="26"/>
  <c r="D4548" i="26"/>
  <c r="D4547" i="26"/>
  <c r="D4546" i="26"/>
  <c r="D4545" i="26"/>
  <c r="D4544" i="26"/>
  <c r="D4543" i="26"/>
  <c r="D4542" i="26"/>
  <c r="D4541" i="26"/>
  <c r="D4540" i="26"/>
  <c r="D4539" i="26"/>
  <c r="D4538" i="26"/>
  <c r="D4537" i="26"/>
  <c r="D4536" i="26"/>
  <c r="D4535" i="26"/>
  <c r="D4534" i="26"/>
  <c r="D4533" i="26"/>
  <c r="D4532" i="26"/>
  <c r="D4531" i="26"/>
  <c r="D4530" i="26"/>
  <c r="D4529" i="26"/>
  <c r="D4528" i="26"/>
  <c r="D4527" i="26"/>
  <c r="D4526" i="26"/>
  <c r="D4525" i="26"/>
  <c r="D4524" i="26"/>
  <c r="D4523" i="26"/>
  <c r="D4522" i="26"/>
  <c r="D4521" i="26"/>
  <c r="D4520" i="26"/>
  <c r="D4519" i="26"/>
  <c r="D4518" i="26"/>
  <c r="D4517" i="26"/>
  <c r="D4516" i="26"/>
  <c r="D4515" i="26"/>
  <c r="D4514" i="26"/>
  <c r="D4513" i="26"/>
  <c r="D4512" i="26"/>
  <c r="D4511" i="26"/>
  <c r="D4510" i="26"/>
  <c r="D4509" i="26"/>
  <c r="D4508" i="26"/>
  <c r="D4507" i="26"/>
  <c r="D4506" i="26"/>
  <c r="D4505" i="26"/>
  <c r="D4504" i="26"/>
  <c r="D4503" i="26"/>
  <c r="D4502" i="26"/>
  <c r="D4501" i="26"/>
  <c r="D4500" i="26"/>
  <c r="D4499" i="26"/>
  <c r="D4498" i="26"/>
  <c r="D4497" i="26"/>
  <c r="D4496" i="26"/>
  <c r="D4495" i="26"/>
  <c r="D4494" i="26"/>
  <c r="D4493" i="26"/>
  <c r="D4492" i="26"/>
  <c r="D4491" i="26"/>
  <c r="D4490" i="26"/>
  <c r="D4489" i="26"/>
  <c r="D4488" i="26"/>
  <c r="D4487" i="26"/>
  <c r="D4486" i="26"/>
  <c r="D4485" i="26"/>
  <c r="D4484" i="26"/>
  <c r="D4483" i="26"/>
  <c r="D4482" i="26"/>
  <c r="D4481" i="26"/>
  <c r="D4480" i="26"/>
  <c r="D4479" i="26"/>
  <c r="D4478" i="26"/>
  <c r="D4477" i="26"/>
  <c r="D4476" i="26"/>
  <c r="D4475" i="26"/>
  <c r="D4474" i="26"/>
  <c r="D4473" i="26"/>
  <c r="D4472" i="26"/>
  <c r="D4471" i="26"/>
  <c r="D4470" i="26"/>
  <c r="D4469" i="26"/>
  <c r="D4468" i="26"/>
  <c r="D4467" i="26"/>
  <c r="D4466" i="26"/>
  <c r="D4465" i="26"/>
  <c r="D4464" i="26"/>
  <c r="D4463" i="26"/>
  <c r="D4462" i="26"/>
  <c r="D4461" i="26"/>
  <c r="D4460" i="26"/>
  <c r="D4459" i="26"/>
  <c r="D4458" i="26"/>
  <c r="D4457" i="26"/>
  <c r="D4456" i="26"/>
  <c r="D4455" i="26"/>
  <c r="D4454" i="26"/>
  <c r="D4453" i="26"/>
  <c r="D4452" i="26"/>
  <c r="D4451" i="26"/>
  <c r="D4450" i="26"/>
  <c r="D4449" i="26"/>
  <c r="D4448" i="26"/>
  <c r="D4447" i="26"/>
  <c r="D4446" i="26"/>
  <c r="D4445" i="26"/>
  <c r="D4444" i="26"/>
  <c r="D4443" i="26"/>
  <c r="D4442" i="26"/>
  <c r="D4441" i="26"/>
  <c r="D4440" i="26"/>
  <c r="D4439" i="26"/>
  <c r="D4438" i="26"/>
  <c r="D4437" i="26"/>
  <c r="D4436" i="26"/>
  <c r="D4435" i="26"/>
  <c r="D4434" i="26"/>
  <c r="D4433" i="26"/>
  <c r="D4432" i="26"/>
  <c r="D4431" i="26"/>
  <c r="D4430" i="26"/>
  <c r="D4429" i="26"/>
  <c r="D4428" i="26"/>
  <c r="D4427" i="26"/>
  <c r="D4426" i="26"/>
  <c r="D4425" i="26"/>
  <c r="D4424" i="26"/>
  <c r="D4423" i="26"/>
  <c r="D4422" i="26"/>
  <c r="D4421" i="26"/>
  <c r="D4420" i="26"/>
  <c r="D4419" i="26"/>
  <c r="D4418" i="26"/>
  <c r="D4417" i="26"/>
  <c r="D4416" i="26"/>
  <c r="D4415" i="26"/>
  <c r="D4414" i="26"/>
  <c r="D4413" i="26"/>
  <c r="D4412" i="26"/>
  <c r="D4411" i="26"/>
  <c r="D4410" i="26"/>
  <c r="D4409" i="26"/>
  <c r="D4408" i="26"/>
  <c r="D4407" i="26"/>
  <c r="D4406" i="26"/>
  <c r="D4405" i="26"/>
  <c r="D4404" i="26"/>
  <c r="D4403" i="26"/>
  <c r="D4402" i="26"/>
  <c r="D4401" i="26"/>
  <c r="D4400" i="26"/>
  <c r="D4399" i="26"/>
  <c r="D4398" i="26"/>
  <c r="D4397" i="26"/>
  <c r="D4396" i="26"/>
  <c r="D4395" i="26"/>
  <c r="D4394" i="26"/>
  <c r="D4393" i="26"/>
  <c r="D4392" i="26"/>
  <c r="D4391" i="26"/>
  <c r="D4390" i="26"/>
  <c r="D4389" i="26"/>
  <c r="D4388" i="26"/>
  <c r="D4387" i="26"/>
  <c r="D4386" i="26"/>
  <c r="D4385" i="26"/>
  <c r="D4384" i="26"/>
  <c r="D4383" i="26"/>
  <c r="D4382" i="26"/>
  <c r="D4381" i="26"/>
  <c r="D4380" i="26"/>
  <c r="D4379" i="26"/>
  <c r="D4378" i="26"/>
  <c r="D4377" i="26"/>
  <c r="D4376" i="26"/>
  <c r="D4375" i="26"/>
  <c r="D4374" i="26"/>
  <c r="D4373" i="26"/>
  <c r="D4372" i="26"/>
  <c r="D4371" i="26"/>
  <c r="D4370" i="26"/>
  <c r="D4369" i="26"/>
  <c r="D4368" i="26"/>
  <c r="D4367" i="26"/>
  <c r="D4366" i="26"/>
  <c r="D4365" i="26"/>
  <c r="D4364" i="26"/>
  <c r="D4363" i="26"/>
  <c r="D4362" i="26"/>
  <c r="D4361" i="26"/>
  <c r="D4360" i="26"/>
  <c r="D4359" i="26"/>
  <c r="D4358" i="26"/>
  <c r="D4357" i="26"/>
  <c r="D4356" i="26"/>
  <c r="D4355" i="26"/>
  <c r="D4354" i="26"/>
  <c r="D4353" i="26"/>
  <c r="D4352" i="26"/>
  <c r="D4351" i="26"/>
  <c r="D4350" i="26"/>
  <c r="D4349" i="26"/>
  <c r="D4348" i="26"/>
  <c r="D4347" i="26"/>
  <c r="D4346" i="26"/>
  <c r="D4345" i="26"/>
  <c r="D4344" i="26"/>
  <c r="D4343" i="26"/>
  <c r="D4342" i="26"/>
  <c r="D4341" i="26"/>
  <c r="D4340" i="26"/>
  <c r="D4339" i="26"/>
  <c r="D4338" i="26"/>
  <c r="D4337" i="26"/>
  <c r="D4336" i="26"/>
  <c r="D4335" i="26"/>
  <c r="D4334" i="26"/>
  <c r="D4333" i="26"/>
  <c r="D4332" i="26"/>
  <c r="D4331" i="26"/>
  <c r="D4330" i="26"/>
  <c r="D4329" i="26"/>
  <c r="D4328" i="26"/>
  <c r="D4327" i="26"/>
  <c r="D4326" i="26"/>
  <c r="D4325" i="26"/>
  <c r="D4324" i="26"/>
  <c r="D4323" i="26"/>
  <c r="D4322" i="26"/>
  <c r="D4321" i="26"/>
  <c r="D4320" i="26"/>
  <c r="D4319" i="26"/>
  <c r="D4318" i="26"/>
  <c r="D4317" i="26"/>
  <c r="D4316" i="26"/>
  <c r="D4315" i="26"/>
  <c r="D4314" i="26"/>
  <c r="D4313" i="26"/>
  <c r="D4312" i="26"/>
  <c r="D4311" i="26"/>
  <c r="D4310" i="26"/>
  <c r="D4309" i="26"/>
  <c r="D4308" i="26"/>
  <c r="D4307" i="26"/>
  <c r="D4306" i="26"/>
  <c r="D4305" i="26"/>
  <c r="D4304" i="26"/>
  <c r="D4303" i="26"/>
  <c r="D4302" i="26"/>
  <c r="D4301" i="26"/>
  <c r="D4300" i="26"/>
  <c r="D4299" i="26"/>
  <c r="D4298" i="26"/>
  <c r="D4297" i="26"/>
  <c r="D4296" i="26"/>
  <c r="D4295" i="26"/>
  <c r="D4294" i="26"/>
  <c r="D4293" i="26"/>
  <c r="D4292" i="26"/>
  <c r="D4291" i="26"/>
  <c r="D4290" i="26"/>
  <c r="D4289" i="26"/>
  <c r="D4288" i="26"/>
  <c r="D4287" i="26"/>
  <c r="D4286" i="26"/>
  <c r="D4285" i="26"/>
  <c r="D4284" i="26"/>
  <c r="D4283" i="26"/>
  <c r="D4282" i="26"/>
  <c r="D4281" i="26"/>
  <c r="D4280" i="26"/>
  <c r="D4279" i="26"/>
  <c r="D4278" i="26"/>
  <c r="D4277" i="26"/>
  <c r="D4276" i="26"/>
  <c r="D4275" i="26"/>
  <c r="D4274" i="26"/>
  <c r="D4273" i="26"/>
  <c r="D4272" i="26"/>
  <c r="D4271" i="26"/>
  <c r="D4270" i="26"/>
  <c r="D4269" i="26"/>
  <c r="D4268" i="26"/>
  <c r="D4267" i="26"/>
  <c r="D4266" i="26"/>
  <c r="D4265" i="26"/>
  <c r="D4264" i="26"/>
  <c r="D4263" i="26"/>
  <c r="D4262" i="26"/>
  <c r="D4261" i="26"/>
  <c r="D4260" i="26"/>
  <c r="D4259" i="26"/>
  <c r="D4258" i="26"/>
  <c r="D4257" i="26"/>
  <c r="D4256" i="26"/>
  <c r="D4255" i="26"/>
  <c r="D4254" i="26"/>
  <c r="D4253" i="26"/>
  <c r="D4252" i="26"/>
  <c r="D4251" i="26"/>
  <c r="D4250" i="26"/>
  <c r="D4249" i="26"/>
  <c r="D4248" i="26"/>
  <c r="D4247" i="26"/>
  <c r="D4246" i="26"/>
  <c r="D4245" i="26"/>
  <c r="D4244" i="26"/>
  <c r="D4243" i="26"/>
  <c r="D4242" i="26"/>
  <c r="D4241" i="26"/>
  <c r="D4240" i="26"/>
  <c r="D4239" i="26"/>
  <c r="D4238" i="26"/>
  <c r="D4237" i="26"/>
  <c r="D4236" i="26"/>
  <c r="D4235" i="26"/>
  <c r="D4234" i="26"/>
  <c r="D4233" i="26"/>
  <c r="D4232" i="26"/>
  <c r="D4231" i="26"/>
  <c r="D4230" i="26"/>
  <c r="D4229" i="26"/>
  <c r="D4228" i="26"/>
  <c r="D4227" i="26"/>
  <c r="D4226" i="26"/>
  <c r="D4225" i="26"/>
  <c r="D4224" i="26"/>
  <c r="D4223" i="26"/>
  <c r="D4222" i="26"/>
  <c r="D4221" i="26"/>
  <c r="D4220" i="26"/>
  <c r="D4219" i="26"/>
  <c r="D4218" i="26"/>
  <c r="D4217" i="26"/>
  <c r="D4216" i="26"/>
  <c r="D4215" i="26"/>
  <c r="D4214" i="26"/>
  <c r="D4213" i="26"/>
  <c r="D4212" i="26"/>
  <c r="D4211" i="26"/>
  <c r="D4210" i="26"/>
  <c r="D4209" i="26"/>
  <c r="D4208" i="26"/>
  <c r="D4207" i="26"/>
  <c r="D4206" i="26"/>
  <c r="D4205" i="26"/>
  <c r="D4204" i="26"/>
  <c r="D4203" i="26"/>
  <c r="D4202" i="26"/>
  <c r="D4201" i="26"/>
  <c r="D4200" i="26"/>
  <c r="D4199" i="26"/>
  <c r="D4198" i="26"/>
  <c r="D4197" i="26"/>
  <c r="D4196" i="26"/>
  <c r="D4195" i="26"/>
  <c r="D4194" i="26"/>
  <c r="D4193" i="26"/>
  <c r="D4192" i="26"/>
  <c r="D4191" i="26"/>
  <c r="D4190" i="26"/>
  <c r="D4189" i="26"/>
  <c r="D4188" i="26"/>
  <c r="D4187" i="26"/>
  <c r="D4186" i="26"/>
  <c r="D4185" i="26"/>
  <c r="D4184" i="26"/>
  <c r="D4183" i="26"/>
  <c r="D4182" i="26"/>
  <c r="D4181" i="26"/>
  <c r="D4180" i="26"/>
  <c r="D4179" i="26"/>
  <c r="D4178" i="26"/>
  <c r="D4177" i="26"/>
  <c r="D4176" i="26"/>
  <c r="D4175" i="26"/>
  <c r="D4174" i="26"/>
  <c r="D4173" i="26"/>
  <c r="D4172" i="26"/>
  <c r="D4171" i="26"/>
  <c r="D4170" i="26"/>
  <c r="D4169" i="26"/>
  <c r="D4168" i="26"/>
  <c r="D4167" i="26"/>
  <c r="D4166" i="26"/>
  <c r="D4165" i="26"/>
  <c r="D4164" i="26"/>
  <c r="D4163" i="26"/>
  <c r="D4162" i="26"/>
  <c r="D4161" i="26"/>
  <c r="D4160" i="26"/>
  <c r="D4159" i="26"/>
  <c r="D4158" i="26"/>
  <c r="D4157" i="26"/>
  <c r="D4156" i="26"/>
  <c r="D4155" i="26"/>
  <c r="D4154" i="26"/>
  <c r="D4153" i="26"/>
  <c r="D4152" i="26"/>
  <c r="D4151" i="26"/>
  <c r="D4150" i="26"/>
  <c r="D4149" i="26"/>
  <c r="D4148" i="26"/>
  <c r="D4147" i="26"/>
  <c r="D4146" i="26"/>
  <c r="D4145" i="26"/>
  <c r="D4144" i="26"/>
  <c r="D4143" i="26"/>
  <c r="D4142" i="26"/>
  <c r="D4141" i="26"/>
  <c r="D4140" i="26"/>
  <c r="D4139" i="26"/>
  <c r="D4138" i="26"/>
  <c r="D4137" i="26"/>
  <c r="D4136" i="26"/>
  <c r="D4135" i="26"/>
  <c r="D4134" i="26"/>
  <c r="D4133" i="26"/>
  <c r="D4132" i="26"/>
  <c r="D4131" i="26"/>
  <c r="D4130" i="26"/>
  <c r="D4129" i="26"/>
  <c r="D4128" i="26"/>
  <c r="D4127" i="26"/>
  <c r="D4126" i="26"/>
  <c r="D4125" i="26"/>
  <c r="D4124" i="26"/>
  <c r="D4123" i="26"/>
  <c r="D4122" i="26"/>
  <c r="D4121" i="26"/>
  <c r="D4120" i="26"/>
  <c r="D4119" i="26"/>
  <c r="D4118" i="26"/>
  <c r="D4117" i="26"/>
  <c r="D4116" i="26"/>
  <c r="D4115" i="26"/>
  <c r="D4114" i="26"/>
  <c r="D4113" i="26"/>
  <c r="D4112" i="26"/>
  <c r="D4111" i="26"/>
  <c r="D4110" i="26"/>
  <c r="D4109" i="26"/>
  <c r="D4108" i="26"/>
  <c r="D4107" i="26"/>
  <c r="D4106" i="26"/>
  <c r="D4105" i="26"/>
  <c r="D4104" i="26"/>
  <c r="D4103" i="26"/>
  <c r="D4102" i="26"/>
  <c r="D4101" i="26"/>
  <c r="D4100" i="26"/>
  <c r="D4099" i="26"/>
  <c r="D4098" i="26"/>
  <c r="D4097" i="26"/>
  <c r="D4096" i="26"/>
  <c r="D4095" i="26"/>
  <c r="D4094" i="26"/>
  <c r="D4093" i="26"/>
  <c r="D4092" i="26"/>
  <c r="D4091" i="26"/>
  <c r="D4090" i="26"/>
  <c r="D4089" i="26"/>
  <c r="D4088" i="26"/>
  <c r="D4087" i="26"/>
  <c r="D4086" i="26"/>
  <c r="D4085" i="26"/>
  <c r="D4084" i="26"/>
  <c r="D4083" i="26"/>
  <c r="D4082" i="26"/>
  <c r="D4081" i="26"/>
  <c r="D4080" i="26"/>
  <c r="D4079" i="26"/>
  <c r="D4078" i="26"/>
  <c r="D4077" i="26"/>
  <c r="D4076" i="26"/>
  <c r="D4075" i="26"/>
  <c r="D4074" i="26"/>
  <c r="D4073" i="26"/>
  <c r="D4072" i="26"/>
  <c r="D4071" i="26"/>
  <c r="D4070" i="26"/>
  <c r="D4069" i="26"/>
  <c r="D4068" i="26"/>
  <c r="D4067" i="26"/>
  <c r="D4066" i="26"/>
  <c r="D4065" i="26"/>
  <c r="D4064" i="26"/>
  <c r="D4063" i="26"/>
  <c r="D4062" i="26"/>
  <c r="D4061" i="26"/>
  <c r="D4060" i="26"/>
  <c r="D4059" i="26"/>
  <c r="D4058" i="26"/>
  <c r="D4057" i="26"/>
  <c r="D4056" i="26"/>
  <c r="D4055" i="26"/>
  <c r="D4054" i="26"/>
  <c r="D4053" i="26"/>
  <c r="D4052" i="26"/>
  <c r="D4051" i="26"/>
  <c r="D4050" i="26"/>
  <c r="D4049" i="26"/>
  <c r="D4048" i="26"/>
  <c r="D4047" i="26"/>
  <c r="D4046" i="26"/>
  <c r="D4045" i="26"/>
  <c r="D4044" i="26"/>
  <c r="D4043" i="26"/>
  <c r="D4042" i="26"/>
  <c r="D4041" i="26"/>
  <c r="D4040" i="26"/>
  <c r="D4039" i="26"/>
  <c r="D4038" i="26"/>
  <c r="D4037" i="26"/>
  <c r="D4036" i="26"/>
  <c r="D4035" i="26"/>
  <c r="D4034" i="26"/>
  <c r="D4033" i="26"/>
  <c r="D4032" i="26"/>
  <c r="D4031" i="26"/>
  <c r="D4030" i="26"/>
  <c r="D4029" i="26"/>
  <c r="D4028" i="26"/>
  <c r="D4027" i="26"/>
  <c r="D4026" i="26"/>
  <c r="D4025" i="26"/>
  <c r="D4024" i="26"/>
  <c r="D4023" i="26"/>
  <c r="D4022" i="26"/>
  <c r="D4021" i="26"/>
  <c r="D4020" i="26"/>
  <c r="D4019" i="26"/>
  <c r="D4018" i="26"/>
  <c r="D4017" i="26"/>
  <c r="D4016" i="26"/>
  <c r="D4015" i="26"/>
  <c r="D4014" i="26"/>
  <c r="D4013" i="26"/>
  <c r="D4012" i="26"/>
  <c r="D4011" i="26"/>
  <c r="D4010" i="26"/>
  <c r="D4009" i="26"/>
  <c r="D4008" i="26"/>
  <c r="D4007" i="26"/>
  <c r="D4006" i="26"/>
  <c r="D4005" i="26"/>
  <c r="D4004" i="26"/>
  <c r="D4003" i="26"/>
  <c r="D4002" i="26"/>
  <c r="D4001" i="26"/>
  <c r="D4000" i="26"/>
  <c r="D3999" i="26"/>
  <c r="D3998" i="26"/>
  <c r="D3997" i="26"/>
  <c r="D3996" i="26"/>
  <c r="D3995" i="26"/>
  <c r="D3994" i="26"/>
  <c r="D3993" i="26"/>
  <c r="D3992" i="26"/>
  <c r="D3991" i="26"/>
  <c r="D3990" i="26"/>
  <c r="D3989" i="26"/>
  <c r="D3988" i="26"/>
  <c r="D3987" i="26"/>
  <c r="D3986" i="26"/>
  <c r="D3985" i="26"/>
  <c r="D3984" i="26"/>
  <c r="D3983" i="26"/>
  <c r="D3982" i="26"/>
  <c r="D3981" i="26"/>
  <c r="D3980" i="26"/>
  <c r="D3979" i="26"/>
  <c r="D3978" i="26"/>
  <c r="D3977" i="26"/>
  <c r="D3976" i="26"/>
  <c r="D3975" i="26"/>
  <c r="D3974" i="26"/>
  <c r="D3973" i="26"/>
  <c r="D3972" i="26"/>
  <c r="D3971" i="26"/>
  <c r="D3970" i="26"/>
  <c r="D3969" i="26"/>
  <c r="D3968" i="26"/>
  <c r="D3967" i="26"/>
  <c r="D3966" i="26"/>
  <c r="D3965" i="26"/>
  <c r="D3964" i="26"/>
  <c r="D3963" i="26"/>
  <c r="D3962" i="26"/>
  <c r="D3961" i="26"/>
  <c r="D3960" i="26"/>
  <c r="D3959" i="26"/>
  <c r="D3958" i="26"/>
  <c r="D3957" i="26"/>
  <c r="D3956" i="26"/>
  <c r="D3955" i="26"/>
  <c r="D3954" i="26"/>
  <c r="D3953" i="26"/>
  <c r="D3952" i="26"/>
  <c r="D3951" i="26"/>
  <c r="D3950" i="26"/>
  <c r="D3949" i="26"/>
  <c r="D3948" i="26"/>
  <c r="D3947" i="26"/>
  <c r="D3946" i="26"/>
  <c r="D3945" i="26"/>
  <c r="D3944" i="26"/>
  <c r="D3943" i="26"/>
  <c r="D3942" i="26"/>
  <c r="D3941" i="26"/>
  <c r="D3940" i="26"/>
  <c r="D3939" i="26"/>
  <c r="D3938" i="26"/>
  <c r="D3937" i="26"/>
  <c r="D3936" i="26"/>
  <c r="D3935" i="26"/>
  <c r="D3934" i="26"/>
  <c r="D3933" i="26"/>
  <c r="D3932" i="26"/>
  <c r="D3931" i="26"/>
  <c r="D3930" i="26"/>
  <c r="D3929" i="26"/>
  <c r="D3928" i="26"/>
  <c r="D3927" i="26"/>
  <c r="D3926" i="26"/>
  <c r="D3925" i="26"/>
  <c r="D3924" i="26"/>
  <c r="D3923" i="26"/>
  <c r="D3922" i="26"/>
  <c r="D3921" i="26"/>
  <c r="D3920" i="26"/>
  <c r="D3919" i="26"/>
  <c r="D3918" i="26"/>
  <c r="D3917" i="26"/>
  <c r="D3916" i="26"/>
  <c r="D3915" i="26"/>
  <c r="D3914" i="26"/>
  <c r="D3913" i="26"/>
  <c r="D3912" i="26"/>
  <c r="D3911" i="26"/>
  <c r="D3910" i="26"/>
  <c r="D3909" i="26"/>
  <c r="D3908" i="26"/>
  <c r="D3907" i="26"/>
  <c r="D3906" i="26"/>
  <c r="D3905" i="26"/>
  <c r="D3904" i="26"/>
  <c r="D3903" i="26"/>
  <c r="D3902" i="26"/>
  <c r="D3901" i="26"/>
  <c r="D3900" i="26"/>
  <c r="D3899" i="26"/>
  <c r="D3898" i="26"/>
  <c r="D3897" i="26"/>
  <c r="D3896" i="26"/>
  <c r="D3895" i="26"/>
  <c r="D3894" i="26"/>
  <c r="D3893" i="26"/>
  <c r="D3892" i="26"/>
  <c r="D3891" i="26"/>
  <c r="D3890" i="26"/>
  <c r="D3889" i="26"/>
  <c r="D3888" i="26"/>
  <c r="D3887" i="26"/>
  <c r="D3886" i="26"/>
  <c r="D3885" i="26"/>
  <c r="D3884" i="26"/>
  <c r="D3883" i="26"/>
  <c r="D3882" i="26"/>
  <c r="D3881" i="26"/>
  <c r="D3880" i="26"/>
  <c r="D3879" i="26"/>
  <c r="D3878" i="26"/>
  <c r="D3877" i="26"/>
  <c r="D3876" i="26"/>
  <c r="D3875" i="26"/>
  <c r="D3874" i="26"/>
  <c r="D3873" i="26"/>
  <c r="D3872" i="26"/>
  <c r="D3871" i="26"/>
  <c r="D3870" i="26"/>
  <c r="D3869" i="26"/>
  <c r="D3868" i="26"/>
  <c r="D3867" i="26"/>
  <c r="D3866" i="26"/>
  <c r="D3865" i="26"/>
  <c r="D3864" i="26"/>
  <c r="D3863" i="26"/>
  <c r="D3862" i="26"/>
  <c r="D3861" i="26"/>
  <c r="D3860" i="26"/>
  <c r="D3859" i="26"/>
  <c r="D3858" i="26"/>
  <c r="D3857" i="26"/>
  <c r="D3856" i="26"/>
  <c r="D3855" i="26"/>
  <c r="D3854" i="26"/>
  <c r="D3853" i="26"/>
  <c r="D3852" i="26"/>
  <c r="D3851" i="26"/>
  <c r="D3850" i="26"/>
  <c r="D3849" i="26"/>
  <c r="D3848" i="26"/>
  <c r="D3847" i="26"/>
  <c r="D3846" i="26"/>
  <c r="D3845" i="26"/>
  <c r="D3844" i="26"/>
  <c r="D3843" i="26"/>
  <c r="D3842" i="26"/>
  <c r="D3841" i="26"/>
  <c r="D3840" i="26"/>
  <c r="D3839" i="26"/>
  <c r="D3838" i="26"/>
  <c r="D3837" i="26"/>
  <c r="D3836" i="26"/>
  <c r="D3835" i="26"/>
  <c r="D3834" i="26"/>
  <c r="D3833" i="26"/>
  <c r="D3832" i="26"/>
  <c r="D3831" i="26"/>
  <c r="D3830" i="26"/>
  <c r="D3829" i="26"/>
  <c r="D3828" i="26"/>
  <c r="D3827" i="26"/>
  <c r="D3826" i="26"/>
  <c r="D3825" i="26"/>
  <c r="D3824" i="26"/>
  <c r="D3823" i="26"/>
  <c r="D3822" i="26"/>
  <c r="D3821" i="26"/>
  <c r="D3820" i="26"/>
  <c r="D3819" i="26"/>
  <c r="D3818" i="26"/>
  <c r="D3817" i="26"/>
  <c r="D3816" i="26"/>
  <c r="D3815" i="26"/>
  <c r="D3814" i="26"/>
  <c r="D3813" i="26"/>
  <c r="D3812" i="26"/>
  <c r="D3811" i="26"/>
  <c r="D3810" i="26"/>
  <c r="D3809" i="26"/>
  <c r="D3808" i="26"/>
  <c r="D3807" i="26"/>
  <c r="D3806" i="26"/>
  <c r="D3805" i="26"/>
  <c r="D3804" i="26"/>
  <c r="D3803" i="26"/>
  <c r="D3802" i="26"/>
  <c r="D3801" i="26"/>
  <c r="D3800" i="26"/>
  <c r="D3799" i="26"/>
  <c r="D3798" i="26"/>
  <c r="D3797" i="26"/>
  <c r="D3796" i="26"/>
  <c r="D3795" i="26"/>
  <c r="D3794" i="26"/>
  <c r="D3793" i="26"/>
  <c r="D3792" i="26"/>
  <c r="D3791" i="26"/>
  <c r="D3790" i="26"/>
  <c r="D3789" i="26"/>
  <c r="D3788" i="26"/>
  <c r="D3787" i="26"/>
  <c r="D3786" i="26"/>
  <c r="D3785" i="26"/>
  <c r="D3784" i="26"/>
  <c r="D3783" i="26"/>
  <c r="D3782" i="26"/>
  <c r="D3781" i="26"/>
  <c r="D3780" i="26"/>
  <c r="D3779" i="26"/>
  <c r="D3778" i="26"/>
  <c r="D3777" i="26"/>
  <c r="D3776" i="26"/>
  <c r="D3775" i="26"/>
  <c r="D3774" i="26"/>
  <c r="D3773" i="26"/>
  <c r="D3772" i="26"/>
  <c r="D3771" i="26"/>
  <c r="D3770" i="26"/>
  <c r="D3769" i="26"/>
  <c r="D3768" i="26"/>
  <c r="D3767" i="26"/>
  <c r="D3766" i="26"/>
  <c r="D3765" i="26"/>
  <c r="D3764" i="26"/>
  <c r="D3763" i="26"/>
  <c r="D3762" i="26"/>
  <c r="D3761" i="26"/>
  <c r="D3760" i="26"/>
  <c r="D3759" i="26"/>
  <c r="D3758" i="26"/>
  <c r="D3757" i="26"/>
  <c r="D3756" i="26"/>
  <c r="D3755" i="26"/>
  <c r="D3754" i="26"/>
  <c r="D3753" i="26"/>
  <c r="D3752" i="26"/>
  <c r="D3751" i="26"/>
  <c r="D3750" i="26"/>
  <c r="D3749" i="26"/>
  <c r="D3748" i="26"/>
  <c r="D3747" i="26"/>
  <c r="D3746" i="26"/>
  <c r="D3745" i="26"/>
  <c r="D3744" i="26"/>
  <c r="D3743" i="26"/>
  <c r="D3742" i="26"/>
  <c r="D3741" i="26"/>
  <c r="D3740" i="26"/>
  <c r="D3739" i="26"/>
  <c r="D3738" i="26"/>
  <c r="D3737" i="26"/>
  <c r="D3736" i="26"/>
  <c r="D3735" i="26"/>
  <c r="D3734" i="26"/>
  <c r="D3733" i="26"/>
  <c r="D3732" i="26"/>
  <c r="D3731" i="26"/>
  <c r="D3730" i="26"/>
  <c r="D3729" i="26"/>
  <c r="D3728" i="26"/>
  <c r="D3727" i="26"/>
  <c r="D3726" i="26"/>
  <c r="D3725" i="26"/>
  <c r="D3724" i="26"/>
  <c r="D3723" i="26"/>
  <c r="D3722" i="26"/>
  <c r="D3721" i="26"/>
  <c r="D3720" i="26"/>
  <c r="D3719" i="26"/>
  <c r="D3718" i="26"/>
  <c r="D3717" i="26"/>
  <c r="D3716" i="26"/>
  <c r="D3715" i="26"/>
  <c r="D3714" i="26"/>
  <c r="D3713" i="26"/>
  <c r="D3712" i="26"/>
  <c r="D3711" i="26"/>
  <c r="D3710" i="26"/>
  <c r="D3709" i="26"/>
  <c r="D3708" i="26"/>
  <c r="D3707" i="26"/>
  <c r="D3706" i="26"/>
  <c r="D3705" i="26"/>
  <c r="D3704" i="26"/>
  <c r="D3703" i="26"/>
  <c r="D3702" i="26"/>
  <c r="D3701" i="26"/>
  <c r="D3700" i="26"/>
  <c r="D3699" i="26"/>
  <c r="D3698" i="26"/>
  <c r="D3697" i="26"/>
  <c r="D3696" i="26"/>
  <c r="D3695" i="26"/>
  <c r="D3694" i="26"/>
  <c r="D3693" i="26"/>
  <c r="D3692" i="26"/>
  <c r="D3691" i="26"/>
  <c r="D3690" i="26"/>
  <c r="D3689" i="26"/>
  <c r="D3688" i="26"/>
  <c r="D3687" i="26"/>
  <c r="D3686" i="26"/>
  <c r="D3685" i="26"/>
  <c r="D3684" i="26"/>
  <c r="D3683" i="26"/>
  <c r="D3682" i="26"/>
  <c r="D3681" i="26"/>
  <c r="D3680" i="26"/>
  <c r="D3679" i="26"/>
  <c r="D3678" i="26"/>
  <c r="D3677" i="26"/>
  <c r="D3676" i="26"/>
  <c r="D3675" i="26"/>
  <c r="D3674" i="26"/>
  <c r="D3673" i="26"/>
  <c r="D3672" i="26"/>
  <c r="D3671" i="26"/>
  <c r="D3670" i="26"/>
  <c r="D3669" i="26"/>
  <c r="D3668" i="26"/>
  <c r="D3667" i="26"/>
  <c r="D3666" i="26"/>
  <c r="D3665" i="26"/>
  <c r="D3664" i="26"/>
  <c r="D3663" i="26"/>
  <c r="D3662" i="26"/>
  <c r="D3661" i="26"/>
  <c r="D3660" i="26"/>
  <c r="D3659" i="26"/>
  <c r="D3658" i="26"/>
  <c r="D3657" i="26"/>
  <c r="D3656" i="26"/>
  <c r="D3655" i="26"/>
  <c r="D3654" i="26"/>
  <c r="D3653" i="26"/>
  <c r="D3652" i="26"/>
  <c r="D3651" i="26"/>
  <c r="D3650" i="26"/>
  <c r="D3649" i="26"/>
  <c r="D3648" i="26"/>
  <c r="D3647" i="26"/>
  <c r="D3646" i="26"/>
  <c r="D3645" i="26"/>
  <c r="D3644" i="26"/>
  <c r="D3643" i="26"/>
  <c r="D3642" i="26"/>
  <c r="D3641" i="26"/>
  <c r="D3640" i="26"/>
  <c r="D3639" i="26"/>
  <c r="D3638" i="26"/>
  <c r="D3637" i="26"/>
  <c r="D3636" i="26"/>
  <c r="D3635" i="26"/>
  <c r="D3634" i="26"/>
  <c r="D3633" i="26"/>
  <c r="D3632" i="26"/>
  <c r="D3631" i="26"/>
  <c r="D3630" i="26"/>
  <c r="D3629" i="26"/>
  <c r="D3628" i="26"/>
  <c r="D3627" i="26"/>
  <c r="D3626" i="26"/>
  <c r="D3625" i="26"/>
  <c r="D3624" i="26"/>
  <c r="D3623" i="26"/>
  <c r="D3622" i="26"/>
  <c r="D3621" i="26"/>
  <c r="D3620" i="26"/>
  <c r="D3619" i="26"/>
  <c r="D3618" i="26"/>
  <c r="D3617" i="26"/>
  <c r="D3616" i="26"/>
  <c r="D3615" i="26"/>
  <c r="D3614" i="26"/>
  <c r="D3613" i="26"/>
  <c r="D3612" i="26"/>
  <c r="D3611" i="26"/>
  <c r="D3610" i="26"/>
  <c r="D3609" i="26"/>
  <c r="D3608" i="26"/>
  <c r="D3607" i="26"/>
  <c r="D3606" i="26"/>
  <c r="D3605" i="26"/>
  <c r="D3604" i="26"/>
  <c r="D3603" i="26"/>
  <c r="D3602" i="26"/>
  <c r="D3601" i="26"/>
  <c r="D3600" i="26"/>
  <c r="D3599" i="26"/>
  <c r="D3598" i="26"/>
  <c r="D3597" i="26"/>
  <c r="D3596" i="26"/>
  <c r="D3595" i="26"/>
  <c r="D3594" i="26"/>
  <c r="D3593" i="26"/>
  <c r="D3592" i="26"/>
  <c r="D3591" i="26"/>
  <c r="D3590" i="26"/>
  <c r="D3589" i="26"/>
  <c r="D3588" i="26"/>
  <c r="D3587" i="26"/>
  <c r="D3586" i="26"/>
  <c r="D3585" i="26"/>
  <c r="D3584" i="26"/>
  <c r="D3583" i="26"/>
  <c r="D3582" i="26"/>
  <c r="D3581" i="26"/>
  <c r="D3580" i="26"/>
  <c r="D3579" i="26"/>
  <c r="D3578" i="26"/>
  <c r="D3577" i="26"/>
  <c r="D3576" i="26"/>
  <c r="D3575" i="26"/>
  <c r="D3574" i="26"/>
  <c r="D3573" i="26"/>
  <c r="D3572" i="26"/>
  <c r="D3571" i="26"/>
  <c r="D3570" i="26"/>
  <c r="D3569" i="26"/>
  <c r="D3568" i="26"/>
  <c r="D3567" i="26"/>
  <c r="D3566" i="26"/>
  <c r="D3565" i="26"/>
  <c r="D3564" i="26"/>
  <c r="D3563" i="26"/>
  <c r="D3562" i="26"/>
  <c r="D3561" i="26"/>
  <c r="D3560" i="26"/>
  <c r="D3559" i="26"/>
  <c r="D3558" i="26"/>
  <c r="D3557" i="26"/>
  <c r="D3556" i="26"/>
  <c r="D3555" i="26"/>
  <c r="D3554" i="26"/>
  <c r="D3553" i="26"/>
  <c r="D3552" i="26"/>
  <c r="D3551" i="26"/>
  <c r="D3550" i="26"/>
  <c r="D3549" i="26"/>
  <c r="D3548" i="26"/>
  <c r="D3547" i="26"/>
  <c r="D3546" i="26"/>
  <c r="D3545" i="26"/>
  <c r="D3544" i="26"/>
  <c r="D3543" i="26"/>
  <c r="D3542" i="26"/>
  <c r="D3541" i="26"/>
  <c r="D3540" i="26"/>
  <c r="D3539" i="26"/>
  <c r="D3538" i="26"/>
  <c r="D3537" i="26"/>
  <c r="D3536" i="26"/>
  <c r="D3535" i="26"/>
  <c r="D3534" i="26"/>
  <c r="D3533" i="26"/>
  <c r="D3532" i="26"/>
  <c r="D3531" i="26"/>
  <c r="D3530" i="26"/>
  <c r="D3529" i="26"/>
  <c r="D3528" i="26"/>
  <c r="D3527" i="26"/>
  <c r="D3526" i="26"/>
  <c r="D3525" i="26"/>
  <c r="D3524" i="26"/>
  <c r="D3523" i="26"/>
  <c r="D3522" i="26"/>
  <c r="D3521" i="26"/>
  <c r="D3520" i="26"/>
  <c r="D3519" i="26"/>
  <c r="D3518" i="26"/>
  <c r="D3517" i="26"/>
  <c r="D3516" i="26"/>
  <c r="D3515" i="26"/>
  <c r="D3514" i="26"/>
  <c r="D3513" i="26"/>
  <c r="D3512" i="26"/>
  <c r="D3511" i="26"/>
  <c r="D3510" i="26"/>
  <c r="D3509" i="26"/>
  <c r="D3508" i="26"/>
  <c r="D3507" i="26"/>
  <c r="D3506" i="26"/>
  <c r="D3505" i="26"/>
  <c r="D3504" i="26"/>
  <c r="D3503" i="26"/>
  <c r="D3502" i="26"/>
  <c r="D3501" i="26"/>
  <c r="D3500" i="26"/>
  <c r="D3499" i="26"/>
  <c r="D3498" i="26"/>
  <c r="D3497" i="26"/>
  <c r="D3496" i="26"/>
  <c r="D3495" i="26"/>
  <c r="D3494" i="26"/>
  <c r="D3493" i="26"/>
  <c r="D3492" i="26"/>
  <c r="D3491" i="26"/>
  <c r="D3490" i="26"/>
  <c r="D3489" i="26"/>
  <c r="D3488" i="26"/>
  <c r="D3487" i="26"/>
  <c r="D3486" i="26"/>
  <c r="D3485" i="26"/>
  <c r="D3484" i="26"/>
  <c r="D3483" i="26"/>
  <c r="D3482" i="26"/>
  <c r="D3481" i="26"/>
  <c r="D3480" i="26"/>
  <c r="D3479" i="26"/>
  <c r="D3478" i="26"/>
  <c r="D3477" i="26"/>
  <c r="D3476" i="26"/>
  <c r="D3475" i="26"/>
  <c r="D3474" i="26"/>
  <c r="D3473" i="26"/>
  <c r="D3472" i="26"/>
  <c r="D3471" i="26"/>
  <c r="D3470" i="26"/>
  <c r="D3469" i="26"/>
  <c r="D3468" i="26"/>
  <c r="D3467" i="26"/>
  <c r="D3466" i="26"/>
  <c r="D3465" i="26"/>
  <c r="D3464" i="26"/>
  <c r="D3463" i="26"/>
  <c r="D3462" i="26"/>
  <c r="D3461" i="26"/>
  <c r="D3460" i="26"/>
  <c r="D3459" i="26"/>
  <c r="D3458" i="26"/>
  <c r="D3457" i="26"/>
  <c r="D3456" i="26"/>
  <c r="D3455" i="26"/>
  <c r="D3454" i="26"/>
  <c r="D3453" i="26"/>
  <c r="D3452" i="26"/>
  <c r="D3451" i="26"/>
  <c r="D3450" i="26"/>
  <c r="D3449" i="26"/>
  <c r="D3448" i="26"/>
  <c r="D3447" i="26"/>
  <c r="D3446" i="26"/>
  <c r="D3445" i="26"/>
  <c r="D3444" i="26"/>
  <c r="D3443" i="26"/>
  <c r="D3442" i="26"/>
  <c r="D3441" i="26"/>
  <c r="D3440" i="26"/>
  <c r="D3439" i="26"/>
  <c r="D3438" i="26"/>
  <c r="D3437" i="26"/>
  <c r="D3436" i="26"/>
  <c r="D3435" i="26"/>
  <c r="D3434" i="26"/>
  <c r="D3433" i="26"/>
  <c r="D3432" i="26"/>
  <c r="D3431" i="26"/>
  <c r="D3430" i="26"/>
  <c r="D3429" i="26"/>
  <c r="D3428" i="26"/>
  <c r="D3427" i="26"/>
  <c r="D3426" i="26"/>
  <c r="D3425" i="26"/>
  <c r="D3424" i="26"/>
  <c r="D3423" i="26"/>
  <c r="D3422" i="26"/>
  <c r="D3421" i="26"/>
  <c r="D3420" i="26"/>
  <c r="D3419" i="26"/>
  <c r="D3418" i="26"/>
  <c r="D3417" i="26"/>
  <c r="D3416" i="26"/>
  <c r="D3415" i="26"/>
  <c r="D3414" i="26"/>
  <c r="D3413" i="26"/>
  <c r="D3412" i="26"/>
  <c r="D3411" i="26"/>
  <c r="D3410" i="26"/>
  <c r="D3409" i="26"/>
  <c r="D3408" i="26"/>
  <c r="D3407" i="26"/>
  <c r="D3406" i="26"/>
  <c r="D3405" i="26"/>
  <c r="D3404" i="26"/>
  <c r="D3403" i="26"/>
  <c r="D3402" i="26"/>
  <c r="D3401" i="26"/>
  <c r="D3400" i="26"/>
  <c r="D3399" i="26"/>
  <c r="D3398" i="26"/>
  <c r="D3397" i="26"/>
  <c r="D3396" i="26"/>
  <c r="D3395" i="26"/>
  <c r="D3394" i="26"/>
  <c r="D3393" i="26"/>
  <c r="D3392" i="26"/>
  <c r="D3391" i="26"/>
  <c r="D3390" i="26"/>
  <c r="D3389" i="26"/>
  <c r="D3388" i="26"/>
  <c r="D3387" i="26"/>
  <c r="D3386" i="26"/>
  <c r="D3385" i="26"/>
  <c r="D3384" i="26"/>
  <c r="D3383" i="26"/>
  <c r="D3382" i="26"/>
  <c r="D3381" i="26"/>
  <c r="D3380" i="26"/>
  <c r="D3379" i="26"/>
  <c r="D3378" i="26"/>
  <c r="D3377" i="26"/>
  <c r="D3376" i="26"/>
  <c r="D3375" i="26"/>
  <c r="D3374" i="26"/>
  <c r="D3373" i="26"/>
  <c r="D3372" i="26"/>
  <c r="D3371" i="26"/>
  <c r="D3370" i="26"/>
  <c r="D3369" i="26"/>
  <c r="D3368" i="26"/>
  <c r="D3367" i="26"/>
  <c r="D3366" i="26"/>
  <c r="D3365" i="26"/>
  <c r="D3364" i="26"/>
  <c r="D3363" i="26"/>
  <c r="D3362" i="26"/>
  <c r="D3361" i="26"/>
  <c r="D3360" i="26"/>
  <c r="D3359" i="26"/>
  <c r="D3358" i="26"/>
  <c r="D3357" i="26"/>
  <c r="D3356" i="26"/>
  <c r="D3355" i="26"/>
  <c r="D3354" i="26"/>
  <c r="D3353" i="26"/>
  <c r="D3352" i="26"/>
  <c r="D3351" i="26"/>
  <c r="D3350" i="26"/>
  <c r="D3349" i="26"/>
  <c r="D3348" i="26"/>
  <c r="D3347" i="26"/>
  <c r="D3346" i="26"/>
  <c r="D3345" i="26"/>
  <c r="D3344" i="26"/>
  <c r="D3343" i="26"/>
  <c r="D3342" i="26"/>
  <c r="D3341" i="26"/>
  <c r="D3340" i="26"/>
  <c r="D3339" i="26"/>
  <c r="D3338" i="26"/>
  <c r="D3337" i="26"/>
  <c r="D3336" i="26"/>
  <c r="D3335" i="26"/>
  <c r="D3334" i="26"/>
  <c r="D3333" i="26"/>
  <c r="D3332" i="26"/>
  <c r="D3331" i="26"/>
  <c r="D3330" i="26"/>
  <c r="D3329" i="26"/>
  <c r="D3328" i="26"/>
  <c r="D3327" i="26"/>
  <c r="D3326" i="26"/>
  <c r="D3325" i="26"/>
  <c r="D3324" i="26"/>
  <c r="D3323" i="26"/>
  <c r="D3322" i="26"/>
  <c r="D3321" i="26"/>
  <c r="D3320" i="26"/>
  <c r="D3319" i="26"/>
  <c r="D3318" i="26"/>
  <c r="D3317" i="26"/>
  <c r="D3316" i="26"/>
  <c r="D3315" i="26"/>
  <c r="D3314" i="26"/>
  <c r="D3313" i="26"/>
  <c r="D3312" i="26"/>
  <c r="D3311" i="26"/>
  <c r="D3310" i="26"/>
  <c r="D3309" i="26"/>
  <c r="D3308" i="26"/>
  <c r="D3307" i="26"/>
  <c r="D3306" i="26"/>
  <c r="D3305" i="26"/>
  <c r="D3304" i="26"/>
  <c r="D3303" i="26"/>
  <c r="D3302" i="26"/>
  <c r="D3301" i="26"/>
  <c r="D3300" i="26"/>
  <c r="D3299" i="26"/>
  <c r="D3298" i="26"/>
  <c r="D3297" i="26"/>
  <c r="D3296" i="26"/>
  <c r="D3295" i="26"/>
  <c r="D3294" i="26"/>
  <c r="D3293" i="26"/>
  <c r="D3292" i="26"/>
  <c r="D3291" i="26"/>
  <c r="D3290" i="26"/>
  <c r="D3289" i="26"/>
  <c r="D3288" i="26"/>
  <c r="D3287" i="26"/>
  <c r="D3286" i="26"/>
  <c r="D3285" i="26"/>
  <c r="D3284" i="26"/>
  <c r="D3283" i="26"/>
  <c r="D3282" i="26"/>
  <c r="D3281" i="26"/>
  <c r="D3280" i="26"/>
  <c r="D3279" i="26"/>
  <c r="D3278" i="26"/>
  <c r="D3277" i="26"/>
  <c r="D3276" i="26"/>
  <c r="D3275" i="26"/>
  <c r="D3274" i="26"/>
  <c r="D3273" i="26"/>
  <c r="D3272" i="26"/>
  <c r="D3271" i="26"/>
  <c r="D3270" i="26"/>
  <c r="D3269" i="26"/>
  <c r="D3268" i="26"/>
  <c r="D3267" i="26"/>
  <c r="D3266" i="26"/>
  <c r="D3265" i="26"/>
  <c r="D3264" i="26"/>
  <c r="D3263" i="26"/>
  <c r="D3262" i="26"/>
  <c r="D3261" i="26"/>
  <c r="D3260" i="26"/>
  <c r="D3259" i="26"/>
  <c r="D3258" i="26"/>
  <c r="D3257" i="26"/>
  <c r="D3256" i="26"/>
  <c r="D3255" i="26"/>
  <c r="D3254" i="26"/>
  <c r="D3253" i="26"/>
  <c r="D3252" i="26"/>
  <c r="D3251" i="26"/>
  <c r="D3250" i="26"/>
  <c r="D3249" i="26"/>
  <c r="D3248" i="26"/>
  <c r="D3247" i="26"/>
  <c r="D3246" i="26"/>
  <c r="D3245" i="26"/>
  <c r="D3244" i="26"/>
  <c r="D3243" i="26"/>
  <c r="D3242" i="26"/>
  <c r="D3241" i="26"/>
  <c r="D3240" i="26"/>
  <c r="D3239" i="26"/>
  <c r="D3238" i="26"/>
  <c r="D3237" i="26"/>
  <c r="D3236" i="26"/>
  <c r="D3235" i="26"/>
  <c r="D3234" i="26"/>
  <c r="D3233" i="26"/>
  <c r="D3232" i="26"/>
  <c r="D3231" i="26"/>
  <c r="D3230" i="26"/>
  <c r="D3229" i="26"/>
  <c r="D3228" i="26"/>
  <c r="D3227" i="26"/>
  <c r="D3226" i="26"/>
  <c r="D3225" i="26"/>
  <c r="D3224" i="26"/>
  <c r="D3223" i="26"/>
  <c r="D3222" i="26"/>
  <c r="D3221" i="26"/>
  <c r="D3220" i="26"/>
  <c r="D3219" i="26"/>
  <c r="D3218" i="26"/>
  <c r="D3217" i="26"/>
  <c r="D3216" i="26"/>
  <c r="D3215" i="26"/>
  <c r="D3214" i="26"/>
  <c r="D3213" i="26"/>
  <c r="D3212" i="26"/>
  <c r="D3211" i="26"/>
  <c r="D3210" i="26"/>
  <c r="D3209" i="26"/>
  <c r="D3208" i="26"/>
  <c r="D3207" i="26"/>
  <c r="D3206" i="26"/>
  <c r="D3205" i="26"/>
  <c r="D3204" i="26"/>
  <c r="D3203" i="26"/>
  <c r="D3202" i="26"/>
  <c r="D3201" i="26"/>
  <c r="D3200" i="26"/>
  <c r="D3199" i="26"/>
  <c r="D3198" i="26"/>
  <c r="D3197" i="26"/>
  <c r="D3196" i="26"/>
  <c r="D3195" i="26"/>
  <c r="D3194" i="26"/>
  <c r="D3193" i="26"/>
  <c r="D3192" i="26"/>
  <c r="D3191" i="26"/>
  <c r="D3190" i="26"/>
  <c r="D3189" i="26"/>
  <c r="D3188" i="26"/>
  <c r="D3187" i="26"/>
  <c r="D3186" i="26"/>
  <c r="D3185" i="26"/>
  <c r="D3184" i="26"/>
  <c r="D3183" i="26"/>
  <c r="D3182" i="26"/>
  <c r="D3181" i="26"/>
  <c r="D3180" i="26"/>
  <c r="D3179" i="26"/>
  <c r="D3178" i="26"/>
  <c r="D3177" i="26"/>
  <c r="D3176" i="26"/>
  <c r="D3175" i="26"/>
  <c r="D3174" i="26"/>
  <c r="D3173" i="26"/>
  <c r="D3172" i="26"/>
  <c r="D3171" i="26"/>
  <c r="D3170" i="26"/>
  <c r="D3169" i="26"/>
  <c r="D3168" i="26"/>
  <c r="D3167" i="26"/>
  <c r="D3166" i="26"/>
  <c r="D3165" i="26"/>
  <c r="D3164" i="26"/>
  <c r="D3163" i="26"/>
  <c r="D3162" i="26"/>
  <c r="D3161" i="26"/>
  <c r="D3160" i="26"/>
  <c r="D3159" i="26"/>
  <c r="D3158" i="26"/>
  <c r="D3157" i="26"/>
  <c r="D3156" i="26"/>
  <c r="D3155" i="26"/>
  <c r="D3154" i="26"/>
  <c r="D3153" i="26"/>
  <c r="D3152" i="26"/>
  <c r="D3151" i="26"/>
  <c r="D3150" i="26"/>
  <c r="D3149" i="26"/>
  <c r="D3148" i="26"/>
  <c r="D3147" i="26"/>
  <c r="D3146" i="26"/>
  <c r="D3145" i="26"/>
  <c r="D3144" i="26"/>
  <c r="D3143" i="26"/>
  <c r="D3142" i="26"/>
  <c r="D3141" i="26"/>
  <c r="D3140" i="26"/>
  <c r="D3139" i="26"/>
  <c r="D3138" i="26"/>
  <c r="D3137" i="26"/>
  <c r="D3136" i="26"/>
  <c r="D3135" i="26"/>
  <c r="D3134" i="26"/>
  <c r="D3133" i="26"/>
  <c r="D3132" i="26"/>
  <c r="D3131" i="26"/>
  <c r="D3130" i="26"/>
  <c r="D3129" i="26"/>
  <c r="D3128" i="26"/>
  <c r="D3127" i="26"/>
  <c r="D3126" i="26"/>
  <c r="D3125" i="26"/>
  <c r="D3124" i="26"/>
  <c r="D3123" i="26"/>
  <c r="D3122" i="26"/>
  <c r="D3121" i="26"/>
  <c r="D3120" i="26"/>
  <c r="D3119" i="26"/>
  <c r="D3118" i="26"/>
  <c r="D3117" i="26"/>
  <c r="D3116" i="26"/>
  <c r="D3115" i="26"/>
  <c r="D3114" i="26"/>
  <c r="D3113" i="26"/>
  <c r="D3112" i="26"/>
  <c r="D3111" i="26"/>
  <c r="D3110" i="26"/>
  <c r="D3109" i="26"/>
  <c r="D3108" i="26"/>
  <c r="D3107" i="26"/>
  <c r="D3106" i="26"/>
  <c r="D3105" i="26"/>
  <c r="D3104" i="26"/>
  <c r="D3103" i="26"/>
  <c r="D3102" i="26"/>
  <c r="D3101" i="26"/>
  <c r="D3100" i="26"/>
  <c r="D3099" i="26"/>
  <c r="D3098" i="26"/>
  <c r="D3097" i="26"/>
  <c r="D3096" i="26"/>
  <c r="D3095" i="26"/>
  <c r="D3094" i="26"/>
  <c r="D3093" i="26"/>
  <c r="D3092" i="26"/>
  <c r="D3091" i="26"/>
  <c r="D3090" i="26"/>
  <c r="D3089" i="26"/>
  <c r="D3088" i="26"/>
  <c r="D3087" i="26"/>
  <c r="D3086" i="26"/>
  <c r="D3085" i="26"/>
  <c r="D3084" i="26"/>
  <c r="D3083" i="26"/>
  <c r="D3082" i="26"/>
  <c r="D3081" i="26"/>
  <c r="D3080" i="26"/>
  <c r="D3079" i="26"/>
  <c r="D3078" i="26"/>
  <c r="D3077" i="26"/>
  <c r="D3076" i="26"/>
  <c r="D3075" i="26"/>
  <c r="D3074" i="26"/>
  <c r="D3073" i="26"/>
  <c r="D3072" i="26"/>
  <c r="D3071" i="26"/>
  <c r="D3070" i="26"/>
  <c r="D3069" i="26"/>
  <c r="D3068" i="26"/>
  <c r="D3067" i="26"/>
  <c r="D3066" i="26"/>
  <c r="D3065" i="26"/>
  <c r="D3064" i="26"/>
  <c r="D3063" i="26"/>
  <c r="D3062" i="26"/>
  <c r="D3061" i="26"/>
  <c r="D3060" i="26"/>
  <c r="D3059" i="26"/>
  <c r="D3058" i="26"/>
  <c r="D3057" i="26"/>
  <c r="D3056" i="26"/>
  <c r="D3055" i="26"/>
  <c r="D3054" i="26"/>
  <c r="D3053" i="26"/>
  <c r="D3052" i="26"/>
  <c r="D3051" i="26"/>
  <c r="D3050" i="26"/>
  <c r="D3049" i="26"/>
  <c r="D3048" i="26"/>
  <c r="D3047" i="26"/>
  <c r="D3046" i="26"/>
  <c r="D3045" i="26"/>
  <c r="D3044" i="26"/>
  <c r="D3043" i="26"/>
  <c r="D3042" i="26"/>
  <c r="D3041" i="26"/>
  <c r="D3040" i="26"/>
  <c r="D3039" i="26"/>
  <c r="D3038" i="26"/>
  <c r="D3037" i="26"/>
  <c r="D3036" i="26"/>
  <c r="D3035" i="26"/>
  <c r="D3034" i="26"/>
  <c r="D3033" i="26"/>
  <c r="D3032" i="26"/>
  <c r="D3031" i="26"/>
  <c r="D3030" i="26"/>
  <c r="D3029" i="26"/>
  <c r="D3028" i="26"/>
  <c r="D3027" i="26"/>
  <c r="D3026" i="26"/>
  <c r="D3025" i="26"/>
  <c r="D3024" i="26"/>
  <c r="D3023" i="26"/>
  <c r="D3022" i="26"/>
  <c r="D3021" i="26"/>
  <c r="D3020" i="26"/>
  <c r="D3019" i="26"/>
  <c r="D3018" i="26"/>
  <c r="D3017" i="26"/>
  <c r="D3016" i="26"/>
  <c r="D3015" i="26"/>
  <c r="D3014" i="26"/>
  <c r="D3013" i="26"/>
  <c r="D3012" i="26"/>
  <c r="D3011" i="26"/>
  <c r="D3010" i="26"/>
  <c r="D3009" i="26"/>
  <c r="D3008" i="26"/>
  <c r="D3007" i="26"/>
  <c r="D3006" i="26"/>
  <c r="D3005" i="26"/>
  <c r="D3004" i="26"/>
  <c r="D3003" i="26"/>
  <c r="D3002" i="26"/>
  <c r="D3001" i="26"/>
  <c r="D3000" i="26"/>
  <c r="D2999" i="26"/>
  <c r="D2998" i="26"/>
  <c r="D2997" i="26"/>
  <c r="D2996" i="26"/>
  <c r="D2995" i="26"/>
  <c r="D2994" i="26"/>
  <c r="D2993" i="26"/>
  <c r="D2992" i="26"/>
  <c r="D2991" i="26"/>
  <c r="D2990" i="26"/>
  <c r="D2989" i="26"/>
  <c r="D2988" i="26"/>
  <c r="D2987" i="26"/>
  <c r="D2986" i="26"/>
  <c r="D2985" i="26"/>
  <c r="D2984" i="26"/>
  <c r="D2983" i="26"/>
  <c r="D2982" i="26"/>
  <c r="D2981" i="26"/>
  <c r="D2980" i="26"/>
  <c r="D2979" i="26"/>
  <c r="D2978" i="26"/>
  <c r="D2977" i="26"/>
  <c r="D2976" i="26"/>
  <c r="D2975" i="26"/>
  <c r="D2974" i="26"/>
  <c r="D2973" i="26"/>
  <c r="D2972" i="26"/>
  <c r="D2971" i="26"/>
  <c r="D2970" i="26"/>
  <c r="D2969" i="26"/>
  <c r="D2968" i="26"/>
  <c r="D2967" i="26"/>
  <c r="D2966" i="26"/>
  <c r="D2965" i="26"/>
  <c r="D2964" i="26"/>
  <c r="D2963" i="26"/>
  <c r="D2962" i="26"/>
  <c r="D2961" i="26"/>
  <c r="D2960" i="26"/>
  <c r="D2959" i="26"/>
  <c r="D2958" i="26"/>
  <c r="D2957" i="26"/>
  <c r="D2956" i="26"/>
  <c r="D2955" i="26"/>
  <c r="D2954" i="26"/>
  <c r="D2953" i="26"/>
  <c r="D2952" i="26"/>
  <c r="D2951" i="26"/>
  <c r="D2950" i="26"/>
  <c r="D2949" i="26"/>
  <c r="D2948" i="26"/>
  <c r="D2947" i="26"/>
  <c r="D2946" i="26"/>
  <c r="D2945" i="26"/>
  <c r="D2944" i="26"/>
  <c r="D2943" i="26"/>
  <c r="D2942" i="26"/>
  <c r="D2941" i="26"/>
  <c r="D2940" i="26"/>
  <c r="D2939" i="26"/>
  <c r="D2938" i="26"/>
  <c r="D2937" i="26"/>
  <c r="D2936" i="26"/>
  <c r="D2935" i="26"/>
  <c r="D2934" i="26"/>
  <c r="D2933" i="26"/>
  <c r="D2932" i="26"/>
  <c r="D2931" i="26"/>
  <c r="D2930" i="26"/>
  <c r="D2929" i="26"/>
  <c r="D2928" i="26"/>
  <c r="D2927" i="26"/>
  <c r="D2926" i="26"/>
  <c r="D2925" i="26"/>
  <c r="D2924" i="26"/>
  <c r="D2923" i="26"/>
  <c r="D2922" i="26"/>
  <c r="D2921" i="26"/>
  <c r="D2920" i="26"/>
  <c r="D2919" i="26"/>
  <c r="D2918" i="26"/>
  <c r="D2917" i="26"/>
  <c r="D2916" i="26"/>
  <c r="D2915" i="26"/>
  <c r="D2914" i="26"/>
  <c r="D2913" i="26"/>
  <c r="D2912" i="26"/>
  <c r="D2911" i="26"/>
  <c r="D2910" i="26"/>
  <c r="D2909" i="26"/>
  <c r="D2908" i="26"/>
  <c r="D2907" i="26"/>
  <c r="D2906" i="26"/>
  <c r="D2905" i="26"/>
  <c r="D2904" i="26"/>
  <c r="D2903" i="26"/>
  <c r="D2902" i="26"/>
  <c r="D2901" i="26"/>
  <c r="D2900" i="26"/>
  <c r="D2899" i="26"/>
  <c r="D2898" i="26"/>
  <c r="D2897" i="26"/>
  <c r="D2896" i="26"/>
  <c r="D2895" i="26"/>
  <c r="D2894" i="26"/>
  <c r="D2893" i="26"/>
  <c r="D2892" i="26"/>
  <c r="D2891" i="26"/>
  <c r="D2890" i="26"/>
  <c r="D2889" i="26"/>
  <c r="D2888" i="26"/>
  <c r="D2887" i="26"/>
  <c r="D2886" i="26"/>
  <c r="D2885" i="26"/>
  <c r="D2884" i="26"/>
  <c r="D2883" i="26"/>
  <c r="D2882" i="26"/>
  <c r="D2881" i="26"/>
  <c r="D2880" i="26"/>
  <c r="D2879" i="26"/>
  <c r="D2878" i="26"/>
  <c r="D2877" i="26"/>
  <c r="D2876" i="26"/>
  <c r="D2875" i="26"/>
  <c r="D2874" i="26"/>
  <c r="D2873" i="26"/>
  <c r="D2872" i="26"/>
  <c r="D2871" i="26"/>
  <c r="D2870" i="26"/>
  <c r="D2869" i="26"/>
  <c r="D2868" i="26"/>
  <c r="D2867" i="26"/>
  <c r="D2866" i="26"/>
  <c r="D2865" i="26"/>
  <c r="D2864" i="26"/>
  <c r="D2863" i="26"/>
  <c r="D2862" i="26"/>
  <c r="D2861" i="26"/>
  <c r="D2860" i="26"/>
  <c r="D2859" i="26"/>
  <c r="D2858" i="26"/>
  <c r="D2857" i="26"/>
  <c r="D2856" i="26"/>
  <c r="D2855" i="26"/>
  <c r="D2854" i="26"/>
  <c r="D2853" i="26"/>
  <c r="D2852" i="26"/>
  <c r="D2851" i="26"/>
  <c r="D2850" i="26"/>
  <c r="D2849" i="26"/>
  <c r="D2848" i="26"/>
  <c r="D2847" i="26"/>
  <c r="D2846" i="26"/>
  <c r="D2845" i="26"/>
  <c r="D2844" i="26"/>
  <c r="D2843" i="26"/>
  <c r="D2842" i="26"/>
  <c r="D2841" i="26"/>
  <c r="D2840" i="26"/>
  <c r="D2839" i="26"/>
  <c r="D2838" i="26"/>
  <c r="D2837" i="26"/>
  <c r="D2836" i="26"/>
  <c r="D2835" i="26"/>
  <c r="D2834" i="26"/>
  <c r="D2833" i="26"/>
  <c r="D2832" i="26"/>
  <c r="D2831" i="26"/>
  <c r="D2830" i="26"/>
  <c r="D2829" i="26"/>
  <c r="D2828" i="26"/>
  <c r="D2827" i="26"/>
  <c r="D2826" i="26"/>
  <c r="D2825" i="26"/>
  <c r="D2824" i="26"/>
  <c r="D2823" i="26"/>
  <c r="D2822" i="26"/>
  <c r="D2821" i="26"/>
  <c r="D2820" i="26"/>
  <c r="D2819" i="26"/>
  <c r="D2818" i="26"/>
  <c r="D2817" i="26"/>
  <c r="D2816" i="26"/>
  <c r="D2815" i="26"/>
  <c r="D2814" i="26"/>
  <c r="D2813" i="26"/>
  <c r="D2812" i="26"/>
  <c r="D2811" i="26"/>
  <c r="D2810" i="26"/>
  <c r="D2809" i="26"/>
  <c r="D2808" i="26"/>
  <c r="D2807" i="26"/>
  <c r="D2806" i="26"/>
  <c r="D2805" i="26"/>
  <c r="D2804" i="26"/>
  <c r="D2803" i="26"/>
  <c r="D2802" i="26"/>
  <c r="D2801" i="26"/>
  <c r="D2800" i="26"/>
  <c r="D2799" i="26"/>
  <c r="D2798" i="26"/>
  <c r="D2797" i="26"/>
  <c r="D2796" i="26"/>
  <c r="D2795" i="26"/>
  <c r="D2794" i="26"/>
  <c r="D2793" i="26"/>
  <c r="D2792" i="26"/>
  <c r="D2791" i="26"/>
  <c r="D2790" i="26"/>
  <c r="D2789" i="26"/>
  <c r="D2788" i="26"/>
  <c r="D2787" i="26"/>
  <c r="D2786" i="26"/>
  <c r="D2785" i="26"/>
  <c r="D2784" i="26"/>
  <c r="D2783" i="26"/>
  <c r="D2782" i="26"/>
  <c r="D2781" i="26"/>
  <c r="D2780" i="26"/>
  <c r="D2779" i="26"/>
  <c r="D2778" i="26"/>
  <c r="D2777" i="26"/>
  <c r="D2776" i="26"/>
  <c r="D2775" i="26"/>
  <c r="D2774" i="26"/>
  <c r="D2773" i="26"/>
  <c r="D2772" i="26"/>
  <c r="D2771" i="26"/>
  <c r="D2770" i="26"/>
  <c r="D2769" i="26"/>
  <c r="D2768" i="26"/>
  <c r="D2767" i="26"/>
  <c r="D2766" i="26"/>
  <c r="D2765" i="26"/>
  <c r="D2764" i="26"/>
  <c r="D2763" i="26"/>
  <c r="D2762" i="26"/>
  <c r="D2761" i="26"/>
  <c r="D2760" i="26"/>
  <c r="D2759" i="26"/>
  <c r="D2758" i="26"/>
  <c r="D2757" i="26"/>
  <c r="D2756" i="26"/>
  <c r="D2755" i="26"/>
  <c r="D2754" i="26"/>
  <c r="D2753" i="26"/>
  <c r="D2752" i="26"/>
  <c r="D2751" i="26"/>
  <c r="D2750" i="26"/>
  <c r="D2749" i="26"/>
  <c r="D2748" i="26"/>
  <c r="D2747" i="26"/>
  <c r="D2746" i="26"/>
  <c r="D2745" i="26"/>
  <c r="D2744" i="26"/>
  <c r="D2743" i="26"/>
  <c r="D2742" i="26"/>
  <c r="D2741" i="26"/>
  <c r="D2740" i="26"/>
  <c r="D2739" i="26"/>
  <c r="D2738" i="26"/>
  <c r="D2737" i="26"/>
  <c r="D2736" i="26"/>
  <c r="D2735" i="26"/>
  <c r="D2734" i="26"/>
  <c r="D2733" i="26"/>
  <c r="D2732" i="26"/>
  <c r="D2731" i="26"/>
  <c r="D2730" i="26"/>
  <c r="D2729" i="26"/>
  <c r="D2728" i="26"/>
  <c r="D2727" i="26"/>
  <c r="D2726" i="26"/>
  <c r="D2725" i="26"/>
  <c r="D2724" i="26"/>
  <c r="D2723" i="26"/>
  <c r="D2722" i="26"/>
  <c r="D2721" i="26"/>
  <c r="D2720" i="26"/>
  <c r="D2719" i="26"/>
  <c r="D2718" i="26"/>
  <c r="D2717" i="26"/>
  <c r="D2716" i="26"/>
  <c r="D2715" i="26"/>
  <c r="D2714" i="26"/>
  <c r="D2713" i="26"/>
  <c r="D2712" i="26"/>
  <c r="D2711" i="26"/>
  <c r="D2710" i="26"/>
  <c r="D2709" i="26"/>
  <c r="D2708" i="26"/>
  <c r="D2707" i="26"/>
  <c r="D2706" i="26"/>
  <c r="D2705" i="26"/>
  <c r="D2704" i="26"/>
  <c r="D2703" i="26"/>
  <c r="D2702" i="26"/>
  <c r="D2701" i="26"/>
  <c r="D2700" i="26"/>
  <c r="D2699" i="26"/>
  <c r="D2698" i="26"/>
  <c r="D2697" i="26"/>
  <c r="D2696" i="26"/>
  <c r="D2695" i="26"/>
  <c r="D2694" i="26"/>
  <c r="D2693" i="26"/>
  <c r="D2692" i="26"/>
  <c r="D2691" i="26"/>
  <c r="D2690" i="26"/>
  <c r="D2689" i="26"/>
  <c r="D2688" i="26"/>
  <c r="D2687" i="26"/>
  <c r="D2686" i="26"/>
  <c r="D2685" i="26"/>
  <c r="D2684" i="26"/>
  <c r="D2683" i="26"/>
  <c r="D2682" i="26"/>
  <c r="D2681" i="26"/>
  <c r="D2680" i="26"/>
  <c r="D2679" i="26"/>
  <c r="D2678" i="26"/>
  <c r="D2677" i="26"/>
  <c r="D2676" i="26"/>
  <c r="D2675" i="26"/>
  <c r="D2674" i="26"/>
  <c r="D2673" i="26"/>
  <c r="D2672" i="26"/>
  <c r="D2671" i="26"/>
  <c r="D2670" i="26"/>
  <c r="D2669" i="26"/>
  <c r="D2668" i="26"/>
  <c r="D2667" i="26"/>
  <c r="D2666" i="26"/>
  <c r="D2665" i="26"/>
  <c r="D2664" i="26"/>
  <c r="D2663" i="26"/>
  <c r="D2662" i="26"/>
  <c r="D2661" i="26"/>
  <c r="D2660" i="26"/>
  <c r="D2659" i="26"/>
  <c r="D2658" i="26"/>
  <c r="D2657" i="26"/>
  <c r="D2656" i="26"/>
  <c r="D2655" i="26"/>
  <c r="D2654" i="26"/>
  <c r="D2653" i="26"/>
  <c r="D2652" i="26"/>
  <c r="D2651" i="26"/>
  <c r="D2650" i="26"/>
  <c r="D2649" i="26"/>
  <c r="D2648" i="26"/>
  <c r="D2647" i="26"/>
  <c r="D2646" i="26"/>
  <c r="D2645" i="26"/>
  <c r="D2644" i="26"/>
  <c r="D2643" i="26"/>
  <c r="D2642" i="26"/>
  <c r="D2641" i="26"/>
  <c r="D2640" i="26"/>
  <c r="D2639" i="26"/>
  <c r="D2638" i="26"/>
  <c r="D2637" i="26"/>
  <c r="D2636" i="26"/>
  <c r="D2635" i="26"/>
  <c r="D2634" i="26"/>
  <c r="D2633" i="26"/>
  <c r="D2632" i="26"/>
  <c r="D2631" i="26"/>
  <c r="D2630" i="26"/>
  <c r="D2629" i="26"/>
  <c r="D2628" i="26"/>
  <c r="D2627" i="26"/>
  <c r="D2626" i="26"/>
  <c r="D2625" i="26"/>
  <c r="D2624" i="26"/>
  <c r="D2623" i="26"/>
  <c r="D2622" i="26"/>
  <c r="D2621" i="26"/>
  <c r="D2620" i="26"/>
  <c r="D2619" i="26"/>
  <c r="D2618" i="26"/>
  <c r="D2617" i="26"/>
  <c r="D2616" i="26"/>
  <c r="D2615" i="26"/>
  <c r="D2614" i="26"/>
  <c r="D2613" i="26"/>
  <c r="D2612" i="26"/>
  <c r="D2611" i="26"/>
  <c r="D2610" i="26"/>
  <c r="D2609" i="26"/>
  <c r="D2608" i="26"/>
  <c r="D2607" i="26"/>
  <c r="D2606" i="26"/>
  <c r="D2605" i="26"/>
  <c r="D2604" i="26"/>
  <c r="D2603" i="26"/>
  <c r="D2602" i="26"/>
  <c r="D2601" i="26"/>
  <c r="D2600" i="26"/>
  <c r="D2599" i="26"/>
  <c r="D2598" i="26"/>
  <c r="D2597" i="26"/>
  <c r="D2596" i="26"/>
  <c r="D2595" i="26"/>
  <c r="D2594" i="26"/>
  <c r="D2593" i="26"/>
  <c r="D2592" i="26"/>
  <c r="D2591" i="26"/>
  <c r="D2590" i="26"/>
  <c r="D2589" i="26"/>
  <c r="D2588" i="26"/>
  <c r="D2587" i="26"/>
  <c r="D2586" i="26"/>
  <c r="D2585" i="26"/>
  <c r="D2584" i="26"/>
  <c r="D2583" i="26"/>
  <c r="D2582" i="26"/>
  <c r="D2581" i="26"/>
  <c r="D2580" i="26"/>
  <c r="D2579" i="26"/>
  <c r="D2578" i="26"/>
  <c r="D2577" i="26"/>
  <c r="D2576" i="26"/>
  <c r="D2575" i="26"/>
  <c r="D2574" i="26"/>
  <c r="D2573" i="26"/>
  <c r="D2572" i="26"/>
  <c r="D2571" i="26"/>
  <c r="D2570" i="26"/>
  <c r="D2569" i="26"/>
  <c r="D2568" i="26"/>
  <c r="D2567" i="26"/>
  <c r="D2566" i="26"/>
  <c r="D2565" i="26"/>
  <c r="D2564" i="26"/>
  <c r="D2563" i="26"/>
  <c r="D2562" i="26"/>
  <c r="D2561" i="26"/>
  <c r="D2560" i="26"/>
  <c r="D2559" i="26"/>
  <c r="D2558" i="26"/>
  <c r="D2557" i="26"/>
  <c r="D2556" i="26"/>
  <c r="D2555" i="26"/>
  <c r="D2554" i="26"/>
  <c r="D2553" i="26"/>
  <c r="D2552" i="26"/>
  <c r="D2551" i="26"/>
  <c r="D2550" i="26"/>
  <c r="D2549" i="26"/>
  <c r="D2548" i="26"/>
  <c r="D2547" i="26"/>
  <c r="D2546" i="26"/>
  <c r="D2545" i="26"/>
  <c r="D2544" i="26"/>
  <c r="D2543" i="26"/>
  <c r="D2542" i="26"/>
  <c r="D2541" i="26"/>
  <c r="D2540" i="26"/>
  <c r="D2539" i="26"/>
  <c r="D2538" i="26"/>
  <c r="D2537" i="26"/>
  <c r="D2536" i="26"/>
  <c r="D2535" i="26"/>
  <c r="D2534" i="26"/>
  <c r="D2533" i="26"/>
  <c r="D2532" i="26"/>
  <c r="D2531" i="26"/>
  <c r="D2530" i="26"/>
  <c r="D2529" i="26"/>
  <c r="D2528" i="26"/>
  <c r="D2527" i="26"/>
  <c r="D2526" i="26"/>
  <c r="D2525" i="26"/>
  <c r="D2524" i="26"/>
  <c r="D2523" i="26"/>
  <c r="D2522" i="26"/>
  <c r="D2521" i="26"/>
  <c r="D2520" i="26"/>
  <c r="D2519" i="26"/>
  <c r="D2518" i="26"/>
  <c r="D2517" i="26"/>
  <c r="D2516" i="26"/>
  <c r="D2515" i="26"/>
  <c r="D2514" i="26"/>
  <c r="D2513" i="26"/>
  <c r="D2512" i="26"/>
  <c r="D2511" i="26"/>
  <c r="D2510" i="26"/>
  <c r="D2509" i="26"/>
  <c r="D2508" i="26"/>
  <c r="D2507" i="26"/>
  <c r="D2506" i="26"/>
  <c r="D2505" i="26"/>
  <c r="D2504" i="26"/>
  <c r="D2503" i="26"/>
  <c r="D2502" i="26"/>
  <c r="D2501" i="26"/>
  <c r="D2500" i="26"/>
  <c r="D2499" i="26"/>
  <c r="D2498" i="26"/>
  <c r="D2497" i="26"/>
  <c r="D2496" i="26"/>
  <c r="D2495" i="26"/>
  <c r="D2494" i="26"/>
  <c r="D2493" i="26"/>
  <c r="D2492" i="26"/>
  <c r="D2491" i="26"/>
  <c r="D2490" i="26"/>
  <c r="D2489" i="26"/>
  <c r="D2488" i="26"/>
  <c r="D2487" i="26"/>
  <c r="D2486" i="26"/>
  <c r="D2485" i="26"/>
  <c r="D2484" i="26"/>
  <c r="D2483" i="26"/>
  <c r="D2482" i="26"/>
  <c r="D2481" i="26"/>
  <c r="D2480" i="26"/>
  <c r="D2479" i="26"/>
  <c r="D2478" i="26"/>
  <c r="D2477" i="26"/>
  <c r="D2476" i="26"/>
  <c r="D2475" i="26"/>
  <c r="D2474" i="26"/>
  <c r="D2473" i="26"/>
  <c r="D2472" i="26"/>
  <c r="D2471" i="26"/>
  <c r="D2470" i="26"/>
  <c r="D2469" i="26"/>
  <c r="D2468" i="26"/>
  <c r="D2467" i="26"/>
  <c r="D2466" i="26"/>
  <c r="D2465" i="26"/>
  <c r="D2464" i="26"/>
  <c r="D2463" i="26"/>
  <c r="D2462" i="26"/>
  <c r="D2461" i="26"/>
  <c r="D2460" i="26"/>
  <c r="D2459" i="26"/>
  <c r="D2458" i="26"/>
  <c r="D2457" i="26"/>
  <c r="D2456" i="26"/>
  <c r="D2455" i="26"/>
  <c r="D2454" i="26"/>
  <c r="D2453" i="26"/>
  <c r="D2452" i="26"/>
  <c r="D2451" i="26"/>
  <c r="D2450" i="26"/>
  <c r="D2449" i="26"/>
  <c r="D2448" i="26"/>
  <c r="D2447" i="26"/>
  <c r="D2446" i="26"/>
  <c r="D2445" i="26"/>
  <c r="D2444" i="26"/>
  <c r="D2443" i="26"/>
  <c r="D2442" i="26"/>
  <c r="D2441" i="26"/>
  <c r="D2440" i="26"/>
  <c r="D2439" i="26"/>
  <c r="D2438" i="26"/>
  <c r="D2437" i="26"/>
  <c r="D2436" i="26"/>
  <c r="D2435" i="26"/>
  <c r="D2434" i="26"/>
  <c r="D2433" i="26"/>
  <c r="D2432" i="26"/>
  <c r="D2431" i="26"/>
  <c r="D2430" i="26"/>
  <c r="D2429" i="26"/>
  <c r="D2428" i="26"/>
  <c r="D2427" i="26"/>
  <c r="D2426" i="26"/>
  <c r="D2425" i="26"/>
  <c r="D2424" i="26"/>
  <c r="D2423" i="26"/>
  <c r="D2422" i="26"/>
  <c r="D2421" i="26"/>
  <c r="D2420" i="26"/>
  <c r="D2419" i="26"/>
  <c r="D2418" i="26"/>
  <c r="D2417" i="26"/>
  <c r="D2416" i="26"/>
  <c r="D2415" i="26"/>
  <c r="D2414" i="26"/>
  <c r="D2413" i="26"/>
  <c r="D2412" i="26"/>
  <c r="D2411" i="26"/>
  <c r="D2410" i="26"/>
  <c r="D2409" i="26"/>
  <c r="D2408" i="26"/>
  <c r="D2407" i="26"/>
  <c r="D2406" i="26"/>
  <c r="D2405" i="26"/>
  <c r="D2404" i="26"/>
  <c r="D2403" i="26"/>
  <c r="D2402" i="26"/>
  <c r="D2401" i="26"/>
  <c r="D2400" i="26"/>
  <c r="D2399" i="26"/>
  <c r="D2398" i="26"/>
  <c r="D2397" i="26"/>
  <c r="D2396" i="26"/>
  <c r="D2395" i="26"/>
  <c r="D2394" i="26"/>
  <c r="D2393" i="26"/>
  <c r="D2392" i="26"/>
  <c r="D2391" i="26"/>
  <c r="D2390" i="26"/>
  <c r="D2389" i="26"/>
  <c r="D2388" i="26"/>
  <c r="D2387" i="26"/>
  <c r="D2386" i="26"/>
  <c r="D2385" i="26"/>
  <c r="D2384" i="26"/>
  <c r="D2383" i="26"/>
  <c r="D2382" i="26"/>
  <c r="D2381" i="26"/>
  <c r="D2380" i="26"/>
  <c r="D2379" i="26"/>
  <c r="D2378" i="26"/>
  <c r="D2377" i="26"/>
  <c r="D2376" i="26"/>
  <c r="D2375" i="26"/>
  <c r="D2374" i="26"/>
  <c r="D2373" i="26"/>
  <c r="D2372" i="26"/>
  <c r="D2371" i="26"/>
  <c r="D2370" i="26"/>
  <c r="D2369" i="26"/>
  <c r="D2368" i="26"/>
  <c r="D2367" i="26"/>
  <c r="D2366" i="26"/>
  <c r="D2365" i="26"/>
  <c r="D2364" i="26"/>
  <c r="D2363" i="26"/>
  <c r="D2362" i="26"/>
  <c r="D2361" i="26"/>
  <c r="D2360" i="26"/>
  <c r="D2359" i="26"/>
  <c r="D2358" i="26"/>
  <c r="D2357" i="26"/>
  <c r="D2356" i="26"/>
  <c r="D2355" i="26"/>
  <c r="D2354" i="26"/>
  <c r="D2353" i="26"/>
  <c r="D2352" i="26"/>
  <c r="D2351" i="26"/>
  <c r="D2350" i="26"/>
  <c r="D2349" i="26"/>
  <c r="D2348" i="26"/>
  <c r="D2347" i="26"/>
  <c r="D2346" i="26"/>
  <c r="D2345" i="26"/>
  <c r="D2344" i="26"/>
  <c r="D2343" i="26"/>
  <c r="D2342" i="26"/>
  <c r="D2341" i="26"/>
  <c r="D2340" i="26"/>
  <c r="D2339" i="26"/>
  <c r="D2338" i="26"/>
  <c r="D2337" i="26"/>
  <c r="D2336" i="26"/>
  <c r="D2335" i="26"/>
  <c r="D2334" i="26"/>
  <c r="D2333" i="26"/>
  <c r="D2332" i="26"/>
  <c r="D2331" i="26"/>
  <c r="D2330" i="26"/>
  <c r="D2329" i="26"/>
  <c r="D2328" i="26"/>
  <c r="D2327" i="26"/>
  <c r="D2326" i="26"/>
  <c r="D2325" i="26"/>
  <c r="D2324" i="26"/>
  <c r="D2323" i="26"/>
  <c r="D2322" i="26"/>
  <c r="D2321" i="26"/>
  <c r="D2320" i="26"/>
  <c r="D2319" i="26"/>
  <c r="D2318" i="26"/>
  <c r="D2317" i="26"/>
  <c r="D2316" i="26"/>
  <c r="D2315" i="26"/>
  <c r="D2314" i="26"/>
  <c r="D2313" i="26"/>
  <c r="D2312" i="26"/>
  <c r="D2311" i="26"/>
  <c r="D2310" i="26"/>
  <c r="D2309" i="26"/>
  <c r="D2308" i="26"/>
  <c r="D2307" i="26"/>
  <c r="D2306" i="26"/>
  <c r="D2305" i="26"/>
  <c r="D2304" i="26"/>
  <c r="D2303" i="26"/>
  <c r="D2302" i="26"/>
  <c r="D2301" i="26"/>
  <c r="D2300" i="26"/>
  <c r="D2299" i="26"/>
  <c r="D2298" i="26"/>
  <c r="D2297" i="26"/>
  <c r="D2296" i="26"/>
  <c r="D2295" i="26"/>
  <c r="D2294" i="26"/>
  <c r="D2293" i="26"/>
  <c r="D2292" i="26"/>
  <c r="D2291" i="26"/>
  <c r="D2290" i="26"/>
  <c r="D2289" i="26"/>
  <c r="D2288" i="26"/>
  <c r="D2287" i="26"/>
  <c r="D2286" i="26"/>
  <c r="D2285" i="26"/>
  <c r="D2284" i="26"/>
  <c r="D2283" i="26"/>
  <c r="D2282" i="26"/>
  <c r="D2281" i="26"/>
  <c r="D2280" i="26"/>
  <c r="D2279" i="26"/>
  <c r="D2278" i="26"/>
  <c r="D2277" i="26"/>
  <c r="D2276" i="26"/>
  <c r="D2275" i="26"/>
  <c r="D2274" i="26"/>
  <c r="D2273" i="26"/>
  <c r="D2272" i="26"/>
  <c r="D2271" i="26"/>
  <c r="D2270" i="26"/>
  <c r="D2269" i="26"/>
  <c r="D2268" i="26"/>
  <c r="D2267" i="26"/>
  <c r="D2266" i="26"/>
  <c r="D2265" i="26"/>
  <c r="D2264" i="26"/>
  <c r="D2263" i="26"/>
  <c r="D2262" i="26"/>
  <c r="D2261" i="26"/>
  <c r="D2260" i="26"/>
  <c r="D2259" i="26"/>
  <c r="D2258" i="26"/>
  <c r="D2257" i="26"/>
  <c r="D2256" i="26"/>
  <c r="D2255" i="26"/>
  <c r="D2254" i="26"/>
  <c r="D2253" i="26"/>
  <c r="D2252" i="26"/>
  <c r="D2251" i="26"/>
  <c r="D2250" i="26"/>
  <c r="D2249" i="26"/>
  <c r="D2248" i="26"/>
  <c r="D2247" i="26"/>
  <c r="D2246" i="26"/>
  <c r="D2245" i="26"/>
  <c r="D2244" i="26"/>
  <c r="D2243" i="26"/>
  <c r="D2242" i="26"/>
  <c r="D2241" i="26"/>
  <c r="D2240" i="26"/>
  <c r="D2239" i="26"/>
  <c r="D2238" i="26"/>
  <c r="D2237" i="26"/>
  <c r="D2236" i="26"/>
  <c r="D2235" i="26"/>
  <c r="D2234" i="26"/>
  <c r="D2233" i="26"/>
  <c r="D2232" i="26"/>
  <c r="D2231" i="26"/>
  <c r="D2230" i="26"/>
  <c r="D2229" i="26"/>
  <c r="D2228" i="26"/>
  <c r="D2227" i="26"/>
  <c r="D2226" i="26"/>
  <c r="D2225" i="26"/>
  <c r="D2224" i="26"/>
  <c r="D2223" i="26"/>
  <c r="D2222" i="26"/>
  <c r="D2221" i="26"/>
  <c r="D2220" i="26"/>
  <c r="D2219" i="26"/>
  <c r="D2218" i="26"/>
  <c r="D2217" i="26"/>
  <c r="D2216" i="26"/>
  <c r="D2215" i="26"/>
  <c r="D2214" i="26"/>
  <c r="D2213" i="26"/>
  <c r="D2212" i="26"/>
  <c r="D2211" i="26"/>
  <c r="D2210" i="26"/>
  <c r="D2209" i="26"/>
  <c r="D2208" i="26"/>
  <c r="D2207" i="26"/>
  <c r="D2206" i="26"/>
  <c r="D2205" i="26"/>
  <c r="D2204" i="26"/>
  <c r="D2203" i="26"/>
  <c r="D2202" i="26"/>
  <c r="D2201" i="26"/>
  <c r="D2200" i="26"/>
  <c r="D2199" i="26"/>
  <c r="D2198" i="26"/>
  <c r="D2197" i="26"/>
  <c r="D2196" i="26"/>
  <c r="D2195" i="26"/>
  <c r="D2194" i="26"/>
  <c r="D2193" i="26"/>
  <c r="D2192" i="26"/>
  <c r="D2191" i="26"/>
  <c r="D2190" i="26"/>
  <c r="D2189" i="26"/>
  <c r="D2188" i="26"/>
  <c r="D2187" i="26"/>
  <c r="D2186" i="26"/>
  <c r="D2185" i="26"/>
  <c r="D2184" i="26"/>
  <c r="D2183" i="26"/>
  <c r="D2182" i="26"/>
  <c r="D2181" i="26"/>
  <c r="D2180" i="26"/>
  <c r="D2179" i="26"/>
  <c r="D2178" i="26"/>
  <c r="D2177" i="26"/>
  <c r="D2176" i="26"/>
  <c r="D2175" i="26"/>
  <c r="D2174" i="26"/>
  <c r="D2173" i="26"/>
  <c r="D2172" i="26"/>
  <c r="D2171" i="26"/>
  <c r="D2170" i="26"/>
  <c r="D2169" i="26"/>
  <c r="D2168" i="26"/>
  <c r="D2167" i="26"/>
  <c r="D2166" i="26"/>
  <c r="D2165" i="26"/>
  <c r="D2164" i="26"/>
  <c r="D2163" i="26"/>
  <c r="D2162" i="26"/>
  <c r="D2161" i="26"/>
  <c r="D2160" i="26"/>
  <c r="D2159" i="26"/>
  <c r="D2158" i="26"/>
  <c r="D2157" i="26"/>
  <c r="D2156" i="26"/>
  <c r="D2155" i="26"/>
  <c r="D2154" i="26"/>
  <c r="D2153" i="26"/>
  <c r="D2152" i="26"/>
  <c r="D2151" i="26"/>
  <c r="D2150" i="26"/>
  <c r="D2149" i="26"/>
  <c r="D2148" i="26"/>
  <c r="D2147" i="26"/>
  <c r="D2146" i="26"/>
  <c r="D2145" i="26"/>
  <c r="D2144" i="26"/>
  <c r="D2143" i="26"/>
  <c r="D2142" i="26"/>
  <c r="D2141" i="26"/>
  <c r="D2140" i="26"/>
  <c r="D2139" i="26"/>
  <c r="D2138" i="26"/>
  <c r="D2137" i="26"/>
  <c r="D2136" i="26"/>
  <c r="D2135" i="26"/>
  <c r="D2134" i="26"/>
  <c r="D2133" i="26"/>
  <c r="D2132" i="26"/>
  <c r="D2131" i="26"/>
  <c r="D2130" i="26"/>
  <c r="D2129" i="26"/>
  <c r="D2128" i="26"/>
  <c r="D2127" i="26"/>
  <c r="D2126" i="26"/>
  <c r="D2125" i="26"/>
  <c r="D2124" i="26"/>
  <c r="D2123" i="26"/>
  <c r="D2122" i="26"/>
  <c r="D2121" i="26"/>
  <c r="D2120" i="26"/>
  <c r="D2119" i="26"/>
  <c r="D2118" i="26"/>
  <c r="D2117" i="26"/>
  <c r="D2116" i="26"/>
  <c r="D2115" i="26"/>
  <c r="D2114" i="26"/>
  <c r="D2113" i="26"/>
  <c r="D2112" i="26"/>
  <c r="D2111" i="26"/>
  <c r="D2110" i="26"/>
  <c r="D2109" i="26"/>
  <c r="D2108" i="26"/>
  <c r="D2107" i="26"/>
  <c r="D2106" i="26"/>
  <c r="D2105" i="26"/>
  <c r="D2104" i="26"/>
  <c r="D2103" i="26"/>
  <c r="D2102" i="26"/>
  <c r="D2101" i="26"/>
  <c r="D2100" i="26"/>
  <c r="D2099" i="26"/>
  <c r="D2098" i="26"/>
  <c r="D2097" i="26"/>
  <c r="D2096" i="26"/>
  <c r="D2095" i="26"/>
  <c r="D2094" i="26"/>
  <c r="D2093" i="26"/>
  <c r="D2092" i="26"/>
  <c r="D2091" i="26"/>
  <c r="D2090" i="26"/>
  <c r="D2089" i="26"/>
  <c r="D2088" i="26"/>
  <c r="D2087" i="26"/>
  <c r="D2086" i="26"/>
  <c r="D2085" i="26"/>
  <c r="D2084" i="26"/>
  <c r="D2083" i="26"/>
  <c r="D2082" i="26"/>
  <c r="D2081" i="26"/>
  <c r="D2080" i="26"/>
  <c r="D2079" i="26"/>
  <c r="D2078" i="26"/>
  <c r="D2077" i="26"/>
  <c r="D2076" i="26"/>
  <c r="D2075" i="26"/>
  <c r="D2074" i="26"/>
  <c r="D2073" i="26"/>
  <c r="D2072" i="26"/>
  <c r="D2071" i="26"/>
  <c r="D2070" i="26"/>
  <c r="D2069" i="26"/>
  <c r="D2068" i="26"/>
  <c r="D2067" i="26"/>
  <c r="D2066" i="26"/>
  <c r="D2065" i="26"/>
  <c r="D2064" i="26"/>
  <c r="D2063" i="26"/>
  <c r="D2062" i="26"/>
  <c r="D2061" i="26"/>
  <c r="D2060" i="26"/>
  <c r="D2059" i="26"/>
  <c r="D2058" i="26"/>
  <c r="D2057" i="26"/>
  <c r="D2056" i="26"/>
  <c r="D2055" i="26"/>
  <c r="D2054" i="26"/>
  <c r="D2053" i="26"/>
  <c r="D2052" i="26"/>
  <c r="D2051" i="26"/>
  <c r="D2050" i="26"/>
  <c r="D2049" i="26"/>
  <c r="D2048" i="26"/>
  <c r="D2047" i="26"/>
  <c r="D2046" i="26"/>
  <c r="D2045" i="26"/>
  <c r="D2044" i="26"/>
  <c r="D2043" i="26"/>
  <c r="D2042" i="26"/>
  <c r="D2041" i="26"/>
  <c r="D2040" i="26"/>
  <c r="D2039" i="26"/>
  <c r="D2038" i="26"/>
  <c r="D2037" i="26"/>
  <c r="D2036" i="26"/>
  <c r="D2035" i="26"/>
  <c r="D2034" i="26"/>
  <c r="D2033" i="26"/>
  <c r="D2032" i="26"/>
  <c r="D2031" i="26"/>
  <c r="D2030" i="26"/>
  <c r="D2029" i="26"/>
  <c r="D2028" i="26"/>
  <c r="D2027" i="26"/>
  <c r="D2026" i="26"/>
  <c r="D2025" i="26"/>
  <c r="D2024" i="26"/>
  <c r="D2023" i="26"/>
  <c r="D2022" i="26"/>
  <c r="D2021" i="26"/>
  <c r="D2020" i="26"/>
  <c r="D2019" i="26"/>
  <c r="D2018" i="26"/>
  <c r="D2017" i="26"/>
  <c r="D2016" i="26"/>
  <c r="D2015" i="26"/>
  <c r="D2014" i="26"/>
  <c r="D2013" i="26"/>
  <c r="D2012" i="26"/>
  <c r="D2011" i="26"/>
  <c r="D2010" i="26"/>
  <c r="D2009" i="26"/>
  <c r="D2008" i="26"/>
  <c r="D2007" i="26"/>
  <c r="D2006" i="26"/>
  <c r="D2005" i="26"/>
  <c r="D2004" i="26"/>
  <c r="D2003" i="26"/>
  <c r="D2002" i="26"/>
  <c r="D2001" i="26"/>
  <c r="D2000" i="26"/>
  <c r="D1999" i="26"/>
  <c r="D1998" i="26"/>
  <c r="D1997" i="26"/>
  <c r="D1996" i="26"/>
  <c r="D1995" i="26"/>
  <c r="D1994" i="26"/>
  <c r="D1993" i="26"/>
  <c r="D1992" i="26"/>
  <c r="D1991" i="26"/>
  <c r="D1990" i="26"/>
  <c r="D1989" i="26"/>
  <c r="D1988" i="26"/>
  <c r="D1987" i="26"/>
  <c r="D1986" i="26"/>
  <c r="D1985" i="26"/>
  <c r="D1984" i="26"/>
  <c r="D1983" i="26"/>
  <c r="D1982" i="26"/>
  <c r="D1981" i="26"/>
  <c r="D1980" i="26"/>
  <c r="D1979" i="26"/>
  <c r="D1978" i="26"/>
  <c r="D1977" i="26"/>
  <c r="D1976" i="26"/>
  <c r="D1975" i="26"/>
  <c r="D1974" i="26"/>
  <c r="D1973" i="26"/>
  <c r="D1972" i="26"/>
  <c r="D1971" i="26"/>
  <c r="D1970" i="26"/>
  <c r="D1969" i="26"/>
  <c r="D1968" i="26"/>
  <c r="D1967" i="26"/>
  <c r="D1966" i="26"/>
  <c r="D1965" i="26"/>
  <c r="D1964" i="26"/>
  <c r="D1963" i="26"/>
  <c r="D1962" i="26"/>
  <c r="D1961" i="26"/>
  <c r="D1960" i="26"/>
  <c r="D1959" i="26"/>
  <c r="D1958" i="26"/>
  <c r="D1957" i="26"/>
  <c r="D1956" i="26"/>
  <c r="D1955" i="26"/>
  <c r="D1954" i="26"/>
  <c r="D1953" i="26"/>
  <c r="D1952" i="26"/>
  <c r="D1951" i="26"/>
  <c r="D1950" i="26"/>
  <c r="D1949" i="26"/>
  <c r="D1948" i="26"/>
  <c r="D1947" i="26"/>
  <c r="D1946" i="26"/>
  <c r="D1945" i="26"/>
  <c r="D1944" i="26"/>
  <c r="D1943" i="26"/>
  <c r="D1942" i="26"/>
  <c r="D1941" i="26"/>
  <c r="D1940" i="26"/>
  <c r="D1939" i="26"/>
  <c r="D1938" i="26"/>
  <c r="D1937" i="26"/>
  <c r="D1936" i="26"/>
  <c r="D1935" i="26"/>
  <c r="D1934" i="26"/>
  <c r="D1933" i="26"/>
  <c r="D1932" i="26"/>
  <c r="D1931" i="26"/>
  <c r="D1930" i="26"/>
  <c r="D1929" i="26"/>
  <c r="D1928" i="26"/>
  <c r="D1927" i="26"/>
  <c r="D1926" i="26"/>
  <c r="D1925" i="26"/>
  <c r="D1924" i="26"/>
  <c r="D1923" i="26"/>
  <c r="D1922" i="26"/>
  <c r="D1921" i="26"/>
  <c r="D1920" i="26"/>
  <c r="D1919" i="26"/>
  <c r="D1918" i="26"/>
  <c r="D1917" i="26"/>
  <c r="D1916" i="26"/>
  <c r="D1915" i="26"/>
  <c r="D1914" i="26"/>
  <c r="D1913" i="26"/>
  <c r="D1912" i="26"/>
  <c r="D1911" i="26"/>
  <c r="D1910" i="26"/>
  <c r="D1909" i="26"/>
  <c r="D1908" i="26"/>
  <c r="D1907" i="26"/>
  <c r="D1906" i="26"/>
  <c r="D1905" i="26"/>
  <c r="D1904" i="26"/>
  <c r="D1903" i="26"/>
  <c r="D1902" i="26"/>
  <c r="D1901" i="26"/>
  <c r="D1900" i="26"/>
  <c r="D1899" i="26"/>
  <c r="D1898" i="26"/>
  <c r="D1897" i="26"/>
  <c r="D1896" i="26"/>
  <c r="D1895" i="26"/>
  <c r="D1894" i="26"/>
  <c r="D1893" i="26"/>
  <c r="D1892" i="26"/>
  <c r="D1891" i="26"/>
  <c r="D1890" i="26"/>
  <c r="D1889" i="26"/>
  <c r="D1888" i="26"/>
  <c r="D1887" i="26"/>
  <c r="D1886" i="26"/>
  <c r="D1885" i="26"/>
  <c r="D1884" i="26"/>
  <c r="D1883" i="26"/>
  <c r="D1882" i="26"/>
  <c r="D1881" i="26"/>
  <c r="D1880" i="26"/>
  <c r="D1879" i="26"/>
  <c r="D1878" i="26"/>
  <c r="D1877" i="26"/>
  <c r="D1876" i="26"/>
  <c r="D1875" i="26"/>
  <c r="D1874" i="26"/>
  <c r="D1873" i="26"/>
  <c r="D1872" i="26"/>
  <c r="D1871" i="26"/>
  <c r="D1870" i="26"/>
  <c r="D1869" i="26"/>
  <c r="D1868" i="26"/>
  <c r="D1867" i="26"/>
  <c r="D1866" i="26"/>
  <c r="D1865" i="26"/>
  <c r="D1864" i="26"/>
  <c r="D1863" i="26"/>
  <c r="D1862" i="26"/>
  <c r="D1861" i="26"/>
  <c r="D1860" i="26"/>
  <c r="D1859" i="26"/>
  <c r="D1858" i="26"/>
  <c r="D1857" i="26"/>
  <c r="D1856" i="26"/>
  <c r="D1855" i="26"/>
  <c r="D1854" i="26"/>
  <c r="D1853" i="26"/>
  <c r="D1852" i="26"/>
  <c r="D1851" i="26"/>
  <c r="D1850" i="26"/>
  <c r="D1849" i="26"/>
  <c r="D1848" i="26"/>
  <c r="D1847" i="26"/>
  <c r="D1846" i="26"/>
  <c r="D1845" i="26"/>
  <c r="D1844" i="26"/>
  <c r="D1843" i="26"/>
  <c r="D1842" i="26"/>
  <c r="D1841" i="26"/>
  <c r="D1840" i="26"/>
  <c r="D1839" i="26"/>
  <c r="D1838" i="26"/>
  <c r="D1837" i="26"/>
  <c r="D1836" i="26"/>
  <c r="D1835" i="26"/>
  <c r="D1834" i="26"/>
  <c r="D1833" i="26"/>
  <c r="D1832" i="26"/>
  <c r="D1831" i="26"/>
  <c r="D1830" i="26"/>
  <c r="D1829" i="26"/>
  <c r="D1828" i="26"/>
  <c r="D1827" i="26"/>
  <c r="D1826" i="26"/>
  <c r="D1825" i="26"/>
  <c r="D1824" i="26"/>
  <c r="D1823" i="26"/>
  <c r="D1822" i="26"/>
  <c r="D1821" i="26"/>
  <c r="D1820" i="26"/>
  <c r="D1819" i="26"/>
  <c r="D1818" i="26"/>
  <c r="D1817" i="26"/>
  <c r="D1816" i="26"/>
  <c r="D1815" i="26"/>
  <c r="D1814" i="26"/>
  <c r="D1813" i="26"/>
  <c r="D1812" i="26"/>
  <c r="D1811" i="26"/>
  <c r="D1810" i="26"/>
  <c r="D1809" i="26"/>
  <c r="D1808" i="26"/>
  <c r="D1807" i="26"/>
  <c r="D1806" i="26"/>
  <c r="D1805" i="26"/>
  <c r="D1804" i="26"/>
  <c r="D1803" i="26"/>
  <c r="D1802" i="26"/>
  <c r="D1801" i="26"/>
  <c r="D1800" i="26"/>
  <c r="D1799" i="26"/>
  <c r="D1798" i="26"/>
  <c r="D1797" i="26"/>
  <c r="D1796" i="26"/>
  <c r="D1795" i="26"/>
  <c r="D1794" i="26"/>
  <c r="D1793" i="26"/>
  <c r="D1792" i="26"/>
  <c r="D1791" i="26"/>
  <c r="D1790" i="26"/>
  <c r="D1789" i="26"/>
  <c r="D1788" i="26"/>
  <c r="D1787" i="26"/>
  <c r="D1786" i="26"/>
  <c r="D1785" i="26"/>
  <c r="D1784" i="26"/>
  <c r="D1783" i="26"/>
  <c r="D1782" i="26"/>
  <c r="D1781" i="26"/>
  <c r="D1780" i="26"/>
  <c r="D1779" i="26"/>
  <c r="D1778" i="26"/>
  <c r="D1777" i="26"/>
  <c r="D1776" i="26"/>
  <c r="D1775" i="26"/>
  <c r="D1774" i="26"/>
  <c r="D1773" i="26"/>
  <c r="D1772" i="26"/>
  <c r="D1771" i="26"/>
  <c r="D1770" i="26"/>
  <c r="D1769" i="26"/>
  <c r="D1768" i="26"/>
  <c r="D1767" i="26"/>
  <c r="D1766" i="26"/>
  <c r="D1765" i="26"/>
  <c r="D1764" i="26"/>
  <c r="D1763" i="26"/>
  <c r="D1762" i="26"/>
  <c r="D1761" i="26"/>
  <c r="D1760" i="26"/>
  <c r="D1759" i="26"/>
  <c r="D1758" i="26"/>
  <c r="D1757" i="26"/>
  <c r="D1756" i="26"/>
  <c r="D1755" i="26"/>
  <c r="D1754" i="26"/>
  <c r="D1753" i="26"/>
  <c r="D1752" i="26"/>
  <c r="D1751" i="26"/>
  <c r="D1750" i="26"/>
  <c r="D1749" i="26"/>
  <c r="D1748" i="26"/>
  <c r="D1747" i="26"/>
  <c r="D1746" i="26"/>
  <c r="D1745" i="26"/>
  <c r="D1744" i="26"/>
  <c r="D1743" i="26"/>
  <c r="D1742" i="26"/>
  <c r="D1741" i="26"/>
  <c r="D1740" i="26"/>
  <c r="D1739" i="26"/>
  <c r="D1738" i="26"/>
  <c r="D1737" i="26"/>
  <c r="D1736" i="26"/>
  <c r="D1735" i="26"/>
  <c r="D1734" i="26"/>
  <c r="D1733" i="26"/>
  <c r="D1732" i="26"/>
  <c r="D1731" i="26"/>
  <c r="D1730" i="26"/>
  <c r="D1729" i="26"/>
  <c r="D1728" i="26"/>
  <c r="D1727" i="26"/>
  <c r="D1726" i="26"/>
  <c r="D1725" i="26"/>
  <c r="D1724" i="26"/>
  <c r="D1723" i="26"/>
  <c r="D1722" i="26"/>
  <c r="D1721" i="26"/>
  <c r="D1720" i="26"/>
  <c r="D1719" i="26"/>
  <c r="D1718" i="26"/>
  <c r="D1717" i="26"/>
  <c r="D1716" i="26"/>
  <c r="D1715" i="26"/>
  <c r="D1714" i="26"/>
  <c r="D1713" i="26"/>
  <c r="D1712" i="26"/>
  <c r="D1711" i="26"/>
  <c r="D1710" i="26"/>
  <c r="D1709" i="26"/>
  <c r="D1708" i="26"/>
  <c r="D1707" i="26"/>
  <c r="D1706" i="26"/>
  <c r="D1705" i="26"/>
  <c r="D1704" i="26"/>
  <c r="D1703" i="26"/>
  <c r="D1702" i="26"/>
  <c r="D1701" i="26"/>
  <c r="D1700" i="26"/>
  <c r="D1699" i="26"/>
  <c r="D1698" i="26"/>
  <c r="D1697" i="26"/>
  <c r="D1696" i="26"/>
  <c r="D1695" i="26"/>
  <c r="D1694" i="26"/>
  <c r="D1693" i="26"/>
  <c r="D1692" i="26"/>
  <c r="D1691" i="26"/>
  <c r="D1690" i="26"/>
  <c r="D1689" i="26"/>
  <c r="D1688" i="26"/>
  <c r="D1687" i="26"/>
  <c r="D1686" i="26"/>
  <c r="D1685" i="26"/>
  <c r="D1684" i="26"/>
  <c r="D1683" i="26"/>
  <c r="D1682" i="26"/>
  <c r="D1681" i="26"/>
  <c r="D1680" i="26"/>
  <c r="D1679" i="26"/>
  <c r="D1678" i="26"/>
  <c r="D1677" i="26"/>
  <c r="D1676" i="26"/>
  <c r="D1675" i="26"/>
  <c r="D1674" i="26"/>
  <c r="D1673" i="26"/>
  <c r="D1672" i="26"/>
  <c r="D1671" i="26"/>
  <c r="D1670" i="26"/>
  <c r="D1669" i="26"/>
  <c r="D1668" i="26"/>
  <c r="D1667" i="26"/>
  <c r="D1666" i="26"/>
  <c r="D1665" i="26"/>
  <c r="D1664" i="26"/>
  <c r="D1663" i="26"/>
  <c r="D1662" i="26"/>
  <c r="D1661" i="26"/>
  <c r="D1660" i="26"/>
  <c r="D1659" i="26"/>
  <c r="D1658" i="26"/>
  <c r="D1657" i="26"/>
  <c r="D1656" i="26"/>
  <c r="D1655" i="26"/>
  <c r="D1654" i="26"/>
  <c r="D1653" i="26"/>
  <c r="D1652" i="26"/>
  <c r="D1651" i="26"/>
  <c r="D1650" i="26"/>
  <c r="D1649" i="26"/>
  <c r="D1648" i="26"/>
  <c r="D1647" i="26"/>
  <c r="D1646" i="26"/>
  <c r="D1645" i="26"/>
  <c r="D1644" i="26"/>
  <c r="D1643" i="26"/>
  <c r="D1642" i="26"/>
  <c r="D1641" i="26"/>
  <c r="D1640" i="26"/>
  <c r="D1639" i="26"/>
  <c r="D1638" i="26"/>
  <c r="D1637" i="26"/>
  <c r="D1636" i="26"/>
  <c r="D1635" i="26"/>
  <c r="D1634" i="26"/>
  <c r="D1633" i="26"/>
  <c r="D1632" i="26"/>
  <c r="D1631" i="26"/>
  <c r="D1630" i="26"/>
  <c r="D1629" i="26"/>
  <c r="D1628" i="26"/>
  <c r="D1627" i="26"/>
  <c r="D1626" i="26"/>
  <c r="D1625" i="26"/>
  <c r="D1624" i="26"/>
  <c r="D1623" i="26"/>
  <c r="D1622" i="26"/>
  <c r="D1621" i="26"/>
  <c r="D1620" i="26"/>
  <c r="D1619" i="26"/>
  <c r="D1618" i="26"/>
  <c r="D1617" i="26"/>
  <c r="D1616" i="26"/>
  <c r="D1615" i="26"/>
  <c r="D1614" i="26"/>
  <c r="D1613" i="26"/>
  <c r="D1612" i="26"/>
  <c r="D1611" i="26"/>
  <c r="D1610" i="26"/>
  <c r="D1609" i="26"/>
  <c r="D1608" i="26"/>
  <c r="D1607" i="26"/>
  <c r="D1606" i="26"/>
  <c r="D1605" i="26"/>
  <c r="D1604" i="26"/>
  <c r="D1603" i="26"/>
  <c r="D1602" i="26"/>
  <c r="D1601" i="26"/>
  <c r="D1600" i="26"/>
  <c r="D1599" i="26"/>
  <c r="D1598" i="26"/>
  <c r="D1597" i="26"/>
  <c r="D1596" i="26"/>
  <c r="D1595" i="26"/>
  <c r="D1594" i="26"/>
  <c r="D1593" i="26"/>
  <c r="D1592" i="26"/>
  <c r="D1591" i="26"/>
  <c r="D1590" i="26"/>
  <c r="D1589" i="26"/>
  <c r="D1588" i="26"/>
  <c r="D1587" i="26"/>
  <c r="D1586" i="26"/>
  <c r="D1585" i="26"/>
  <c r="D1584" i="26"/>
  <c r="D1583" i="26"/>
  <c r="D1582" i="26"/>
  <c r="D1581" i="26"/>
  <c r="D1580" i="26"/>
  <c r="D1579" i="26"/>
  <c r="D1578" i="26"/>
  <c r="D1577" i="26"/>
  <c r="D1576" i="26"/>
  <c r="D1575" i="26"/>
  <c r="D1574" i="26"/>
  <c r="D1573" i="26"/>
  <c r="D1572" i="26"/>
  <c r="D1571" i="26"/>
  <c r="D1570" i="26"/>
  <c r="D1569" i="26"/>
  <c r="D1568" i="26"/>
  <c r="D1567" i="26"/>
  <c r="D1566" i="26"/>
  <c r="D1565" i="26"/>
  <c r="D1564" i="26"/>
  <c r="D1563" i="26"/>
  <c r="D1562" i="26"/>
  <c r="D1561" i="26"/>
  <c r="D1560" i="26"/>
  <c r="D1559" i="26"/>
  <c r="D1558" i="26"/>
  <c r="D1557" i="26"/>
  <c r="D1556" i="26"/>
  <c r="D1555" i="26"/>
  <c r="D1554" i="26"/>
  <c r="D1553" i="26"/>
  <c r="D1552" i="26"/>
  <c r="D1551" i="26"/>
  <c r="D1550" i="26"/>
  <c r="D1549" i="26"/>
  <c r="D1548" i="26"/>
  <c r="D1547" i="26"/>
  <c r="D1546" i="26"/>
  <c r="D1545" i="26"/>
  <c r="D1544" i="26"/>
  <c r="D1543" i="26"/>
  <c r="D1542" i="26"/>
  <c r="D1541" i="26"/>
  <c r="D1540" i="26"/>
  <c r="D1539" i="26"/>
  <c r="D1538" i="26"/>
  <c r="D1537" i="26"/>
  <c r="D1536" i="26"/>
  <c r="D1535" i="26"/>
  <c r="D1534" i="26"/>
  <c r="D1533" i="26"/>
  <c r="D1532" i="26"/>
  <c r="D1531" i="26"/>
  <c r="D1530" i="26"/>
  <c r="D1529" i="26"/>
  <c r="D1528" i="26"/>
  <c r="D1527" i="26"/>
  <c r="D1526" i="26"/>
  <c r="D1525" i="26"/>
  <c r="D1524" i="26"/>
  <c r="D1523" i="26"/>
  <c r="D1522" i="26"/>
  <c r="D1521" i="26"/>
  <c r="D1520" i="26"/>
  <c r="D1519" i="26"/>
  <c r="D1518" i="26"/>
  <c r="D1517" i="26"/>
  <c r="D1516" i="26"/>
  <c r="D1515" i="26"/>
  <c r="D1514" i="26"/>
  <c r="D1513" i="26"/>
  <c r="D1512" i="26"/>
  <c r="D1511" i="26"/>
  <c r="D1510" i="26"/>
  <c r="D1509" i="26"/>
  <c r="D1508" i="26"/>
  <c r="D1507" i="26"/>
  <c r="D1506" i="26"/>
  <c r="D1505" i="26"/>
  <c r="D1504" i="26"/>
  <c r="D1503" i="26"/>
  <c r="D1502" i="26"/>
  <c r="D1501" i="26"/>
  <c r="D1500" i="26"/>
  <c r="D1499" i="26"/>
  <c r="D1498" i="26"/>
  <c r="D1497" i="26"/>
  <c r="D1496" i="26"/>
  <c r="D1495" i="26"/>
  <c r="D1494" i="26"/>
  <c r="D1493" i="26"/>
  <c r="D1492" i="26"/>
  <c r="D1491" i="26"/>
  <c r="D1490" i="26"/>
  <c r="D1489" i="26"/>
  <c r="D1488" i="26"/>
  <c r="D1487" i="26"/>
  <c r="D1486" i="26"/>
  <c r="D1485" i="26"/>
  <c r="D1484" i="26"/>
  <c r="D1483" i="26"/>
  <c r="D1482" i="26"/>
  <c r="D1481" i="26"/>
  <c r="D1480" i="26"/>
  <c r="D1479" i="26"/>
  <c r="D1478" i="26"/>
  <c r="D1477" i="26"/>
  <c r="D1476" i="26"/>
  <c r="D1475" i="26"/>
  <c r="D1474" i="26"/>
  <c r="D1473" i="26"/>
  <c r="D1472" i="26"/>
  <c r="D1471" i="26"/>
  <c r="D1470" i="26"/>
  <c r="D1469" i="26"/>
  <c r="D1468" i="26"/>
  <c r="D1467" i="26"/>
  <c r="D1466" i="26"/>
  <c r="D1465" i="26"/>
  <c r="D1464" i="26"/>
  <c r="D1463" i="26"/>
  <c r="D1462" i="26"/>
  <c r="D1461" i="26"/>
  <c r="D1460" i="26"/>
  <c r="D1459" i="26"/>
  <c r="D1458" i="26"/>
  <c r="D1457" i="26"/>
  <c r="D1456" i="26"/>
  <c r="D1455" i="26"/>
  <c r="D1454" i="26"/>
  <c r="D1453" i="26"/>
  <c r="D1452" i="26"/>
  <c r="D1451" i="26"/>
  <c r="D1450" i="26"/>
  <c r="D1449" i="26"/>
  <c r="D1448" i="26"/>
  <c r="D1447" i="26"/>
  <c r="D1446" i="26"/>
  <c r="D1445" i="26"/>
  <c r="D1444" i="26"/>
  <c r="D1443" i="26"/>
  <c r="D1442" i="26"/>
  <c r="D1441" i="26"/>
  <c r="D1440" i="26"/>
  <c r="D1439" i="26"/>
  <c r="D1438" i="26"/>
  <c r="D1437" i="26"/>
  <c r="D1436" i="26"/>
  <c r="D1435" i="26"/>
  <c r="D1434" i="26"/>
  <c r="D1433" i="26"/>
  <c r="D1432" i="26"/>
  <c r="D1431" i="26"/>
  <c r="D1430" i="26"/>
  <c r="D1429" i="26"/>
  <c r="D1428" i="26"/>
  <c r="D1427" i="26"/>
  <c r="D1426" i="26"/>
  <c r="D1425" i="26"/>
  <c r="D1424" i="26"/>
  <c r="D1423" i="26"/>
  <c r="D1422" i="26"/>
  <c r="D1421" i="26"/>
  <c r="D1420" i="26"/>
  <c r="D1419" i="26"/>
  <c r="D1418" i="26"/>
  <c r="D1417" i="26"/>
  <c r="D1416" i="26"/>
  <c r="D1415" i="26"/>
  <c r="D1414" i="26"/>
  <c r="D1413" i="26"/>
  <c r="D1412" i="26"/>
  <c r="D1411" i="26"/>
  <c r="D1410" i="26"/>
  <c r="D1409" i="26"/>
  <c r="D1408" i="26"/>
  <c r="D1407" i="26"/>
  <c r="D1406" i="26"/>
  <c r="D1405" i="26"/>
  <c r="D1404" i="26"/>
  <c r="D1403" i="26"/>
  <c r="D1402" i="26"/>
  <c r="D1401" i="26"/>
  <c r="D1400" i="26"/>
  <c r="D1399" i="26"/>
  <c r="D1398" i="26"/>
  <c r="D1397" i="26"/>
  <c r="D1396" i="26"/>
  <c r="D1395" i="26"/>
  <c r="D1394" i="26"/>
  <c r="D1393" i="26"/>
  <c r="D1392" i="26"/>
  <c r="D1391" i="26"/>
  <c r="D1390" i="26"/>
  <c r="D1389" i="26"/>
  <c r="D1388" i="26"/>
  <c r="D1387" i="26"/>
  <c r="D1386" i="26"/>
  <c r="D1385" i="26"/>
  <c r="D1384" i="26"/>
  <c r="D1383" i="26"/>
  <c r="D1382" i="26"/>
  <c r="D1381" i="26"/>
  <c r="D1380" i="26"/>
  <c r="D1379" i="26"/>
  <c r="D1378" i="26"/>
  <c r="D1377" i="26"/>
  <c r="D1376" i="26"/>
  <c r="D1375" i="26"/>
  <c r="D1374" i="26"/>
  <c r="D1373" i="26"/>
  <c r="D1372" i="26"/>
  <c r="D1371" i="26"/>
  <c r="D1370" i="26"/>
  <c r="D1369" i="26"/>
  <c r="D1368" i="26"/>
  <c r="D1367" i="26"/>
  <c r="D1366" i="26"/>
  <c r="D1365" i="26"/>
  <c r="D1364" i="26"/>
  <c r="D1363" i="26"/>
  <c r="D1362" i="26"/>
  <c r="D1361" i="26"/>
  <c r="D1360" i="26"/>
  <c r="D1359" i="26"/>
  <c r="D1358" i="26"/>
  <c r="D1357" i="26"/>
  <c r="D1356" i="26"/>
  <c r="D1355" i="26"/>
  <c r="D1354" i="26"/>
  <c r="D1353" i="26"/>
  <c r="D1352" i="26"/>
  <c r="D1351" i="26"/>
  <c r="D1350" i="26"/>
  <c r="D1349" i="26"/>
  <c r="D1348" i="26"/>
  <c r="D1347" i="26"/>
  <c r="D1346" i="26"/>
  <c r="D1345" i="26"/>
  <c r="D1344" i="26"/>
  <c r="D1343" i="26"/>
  <c r="D1342" i="26"/>
  <c r="D1341" i="26"/>
  <c r="D1340" i="26"/>
  <c r="D1339" i="26"/>
  <c r="D1338" i="26"/>
  <c r="D1337" i="26"/>
  <c r="D1336" i="26"/>
  <c r="D1335" i="26"/>
  <c r="D1334" i="26"/>
  <c r="D1333" i="26"/>
  <c r="D1332" i="26"/>
  <c r="D1331" i="26"/>
  <c r="D1330" i="26"/>
  <c r="D1329" i="26"/>
  <c r="D1328" i="26"/>
  <c r="D1327" i="26"/>
  <c r="D1326" i="26"/>
  <c r="D1325" i="26"/>
  <c r="D1324" i="26"/>
  <c r="D1323" i="26"/>
  <c r="D1322" i="26"/>
  <c r="D1321" i="26"/>
  <c r="D1320" i="26"/>
  <c r="D1319" i="26"/>
  <c r="D1318" i="26"/>
  <c r="D1317" i="26"/>
  <c r="D1316" i="26"/>
  <c r="D1315" i="26"/>
  <c r="D1314" i="26"/>
  <c r="D1313" i="26"/>
  <c r="D1312" i="26"/>
  <c r="D1311" i="26"/>
  <c r="D1310" i="26"/>
  <c r="D1309" i="26"/>
  <c r="D1308" i="26"/>
  <c r="D1307" i="26"/>
  <c r="D1306" i="26"/>
  <c r="D1305" i="26"/>
  <c r="D1304" i="26"/>
  <c r="D1303" i="26"/>
  <c r="D1302" i="26"/>
  <c r="D1301" i="26"/>
  <c r="D1300" i="26"/>
  <c r="D1299" i="26"/>
  <c r="D1298" i="26"/>
  <c r="D1297" i="26"/>
  <c r="D1296" i="26"/>
  <c r="D1295" i="26"/>
  <c r="D1294" i="26"/>
  <c r="D1293" i="26"/>
  <c r="D1292" i="26"/>
  <c r="D1291" i="26"/>
  <c r="D1290" i="26"/>
  <c r="D1289" i="26"/>
  <c r="D1288" i="26"/>
  <c r="D1287" i="26"/>
  <c r="D1286" i="26"/>
  <c r="D1285" i="26"/>
  <c r="D1284" i="26"/>
  <c r="D1283" i="26"/>
  <c r="D1282" i="26"/>
  <c r="D1281" i="26"/>
  <c r="D1280" i="26"/>
  <c r="D1279" i="26"/>
  <c r="D1278" i="26"/>
  <c r="D1277" i="26"/>
  <c r="D1276" i="26"/>
  <c r="D1275" i="26"/>
  <c r="D1274" i="26"/>
  <c r="D1273" i="26"/>
  <c r="D1272" i="26"/>
  <c r="D1271" i="26"/>
  <c r="D1270" i="26"/>
  <c r="D1269" i="26"/>
  <c r="D1268" i="26"/>
  <c r="D1267" i="26"/>
  <c r="D1266" i="26"/>
  <c r="D1265" i="26"/>
  <c r="D1264" i="26"/>
  <c r="D1263" i="26"/>
  <c r="D1262" i="26"/>
  <c r="D1261" i="26"/>
  <c r="D1260" i="26"/>
  <c r="D1259" i="26"/>
  <c r="D1258" i="26"/>
  <c r="D1257" i="26"/>
  <c r="D1256" i="26"/>
  <c r="D1255" i="26"/>
  <c r="D1254" i="26"/>
  <c r="D1253" i="26"/>
  <c r="D1252" i="26"/>
  <c r="D1251" i="26"/>
  <c r="D1250" i="26"/>
  <c r="D1249" i="26"/>
  <c r="D1248" i="26"/>
  <c r="D1247" i="26"/>
  <c r="D1246" i="26"/>
  <c r="D1245" i="26"/>
  <c r="D1244" i="26"/>
  <c r="D1243" i="26"/>
  <c r="D1242" i="26"/>
  <c r="D1241" i="26"/>
  <c r="D1240" i="26"/>
  <c r="D1239" i="26"/>
  <c r="D1238" i="26"/>
  <c r="D1237" i="26"/>
  <c r="D1236" i="26"/>
  <c r="D1235" i="26"/>
  <c r="D1234" i="26"/>
  <c r="D1233" i="26"/>
  <c r="D1232" i="26"/>
  <c r="D1231" i="26"/>
  <c r="D1230" i="26"/>
  <c r="D1229" i="26"/>
  <c r="D1228" i="26"/>
  <c r="D1227" i="26"/>
  <c r="D1226" i="26"/>
  <c r="D1225" i="26"/>
  <c r="D1224" i="26"/>
  <c r="D1223" i="26"/>
  <c r="D1222" i="26"/>
  <c r="D1221" i="26"/>
  <c r="D1220" i="26"/>
  <c r="D1219" i="26"/>
  <c r="D1218" i="26"/>
  <c r="D1217" i="26"/>
  <c r="D1216" i="26"/>
  <c r="D1215" i="26"/>
  <c r="D1214" i="26"/>
  <c r="D1213" i="26"/>
  <c r="D1212" i="26"/>
  <c r="D1211" i="26"/>
  <c r="D1210" i="26"/>
  <c r="D1209" i="26"/>
  <c r="D1208" i="26"/>
  <c r="D1207" i="26"/>
  <c r="D1206" i="26"/>
  <c r="D1205" i="26"/>
  <c r="D1204" i="26"/>
  <c r="D1203" i="26"/>
  <c r="D1202" i="26"/>
  <c r="D1201" i="26"/>
  <c r="D1200" i="26"/>
  <c r="D1199" i="26"/>
  <c r="D1198" i="26"/>
  <c r="D1197" i="26"/>
  <c r="D1196" i="26"/>
  <c r="D1195" i="26"/>
  <c r="D1194" i="26"/>
  <c r="D1193" i="26"/>
  <c r="D1192" i="26"/>
  <c r="D1191" i="26"/>
  <c r="D1190" i="26"/>
  <c r="D1189" i="26"/>
  <c r="D1188" i="26"/>
  <c r="D1187" i="26"/>
  <c r="D1186" i="26"/>
  <c r="D1185" i="26"/>
  <c r="D1184" i="26"/>
  <c r="D1183" i="26"/>
  <c r="D1182" i="26"/>
  <c r="D1181" i="26"/>
  <c r="D1180" i="26"/>
  <c r="D1179" i="26"/>
  <c r="D1178" i="26"/>
  <c r="D1177" i="26"/>
  <c r="D1176" i="26"/>
  <c r="D1175" i="26"/>
  <c r="D1174" i="26"/>
  <c r="D1173" i="26"/>
  <c r="D1172" i="26"/>
  <c r="D1171" i="26"/>
  <c r="D1170" i="26"/>
  <c r="D1169" i="26"/>
  <c r="D1168" i="26"/>
  <c r="D1167" i="26"/>
  <c r="D1166" i="26"/>
  <c r="D1165" i="26"/>
  <c r="D1164" i="26"/>
  <c r="D1163" i="26"/>
  <c r="D1162" i="26"/>
  <c r="D1161" i="26"/>
  <c r="D1160" i="26"/>
  <c r="D1159" i="26"/>
  <c r="D1158" i="26"/>
  <c r="D1157" i="26"/>
  <c r="D1156" i="26"/>
  <c r="D1155" i="26"/>
  <c r="D1154" i="26"/>
  <c r="D1153" i="26"/>
  <c r="D1152" i="26"/>
  <c r="D1151" i="26"/>
  <c r="D1150" i="26"/>
  <c r="D1149" i="26"/>
  <c r="D1148" i="26"/>
  <c r="D1147" i="26"/>
  <c r="D1146" i="26"/>
  <c r="D1145" i="26"/>
  <c r="D1144" i="26"/>
  <c r="D1143" i="26"/>
  <c r="D1142" i="26"/>
  <c r="D1141" i="26"/>
  <c r="D1140" i="26"/>
  <c r="D1139" i="26"/>
  <c r="D1138" i="26"/>
  <c r="D1137" i="26"/>
  <c r="D1136" i="26"/>
  <c r="D1135" i="26"/>
  <c r="D1134" i="26"/>
  <c r="D1133" i="26"/>
  <c r="D1132" i="26"/>
  <c r="D1131" i="26"/>
  <c r="D1130" i="26"/>
  <c r="D1129" i="26"/>
  <c r="D1128" i="26"/>
  <c r="D1127" i="26"/>
  <c r="D1126" i="26"/>
  <c r="D1125" i="26"/>
  <c r="D1124" i="26"/>
  <c r="D1123" i="26"/>
  <c r="D1122" i="26"/>
  <c r="D1121" i="26"/>
  <c r="D1120" i="26"/>
  <c r="D1119" i="26"/>
  <c r="D1118" i="26"/>
  <c r="D1117" i="26"/>
  <c r="D1116" i="26"/>
  <c r="D1115" i="26"/>
  <c r="D1114" i="26"/>
  <c r="D1113" i="26"/>
  <c r="D1112" i="26"/>
  <c r="D1111" i="26"/>
  <c r="D1110" i="26"/>
  <c r="D1109" i="26"/>
  <c r="D1108" i="26"/>
  <c r="D1107" i="26"/>
  <c r="D1106" i="26"/>
  <c r="D1105" i="26"/>
  <c r="D1104" i="26"/>
  <c r="D1103" i="26"/>
  <c r="D1102" i="26"/>
  <c r="D1101" i="26"/>
  <c r="D1100" i="26"/>
  <c r="D1099" i="26"/>
  <c r="D1098" i="26"/>
  <c r="D1097" i="26"/>
  <c r="D1096" i="26"/>
  <c r="D1095" i="26"/>
  <c r="D1094" i="26"/>
  <c r="D1093" i="26"/>
  <c r="D1092" i="26"/>
  <c r="D1091" i="26"/>
  <c r="D1090" i="26"/>
  <c r="D1089" i="26"/>
  <c r="D1088" i="26"/>
  <c r="D1087" i="26"/>
  <c r="D1086" i="26"/>
  <c r="D1085" i="26"/>
  <c r="D1084" i="26"/>
  <c r="D1083" i="26"/>
  <c r="D1082" i="26"/>
  <c r="D1081" i="26"/>
  <c r="D1080" i="26"/>
  <c r="D1079" i="26"/>
  <c r="D1078" i="26"/>
  <c r="D1077" i="26"/>
  <c r="D1076" i="26"/>
  <c r="D1075" i="26"/>
  <c r="D1074" i="26"/>
  <c r="D1073" i="26"/>
  <c r="D1072" i="26"/>
  <c r="D1071" i="26"/>
  <c r="D1070" i="26"/>
  <c r="D1069" i="26"/>
  <c r="D1068" i="26"/>
  <c r="D1067" i="26"/>
  <c r="D1066" i="26"/>
  <c r="D1065" i="26"/>
  <c r="D1064" i="26"/>
  <c r="D1063" i="26"/>
  <c r="D1062" i="26"/>
  <c r="D1061" i="26"/>
  <c r="D1060" i="26"/>
  <c r="D1059" i="26"/>
  <c r="D1058" i="26"/>
  <c r="D1057" i="26"/>
  <c r="D1056" i="26"/>
  <c r="D1055" i="26"/>
  <c r="D1054" i="26"/>
  <c r="D1053" i="26"/>
  <c r="D1052" i="26"/>
  <c r="D1051" i="26"/>
  <c r="D1050" i="26"/>
  <c r="D1049" i="26"/>
  <c r="D1048" i="26"/>
  <c r="D1047" i="26"/>
  <c r="D1046" i="26"/>
  <c r="D1045" i="26"/>
  <c r="D1044" i="26"/>
  <c r="D1043" i="26"/>
  <c r="D1042" i="26"/>
  <c r="D1041" i="26"/>
  <c r="D1040" i="26"/>
  <c r="D1039" i="26"/>
  <c r="D1038" i="26"/>
  <c r="D1037" i="26"/>
  <c r="D1036" i="26"/>
  <c r="D1035" i="26"/>
  <c r="D1034" i="26"/>
  <c r="D1033" i="26"/>
  <c r="D1032" i="26"/>
  <c r="D1031" i="26"/>
  <c r="D1030" i="26"/>
  <c r="D1029" i="26"/>
  <c r="D1028" i="26"/>
  <c r="D1027" i="26"/>
  <c r="D1026" i="26"/>
  <c r="D1025" i="26"/>
  <c r="D1024" i="26"/>
  <c r="D1023" i="26"/>
  <c r="D1022" i="26"/>
  <c r="D1021" i="26"/>
  <c r="D1020" i="26"/>
  <c r="D1019" i="26"/>
  <c r="D1018" i="26"/>
  <c r="D1017" i="26"/>
  <c r="D1016" i="26"/>
  <c r="D1015" i="26"/>
  <c r="D1014" i="26"/>
  <c r="D1013" i="26"/>
  <c r="D1012" i="26"/>
  <c r="D1011" i="26"/>
  <c r="D1010" i="26"/>
  <c r="D1009" i="26"/>
  <c r="D1008" i="26"/>
  <c r="D1007" i="26"/>
  <c r="D1006" i="26"/>
  <c r="D1005" i="26"/>
  <c r="D1004" i="26"/>
  <c r="D1003" i="26"/>
  <c r="D1002" i="26"/>
  <c r="D1001" i="26"/>
  <c r="D1000" i="26"/>
  <c r="D999" i="26"/>
  <c r="D998" i="26"/>
  <c r="D997" i="26"/>
  <c r="D996" i="26"/>
  <c r="D995" i="26"/>
  <c r="D994" i="26"/>
  <c r="D993" i="26"/>
  <c r="D992" i="26"/>
  <c r="D991" i="26"/>
  <c r="D990" i="26"/>
  <c r="D989" i="26"/>
  <c r="D988" i="26"/>
  <c r="D987" i="26"/>
  <c r="D986" i="26"/>
  <c r="D985" i="26"/>
  <c r="D984" i="26"/>
  <c r="D983" i="26"/>
  <c r="D982" i="26"/>
  <c r="D981" i="26"/>
  <c r="D980" i="26"/>
  <c r="D979" i="26"/>
  <c r="D978" i="26"/>
  <c r="D977" i="26"/>
  <c r="D976" i="26"/>
  <c r="D975" i="26"/>
  <c r="D974" i="26"/>
  <c r="D973" i="26"/>
  <c r="D972" i="26"/>
  <c r="D971" i="26"/>
  <c r="D970" i="26"/>
  <c r="D969" i="26"/>
  <c r="D968" i="26"/>
  <c r="D967" i="26"/>
  <c r="D966" i="26"/>
  <c r="D965" i="26"/>
  <c r="D964" i="26"/>
  <c r="D963" i="26"/>
  <c r="D962" i="26"/>
  <c r="D961" i="26"/>
  <c r="D960" i="26"/>
  <c r="D959" i="26"/>
  <c r="D958" i="26"/>
  <c r="D957" i="26"/>
  <c r="D956" i="26"/>
  <c r="D955" i="26"/>
  <c r="D954" i="26"/>
  <c r="D953" i="26"/>
  <c r="D952" i="26"/>
  <c r="D951" i="26"/>
  <c r="D950" i="26"/>
  <c r="D949" i="26"/>
  <c r="D948" i="26"/>
  <c r="D947" i="26"/>
  <c r="D946" i="26"/>
  <c r="D945" i="26"/>
  <c r="D944" i="26"/>
  <c r="D943" i="26"/>
  <c r="D942" i="26"/>
  <c r="D941" i="26"/>
  <c r="D940" i="26"/>
  <c r="D939" i="26"/>
  <c r="D938" i="26"/>
  <c r="D937" i="26"/>
  <c r="D936" i="26"/>
  <c r="D935" i="26"/>
  <c r="D934" i="26"/>
  <c r="D933" i="26"/>
  <c r="D932" i="26"/>
  <c r="D931" i="26"/>
  <c r="D930" i="26"/>
  <c r="D929" i="26"/>
  <c r="D928" i="26"/>
  <c r="D927" i="26"/>
  <c r="D926" i="26"/>
  <c r="D925" i="26"/>
  <c r="D924" i="26"/>
  <c r="D923" i="26"/>
  <c r="D922" i="26"/>
  <c r="D921" i="26"/>
  <c r="D920" i="26"/>
  <c r="D919" i="26"/>
  <c r="D918" i="26"/>
  <c r="D917" i="26"/>
  <c r="D916" i="26"/>
  <c r="D915" i="26"/>
  <c r="D914" i="26"/>
  <c r="D913" i="26"/>
  <c r="D912" i="26"/>
  <c r="D911" i="26"/>
  <c r="D910" i="26"/>
  <c r="D909" i="26"/>
  <c r="D908" i="26"/>
  <c r="D907" i="26"/>
  <c r="D906" i="26"/>
  <c r="D905" i="26"/>
  <c r="D904" i="26"/>
  <c r="D903" i="26"/>
  <c r="D902" i="26"/>
  <c r="D901" i="26"/>
  <c r="D900" i="26"/>
  <c r="D899" i="26"/>
  <c r="D898" i="26"/>
  <c r="D897" i="26"/>
  <c r="D896" i="26"/>
  <c r="D895" i="26"/>
  <c r="D894" i="26"/>
  <c r="D893" i="26"/>
  <c r="D892" i="26"/>
  <c r="D891" i="26"/>
  <c r="D890" i="26"/>
  <c r="D889" i="26"/>
  <c r="D888" i="26"/>
  <c r="D887" i="26"/>
  <c r="D886" i="26"/>
  <c r="D885" i="26"/>
  <c r="D884" i="26"/>
  <c r="D883" i="26"/>
  <c r="D882" i="26"/>
  <c r="D881" i="26"/>
  <c r="D880" i="26"/>
  <c r="D879" i="26"/>
  <c r="D878" i="26"/>
  <c r="D877" i="26"/>
  <c r="D876" i="26"/>
  <c r="D875" i="26"/>
  <c r="D874" i="26"/>
  <c r="D873" i="26"/>
  <c r="D872" i="26"/>
  <c r="D871" i="26"/>
  <c r="D870" i="26"/>
  <c r="D869" i="26"/>
  <c r="D868" i="26"/>
  <c r="D867" i="26"/>
  <c r="D866" i="26"/>
  <c r="D865" i="26"/>
  <c r="D864" i="26"/>
  <c r="D863" i="26"/>
  <c r="D862" i="26"/>
  <c r="D861" i="26"/>
  <c r="D860" i="26"/>
  <c r="D859" i="26"/>
  <c r="D858" i="26"/>
  <c r="D857" i="26"/>
  <c r="D856" i="26"/>
  <c r="D855" i="26"/>
  <c r="D854" i="26"/>
  <c r="D853" i="26"/>
  <c r="D852" i="26"/>
  <c r="D851" i="26"/>
  <c r="D850" i="26"/>
  <c r="D849" i="26"/>
  <c r="D848" i="26"/>
  <c r="D847" i="26"/>
  <c r="D846" i="26"/>
  <c r="D845" i="26"/>
  <c r="D844" i="26"/>
  <c r="D843" i="26"/>
  <c r="D842" i="26"/>
  <c r="D841" i="26"/>
  <c r="D840" i="26"/>
  <c r="D839" i="26"/>
  <c r="D838" i="26"/>
  <c r="D837" i="26"/>
  <c r="D836" i="26"/>
  <c r="D835" i="26"/>
  <c r="D834" i="26"/>
  <c r="D833" i="26"/>
  <c r="D832" i="26"/>
  <c r="D831" i="26"/>
  <c r="D830" i="26"/>
  <c r="D829" i="26"/>
  <c r="D828" i="26"/>
  <c r="D827" i="26"/>
  <c r="D826" i="26"/>
  <c r="D825" i="26"/>
  <c r="D824" i="26"/>
  <c r="D823" i="26"/>
  <c r="D822" i="26"/>
  <c r="D821" i="26"/>
  <c r="D820" i="26"/>
  <c r="D819" i="26"/>
  <c r="D818" i="26"/>
  <c r="D817" i="26"/>
  <c r="D816" i="26"/>
  <c r="D815" i="26"/>
  <c r="D814" i="26"/>
  <c r="D813" i="26"/>
  <c r="D812" i="26"/>
  <c r="D811" i="26"/>
  <c r="D810" i="26"/>
  <c r="D809" i="26"/>
  <c r="D808" i="26"/>
  <c r="D807" i="26"/>
  <c r="D806" i="26"/>
  <c r="D805" i="26"/>
  <c r="D804" i="26"/>
  <c r="D803" i="26"/>
  <c r="D802" i="26"/>
  <c r="D801" i="26"/>
  <c r="D800" i="26"/>
  <c r="D799" i="26"/>
  <c r="D798" i="26"/>
  <c r="D797" i="26"/>
  <c r="D796" i="26"/>
  <c r="D795" i="26"/>
  <c r="D794" i="26"/>
  <c r="D793" i="26"/>
  <c r="D792" i="26"/>
  <c r="D791" i="26"/>
  <c r="D790" i="26"/>
  <c r="D789" i="26"/>
  <c r="D788" i="26"/>
  <c r="D787" i="26"/>
  <c r="D786" i="26"/>
  <c r="D785" i="26"/>
  <c r="D784" i="26"/>
  <c r="D783" i="26"/>
  <c r="D782" i="26"/>
  <c r="D781" i="26"/>
  <c r="D780" i="26"/>
  <c r="D779" i="26"/>
  <c r="D778" i="26"/>
  <c r="D777" i="26"/>
  <c r="D776" i="26"/>
  <c r="D775" i="26"/>
  <c r="D774" i="26"/>
  <c r="D773" i="26"/>
  <c r="D772" i="26"/>
  <c r="D771" i="26"/>
  <c r="D770" i="26"/>
  <c r="D769" i="26"/>
  <c r="D768" i="26"/>
  <c r="D767" i="26"/>
  <c r="D766" i="26"/>
  <c r="D765" i="26"/>
  <c r="D764" i="26"/>
  <c r="D763" i="26"/>
  <c r="D762" i="26"/>
  <c r="D761" i="26"/>
  <c r="D760" i="26"/>
  <c r="D759" i="26"/>
  <c r="D758" i="26"/>
  <c r="D757" i="26"/>
  <c r="D756" i="26"/>
  <c r="D755" i="26"/>
  <c r="D754" i="26"/>
  <c r="D753" i="26"/>
  <c r="D752" i="26"/>
  <c r="D751" i="26"/>
  <c r="D750" i="26"/>
  <c r="D749" i="26"/>
  <c r="D748" i="26"/>
  <c r="D747" i="26"/>
  <c r="D746" i="26"/>
  <c r="D745" i="26"/>
  <c r="D744" i="26"/>
  <c r="D743" i="26"/>
  <c r="D742" i="26"/>
  <c r="D741" i="26"/>
  <c r="D740" i="26"/>
  <c r="D739" i="26"/>
  <c r="D738" i="26"/>
  <c r="D737" i="26"/>
  <c r="D736" i="26"/>
  <c r="D735" i="26"/>
  <c r="D734" i="26"/>
  <c r="D733" i="26"/>
  <c r="D732" i="26"/>
  <c r="D731" i="26"/>
  <c r="D730" i="26"/>
  <c r="D729" i="26"/>
  <c r="D728" i="26"/>
  <c r="D727" i="26"/>
  <c r="D726" i="26"/>
  <c r="D725" i="26"/>
  <c r="D724" i="26"/>
  <c r="D723" i="26"/>
  <c r="D722" i="26"/>
  <c r="D721" i="26"/>
  <c r="D720" i="26"/>
  <c r="D719" i="26"/>
  <c r="D718" i="26"/>
  <c r="D717" i="26"/>
  <c r="D716" i="26"/>
  <c r="D715" i="26"/>
  <c r="D714" i="26"/>
  <c r="D713" i="26"/>
  <c r="D712" i="26"/>
  <c r="D711" i="26"/>
  <c r="D710" i="26"/>
  <c r="D709" i="26"/>
  <c r="D708" i="26"/>
  <c r="D707" i="26"/>
  <c r="D706" i="26"/>
  <c r="D705" i="26"/>
  <c r="D704" i="26"/>
  <c r="D703" i="26"/>
  <c r="D702" i="26"/>
  <c r="D701" i="26"/>
  <c r="D700" i="26"/>
  <c r="D699" i="26"/>
  <c r="D698" i="26"/>
  <c r="D697" i="26"/>
  <c r="D696" i="26"/>
  <c r="D695" i="26"/>
  <c r="D694" i="26"/>
  <c r="D693" i="26"/>
  <c r="D692" i="26"/>
  <c r="D691" i="26"/>
  <c r="D690" i="26"/>
  <c r="D689" i="26"/>
  <c r="D688" i="26"/>
  <c r="D687" i="26"/>
  <c r="D686" i="26"/>
  <c r="D685" i="26"/>
  <c r="D684" i="26"/>
  <c r="D683" i="26"/>
  <c r="D682" i="26"/>
  <c r="D681" i="26"/>
  <c r="D680" i="26"/>
  <c r="D679" i="26"/>
  <c r="D678" i="26"/>
  <c r="D677" i="26"/>
  <c r="D676" i="26"/>
  <c r="D675" i="26"/>
  <c r="D674" i="26"/>
  <c r="D673" i="26"/>
  <c r="D672" i="26"/>
  <c r="D671" i="26"/>
  <c r="D670" i="26"/>
  <c r="D669" i="26"/>
  <c r="D668" i="26"/>
  <c r="D667" i="26"/>
  <c r="D666" i="26"/>
  <c r="D665" i="26"/>
  <c r="D664" i="26"/>
  <c r="D663" i="26"/>
  <c r="D662" i="26"/>
  <c r="D661" i="26"/>
  <c r="D660" i="26"/>
  <c r="D659" i="26"/>
  <c r="D658" i="26"/>
  <c r="D657" i="26"/>
  <c r="D656" i="26"/>
  <c r="D655" i="26"/>
  <c r="D654" i="26"/>
  <c r="D653" i="26"/>
  <c r="D652" i="26"/>
  <c r="D651" i="26"/>
  <c r="D650" i="26"/>
  <c r="D649" i="26"/>
  <c r="D648" i="26"/>
  <c r="D647" i="26"/>
  <c r="D646" i="26"/>
  <c r="D645" i="26"/>
  <c r="D644" i="26"/>
  <c r="D643" i="26"/>
  <c r="D642" i="26"/>
  <c r="D641" i="26"/>
  <c r="D640" i="26"/>
  <c r="D639" i="26"/>
  <c r="D638" i="26"/>
  <c r="D637" i="26"/>
  <c r="D636" i="26"/>
  <c r="D635" i="26"/>
  <c r="D634" i="26"/>
  <c r="D633" i="26"/>
  <c r="D632" i="26"/>
  <c r="D631" i="26"/>
  <c r="D630" i="26"/>
  <c r="D629" i="26"/>
  <c r="D628" i="26"/>
  <c r="D627" i="26"/>
  <c r="D626" i="26"/>
  <c r="D625" i="26"/>
  <c r="D624" i="26"/>
  <c r="D623" i="26"/>
  <c r="D622" i="26"/>
  <c r="D621" i="26"/>
  <c r="D620" i="26"/>
  <c r="D619" i="26"/>
  <c r="D618" i="26"/>
  <c r="D617" i="26"/>
  <c r="D616" i="26"/>
  <c r="D615" i="26"/>
  <c r="D614" i="26"/>
  <c r="D613" i="26"/>
  <c r="D612" i="26"/>
  <c r="D611" i="26"/>
  <c r="D610" i="26"/>
  <c r="D609" i="26"/>
  <c r="D608" i="26"/>
  <c r="D607" i="26"/>
  <c r="D606" i="26"/>
  <c r="D605" i="26"/>
  <c r="D604" i="26"/>
  <c r="D603" i="26"/>
  <c r="D602" i="26"/>
  <c r="D601" i="26"/>
  <c r="D600" i="26"/>
  <c r="D599" i="26"/>
  <c r="D598" i="26"/>
  <c r="D597" i="26"/>
  <c r="D596" i="26"/>
  <c r="D595" i="26"/>
  <c r="D594" i="26"/>
  <c r="D593" i="26"/>
  <c r="D592" i="26"/>
  <c r="D591" i="26"/>
  <c r="D590" i="26"/>
  <c r="D589" i="26"/>
  <c r="D588" i="26"/>
  <c r="D587" i="26"/>
  <c r="D586" i="26"/>
  <c r="D585" i="26"/>
  <c r="D584" i="26"/>
  <c r="D583" i="26"/>
  <c r="D582" i="26"/>
  <c r="D581" i="26"/>
  <c r="D580" i="26"/>
  <c r="D579" i="26"/>
  <c r="D578" i="26"/>
  <c r="D577" i="26"/>
  <c r="D576" i="26"/>
  <c r="D575" i="26"/>
  <c r="D574" i="26"/>
  <c r="D573" i="26"/>
  <c r="D572" i="26"/>
  <c r="D571" i="26"/>
  <c r="D570" i="26"/>
  <c r="D569" i="26"/>
  <c r="D568" i="26"/>
  <c r="D567" i="26"/>
  <c r="D566" i="26"/>
  <c r="D565" i="26"/>
  <c r="D564" i="26"/>
  <c r="D563" i="26"/>
  <c r="D562" i="26"/>
  <c r="D561" i="26"/>
  <c r="D560" i="26"/>
  <c r="D559" i="26"/>
  <c r="D558" i="26"/>
  <c r="D557" i="26"/>
  <c r="D556" i="26"/>
  <c r="D555" i="26"/>
  <c r="D554" i="26"/>
  <c r="D553" i="26"/>
  <c r="D552" i="26"/>
  <c r="D551" i="26"/>
  <c r="D550" i="26"/>
  <c r="D549" i="26"/>
  <c r="D548" i="26"/>
  <c r="D547" i="26"/>
  <c r="D546" i="26"/>
  <c r="D545" i="26"/>
  <c r="D544" i="26"/>
  <c r="D543" i="26"/>
  <c r="D542" i="26"/>
  <c r="D541" i="26"/>
  <c r="D540" i="26"/>
  <c r="D539" i="26"/>
  <c r="D538" i="26"/>
  <c r="D537" i="26"/>
  <c r="D536" i="26"/>
  <c r="D535" i="26"/>
  <c r="D534" i="26"/>
  <c r="D533" i="26"/>
  <c r="D532" i="26"/>
  <c r="D531" i="26"/>
  <c r="D530" i="26"/>
  <c r="D529" i="26"/>
  <c r="D528" i="26"/>
  <c r="D527" i="26"/>
  <c r="D526" i="26"/>
  <c r="D525" i="26"/>
  <c r="D524" i="26"/>
  <c r="D523" i="26"/>
  <c r="D522" i="26"/>
  <c r="D521" i="26"/>
  <c r="D520" i="26"/>
  <c r="D519" i="26"/>
  <c r="D518" i="26"/>
  <c r="D517" i="26"/>
  <c r="D516" i="26"/>
  <c r="D515" i="26"/>
  <c r="D514" i="26"/>
  <c r="D513" i="26"/>
  <c r="D512" i="26"/>
  <c r="D511" i="26"/>
  <c r="D510" i="26"/>
  <c r="D509" i="26"/>
  <c r="D508" i="26"/>
  <c r="D507" i="26"/>
  <c r="D506" i="26"/>
  <c r="D505" i="26"/>
  <c r="D504" i="26"/>
  <c r="D503" i="26"/>
  <c r="D502" i="26"/>
  <c r="D501" i="26"/>
  <c r="D500" i="26"/>
  <c r="D499" i="26"/>
  <c r="D498" i="26"/>
  <c r="D497" i="26"/>
  <c r="D496" i="26"/>
  <c r="D495" i="26"/>
  <c r="D494" i="26"/>
  <c r="D493" i="26"/>
  <c r="D492" i="26"/>
  <c r="D491" i="26"/>
  <c r="D490" i="26"/>
  <c r="D489" i="26"/>
  <c r="D488" i="26"/>
  <c r="D487" i="26"/>
  <c r="D486" i="26"/>
  <c r="D485" i="26"/>
  <c r="D484" i="26"/>
  <c r="D483" i="26"/>
  <c r="D482" i="26"/>
  <c r="D481" i="26"/>
  <c r="D480" i="26"/>
  <c r="D479" i="26"/>
  <c r="D478" i="26"/>
  <c r="D477" i="26"/>
  <c r="D476" i="26"/>
  <c r="D475" i="26"/>
  <c r="D474" i="26"/>
  <c r="D473" i="26"/>
  <c r="D472" i="26"/>
  <c r="D471" i="26"/>
  <c r="D470" i="26"/>
  <c r="D469" i="26"/>
  <c r="D468" i="26"/>
  <c r="D467" i="26"/>
  <c r="D466" i="26"/>
  <c r="D465" i="26"/>
  <c r="D464" i="26"/>
  <c r="D463" i="26"/>
  <c r="D462" i="26"/>
  <c r="D461" i="26"/>
  <c r="D460" i="26"/>
  <c r="D459" i="26"/>
  <c r="D458" i="26"/>
  <c r="D457" i="26"/>
  <c r="D456" i="26"/>
  <c r="D455" i="26"/>
  <c r="D454" i="26"/>
  <c r="D453" i="26"/>
  <c r="D452" i="26"/>
  <c r="D451" i="26"/>
  <c r="D450" i="26"/>
  <c r="D449" i="26"/>
  <c r="D448" i="26"/>
  <c r="D447" i="26"/>
  <c r="D446" i="26"/>
  <c r="D445" i="26"/>
  <c r="D444" i="26"/>
  <c r="D443" i="26"/>
  <c r="D442" i="26"/>
  <c r="D441" i="26"/>
  <c r="D440" i="26"/>
  <c r="D439" i="26"/>
  <c r="D438" i="26"/>
  <c r="D437" i="26"/>
  <c r="D436" i="26"/>
  <c r="D435" i="26"/>
  <c r="D434" i="26"/>
  <c r="D433" i="26"/>
  <c r="D432" i="26"/>
  <c r="D431" i="26"/>
  <c r="D430" i="26"/>
  <c r="D429" i="26"/>
  <c r="D428" i="26"/>
  <c r="D427" i="26"/>
  <c r="D426" i="26"/>
  <c r="D425" i="26"/>
  <c r="D424" i="26"/>
  <c r="D423" i="26"/>
  <c r="D422" i="26"/>
  <c r="D421" i="26"/>
  <c r="D420" i="26"/>
  <c r="D419" i="26"/>
  <c r="D418" i="26"/>
  <c r="D417" i="26"/>
  <c r="D416" i="26"/>
  <c r="D415" i="26"/>
  <c r="D414" i="26"/>
  <c r="D413" i="26"/>
  <c r="D412" i="26"/>
  <c r="D411" i="26"/>
  <c r="D410" i="26"/>
  <c r="D409" i="26"/>
  <c r="D408" i="26"/>
  <c r="D407" i="26"/>
  <c r="D406" i="26"/>
  <c r="D405" i="26"/>
  <c r="D404" i="26"/>
  <c r="D403" i="26"/>
  <c r="D402" i="26"/>
  <c r="D401" i="26"/>
  <c r="D400" i="26"/>
  <c r="D399" i="26"/>
  <c r="D398" i="26"/>
  <c r="D397" i="26"/>
  <c r="D396" i="26"/>
  <c r="D395" i="26"/>
  <c r="D394" i="26"/>
  <c r="D393" i="26"/>
  <c r="D392" i="26"/>
  <c r="D391" i="26"/>
  <c r="D390" i="26"/>
  <c r="D389" i="26"/>
  <c r="D388" i="26"/>
  <c r="D387" i="26"/>
  <c r="D386" i="26"/>
  <c r="D385" i="26"/>
  <c r="D384" i="26"/>
  <c r="D383" i="26"/>
  <c r="D382" i="26"/>
  <c r="D381" i="26"/>
  <c r="D380" i="26"/>
  <c r="D379" i="26"/>
  <c r="D378" i="26"/>
  <c r="D377" i="26"/>
  <c r="D376" i="26"/>
  <c r="D375" i="26"/>
  <c r="D374" i="26"/>
  <c r="D373" i="26"/>
  <c r="D372" i="26"/>
  <c r="D371" i="26"/>
  <c r="D370" i="26"/>
  <c r="D369" i="26"/>
  <c r="D368" i="26"/>
  <c r="D367" i="26"/>
  <c r="D366" i="26"/>
  <c r="D365" i="26"/>
  <c r="D364" i="26"/>
  <c r="D363" i="26"/>
  <c r="D362" i="26"/>
  <c r="D361" i="26"/>
  <c r="D360" i="26"/>
  <c r="D359" i="26"/>
  <c r="D358" i="26"/>
  <c r="D357" i="26"/>
  <c r="D356" i="26"/>
  <c r="D355" i="26"/>
  <c r="D354" i="26"/>
  <c r="D353" i="26"/>
  <c r="D352" i="26"/>
  <c r="D351" i="26"/>
  <c r="D350" i="26"/>
  <c r="D349" i="26"/>
  <c r="D348" i="26"/>
  <c r="D347" i="26"/>
  <c r="D346" i="26"/>
  <c r="D345" i="26"/>
  <c r="D344" i="26"/>
  <c r="D343" i="26"/>
  <c r="D342" i="26"/>
  <c r="D341" i="26"/>
  <c r="D340" i="26"/>
  <c r="D339" i="26"/>
  <c r="D338" i="26"/>
  <c r="D337" i="26"/>
  <c r="D336" i="26"/>
  <c r="D335" i="26"/>
  <c r="D334" i="26"/>
  <c r="D333" i="26"/>
  <c r="D332" i="26"/>
  <c r="D331" i="26"/>
  <c r="D330" i="26"/>
  <c r="D329" i="26"/>
  <c r="D328" i="26"/>
  <c r="D327" i="26"/>
  <c r="D326" i="26"/>
  <c r="D325" i="26"/>
  <c r="D324" i="26"/>
  <c r="D323" i="26"/>
  <c r="D322" i="26"/>
  <c r="D321" i="26"/>
  <c r="D320" i="26"/>
  <c r="D319" i="26"/>
  <c r="D318" i="26"/>
  <c r="D317" i="26"/>
  <c r="D316" i="26"/>
  <c r="D315" i="26"/>
  <c r="D314" i="26"/>
  <c r="D313" i="26"/>
  <c r="D312" i="26"/>
  <c r="D311" i="26"/>
  <c r="D310" i="26"/>
  <c r="D309" i="26"/>
  <c r="D308" i="26"/>
  <c r="D307" i="26"/>
  <c r="D306" i="26"/>
  <c r="D305" i="26"/>
  <c r="D304" i="26"/>
  <c r="D303" i="26"/>
  <c r="D302" i="26"/>
  <c r="D301" i="26"/>
  <c r="D300" i="26"/>
  <c r="D299" i="26"/>
  <c r="D298" i="26"/>
  <c r="D297" i="26"/>
  <c r="D296" i="26"/>
  <c r="D295" i="26"/>
  <c r="D294" i="26"/>
  <c r="D293" i="26"/>
  <c r="D292" i="26"/>
  <c r="D291" i="26"/>
  <c r="D290" i="26"/>
  <c r="D289" i="26"/>
  <c r="D288" i="26"/>
  <c r="D287" i="26"/>
  <c r="D286" i="26"/>
  <c r="D285" i="26"/>
  <c r="D284" i="26"/>
  <c r="D283" i="26"/>
  <c r="D282" i="26"/>
  <c r="D281" i="26"/>
  <c r="D280" i="26"/>
  <c r="D279" i="26"/>
  <c r="D278" i="26"/>
  <c r="D277" i="26"/>
  <c r="D276" i="26"/>
  <c r="D275" i="26"/>
  <c r="D274" i="26"/>
  <c r="D273" i="26"/>
  <c r="D272" i="26"/>
  <c r="D271" i="26"/>
  <c r="D270" i="26"/>
  <c r="D269" i="26"/>
  <c r="D268" i="26"/>
  <c r="D267" i="26"/>
  <c r="D266" i="26"/>
  <c r="D265" i="26"/>
  <c r="D264" i="26"/>
  <c r="D263" i="26"/>
  <c r="D262" i="26"/>
  <c r="D261" i="26"/>
  <c r="D260" i="26"/>
  <c r="D259" i="26"/>
  <c r="D258" i="26"/>
  <c r="D257" i="26"/>
  <c r="D256" i="26"/>
  <c r="D255" i="26"/>
  <c r="D254" i="26"/>
  <c r="D253" i="26"/>
  <c r="D252" i="26"/>
  <c r="D251" i="26"/>
  <c r="D250" i="26"/>
  <c r="D249" i="26"/>
  <c r="D248" i="26"/>
  <c r="D247" i="26"/>
  <c r="D246" i="26"/>
  <c r="D245" i="26"/>
  <c r="D244" i="26"/>
  <c r="D243" i="26"/>
  <c r="D242" i="26"/>
  <c r="D241" i="26"/>
  <c r="D240" i="26"/>
  <c r="D239" i="26"/>
  <c r="D238" i="26"/>
  <c r="D237" i="26"/>
  <c r="D236" i="26"/>
  <c r="D235" i="26"/>
  <c r="D234" i="26"/>
  <c r="D233" i="26"/>
  <c r="D232" i="26"/>
  <c r="D231" i="26"/>
  <c r="D230" i="26"/>
  <c r="D229" i="26"/>
  <c r="D228" i="26"/>
  <c r="D227" i="26"/>
  <c r="D226" i="26"/>
  <c r="D225" i="26"/>
  <c r="D224" i="26"/>
  <c r="D223" i="26"/>
  <c r="D222" i="26"/>
  <c r="D221" i="26"/>
  <c r="D220" i="26"/>
  <c r="D219" i="26"/>
  <c r="D218" i="26"/>
  <c r="D217" i="26"/>
  <c r="D216" i="26"/>
  <c r="D215" i="26"/>
  <c r="D214" i="26"/>
  <c r="D213" i="26"/>
  <c r="D212" i="26"/>
  <c r="D211" i="26"/>
  <c r="D210" i="26"/>
  <c r="D209" i="26"/>
  <c r="D208" i="26"/>
  <c r="D207" i="26"/>
  <c r="D206" i="26"/>
  <c r="D205" i="26"/>
  <c r="D204" i="26"/>
  <c r="D203" i="26"/>
  <c r="D202" i="26"/>
  <c r="D201" i="26"/>
  <c r="D200" i="26"/>
  <c r="D199" i="26"/>
  <c r="D198" i="26"/>
  <c r="D197" i="26"/>
  <c r="D196" i="26"/>
  <c r="D195" i="26"/>
  <c r="D194" i="26"/>
  <c r="D193" i="26"/>
  <c r="D192" i="26"/>
  <c r="D191" i="26"/>
  <c r="D190" i="26"/>
  <c r="D189" i="26"/>
  <c r="D188" i="26"/>
  <c r="D187" i="26"/>
  <c r="D186" i="26"/>
  <c r="D185" i="26"/>
  <c r="D184" i="26"/>
  <c r="D183" i="26"/>
  <c r="D182" i="26"/>
  <c r="D181" i="26"/>
  <c r="D180" i="26"/>
  <c r="D179" i="26"/>
  <c r="D178" i="26"/>
  <c r="D177" i="26"/>
  <c r="D176" i="26"/>
  <c r="D175" i="26"/>
  <c r="D174" i="26"/>
  <c r="D173" i="26"/>
  <c r="D172" i="26"/>
  <c r="D171" i="26"/>
  <c r="D170" i="26"/>
  <c r="D169" i="26"/>
  <c r="D168" i="26"/>
  <c r="D167" i="26"/>
  <c r="D166" i="26"/>
  <c r="D165" i="26"/>
  <c r="D164" i="26"/>
  <c r="D163" i="26"/>
  <c r="D162" i="26"/>
  <c r="D161" i="26"/>
  <c r="D160" i="26"/>
  <c r="D159" i="26"/>
  <c r="D158" i="26"/>
  <c r="D157" i="26"/>
  <c r="D156" i="26"/>
  <c r="D155" i="26"/>
  <c r="D154" i="26"/>
  <c r="D153" i="26"/>
  <c r="D152" i="26"/>
  <c r="D151" i="26"/>
  <c r="D150" i="26"/>
  <c r="D149" i="26"/>
  <c r="D148" i="26"/>
  <c r="D147" i="26"/>
  <c r="D146" i="26"/>
  <c r="D145" i="26"/>
  <c r="D144" i="26"/>
  <c r="D143" i="26"/>
  <c r="D142" i="26"/>
  <c r="D141" i="26"/>
  <c r="D140" i="26"/>
  <c r="D139" i="26"/>
  <c r="D138" i="26"/>
  <c r="D137" i="26"/>
  <c r="D136" i="26"/>
  <c r="D135" i="26"/>
  <c r="D134" i="26"/>
  <c r="D133" i="26"/>
  <c r="D132" i="26"/>
  <c r="D131" i="26"/>
  <c r="D130" i="26"/>
  <c r="D129" i="26"/>
  <c r="D128" i="26"/>
  <c r="D127" i="26"/>
  <c r="D126" i="26"/>
  <c r="D125" i="26"/>
  <c r="D124" i="26"/>
  <c r="D123" i="26"/>
  <c r="D122" i="26"/>
  <c r="D121" i="26"/>
  <c r="D120" i="26"/>
  <c r="D119" i="26"/>
  <c r="D118" i="26"/>
  <c r="D117" i="26"/>
  <c r="D116" i="26"/>
  <c r="D115" i="26"/>
  <c r="D114" i="26"/>
  <c r="D113" i="26"/>
  <c r="D112" i="26"/>
  <c r="D111" i="26"/>
  <c r="D110" i="26"/>
  <c r="D109" i="26"/>
  <c r="D108" i="26"/>
  <c r="D107" i="26"/>
  <c r="D106" i="26"/>
  <c r="D105" i="26"/>
  <c r="D104" i="26"/>
  <c r="D103" i="26"/>
  <c r="D102" i="26"/>
  <c r="D101" i="26"/>
  <c r="D100" i="26"/>
  <c r="D99" i="26"/>
  <c r="D98" i="26"/>
  <c r="D97" i="26"/>
  <c r="D96" i="26"/>
  <c r="D95" i="26"/>
  <c r="D94" i="26"/>
  <c r="D93" i="26"/>
  <c r="D92" i="26"/>
  <c r="D91" i="26"/>
  <c r="D90" i="26"/>
  <c r="D89" i="26"/>
  <c r="D88" i="26"/>
  <c r="D87" i="26"/>
  <c r="D86" i="26"/>
  <c r="D85" i="26"/>
  <c r="D84" i="26"/>
  <c r="D83" i="26"/>
  <c r="D82" i="26"/>
  <c r="D81" i="26"/>
  <c r="D80" i="26"/>
  <c r="D79" i="26"/>
  <c r="D78" i="26"/>
  <c r="D77" i="26"/>
  <c r="D76" i="26"/>
  <c r="D75" i="26"/>
  <c r="D74" i="26"/>
  <c r="D73" i="26"/>
  <c r="D72" i="26"/>
  <c r="D71" i="26"/>
  <c r="D70" i="26"/>
  <c r="D69" i="26"/>
  <c r="D68" i="26"/>
  <c r="D67" i="26"/>
  <c r="D66" i="26"/>
  <c r="D65" i="26"/>
  <c r="D64" i="26"/>
  <c r="D63" i="26"/>
  <c r="D62" i="26"/>
  <c r="D61" i="26"/>
  <c r="D60" i="26"/>
  <c r="D59" i="26"/>
  <c r="D58" i="26"/>
  <c r="D57" i="26"/>
  <c r="D56" i="26"/>
  <c r="D55" i="26"/>
  <c r="D54" i="26"/>
  <c r="D53" i="26"/>
  <c r="D52" i="26"/>
  <c r="D51" i="26"/>
  <c r="D50" i="26"/>
  <c r="D49" i="26"/>
  <c r="D48" i="26"/>
  <c r="D47" i="26"/>
  <c r="D46" i="26"/>
  <c r="D45" i="26"/>
  <c r="D44" i="26"/>
  <c r="D43" i="26"/>
  <c r="D42" i="26"/>
  <c r="D41" i="26"/>
  <c r="D40" i="26"/>
  <c r="D39" i="26"/>
  <c r="D38" i="26"/>
  <c r="D37" i="26"/>
  <c r="D36" i="26"/>
  <c r="D35" i="26"/>
  <c r="D34" i="26"/>
  <c r="D33" i="26"/>
  <c r="D32" i="26"/>
  <c r="D31" i="26"/>
  <c r="D30" i="26"/>
  <c r="D29" i="26"/>
  <c r="D28" i="26"/>
  <c r="D27" i="26"/>
  <c r="D26" i="26"/>
  <c r="D25" i="26"/>
  <c r="D24" i="26"/>
  <c r="D23" i="26"/>
  <c r="D22" i="26"/>
  <c r="D21" i="26"/>
  <c r="I28" i="26"/>
  <c r="D20" i="26"/>
  <c r="I27" i="26"/>
  <c r="D19" i="26"/>
  <c r="I26" i="26"/>
  <c r="D18" i="26"/>
  <c r="I25" i="26"/>
  <c r="D17" i="26"/>
  <c r="D16" i="26"/>
  <c r="D15" i="26"/>
  <c r="D14" i="26"/>
  <c r="L14" i="26"/>
  <c r="D13" i="26"/>
  <c r="L13" i="26"/>
  <c r="D12" i="26"/>
  <c r="L12" i="26"/>
  <c r="D11" i="26"/>
  <c r="L11" i="26"/>
  <c r="D10" i="26"/>
  <c r="D9" i="26"/>
  <c r="H12" i="25"/>
  <c r="H13" i="25"/>
  <c r="H14" i="25"/>
  <c r="H11" i="25"/>
  <c r="I14" i="25"/>
  <c r="J14" i="25" s="1"/>
  <c r="K14" i="25" s="1"/>
  <c r="I13" i="25"/>
  <c r="J13" i="25" s="1"/>
  <c r="K13" i="25" s="1"/>
  <c r="I12" i="25"/>
  <c r="J12" i="25" s="1"/>
  <c r="K12" i="25" s="1"/>
  <c r="I11" i="25"/>
  <c r="J11" i="25" s="1"/>
  <c r="K11" i="25" s="1"/>
  <c r="K7" i="25"/>
  <c r="K6" i="25"/>
  <c r="K5" i="25"/>
  <c r="K4" i="25"/>
  <c r="D6352" i="25"/>
  <c r="D2820" i="25"/>
  <c r="D7281" i="25"/>
  <c r="D7306" i="25"/>
  <c r="D4775" i="25"/>
  <c r="D2300" i="25"/>
  <c r="D4814" i="25"/>
  <c r="D4844" i="25"/>
  <c r="D4162" i="25"/>
  <c r="D4612" i="25"/>
  <c r="D5234" i="25"/>
  <c r="D2679" i="25"/>
  <c r="D5270" i="25"/>
  <c r="D3232" i="25"/>
  <c r="D391" i="25"/>
  <c r="D3488" i="25"/>
  <c r="D2823" i="25"/>
  <c r="D3139" i="25"/>
  <c r="D4210" i="25"/>
  <c r="D4109" i="25"/>
  <c r="D4268" i="25"/>
  <c r="D2651" i="25"/>
  <c r="D809" i="25"/>
  <c r="D326" i="25"/>
  <c r="D2916" i="25"/>
  <c r="D2327" i="25"/>
  <c r="D5244" i="25"/>
  <c r="D2123" i="25"/>
  <c r="D4361" i="25"/>
  <c r="D6246" i="25"/>
  <c r="D1396" i="25"/>
  <c r="D1621" i="25"/>
  <c r="D2440" i="25"/>
  <c r="D3333" i="25"/>
  <c r="D4026" i="25"/>
  <c r="D5490" i="25"/>
  <c r="D799" i="25"/>
  <c r="D1636" i="25"/>
  <c r="D6619" i="25"/>
  <c r="D6677" i="25"/>
  <c r="D410" i="25"/>
  <c r="D5568" i="25"/>
  <c r="D2665" i="25"/>
  <c r="D2083" i="25"/>
  <c r="D5002" i="25"/>
  <c r="D5397" i="25"/>
  <c r="D944" i="25"/>
  <c r="D3270" i="25"/>
  <c r="D1608" i="25"/>
  <c r="D1554" i="25"/>
  <c r="D6468" i="25"/>
  <c r="D4451" i="25"/>
  <c r="D2189" i="25"/>
  <c r="D4641" i="25"/>
  <c r="D5676" i="25"/>
  <c r="D2264" i="25"/>
  <c r="D1429" i="25"/>
  <c r="D2311" i="25"/>
  <c r="D4236" i="25"/>
  <c r="D718" i="25"/>
  <c r="D6836" i="25"/>
  <c r="D6036" i="25"/>
  <c r="D6134" i="25"/>
  <c r="D4561" i="25"/>
  <c r="D2438" i="25"/>
  <c r="D7049" i="25"/>
  <c r="D3389" i="25"/>
  <c r="D2271" i="25"/>
  <c r="D5112" i="25"/>
  <c r="D2522" i="25"/>
  <c r="D5650" i="25"/>
  <c r="D5197" i="25"/>
  <c r="D3896" i="25"/>
  <c r="D5100" i="25"/>
  <c r="D2668" i="25"/>
  <c r="D5955" i="25"/>
  <c r="D4942" i="25"/>
  <c r="D4957" i="25"/>
  <c r="D5619" i="25"/>
  <c r="D4865" i="25"/>
  <c r="D5385" i="25"/>
  <c r="D3402" i="25"/>
  <c r="D3332" i="25"/>
  <c r="D3217" i="25"/>
  <c r="D2253" i="25"/>
  <c r="D2549" i="25"/>
  <c r="D2540" i="25"/>
  <c r="D4429" i="25"/>
  <c r="D3430" i="25"/>
  <c r="D2005" i="25"/>
  <c r="D2572" i="25"/>
  <c r="D4885" i="25"/>
  <c r="D3481" i="25"/>
  <c r="D2914" i="25"/>
  <c r="D2815" i="25"/>
  <c r="D1508" i="25"/>
  <c r="D2931" i="25"/>
  <c r="D5414" i="25"/>
  <c r="D1139" i="25"/>
  <c r="D4986" i="25"/>
  <c r="D6817" i="25"/>
  <c r="D4602" i="25"/>
  <c r="D5896" i="25"/>
  <c r="D6266" i="25"/>
  <c r="D5900" i="25"/>
  <c r="D2495" i="25"/>
  <c r="D593" i="25"/>
  <c r="D5998" i="25"/>
  <c r="D2574" i="25"/>
  <c r="D4184" i="25"/>
  <c r="D4815" i="25"/>
  <c r="D3055" i="25"/>
  <c r="D1100" i="25"/>
  <c r="D6170" i="25"/>
  <c r="D3386" i="25"/>
  <c r="D5240" i="25"/>
  <c r="D6644" i="25"/>
  <c r="D4145" i="25"/>
  <c r="D1402" i="25"/>
  <c r="D5969" i="25"/>
  <c r="D4163" i="25"/>
  <c r="D5864" i="25"/>
  <c r="D5645" i="25"/>
  <c r="D2860" i="25"/>
  <c r="D3104" i="25"/>
  <c r="D4201" i="25"/>
  <c r="D6625" i="25"/>
  <c r="D5627" i="25"/>
  <c r="D4032" i="25"/>
  <c r="D3898" i="25"/>
  <c r="D5044" i="25"/>
  <c r="D2102" i="25"/>
  <c r="D2895" i="25"/>
  <c r="D1080" i="25"/>
  <c r="D2715" i="25"/>
  <c r="D433" i="25"/>
  <c r="D2002" i="25"/>
  <c r="D1645" i="25"/>
  <c r="D4788" i="25"/>
  <c r="D5641" i="25"/>
  <c r="D5042" i="25"/>
  <c r="D3034" i="25"/>
  <c r="D2151" i="25"/>
  <c r="D1103" i="25"/>
  <c r="D4953" i="25"/>
  <c r="D3900" i="25"/>
  <c r="D5323" i="25"/>
  <c r="D4253" i="25"/>
  <c r="D3170" i="25"/>
  <c r="D4698" i="25"/>
  <c r="D4446" i="25"/>
  <c r="D3445" i="25"/>
  <c r="D4030" i="25"/>
  <c r="D4443" i="25"/>
  <c r="D4717" i="25"/>
  <c r="D4707" i="25"/>
  <c r="D2356" i="25"/>
  <c r="D3485" i="25"/>
  <c r="D1840" i="25"/>
  <c r="D5487" i="25"/>
  <c r="D3897" i="25"/>
  <c r="D811" i="25"/>
  <c r="D1170" i="25"/>
  <c r="D5963" i="25"/>
  <c r="D6168" i="25"/>
  <c r="D3356" i="25"/>
  <c r="D2305" i="25"/>
  <c r="D6315" i="25"/>
  <c r="D1133" i="25"/>
  <c r="D3193" i="25"/>
  <c r="D7145" i="25"/>
  <c r="D6635" i="25"/>
  <c r="D5561" i="25"/>
  <c r="D2622" i="25"/>
  <c r="D2659" i="25"/>
  <c r="D3321" i="25"/>
  <c r="D711" i="25"/>
  <c r="D5964" i="25"/>
  <c r="D3339" i="25"/>
  <c r="D4095" i="25"/>
  <c r="D1684" i="25"/>
  <c r="D7131" i="25"/>
  <c r="D4366" i="25"/>
  <c r="D3335" i="25"/>
  <c r="D5313" i="25"/>
  <c r="D4029" i="25"/>
  <c r="D2906" i="25"/>
  <c r="D6256" i="25"/>
  <c r="D4189" i="25"/>
  <c r="D5575" i="25"/>
  <c r="D5037" i="25"/>
  <c r="D3908" i="25"/>
  <c r="D2277" i="25"/>
  <c r="D3242" i="25"/>
  <c r="D3486" i="25"/>
  <c r="D3964" i="25"/>
  <c r="D2415" i="25"/>
  <c r="D5935" i="25"/>
  <c r="D5457" i="25"/>
  <c r="D5264" i="25"/>
  <c r="D2710" i="25"/>
  <c r="D2046" i="25"/>
  <c r="D4654" i="25"/>
  <c r="D5274" i="25"/>
  <c r="D3200" i="25"/>
  <c r="D3342" i="25"/>
  <c r="D2998" i="25"/>
  <c r="D2881" i="25"/>
  <c r="D2615" i="25"/>
  <c r="D490" i="25"/>
  <c r="D1619" i="25"/>
  <c r="D163" i="25"/>
  <c r="D7307" i="25"/>
  <c r="D443" i="25"/>
  <c r="D1488" i="25"/>
  <c r="D7195" i="25"/>
  <c r="D4304" i="25"/>
  <c r="D4269" i="25"/>
  <c r="D3163" i="25"/>
  <c r="D4302" i="25"/>
  <c r="D2039" i="25"/>
  <c r="D4643" i="25"/>
  <c r="D448" i="25"/>
  <c r="D2496" i="25"/>
  <c r="D3344" i="25"/>
  <c r="D3128" i="25"/>
  <c r="D2755" i="25"/>
  <c r="D2343" i="25"/>
  <c r="D3296" i="25"/>
  <c r="D6415" i="25"/>
  <c r="D2231" i="25"/>
  <c r="D6089" i="25"/>
  <c r="D2769" i="25"/>
  <c r="D4490" i="25"/>
  <c r="D1874" i="25"/>
  <c r="D5625" i="25"/>
  <c r="D2369" i="25"/>
  <c r="D5301" i="25"/>
  <c r="D1996" i="25"/>
  <c r="D916" i="25"/>
  <c r="D4372" i="25"/>
  <c r="D4053" i="25"/>
  <c r="D2018" i="25"/>
  <c r="D3489" i="25"/>
  <c r="D4468" i="25"/>
  <c r="D5793" i="25"/>
  <c r="D5103" i="25"/>
  <c r="D4590" i="25"/>
  <c r="D3013" i="25"/>
  <c r="D2167" i="25"/>
  <c r="D3899" i="25"/>
  <c r="D4048" i="25"/>
  <c r="D4652" i="25"/>
  <c r="D2429" i="25"/>
  <c r="D353" i="25"/>
  <c r="D1324" i="25"/>
  <c r="D3327" i="25"/>
  <c r="D3126" i="25"/>
  <c r="D2185" i="25"/>
  <c r="D779" i="25"/>
  <c r="D6165" i="25"/>
  <c r="D4688" i="25"/>
  <c r="D233" i="25"/>
  <c r="D4529" i="25"/>
  <c r="D4943" i="25"/>
  <c r="D7197" i="25"/>
  <c r="D4664" i="25"/>
  <c r="D6368" i="25"/>
  <c r="D559" i="25"/>
  <c r="D4058" i="25"/>
  <c r="D4931" i="25"/>
  <c r="D1297" i="25"/>
  <c r="D162" i="25"/>
  <c r="D3450" i="25"/>
  <c r="D6358" i="25"/>
  <c r="D2238" i="25"/>
  <c r="D6042" i="25"/>
  <c r="D4222" i="25"/>
  <c r="D1906" i="25"/>
  <c r="D1353" i="25"/>
  <c r="D4703" i="25"/>
  <c r="D4154" i="25"/>
  <c r="D2612" i="25"/>
  <c r="D3490" i="25"/>
  <c r="D1084" i="25"/>
  <c r="D3199" i="25"/>
  <c r="D6543" i="25"/>
  <c r="D5804" i="25"/>
  <c r="D4514" i="25"/>
  <c r="D4070" i="25"/>
  <c r="D1237" i="25"/>
  <c r="D1332" i="25"/>
  <c r="D843" i="25"/>
  <c r="D4976" i="25"/>
  <c r="D2404" i="25"/>
  <c r="D4127" i="25"/>
  <c r="D2407" i="25"/>
  <c r="D5199" i="25"/>
  <c r="D515" i="25"/>
  <c r="D6680" i="25"/>
  <c r="D1051" i="25"/>
  <c r="D4471" i="25"/>
  <c r="D6965" i="25"/>
  <c r="D1580" i="25"/>
  <c r="D4206" i="25"/>
  <c r="D3216" i="25"/>
  <c r="D2841" i="25"/>
  <c r="D3191" i="25"/>
  <c r="D2050" i="25"/>
  <c r="D5413" i="25"/>
  <c r="D4399" i="25"/>
  <c r="D4925" i="25"/>
  <c r="D6659" i="25"/>
  <c r="D4087" i="25"/>
  <c r="D3338" i="25"/>
  <c r="D2276" i="25"/>
  <c r="D2730" i="25"/>
  <c r="D1825" i="25"/>
  <c r="D2060" i="25"/>
  <c r="D1414" i="25"/>
  <c r="D2370" i="25"/>
  <c r="D6990" i="25"/>
  <c r="D5020" i="25"/>
  <c r="D3419" i="25"/>
  <c r="D674" i="25"/>
  <c r="D3047" i="25"/>
  <c r="D2331" i="25"/>
  <c r="D3484" i="25"/>
  <c r="D2779" i="25"/>
  <c r="D4657" i="25"/>
  <c r="D5598" i="25"/>
  <c r="D3329" i="25"/>
  <c r="D3045" i="25"/>
  <c r="D2621" i="25"/>
  <c r="D1664" i="25"/>
  <c r="D3416" i="25"/>
  <c r="D2694" i="25"/>
  <c r="D2700" i="25"/>
  <c r="D4628" i="25"/>
  <c r="D3020" i="25"/>
  <c r="D4011" i="25"/>
  <c r="D1763" i="25"/>
  <c r="D4768" i="25"/>
  <c r="D3116" i="25"/>
  <c r="D2950" i="25"/>
  <c r="D1025" i="25"/>
  <c r="D2597" i="25"/>
  <c r="D3194" i="25"/>
  <c r="D2980" i="25"/>
  <c r="D4484" i="25"/>
  <c r="D3305" i="25"/>
  <c r="D1544" i="25"/>
  <c r="D4765" i="25"/>
  <c r="D2014" i="25"/>
  <c r="D5956" i="25"/>
  <c r="D4275" i="25"/>
  <c r="D4669" i="25"/>
  <c r="D3491" i="25"/>
  <c r="D5357" i="25"/>
  <c r="D2195" i="25"/>
  <c r="D6426" i="25"/>
  <c r="D6298" i="25"/>
  <c r="D5007" i="25"/>
  <c r="D4146" i="25"/>
  <c r="D3205" i="25"/>
  <c r="D1738" i="25"/>
  <c r="D4755" i="25"/>
  <c r="D2631" i="25"/>
  <c r="D4197" i="25"/>
  <c r="D2126" i="25"/>
  <c r="D5801" i="25"/>
  <c r="D2966" i="25"/>
  <c r="D3905" i="25"/>
  <c r="D6177" i="25"/>
  <c r="D4780" i="25"/>
  <c r="D1655" i="25"/>
  <c r="D5218" i="25"/>
  <c r="D4600" i="25"/>
  <c r="D2127" i="25"/>
  <c r="D2977" i="25"/>
  <c r="D4936" i="25"/>
  <c r="D4322" i="25"/>
  <c r="D5810" i="25"/>
  <c r="D5309" i="25"/>
  <c r="D3334" i="25"/>
  <c r="D1642" i="25"/>
  <c r="D3089" i="25"/>
  <c r="D5809" i="25"/>
  <c r="D2023" i="25"/>
  <c r="D4481" i="25"/>
  <c r="D3091" i="25"/>
  <c r="D5765" i="25"/>
  <c r="D3903" i="25"/>
  <c r="D566" i="25"/>
  <c r="D672" i="25"/>
  <c r="D2786" i="25"/>
  <c r="D1276" i="25"/>
  <c r="D1650" i="25"/>
  <c r="D2839" i="25"/>
  <c r="D5311" i="25"/>
  <c r="D4622" i="25"/>
  <c r="D2114" i="25"/>
  <c r="D2911" i="25"/>
  <c r="D2383" i="25"/>
  <c r="D4128" i="25"/>
  <c r="D3431" i="25"/>
  <c r="D5996" i="25"/>
  <c r="D5938" i="25"/>
  <c r="D3267" i="25"/>
  <c r="D4073" i="25"/>
  <c r="D1584" i="25"/>
  <c r="D4606" i="25"/>
  <c r="D4021" i="25"/>
  <c r="D2752" i="25"/>
  <c r="D4677" i="25"/>
  <c r="D6811" i="25"/>
  <c r="D3482" i="25"/>
  <c r="D1284" i="25"/>
  <c r="D2754" i="25"/>
  <c r="D4020" i="25"/>
  <c r="D2857" i="25"/>
  <c r="D724" i="25"/>
  <c r="D5104" i="25"/>
  <c r="D4209" i="25"/>
  <c r="D3308" i="25"/>
  <c r="D3432" i="25"/>
  <c r="D5127" i="25"/>
  <c r="D2984" i="25"/>
  <c r="D1362" i="25"/>
  <c r="D3387" i="25"/>
  <c r="D4333" i="25"/>
  <c r="D4016" i="25"/>
  <c r="D698" i="25"/>
  <c r="D5092" i="25"/>
  <c r="D4176" i="25"/>
  <c r="D3005" i="25"/>
  <c r="D4670" i="25"/>
  <c r="D2340" i="25"/>
  <c r="D3115" i="25"/>
  <c r="D2674" i="25"/>
  <c r="D2559" i="25"/>
  <c r="D3294" i="25"/>
  <c r="D5539" i="25"/>
  <c r="D2670" i="25"/>
  <c r="D4217" i="25"/>
  <c r="D3390" i="25"/>
  <c r="D4022" i="25"/>
  <c r="D3080" i="25"/>
  <c r="D3909" i="25"/>
  <c r="D1116" i="25"/>
  <c r="D1786" i="25"/>
  <c r="D2934" i="25"/>
  <c r="D6112" i="25"/>
  <c r="D4229" i="25"/>
  <c r="D1171" i="25"/>
  <c r="D4301" i="25"/>
  <c r="D2000" i="25"/>
  <c r="D1422" i="25"/>
  <c r="D3384" i="25"/>
  <c r="D5335" i="25"/>
  <c r="D5475" i="25"/>
  <c r="D1432" i="25"/>
  <c r="D1827" i="25"/>
  <c r="D4257" i="25"/>
  <c r="D4310" i="25"/>
  <c r="D2891" i="25"/>
  <c r="D3195" i="25"/>
  <c r="D4510" i="25"/>
  <c r="D4838" i="25"/>
  <c r="D5485" i="25"/>
  <c r="D4196" i="25"/>
  <c r="D2457" i="25"/>
  <c r="D5829" i="25"/>
  <c r="D4716" i="25"/>
  <c r="D4182" i="25"/>
  <c r="D3492" i="25"/>
  <c r="D2552" i="25"/>
  <c r="D6220" i="25"/>
  <c r="D2058" i="25"/>
  <c r="D4546" i="25"/>
  <c r="D1243" i="25"/>
  <c r="D3237" i="25"/>
  <c r="D2644" i="25"/>
  <c r="D4094" i="25"/>
  <c r="D2965" i="25"/>
  <c r="D3188" i="25"/>
  <c r="D5878" i="25"/>
  <c r="D3975" i="25"/>
  <c r="D3032" i="25"/>
  <c r="D3095" i="25"/>
  <c r="D4262" i="25"/>
  <c r="D3968" i="25"/>
  <c r="D3469" i="25"/>
  <c r="D1060" i="25"/>
  <c r="D2882" i="25"/>
  <c r="D4436" i="25"/>
  <c r="D2693" i="25"/>
  <c r="D4316" i="25"/>
  <c r="D2490" i="25"/>
  <c r="D2257" i="25"/>
  <c r="D3324" i="25"/>
  <c r="D3322" i="25"/>
  <c r="D6495" i="25"/>
  <c r="D3424" i="25"/>
  <c r="D3483" i="25"/>
  <c r="D3273" i="25"/>
  <c r="D6319" i="25"/>
  <c r="D1490" i="25"/>
  <c r="D6763" i="25"/>
  <c r="D1283" i="25"/>
  <c r="D4305" i="25"/>
  <c r="D5376" i="25"/>
  <c r="D3967" i="25"/>
  <c r="D1700" i="25"/>
  <c r="D2569" i="25"/>
  <c r="D5432" i="25"/>
  <c r="D1194" i="25"/>
  <c r="D4912" i="25"/>
  <c r="D1814" i="25"/>
  <c r="D6118" i="25"/>
  <c r="D6764" i="25"/>
  <c r="D6146" i="25"/>
  <c r="D2562" i="25"/>
  <c r="D5929" i="25"/>
  <c r="D2701" i="25"/>
  <c r="D3438" i="25"/>
  <c r="D3292" i="25"/>
  <c r="D1748" i="25"/>
  <c r="D2376" i="25"/>
  <c r="D3037" i="25"/>
  <c r="D3911" i="25"/>
  <c r="D6243" i="25"/>
  <c r="D4084" i="25"/>
  <c r="D3493" i="25"/>
  <c r="D7125" i="25"/>
  <c r="D6366" i="25"/>
  <c r="D3192" i="25"/>
  <c r="D5887" i="25"/>
  <c r="D1401" i="25"/>
  <c r="D2581" i="25"/>
  <c r="D5741" i="25"/>
  <c r="D4199" i="25"/>
  <c r="D2992" i="25"/>
  <c r="D5499" i="25"/>
  <c r="D4858" i="25"/>
  <c r="D4454" i="25"/>
  <c r="D2460" i="25"/>
  <c r="D985" i="25"/>
  <c r="D4465" i="25"/>
  <c r="D4359" i="25"/>
  <c r="D1375" i="25"/>
  <c r="D4682" i="25"/>
  <c r="D3494" i="25"/>
  <c r="D2218" i="25"/>
  <c r="D1657" i="25"/>
  <c r="D4864" i="25"/>
  <c r="D2729" i="25"/>
  <c r="D6287" i="25"/>
  <c r="D4753" i="25"/>
  <c r="D214" i="25"/>
  <c r="D2566" i="25"/>
  <c r="D1703" i="25"/>
  <c r="D5198" i="25"/>
  <c r="D213" i="25"/>
  <c r="D934" i="25"/>
  <c r="D7116" i="25"/>
  <c r="D5766" i="25"/>
  <c r="D5578" i="25"/>
  <c r="D4850" i="25"/>
  <c r="D2751" i="25"/>
  <c r="D3428" i="25"/>
  <c r="D5991" i="25"/>
  <c r="D1647" i="25"/>
  <c r="D4394" i="25"/>
  <c r="D2188" i="25"/>
  <c r="D5424" i="25"/>
  <c r="D2865" i="25"/>
  <c r="D5722" i="25"/>
  <c r="D6416" i="25"/>
  <c r="D658" i="25"/>
  <c r="D2176" i="25"/>
  <c r="D847" i="25"/>
  <c r="D1841" i="25"/>
  <c r="D2159" i="25"/>
  <c r="D5391" i="25"/>
  <c r="D2773" i="25"/>
  <c r="D3467" i="25"/>
  <c r="D3276" i="25"/>
  <c r="D2436" i="25"/>
  <c r="D5353" i="25"/>
  <c r="D4251" i="25"/>
  <c r="D4724" i="25"/>
  <c r="D5981" i="25"/>
  <c r="D4036" i="25"/>
  <c r="D2246" i="25"/>
  <c r="D920" i="25"/>
  <c r="D5509" i="25"/>
  <c r="D4575" i="25"/>
  <c r="D1485" i="25"/>
  <c r="D931" i="25"/>
  <c r="D2645" i="25"/>
  <c r="D3480" i="25"/>
  <c r="D4274" i="25"/>
  <c r="D3914" i="25"/>
  <c r="D6405" i="25"/>
  <c r="D817" i="25"/>
  <c r="D3495" i="25"/>
  <c r="D2326" i="25"/>
  <c r="D4771" i="25"/>
  <c r="D2524" i="25"/>
  <c r="D4631" i="25"/>
  <c r="D2221" i="25"/>
  <c r="D4549" i="25"/>
  <c r="D3496" i="25"/>
  <c r="D4405" i="25"/>
  <c r="D3320" i="25"/>
  <c r="D6540" i="25"/>
  <c r="D3980" i="25"/>
  <c r="D4155" i="25"/>
  <c r="D1124" i="25"/>
  <c r="D863" i="25"/>
  <c r="D5117" i="25"/>
  <c r="D1023" i="25"/>
  <c r="D1583" i="25"/>
  <c r="D6423" i="25"/>
  <c r="D6233" i="25"/>
  <c r="D7014" i="25"/>
  <c r="D2742" i="25"/>
  <c r="D4926" i="25"/>
  <c r="D5449" i="25"/>
  <c r="D975" i="25"/>
  <c r="D6394" i="25"/>
  <c r="D5380" i="25"/>
  <c r="D6071" i="25"/>
  <c r="D1995" i="25"/>
  <c r="D3497" i="25"/>
  <c r="D1426" i="25"/>
  <c r="D4033" i="25"/>
  <c r="D5795" i="25"/>
  <c r="D5078" i="25"/>
  <c r="D1707" i="25"/>
  <c r="D1967" i="25"/>
  <c r="D4965" i="25"/>
  <c r="D5917" i="25"/>
  <c r="D701" i="25"/>
  <c r="D6314" i="25"/>
  <c r="D2293" i="25"/>
  <c r="D4186" i="25"/>
  <c r="D5131" i="25"/>
  <c r="D1086" i="25"/>
  <c r="D7059" i="25"/>
  <c r="D6252" i="25"/>
  <c r="D3471" i="25"/>
  <c r="D4398" i="25"/>
  <c r="D3211" i="25"/>
  <c r="D719" i="25"/>
  <c r="D3966" i="25"/>
  <c r="D1481" i="25"/>
  <c r="D4031" i="25"/>
  <c r="D4260" i="25"/>
  <c r="D2827" i="25"/>
  <c r="D3468" i="25"/>
  <c r="D5324" i="25"/>
  <c r="D2833" i="25"/>
  <c r="D109" i="25"/>
  <c r="D364" i="25"/>
  <c r="D2283" i="25"/>
  <c r="D5337" i="25"/>
  <c r="D957" i="25"/>
  <c r="D3331" i="25"/>
  <c r="D2803" i="25"/>
  <c r="D2352" i="25"/>
  <c r="D1623" i="25"/>
  <c r="D1160" i="25"/>
  <c r="D6491" i="25"/>
  <c r="D3177" i="25"/>
  <c r="D3213" i="25"/>
  <c r="D5333" i="25"/>
  <c r="D788" i="25"/>
  <c r="D5730" i="25"/>
  <c r="D323" i="25"/>
  <c r="D4148" i="25"/>
  <c r="D2783" i="25"/>
  <c r="D6173" i="25"/>
  <c r="D2760" i="25"/>
  <c r="D5818" i="25"/>
  <c r="D3206" i="25"/>
  <c r="D2026" i="25"/>
  <c r="D1575" i="25"/>
  <c r="D1919" i="25"/>
  <c r="D3151" i="25"/>
  <c r="D7143" i="25"/>
  <c r="D924" i="25"/>
  <c r="D7113" i="25"/>
  <c r="D2927" i="25"/>
  <c r="D18" i="25"/>
  <c r="D1773" i="25"/>
  <c r="D3111" i="25"/>
  <c r="D6682" i="25"/>
  <c r="D6111" i="25"/>
  <c r="D6915" i="25"/>
  <c r="D1598" i="25"/>
  <c r="D5022" i="25"/>
  <c r="D2325" i="25"/>
  <c r="D5502" i="25"/>
  <c r="D1610" i="25"/>
  <c r="D2625" i="25"/>
  <c r="D2620" i="25"/>
  <c r="D3138" i="25"/>
  <c r="D4916" i="25"/>
  <c r="D267" i="25"/>
  <c r="D4790" i="25"/>
  <c r="D5792" i="25"/>
  <c r="D7333" i="25"/>
  <c r="D417" i="25"/>
  <c r="D7103" i="25"/>
  <c r="D4806" i="25"/>
  <c r="D82" i="25"/>
  <c r="D2871" i="25"/>
  <c r="D5983" i="25"/>
  <c r="D6978" i="25"/>
  <c r="D3442" i="25"/>
  <c r="D7251" i="25"/>
  <c r="D6392" i="25"/>
  <c r="D3902" i="25"/>
  <c r="D1511" i="25"/>
  <c r="D6476" i="25"/>
  <c r="D1451" i="25"/>
  <c r="D2568" i="25"/>
  <c r="D2197" i="25"/>
  <c r="D2247" i="25"/>
  <c r="D2236" i="25"/>
  <c r="D7053" i="25"/>
  <c r="D6011" i="25"/>
  <c r="D5075" i="25"/>
  <c r="D5089" i="25"/>
  <c r="D5099" i="25"/>
  <c r="D1812" i="25"/>
  <c r="D3916" i="25"/>
  <c r="D6554" i="25"/>
  <c r="D5093" i="25"/>
  <c r="D1715" i="25"/>
  <c r="D5728" i="25"/>
  <c r="D1438" i="25"/>
  <c r="D3288" i="25"/>
  <c r="D1477" i="25"/>
  <c r="D2628" i="25"/>
  <c r="D3917" i="25"/>
  <c r="D6100" i="25"/>
  <c r="D4238" i="25"/>
  <c r="D3498" i="25"/>
  <c r="D4991" i="25"/>
  <c r="D1826" i="25"/>
  <c r="D1213" i="25"/>
  <c r="D3942" i="25"/>
  <c r="D3901" i="25"/>
  <c r="D790" i="25"/>
  <c r="D1007" i="25"/>
  <c r="D7099" i="25"/>
  <c r="D4300" i="25"/>
  <c r="D4519" i="25"/>
  <c r="D432" i="25"/>
  <c r="D5287" i="25"/>
  <c r="D5884" i="25"/>
  <c r="D2154" i="25"/>
  <c r="D6094" i="25"/>
  <c r="D2261" i="25"/>
  <c r="D236" i="25"/>
  <c r="D153" i="25"/>
  <c r="D150" i="25"/>
  <c r="D7186" i="25"/>
  <c r="D3487" i="25"/>
  <c r="D6868" i="25"/>
  <c r="D4839" i="25"/>
  <c r="D3499" i="25"/>
  <c r="D3955" i="25"/>
  <c r="D5503" i="25"/>
  <c r="D1572" i="25"/>
  <c r="D7154" i="25"/>
  <c r="D3025" i="25"/>
  <c r="D1278" i="25"/>
  <c r="D3281" i="25"/>
  <c r="D770" i="25"/>
  <c r="D2902" i="25"/>
  <c r="D2544" i="25"/>
  <c r="D3923" i="25"/>
  <c r="D3500" i="25"/>
  <c r="D91" i="25"/>
  <c r="D3433" i="25"/>
  <c r="D4247" i="25"/>
  <c r="D6003" i="25"/>
  <c r="D2442" i="25"/>
  <c r="D7211" i="25"/>
  <c r="D6668" i="25"/>
  <c r="D4149" i="25"/>
  <c r="D2069" i="25"/>
  <c r="D6576" i="25"/>
  <c r="D1968" i="25"/>
  <c r="D4666" i="25"/>
  <c r="D164" i="25"/>
  <c r="D1787" i="25"/>
  <c r="D6767" i="25"/>
  <c r="D2637" i="25"/>
  <c r="D4157" i="25"/>
  <c r="D5400" i="25"/>
  <c r="D1042" i="25"/>
  <c r="D2905" i="25"/>
  <c r="D890" i="25"/>
  <c r="D2390" i="25"/>
  <c r="D5549" i="25"/>
  <c r="D5141" i="25"/>
  <c r="D3009" i="25"/>
  <c r="D2887" i="25"/>
  <c r="D5242" i="25"/>
  <c r="D3985" i="25"/>
  <c r="D1267" i="25"/>
  <c r="D796" i="25"/>
  <c r="D7139" i="25"/>
  <c r="D5966" i="25"/>
  <c r="D3957" i="25"/>
  <c r="D5284" i="25"/>
  <c r="D3359" i="25"/>
  <c r="D5420" i="25"/>
  <c r="D3253" i="25"/>
  <c r="D3201" i="25"/>
  <c r="D1296" i="25"/>
  <c r="D600" i="25"/>
  <c r="D4941" i="25"/>
  <c r="D2970" i="25"/>
  <c r="D904" i="25"/>
  <c r="D2262" i="25"/>
  <c r="D6928" i="25"/>
  <c r="D3306" i="25"/>
  <c r="D7136" i="25"/>
  <c r="D4363" i="25"/>
  <c r="D5305" i="25"/>
  <c r="D1153" i="25"/>
  <c r="D5962" i="25"/>
  <c r="D6529" i="25"/>
  <c r="D4799" i="25"/>
  <c r="D5522" i="25"/>
  <c r="D6736" i="25"/>
  <c r="D5111" i="25"/>
  <c r="D3429" i="25"/>
  <c r="D6563" i="25"/>
  <c r="D4548" i="25"/>
  <c r="D1992" i="25"/>
  <c r="D3501" i="25"/>
  <c r="D2397" i="25"/>
  <c r="D6887" i="25"/>
  <c r="D562" i="25"/>
  <c r="D2045" i="25"/>
  <c r="D6095" i="25"/>
  <c r="D5486" i="25"/>
  <c r="D508" i="25"/>
  <c r="D4150" i="25"/>
  <c r="D5596" i="25"/>
  <c r="D6189" i="25"/>
  <c r="D5893" i="25"/>
  <c r="D6692" i="25"/>
  <c r="D970" i="25"/>
  <c r="D1775" i="25"/>
  <c r="D1443" i="25"/>
  <c r="D2092" i="25"/>
  <c r="D2410" i="25"/>
  <c r="D2430" i="25"/>
  <c r="D2685" i="25"/>
  <c r="D6566" i="25"/>
  <c r="D4532" i="25"/>
  <c r="D1351" i="25"/>
  <c r="D2744" i="25"/>
  <c r="D4502" i="25"/>
  <c r="D2157" i="25"/>
  <c r="D2555" i="25"/>
  <c r="D4025" i="25"/>
  <c r="D6832" i="25"/>
  <c r="D2345" i="25"/>
  <c r="D2281" i="25"/>
  <c r="D757" i="25"/>
  <c r="D7314" i="25"/>
  <c r="D6840" i="25"/>
  <c r="D5426" i="25"/>
  <c r="D3323" i="25"/>
  <c r="D4848" i="25"/>
  <c r="D2178" i="25"/>
  <c r="D2090" i="25"/>
  <c r="D3454" i="25"/>
  <c r="D4599" i="25"/>
  <c r="D4418" i="25"/>
  <c r="D1982" i="25"/>
  <c r="D2351" i="25"/>
  <c r="D6512" i="25"/>
  <c r="D2749" i="25"/>
  <c r="D464" i="25"/>
  <c r="D2756" i="25"/>
  <c r="D5255" i="25"/>
  <c r="D5190" i="25"/>
  <c r="D669" i="25"/>
  <c r="D5415" i="25"/>
  <c r="D7302" i="25"/>
  <c r="D4131" i="25"/>
  <c r="D5191" i="25"/>
  <c r="D500" i="25"/>
  <c r="D1503" i="25"/>
  <c r="D2791" i="25"/>
  <c r="D532" i="25"/>
  <c r="D6526" i="25"/>
  <c r="D5328" i="25"/>
  <c r="D5403" i="25"/>
  <c r="D1271" i="25"/>
  <c r="D2799" i="25"/>
  <c r="D4113" i="25"/>
  <c r="D5855" i="25"/>
  <c r="D5842" i="25"/>
  <c r="D136" i="25"/>
  <c r="D993" i="25"/>
  <c r="D1026" i="25"/>
  <c r="D2004" i="25"/>
  <c r="D2787" i="25"/>
  <c r="D725" i="25"/>
  <c r="D6478" i="25"/>
  <c r="D5106" i="25"/>
  <c r="D1542" i="25"/>
  <c r="D2433" i="25"/>
  <c r="D2009" i="25"/>
  <c r="D3369" i="25"/>
  <c r="D5173" i="25"/>
  <c r="D450" i="25"/>
  <c r="D6348" i="25"/>
  <c r="D400" i="25"/>
  <c r="D2449" i="25"/>
  <c r="D1515" i="25"/>
  <c r="D6344" i="25"/>
  <c r="D4178" i="25"/>
  <c r="D4489" i="25"/>
  <c r="D5123" i="25"/>
  <c r="D1691" i="25"/>
  <c r="D354" i="25"/>
  <c r="D2119" i="25"/>
  <c r="D5273" i="25"/>
  <c r="D2912" i="25"/>
  <c r="D2019" i="25"/>
  <c r="D5192" i="25"/>
  <c r="D5377" i="25"/>
  <c r="D6532" i="25"/>
  <c r="D2545" i="25"/>
  <c r="D2932" i="25"/>
  <c r="D501" i="25"/>
  <c r="D2066" i="25"/>
  <c r="D5067" i="25"/>
  <c r="D5719" i="25"/>
  <c r="D2698" i="25"/>
  <c r="D4023" i="25"/>
  <c r="D4077" i="25"/>
  <c r="D1310" i="25"/>
  <c r="D6235" i="25"/>
  <c r="D1357" i="25"/>
  <c r="D2819" i="25"/>
  <c r="D1949" i="25"/>
  <c r="D6160" i="25"/>
  <c r="D2104" i="25"/>
  <c r="D6012" i="25"/>
  <c r="D2683" i="25"/>
  <c r="D7121" i="25"/>
  <c r="D5526" i="25"/>
  <c r="D1021" i="25"/>
  <c r="D1633" i="25"/>
  <c r="D6948" i="25"/>
  <c r="D7044" i="25"/>
  <c r="D1846" i="25"/>
  <c r="D851" i="25"/>
  <c r="D99" i="25"/>
  <c r="D848" i="25"/>
  <c r="D2852" i="25"/>
  <c r="D3971" i="25"/>
  <c r="D808" i="25"/>
  <c r="D3258" i="25"/>
  <c r="D182" i="25"/>
  <c r="D4712" i="25"/>
  <c r="D505" i="25"/>
  <c r="D1656" i="25"/>
  <c r="D3066" i="25"/>
  <c r="D777" i="25"/>
  <c r="D2740" i="25"/>
  <c r="D4158" i="25"/>
  <c r="D5032" i="25"/>
  <c r="D1242" i="25"/>
  <c r="D731" i="25"/>
  <c r="D7144" i="25"/>
  <c r="D6145" i="25"/>
  <c r="D305" i="25"/>
  <c r="D1896" i="25"/>
  <c r="D4567" i="25"/>
  <c r="D2942" i="25"/>
  <c r="D174" i="25"/>
  <c r="D1820" i="25"/>
  <c r="D418" i="25"/>
  <c r="D199" i="25"/>
  <c r="D841" i="25"/>
  <c r="D7132" i="25"/>
  <c r="D4246" i="25"/>
  <c r="D1844" i="25"/>
  <c r="D489" i="25"/>
  <c r="D3453" i="25"/>
  <c r="D6519" i="25"/>
  <c r="D5847" i="25"/>
  <c r="D1172" i="25"/>
  <c r="D4693" i="25"/>
  <c r="D1039" i="25"/>
  <c r="D6983" i="25"/>
  <c r="D2947" i="25"/>
  <c r="D6726" i="25"/>
  <c r="D6407" i="25"/>
  <c r="D230" i="25"/>
  <c r="D2722" i="25"/>
  <c r="D1275" i="25"/>
  <c r="D6878" i="25"/>
  <c r="D1303" i="25"/>
  <c r="D4147" i="25"/>
  <c r="D156" i="25"/>
  <c r="D1327" i="25"/>
  <c r="D6920" i="25"/>
  <c r="D3385" i="25"/>
  <c r="D4282" i="25"/>
  <c r="D476" i="25"/>
  <c r="D5421" i="25"/>
  <c r="D6114" i="25"/>
  <c r="D2809" i="25"/>
  <c r="D5463" i="25"/>
  <c r="D4506" i="25"/>
  <c r="D972" i="25"/>
  <c r="D396" i="25"/>
  <c r="D3110" i="25"/>
  <c r="D1519" i="25"/>
  <c r="D2487" i="25"/>
  <c r="D216" i="25"/>
  <c r="D6869" i="25"/>
  <c r="D4319" i="25"/>
  <c r="D6940" i="25"/>
  <c r="D2602" i="25"/>
  <c r="D6637" i="25"/>
  <c r="D6780" i="25"/>
  <c r="D1976" i="25"/>
  <c r="D1268" i="25"/>
  <c r="D7168" i="25"/>
  <c r="D3931" i="25"/>
  <c r="D4346" i="25"/>
  <c r="D1328" i="25"/>
  <c r="D3984" i="25"/>
  <c r="D6388" i="25"/>
  <c r="D5530" i="25"/>
  <c r="D226" i="25"/>
  <c r="D3039" i="25"/>
  <c r="D5939" i="25"/>
  <c r="D79" i="25"/>
  <c r="D4002" i="25"/>
  <c r="D2946" i="25"/>
  <c r="D1994" i="25"/>
  <c r="D3946" i="25"/>
  <c r="D1626" i="25"/>
  <c r="D3406" i="25"/>
  <c r="D684" i="25"/>
  <c r="D2399" i="25"/>
  <c r="D7175" i="25"/>
  <c r="D4719" i="25"/>
  <c r="D5418" i="25"/>
  <c r="D2044" i="25"/>
  <c r="D1938" i="25"/>
  <c r="D2558" i="25"/>
  <c r="D1445" i="25"/>
  <c r="D3404" i="25"/>
  <c r="D4754" i="25"/>
  <c r="D4055" i="25"/>
  <c r="D5513" i="25"/>
  <c r="D3240" i="25"/>
  <c r="D897" i="25"/>
  <c r="D751" i="25"/>
  <c r="D1834" i="25"/>
  <c r="D1721" i="25"/>
  <c r="D298" i="25"/>
  <c r="D5458" i="25"/>
  <c r="D2398" i="25"/>
  <c r="D1409" i="25"/>
  <c r="D1570" i="25"/>
  <c r="D2075" i="25"/>
  <c r="D5179" i="25"/>
  <c r="D180" i="25"/>
  <c r="D2158" i="25"/>
  <c r="D878" i="25"/>
  <c r="D4044" i="25"/>
  <c r="D108" i="25"/>
  <c r="D2550" i="25"/>
  <c r="D892" i="25"/>
  <c r="D3291" i="25"/>
  <c r="D260" i="25"/>
  <c r="D4803" i="25"/>
  <c r="D2365" i="25"/>
  <c r="D5972" i="25"/>
  <c r="D1200" i="25"/>
  <c r="D4086" i="25"/>
  <c r="D6193" i="25"/>
  <c r="D2850" i="25"/>
  <c r="D6841" i="25"/>
  <c r="D675" i="25"/>
  <c r="D1916" i="25"/>
  <c r="D814" i="25"/>
  <c r="D4828" i="25"/>
  <c r="D3160" i="25"/>
  <c r="D255" i="25"/>
  <c r="D4406" i="25"/>
  <c r="D1390" i="25"/>
  <c r="D4871" i="25"/>
  <c r="D3046" i="25"/>
  <c r="D5265" i="25"/>
  <c r="D2784" i="25"/>
  <c r="D5838" i="25"/>
  <c r="D5441" i="25"/>
  <c r="D340" i="25"/>
  <c r="D1888" i="25"/>
  <c r="D6536" i="25"/>
  <c r="D1052" i="25"/>
  <c r="D1012" i="25"/>
  <c r="D1111" i="25"/>
  <c r="D7093" i="25"/>
  <c r="D6801" i="25"/>
  <c r="D3325" i="25"/>
  <c r="D7173" i="25"/>
  <c r="D4978" i="25"/>
  <c r="D5631" i="25"/>
  <c r="D4083" i="25"/>
  <c r="D3340" i="25"/>
  <c r="D4798" i="25"/>
  <c r="D4009" i="25"/>
  <c r="D6277" i="25"/>
  <c r="D781" i="25"/>
  <c r="D6979" i="25"/>
  <c r="D3223" i="25"/>
  <c r="D6906" i="25"/>
  <c r="D3996" i="25"/>
  <c r="D1154" i="25"/>
  <c r="D552" i="25"/>
  <c r="D6483" i="25"/>
  <c r="D4674" i="25"/>
  <c r="D3052" i="25"/>
  <c r="D3289" i="25"/>
  <c r="D5479" i="25"/>
  <c r="D3349" i="25"/>
  <c r="D4963" i="25"/>
  <c r="D3351" i="25"/>
  <c r="D4659" i="25"/>
  <c r="D1208" i="25"/>
  <c r="D1732" i="25"/>
  <c r="D2010" i="25"/>
  <c r="D4288" i="25"/>
  <c r="D4423" i="25"/>
  <c r="D1761" i="25"/>
  <c r="D1803" i="25"/>
  <c r="D2439" i="25"/>
  <c r="D531" i="25"/>
  <c r="D176" i="25"/>
  <c r="D4261" i="25"/>
  <c r="D1399" i="25"/>
  <c r="D3930" i="25"/>
  <c r="D6040" i="25"/>
  <c r="D421" i="25"/>
  <c r="D1746" i="25"/>
  <c r="D1360" i="25"/>
  <c r="D5859" i="25"/>
  <c r="D2893" i="25"/>
  <c r="D6446" i="25"/>
  <c r="D1448" i="25"/>
  <c r="D3092" i="25"/>
  <c r="D898" i="25"/>
  <c r="D2772" i="25"/>
  <c r="D2565" i="25"/>
  <c r="D5767" i="25"/>
  <c r="D2378" i="25"/>
  <c r="D5828" i="25"/>
  <c r="D755" i="25"/>
  <c r="D2184" i="25"/>
  <c r="D6408" i="25"/>
  <c r="D925" i="25"/>
  <c r="D5670" i="25"/>
  <c r="D649" i="25"/>
  <c r="D5065" i="25"/>
  <c r="D1553" i="25"/>
  <c r="D5076" i="25"/>
  <c r="D3284" i="25"/>
  <c r="D5066" i="25"/>
  <c r="D5951" i="25"/>
  <c r="D1380" i="25"/>
  <c r="D1745" i="25"/>
  <c r="D2611" i="25"/>
  <c r="D727" i="25"/>
  <c r="D4153" i="25"/>
  <c r="D2463" i="25"/>
  <c r="D6859" i="25"/>
  <c r="D1865" i="25"/>
  <c r="D6756" i="25"/>
  <c r="D6399" i="25"/>
  <c r="D4397" i="25"/>
  <c r="D5783" i="25"/>
  <c r="D203" i="25"/>
  <c r="D2609" i="25"/>
  <c r="D4671" i="25"/>
  <c r="D1955" i="25"/>
  <c r="D146" i="25"/>
  <c r="D3961" i="25"/>
  <c r="D939" i="25"/>
  <c r="D947" i="25"/>
  <c r="D1245" i="25"/>
  <c r="D6729" i="25"/>
  <c r="D3345" i="25"/>
  <c r="D459" i="25"/>
  <c r="D1408" i="25"/>
  <c r="D6391" i="25"/>
  <c r="D1492" i="25"/>
  <c r="D6633" i="25"/>
  <c r="D2328" i="25"/>
  <c r="D4915" i="25"/>
  <c r="D2121" i="25"/>
  <c r="D5250" i="25"/>
  <c r="D4678" i="25"/>
  <c r="D1510" i="25"/>
  <c r="D4298" i="25"/>
  <c r="D7300" i="25"/>
  <c r="D245" i="25"/>
  <c r="D677" i="25"/>
  <c r="D2798" i="25"/>
  <c r="D1718" i="25"/>
  <c r="D5171" i="25"/>
  <c r="D2790" i="25"/>
  <c r="D2400" i="25"/>
  <c r="D7261" i="25"/>
  <c r="D6350" i="25"/>
  <c r="D1747" i="25"/>
  <c r="D1986" i="25"/>
  <c r="D2482" i="25"/>
  <c r="D4874" i="25"/>
  <c r="D560" i="25"/>
  <c r="D4535" i="25"/>
  <c r="D50" i="25"/>
  <c r="D7084" i="25"/>
  <c r="D5366" i="25"/>
  <c r="D184" i="25"/>
  <c r="D7303" i="25"/>
  <c r="D6430" i="25"/>
  <c r="D5006" i="25"/>
  <c r="D247" i="25"/>
  <c r="D3234" i="25"/>
  <c r="D7309" i="25"/>
  <c r="D43" i="25"/>
  <c r="D6711" i="25"/>
  <c r="D4787" i="25"/>
  <c r="D6310" i="25"/>
  <c r="D7330" i="25"/>
  <c r="D23" i="25"/>
  <c r="D6985" i="25"/>
  <c r="D7253" i="25"/>
  <c r="D7301" i="25"/>
  <c r="D7233" i="25"/>
  <c r="D4254" i="25"/>
  <c r="D6510" i="25"/>
  <c r="D168" i="25"/>
  <c r="D7069" i="25"/>
  <c r="D7276" i="25"/>
  <c r="D4952" i="25"/>
  <c r="D5343" i="25"/>
  <c r="D1860" i="25"/>
  <c r="D7222" i="25"/>
  <c r="D1135" i="25"/>
  <c r="D3114" i="25"/>
  <c r="D5359" i="25"/>
  <c r="D2963" i="25"/>
  <c r="D5706" i="25"/>
  <c r="D5683" i="25"/>
  <c r="D2539" i="25"/>
  <c r="D3414" i="25"/>
  <c r="D7196" i="25"/>
  <c r="D5547" i="25"/>
  <c r="D2955" i="25"/>
  <c r="D286" i="25"/>
  <c r="D584" i="25"/>
  <c r="D4672" i="25"/>
  <c r="D6251" i="25"/>
  <c r="D4856" i="25"/>
  <c r="D1958" i="25"/>
  <c r="D6824" i="25"/>
  <c r="D7030" i="25"/>
  <c r="D2753" i="25"/>
  <c r="D2222" i="25"/>
  <c r="D4173" i="25"/>
  <c r="D6620" i="25"/>
  <c r="D5048" i="25"/>
  <c r="D3372" i="25"/>
  <c r="D5713" i="25"/>
  <c r="D2720" i="25"/>
  <c r="D2840" i="25"/>
  <c r="D1417" i="25"/>
  <c r="D2821" i="25"/>
  <c r="D1627" i="25"/>
  <c r="D4051" i="25"/>
  <c r="D2877" i="25"/>
  <c r="D6217" i="25"/>
  <c r="D4169" i="25"/>
  <c r="D574" i="25"/>
  <c r="D5036" i="25"/>
  <c r="D4597" i="25"/>
  <c r="D2204" i="25"/>
  <c r="D3156" i="25"/>
  <c r="D2303" i="25"/>
  <c r="D3302" i="25"/>
  <c r="D3301" i="25"/>
  <c r="D726" i="25"/>
  <c r="D3065" i="25"/>
  <c r="D2116" i="25"/>
  <c r="D407" i="25"/>
  <c r="D5851" i="25"/>
  <c r="D1157" i="25"/>
  <c r="D736" i="25"/>
  <c r="D2414" i="25"/>
  <c r="D5329" i="25"/>
  <c r="D2511" i="25"/>
  <c r="D2498" i="25"/>
  <c r="D6345" i="25"/>
  <c r="D1087" i="25"/>
  <c r="D7117" i="25"/>
  <c r="D5740" i="25"/>
  <c r="D5200" i="25"/>
  <c r="D1017" i="25"/>
  <c r="D4714" i="25"/>
  <c r="D2260" i="25"/>
  <c r="D313" i="25"/>
  <c r="D516" i="25"/>
  <c r="D6799" i="25"/>
  <c r="D4831" i="25"/>
  <c r="D6147" i="25"/>
  <c r="D493" i="25"/>
  <c r="D2805" i="25"/>
  <c r="D5686" i="25"/>
  <c r="D5008" i="25"/>
  <c r="D2491" i="25"/>
  <c r="D5478" i="25"/>
  <c r="D4220" i="25"/>
  <c r="D3396" i="25"/>
  <c r="D5451" i="25"/>
  <c r="D1085" i="25"/>
  <c r="D304" i="25"/>
  <c r="D6035" i="25"/>
  <c r="D4592" i="25"/>
  <c r="D129" i="25"/>
  <c r="D2638" i="25"/>
  <c r="D2817" i="25"/>
  <c r="D2280" i="25"/>
  <c r="D3002" i="25"/>
  <c r="D5640" i="25"/>
  <c r="D2347" i="25"/>
  <c r="D1038" i="25"/>
  <c r="D4477" i="25"/>
  <c r="D1999" i="25"/>
  <c r="D1615" i="25"/>
  <c r="D891" i="25"/>
  <c r="D6087" i="25"/>
  <c r="D607" i="25"/>
  <c r="D6395" i="25"/>
  <c r="D6022" i="25"/>
  <c r="D6791" i="25"/>
  <c r="D6402" i="25"/>
  <c r="D3312" i="25"/>
  <c r="D7017" i="25"/>
  <c r="D547" i="25"/>
  <c r="D6333" i="25"/>
  <c r="D5875" i="25"/>
  <c r="D1131" i="25"/>
  <c r="D131" i="25"/>
  <c r="D6885" i="25"/>
  <c r="D538" i="25"/>
  <c r="D7050" i="25"/>
  <c r="D5858" i="25"/>
  <c r="D2826" i="25"/>
  <c r="D4539" i="25"/>
  <c r="D541" i="25"/>
  <c r="D4460" i="25"/>
  <c r="D819" i="25"/>
  <c r="D1571" i="25"/>
  <c r="D1107" i="25"/>
  <c r="D6936" i="25"/>
  <c r="D879" i="25"/>
  <c r="D4392" i="25"/>
  <c r="D6937" i="25"/>
  <c r="D534" i="25"/>
  <c r="D6166" i="25"/>
  <c r="D635" i="25"/>
  <c r="D6538" i="25"/>
  <c r="D7005" i="25"/>
  <c r="D4280" i="25"/>
  <c r="D5187" i="25"/>
  <c r="D4344" i="25"/>
  <c r="D374" i="25"/>
  <c r="D6890" i="25"/>
  <c r="D5546" i="25"/>
  <c r="D6892" i="25"/>
  <c r="D7106" i="25"/>
  <c r="D2816" i="25"/>
  <c r="D6376" i="25"/>
  <c r="D6470" i="25"/>
  <c r="D6545" i="25"/>
  <c r="D466" i="25"/>
  <c r="D7008" i="25"/>
  <c r="D6503" i="25"/>
  <c r="D2183" i="25"/>
  <c r="D5399" i="25"/>
  <c r="D6656" i="25"/>
  <c r="D5402" i="25"/>
  <c r="D1679" i="25"/>
  <c r="D5961" i="25"/>
  <c r="D6046" i="25"/>
  <c r="D4117" i="25"/>
  <c r="D1529" i="25"/>
  <c r="D5107" i="25"/>
  <c r="D1159" i="25"/>
  <c r="D1711" i="25"/>
  <c r="D6614" i="25"/>
  <c r="D3418" i="25"/>
  <c r="D6199" i="25"/>
  <c r="D6813" i="25"/>
  <c r="D4334" i="25"/>
  <c r="D3215" i="25"/>
  <c r="D3174" i="25"/>
  <c r="D2981" i="25"/>
  <c r="D5367" i="25"/>
  <c r="D3502" i="25"/>
  <c r="D1005" i="25"/>
  <c r="D1099" i="25"/>
  <c r="D6301" i="25"/>
  <c r="D4739" i="25"/>
  <c r="D1904" i="25"/>
  <c r="D370" i="25"/>
  <c r="D4059" i="25"/>
  <c r="D7184" i="25"/>
  <c r="D4043" i="25"/>
  <c r="D4732" i="25"/>
  <c r="D932" i="25"/>
  <c r="D1983" i="25"/>
  <c r="D2528" i="25"/>
  <c r="D4523" i="25"/>
  <c r="D6475" i="25"/>
  <c r="D3503" i="25"/>
  <c r="D1427" i="25"/>
  <c r="D3464" i="25"/>
  <c r="D5253" i="25"/>
  <c r="D6521" i="25"/>
  <c r="D5210" i="25"/>
  <c r="D215" i="25"/>
  <c r="D451" i="25"/>
  <c r="D5886" i="25"/>
  <c r="D3460" i="25"/>
  <c r="D6312" i="25"/>
  <c r="D762" i="25"/>
  <c r="D3504" i="25"/>
  <c r="D1918" i="25"/>
  <c r="D5605" i="25"/>
  <c r="D4624" i="25"/>
  <c r="D6641" i="25"/>
  <c r="D7219" i="25"/>
  <c r="D4766" i="25"/>
  <c r="D5679" i="25"/>
  <c r="D5154" i="25"/>
  <c r="D6232" i="25"/>
  <c r="D5464" i="25"/>
  <c r="D4349" i="25"/>
  <c r="D1231" i="25"/>
  <c r="D141" i="25"/>
  <c r="D6552" i="25"/>
  <c r="D3185" i="25"/>
  <c r="D6098" i="25"/>
  <c r="D5812" i="25"/>
  <c r="D5982" i="25"/>
  <c r="D3505" i="25"/>
  <c r="D569" i="25"/>
  <c r="D4313" i="25"/>
  <c r="D5763" i="25"/>
  <c r="D5737" i="25"/>
  <c r="D2721" i="25"/>
  <c r="D3910" i="25"/>
  <c r="D619" i="25"/>
  <c r="D5051" i="25"/>
  <c r="D2434" i="25"/>
  <c r="D4989" i="25"/>
  <c r="D227" i="25"/>
  <c r="D5971" i="25"/>
  <c r="D4769" i="25"/>
  <c r="D2595" i="25"/>
  <c r="D4619" i="25"/>
  <c r="D2461" i="25"/>
  <c r="D6474" i="25"/>
  <c r="D3076" i="25"/>
  <c r="D1471" i="25"/>
  <c r="D4330" i="25"/>
  <c r="D2650" i="25"/>
  <c r="D6230" i="25"/>
  <c r="D2477" i="25"/>
  <c r="D1033" i="25"/>
  <c r="D6437" i="25"/>
  <c r="D3470" i="25"/>
  <c r="D4103" i="25"/>
  <c r="D880" i="25"/>
  <c r="D1870" i="25"/>
  <c r="D5495" i="25"/>
  <c r="D2706" i="25"/>
  <c r="D4216" i="25"/>
  <c r="D2910" i="25"/>
  <c r="D2766" i="25"/>
  <c r="D1740" i="25"/>
  <c r="D414" i="25"/>
  <c r="D2153" i="25"/>
  <c r="D4383" i="25"/>
  <c r="D6689" i="25"/>
  <c r="D5148" i="25"/>
  <c r="D1915" i="25"/>
  <c r="D1006" i="25"/>
  <c r="D6976" i="25"/>
  <c r="D2598" i="25"/>
  <c r="D403" i="25"/>
  <c r="D6339" i="25"/>
  <c r="D3245" i="25"/>
  <c r="D4371" i="25"/>
  <c r="D1400" i="25"/>
  <c r="D259" i="25"/>
  <c r="D4335" i="25"/>
  <c r="D5803" i="25"/>
  <c r="D5830" i="25"/>
  <c r="D4937" i="25"/>
  <c r="D1586" i="25"/>
  <c r="D6713" i="25"/>
  <c r="D3300" i="25"/>
  <c r="D4534" i="25"/>
  <c r="D4181" i="25"/>
  <c r="D3990" i="25"/>
  <c r="D2507" i="25"/>
  <c r="D4782" i="25"/>
  <c r="D5450" i="25"/>
  <c r="D3307" i="25"/>
  <c r="D6383" i="25"/>
  <c r="D2093" i="25"/>
  <c r="D4428" i="25"/>
  <c r="D1970" i="25"/>
  <c r="D6401" i="25"/>
  <c r="D7018" i="25"/>
  <c r="D5188" i="25"/>
  <c r="D1702" i="25"/>
  <c r="D2043" i="25"/>
  <c r="D5531" i="25"/>
  <c r="D3912" i="25"/>
  <c r="D5398" i="25"/>
  <c r="D4687" i="25"/>
  <c r="D4860" i="25"/>
  <c r="D3427" i="25"/>
  <c r="D2869" i="25"/>
  <c r="D1347" i="25"/>
  <c r="D3263" i="25"/>
  <c r="D5739" i="25"/>
  <c r="D503" i="25"/>
  <c r="D4341" i="25"/>
  <c r="D5482" i="25"/>
  <c r="D4039" i="25"/>
  <c r="D5662" i="25"/>
  <c r="D6895" i="25"/>
  <c r="D3506" i="25"/>
  <c r="D1668" i="25"/>
  <c r="D4853" i="25"/>
  <c r="D1495" i="25"/>
  <c r="D3218" i="25"/>
  <c r="D5753" i="25"/>
  <c r="D5826" i="25"/>
  <c r="D6197" i="25"/>
  <c r="D6161" i="25"/>
  <c r="D6746" i="25"/>
  <c r="D1879" i="25"/>
  <c r="D6465" i="25"/>
  <c r="D3476" i="25"/>
  <c r="D3507" i="25"/>
  <c r="D2229" i="25"/>
  <c r="D1475" i="25"/>
  <c r="D5597" i="25"/>
  <c r="D2583" i="25"/>
  <c r="D4225" i="25"/>
  <c r="D2878" i="25"/>
  <c r="D744" i="25"/>
  <c r="D2978" i="25"/>
  <c r="D6018" i="25"/>
  <c r="D5775" i="25"/>
  <c r="D481" i="25"/>
  <c r="D2298" i="25"/>
  <c r="D4830" i="25"/>
  <c r="D2590" i="25"/>
  <c r="D3382" i="25"/>
  <c r="D5978" i="25"/>
  <c r="D3474" i="25"/>
  <c r="D6704" i="25"/>
  <c r="D3001" i="25"/>
  <c r="D5269" i="25"/>
  <c r="D518" i="25"/>
  <c r="D7101" i="25"/>
  <c r="D1404" i="25"/>
  <c r="D1201" i="25"/>
  <c r="D5630" i="25"/>
  <c r="D6389" i="25"/>
  <c r="D3012" i="25"/>
  <c r="D4658" i="25"/>
  <c r="D3212" i="25"/>
  <c r="D7108" i="25"/>
  <c r="D3043" i="25"/>
  <c r="D1978" i="25"/>
  <c r="D5256" i="25"/>
  <c r="D6571" i="25"/>
  <c r="D2778" i="25"/>
  <c r="D1922" i="25"/>
  <c r="D4665" i="25"/>
  <c r="D3264" i="25"/>
  <c r="D1737" i="25"/>
  <c r="D1175" i="25"/>
  <c r="D6837" i="25"/>
  <c r="D5003" i="25"/>
  <c r="D749" i="25"/>
  <c r="D2338" i="25"/>
  <c r="D3303" i="25"/>
  <c r="D5447" i="25"/>
  <c r="D3478" i="25"/>
  <c r="D5481" i="25"/>
  <c r="D1130" i="25"/>
  <c r="D2731" i="25"/>
  <c r="D1760" i="25"/>
  <c r="D2350" i="25"/>
  <c r="D2697" i="25"/>
  <c r="D5954" i="25"/>
  <c r="D6603" i="25"/>
  <c r="D686" i="25"/>
  <c r="D1227" i="25"/>
  <c r="D6079" i="25"/>
  <c r="D1541" i="25"/>
  <c r="D5559" i="25"/>
  <c r="D5735" i="25"/>
  <c r="D1842" i="25"/>
  <c r="D2635" i="25"/>
  <c r="D606" i="25"/>
  <c r="D4143" i="25"/>
  <c r="D3473" i="25"/>
  <c r="D4185" i="25"/>
  <c r="D5442" i="25"/>
  <c r="D1534" i="25"/>
  <c r="D2971" i="25"/>
  <c r="D855" i="25"/>
  <c r="D4096" i="25"/>
  <c r="D1697" i="25"/>
  <c r="D1354" i="25"/>
  <c r="D913" i="25"/>
  <c r="D2427" i="25"/>
  <c r="D5283" i="25"/>
  <c r="D7142" i="25"/>
  <c r="D1037" i="25"/>
  <c r="D7256" i="25"/>
  <c r="D2847" i="25"/>
  <c r="D3972" i="25"/>
  <c r="D6269" i="25"/>
  <c r="D1138" i="25"/>
  <c r="D3162" i="25"/>
  <c r="D3472" i="25"/>
  <c r="D5603" i="25"/>
  <c r="D2431" i="25"/>
  <c r="D2357" i="25"/>
  <c r="D5455" i="25"/>
  <c r="D636" i="25"/>
  <c r="D2316" i="25"/>
  <c r="D5344" i="25"/>
  <c r="D5798" i="25"/>
  <c r="D4559" i="25"/>
  <c r="D2649" i="25"/>
  <c r="D5174" i="25"/>
  <c r="D1805" i="25"/>
  <c r="D4647" i="25"/>
  <c r="D5520" i="25"/>
  <c r="D4700" i="25"/>
  <c r="D3165" i="25"/>
  <c r="D6208" i="25"/>
  <c r="D5642" i="25"/>
  <c r="D6084" i="25"/>
  <c r="D4170" i="25"/>
  <c r="D519" i="25"/>
  <c r="D1980" i="25"/>
  <c r="D2270" i="25"/>
  <c r="D2358" i="25"/>
  <c r="D6455" i="25"/>
  <c r="D4338" i="25"/>
  <c r="D3060" i="25"/>
  <c r="D4139" i="25"/>
  <c r="D1839" i="25"/>
  <c r="D588" i="25"/>
  <c r="D1757" i="25"/>
  <c r="D7227" i="25"/>
  <c r="D3907" i="25"/>
  <c r="D6369" i="25"/>
  <c r="D6685" i="25"/>
  <c r="D5914" i="25"/>
  <c r="D4835" i="25"/>
  <c r="D1009" i="25"/>
  <c r="D2967" i="25"/>
  <c r="D1240" i="25"/>
  <c r="D5652" i="25"/>
  <c r="D2177" i="25"/>
  <c r="D3508" i="25"/>
  <c r="D937" i="25"/>
  <c r="D4899" i="25"/>
  <c r="D1455" i="25"/>
  <c r="D6805" i="25"/>
  <c r="D2480" i="25"/>
  <c r="D1356" i="25"/>
  <c r="D5560" i="25"/>
  <c r="D6028" i="25"/>
  <c r="D5682" i="25"/>
  <c r="D3436" i="25"/>
  <c r="D6439" i="25"/>
  <c r="D663" i="25"/>
  <c r="D2432" i="25"/>
  <c r="D2648" i="25"/>
  <c r="D4327" i="25"/>
  <c r="D4829" i="25"/>
  <c r="D5749" i="25"/>
  <c r="D2290" i="25"/>
  <c r="D950" i="25"/>
  <c r="D4081" i="25"/>
  <c r="D2140" i="25"/>
  <c r="D617" i="25"/>
  <c r="D6761" i="25"/>
  <c r="D3341" i="25"/>
  <c r="D1975" i="25"/>
  <c r="D6718" i="25"/>
  <c r="D1830" i="25"/>
  <c r="D949" i="25"/>
  <c r="D6417" i="25"/>
  <c r="D4134" i="25"/>
  <c r="D5948" i="25"/>
  <c r="D759" i="25"/>
  <c r="D6994" i="25"/>
  <c r="D5997" i="25"/>
  <c r="D5613" i="25"/>
  <c r="D5510" i="25"/>
  <c r="D2371" i="25"/>
  <c r="D952" i="25"/>
  <c r="D7062" i="25"/>
  <c r="D5980" i="25"/>
  <c r="D5960" i="25"/>
  <c r="D2849" i="25"/>
  <c r="D6583" i="25"/>
  <c r="D2988" i="25"/>
  <c r="D3509" i="25"/>
  <c r="D5431" i="25"/>
  <c r="D3182" i="25"/>
  <c r="D172" i="25"/>
  <c r="D4525" i="25"/>
  <c r="D5764" i="25"/>
  <c r="D3117" i="25"/>
  <c r="D7205" i="25"/>
  <c r="D5704" i="25"/>
  <c r="D5231" i="25"/>
  <c r="D4816" i="25"/>
  <c r="D473" i="25"/>
  <c r="D1312" i="25"/>
  <c r="D1850" i="25"/>
  <c r="D4374" i="25"/>
  <c r="D3446" i="25"/>
  <c r="D5090" i="25"/>
  <c r="D6899" i="25"/>
  <c r="D5341" i="25"/>
  <c r="D7067" i="25"/>
  <c r="D5102" i="25"/>
  <c r="D1527" i="25"/>
  <c r="D2409" i="25"/>
  <c r="D6281" i="25"/>
  <c r="D567" i="25"/>
  <c r="D3994" i="25"/>
  <c r="D3380" i="25"/>
  <c r="D6587" i="25"/>
  <c r="D2258" i="25"/>
  <c r="D6275" i="25"/>
  <c r="D1606" i="25"/>
  <c r="D3937" i="25"/>
  <c r="D4159" i="25"/>
  <c r="D3451" i="25"/>
  <c r="D3044" i="25"/>
  <c r="D4160" i="25"/>
  <c r="D1930" i="25"/>
  <c r="D654" i="25"/>
  <c r="D2605" i="25"/>
  <c r="D2342" i="25"/>
  <c r="D5607" i="25"/>
  <c r="D4509" i="25"/>
  <c r="D1561" i="25"/>
  <c r="D3250" i="25"/>
  <c r="D1843" i="25"/>
  <c r="D4415" i="25"/>
  <c r="D1638" i="25"/>
  <c r="D5202" i="25"/>
  <c r="D2617" i="25"/>
  <c r="D1851" i="25"/>
  <c r="D2031" i="25"/>
  <c r="D2689" i="25"/>
  <c r="D5484" i="25"/>
  <c r="D5553" i="25"/>
  <c r="D3280" i="25"/>
  <c r="D1871" i="25"/>
  <c r="D778" i="25"/>
  <c r="D5378" i="25"/>
  <c r="D5902" i="25"/>
  <c r="D2319" i="25"/>
  <c r="D6004" i="25"/>
  <c r="D6213" i="25"/>
  <c r="D2616" i="25"/>
  <c r="D3328" i="25"/>
  <c r="D4969" i="25"/>
  <c r="D4593" i="25"/>
  <c r="D3286" i="25"/>
  <c r="D3947" i="25"/>
  <c r="D1973" i="25"/>
  <c r="D3368" i="25"/>
  <c r="D1269" i="25"/>
  <c r="D2013" i="25"/>
  <c r="D5320" i="25"/>
  <c r="D4884" i="25"/>
  <c r="D5762" i="25"/>
  <c r="D4046" i="25"/>
  <c r="D1845" i="25"/>
  <c r="D3510" i="25"/>
  <c r="D6038" i="25"/>
  <c r="D4221" i="25"/>
  <c r="D3094" i="25"/>
  <c r="D4098" i="25"/>
  <c r="D2985" i="25"/>
  <c r="D6105" i="25"/>
  <c r="D5331" i="25"/>
  <c r="D4266" i="25"/>
  <c r="D1673" i="25"/>
  <c r="D4179" i="25"/>
  <c r="D2292" i="25"/>
  <c r="D2416" i="25"/>
  <c r="D4598" i="25"/>
  <c r="D4360" i="25"/>
  <c r="D4276" i="25"/>
  <c r="D2883" i="25"/>
  <c r="D886" i="25"/>
  <c r="D1935" i="25"/>
  <c r="D5395" i="25"/>
  <c r="D5098" i="25"/>
  <c r="D2506" i="25"/>
  <c r="D373" i="25"/>
  <c r="D3197" i="25"/>
  <c r="D4202" i="25"/>
  <c r="D2049" i="25"/>
  <c r="D3041" i="25"/>
  <c r="D3479" i="25"/>
  <c r="D4791" i="25"/>
  <c r="D1215" i="25"/>
  <c r="D6222" i="25"/>
  <c r="D7096" i="25"/>
  <c r="D3953" i="25"/>
  <c r="D1611" i="25"/>
  <c r="D2949" i="25"/>
  <c r="D5080" i="25"/>
  <c r="D3318" i="25"/>
  <c r="D4192" i="25"/>
  <c r="D4448" i="25"/>
  <c r="D786" i="25"/>
  <c r="D2194" i="25"/>
  <c r="D3153" i="25"/>
  <c r="D3511" i="25"/>
  <c r="D3393" i="25"/>
  <c r="D2531" i="25"/>
  <c r="D4795" i="25"/>
  <c r="D1335" i="25"/>
  <c r="D3962" i="25"/>
  <c r="D1957" i="25"/>
  <c r="D4987" i="25"/>
  <c r="D4500" i="25"/>
  <c r="D2735" i="25"/>
  <c r="D1096" i="25"/>
  <c r="D4219" i="25"/>
  <c r="D4725" i="25"/>
  <c r="D3475" i="25"/>
  <c r="D5055" i="25"/>
  <c r="D2125" i="25"/>
  <c r="D378" i="25"/>
  <c r="D5435" i="25"/>
  <c r="D3970" i="25"/>
  <c r="D5993" i="25"/>
  <c r="D917" i="25"/>
  <c r="D444" i="25"/>
  <c r="D831" i="25"/>
  <c r="D5881" i="25"/>
  <c r="D4585" i="25"/>
  <c r="D2367" i="25"/>
  <c r="D899" i="25"/>
  <c r="D5863" i="25"/>
  <c r="D4857" i="25"/>
  <c r="D1156" i="25"/>
  <c r="D2589" i="25"/>
  <c r="D4956" i="25"/>
  <c r="D4824" i="25"/>
  <c r="D4763" i="25"/>
  <c r="D1917" i="25"/>
  <c r="D2794" i="25"/>
  <c r="D3265" i="25"/>
  <c r="D5135" i="25"/>
  <c r="D2530" i="25"/>
  <c r="D3122" i="25"/>
  <c r="D4396" i="25"/>
  <c r="D2216" i="25"/>
  <c r="D4161" i="25"/>
  <c r="D2520" i="25"/>
  <c r="D3054" i="25"/>
  <c r="D4558" i="25"/>
  <c r="D2510" i="25"/>
  <c r="D1355" i="25"/>
  <c r="D896" i="25"/>
  <c r="D1453" i="25"/>
  <c r="D2704" i="25"/>
  <c r="D5697" i="25"/>
  <c r="D4449" i="25"/>
  <c r="D5046" i="25"/>
  <c r="D2941" i="25"/>
  <c r="D640" i="25"/>
  <c r="D3995" i="25"/>
  <c r="D3512" i="25"/>
  <c r="D5369" i="25"/>
  <c r="D3459" i="25"/>
  <c r="D3239" i="25"/>
  <c r="D1689" i="25"/>
  <c r="D1667" i="25"/>
  <c r="D3411" i="25"/>
  <c r="D4071" i="25"/>
  <c r="D4069" i="25"/>
  <c r="D5227" i="25"/>
  <c r="D5667" i="25"/>
  <c r="D5602" i="25"/>
  <c r="D2557" i="25"/>
  <c r="D4843" i="25"/>
  <c r="D244" i="25"/>
  <c r="D3224" i="25"/>
  <c r="D5608" i="25"/>
  <c r="D2582" i="25"/>
  <c r="D4673" i="25"/>
  <c r="D2738" i="25"/>
  <c r="D5743" i="25"/>
  <c r="D62" i="25"/>
  <c r="D3398" i="25"/>
  <c r="D405" i="25"/>
  <c r="D5160" i="25"/>
  <c r="D2471" i="25"/>
  <c r="D2458" i="25"/>
  <c r="D3141" i="25"/>
  <c r="D4317" i="25"/>
  <c r="D6099" i="25"/>
  <c r="D3148" i="25"/>
  <c r="D5152" i="25"/>
  <c r="D5082" i="25"/>
  <c r="D2647" i="25"/>
  <c r="D5873" i="25"/>
  <c r="D4089" i="25"/>
  <c r="D2514" i="25"/>
  <c r="D3925" i="25"/>
  <c r="D4823" i="25"/>
  <c r="D2578" i="25"/>
  <c r="D3336" i="25"/>
  <c r="D6514" i="25"/>
  <c r="D4151" i="25"/>
  <c r="D6607" i="25"/>
  <c r="D6250" i="25"/>
  <c r="D5643" i="25"/>
  <c r="D3062" i="25"/>
  <c r="D5877" i="25"/>
  <c r="D1614" i="25"/>
  <c r="D1752" i="25"/>
  <c r="D2732" i="25"/>
  <c r="D2282" i="25"/>
  <c r="D5624" i="25"/>
  <c r="D2422" i="25"/>
  <c r="D2634" i="25"/>
  <c r="D6782" i="25"/>
  <c r="D4485" i="25"/>
  <c r="D1764" i="25"/>
  <c r="D5843" i="25"/>
  <c r="D3919" i="25"/>
  <c r="D5266" i="25"/>
  <c r="D2990" i="25"/>
  <c r="D412" i="25"/>
  <c r="D1942" i="25"/>
  <c r="D2314" i="25"/>
  <c r="D4292" i="25"/>
  <c r="D4613" i="25"/>
  <c r="D6108" i="25"/>
  <c r="D6204" i="25"/>
  <c r="D4486" i="25"/>
  <c r="D3413" i="25"/>
  <c r="D5332" i="25"/>
  <c r="D570" i="25"/>
  <c r="D3113" i="25"/>
  <c r="D5189" i="25"/>
  <c r="D3184" i="25"/>
  <c r="D5606" i="25"/>
  <c r="D2584" i="25"/>
  <c r="D479" i="25"/>
  <c r="D4291" i="25"/>
  <c r="D1291" i="25"/>
  <c r="D6459" i="25"/>
  <c r="D3920" i="25"/>
  <c r="D2388" i="25"/>
  <c r="D1523" i="25"/>
  <c r="D6294" i="25"/>
  <c r="D4426" i="25"/>
  <c r="D4008" i="25"/>
  <c r="D3405" i="25"/>
  <c r="D5018" i="25"/>
  <c r="D2951" i="25"/>
  <c r="D1068" i="25"/>
  <c r="D3277" i="25"/>
  <c r="D5715" i="25"/>
  <c r="D3922" i="25"/>
  <c r="D2173" i="25"/>
  <c r="D2936" i="25"/>
  <c r="D1708" i="25"/>
  <c r="D6496" i="25"/>
  <c r="D4208" i="25"/>
  <c r="D760" i="25"/>
  <c r="D5056" i="25"/>
  <c r="D914" i="25"/>
  <c r="D4226" i="25"/>
  <c r="D4014" i="25"/>
  <c r="D543" i="25"/>
  <c r="D1162" i="25"/>
  <c r="D2848" i="25"/>
  <c r="D3455" i="25"/>
  <c r="D661" i="25"/>
  <c r="D2926" i="25"/>
  <c r="D5026" i="25"/>
  <c r="D494" i="25"/>
  <c r="D4194" i="25"/>
  <c r="D2324" i="25"/>
  <c r="D5143" i="25"/>
  <c r="D707" i="25"/>
  <c r="D6551" i="25"/>
  <c r="D4289" i="25"/>
  <c r="D6649" i="25"/>
  <c r="D3313" i="25"/>
  <c r="D5857" i="25"/>
  <c r="D5016" i="25"/>
  <c r="D5427" i="25"/>
  <c r="D3123" i="25"/>
  <c r="D4889" i="25"/>
  <c r="D4807" i="25"/>
  <c r="D5666" i="25"/>
  <c r="D4101" i="25"/>
  <c r="D347" i="25"/>
  <c r="D5760" i="25"/>
  <c r="D2095" i="25"/>
  <c r="D1559" i="25"/>
  <c r="D4920" i="25"/>
  <c r="D5443" i="25"/>
  <c r="D1808" i="25"/>
  <c r="D2930" i="25"/>
  <c r="D4541" i="25"/>
  <c r="D955" i="25"/>
  <c r="D1890" i="25"/>
  <c r="D513" i="25"/>
  <c r="D1543" i="25"/>
  <c r="D6860" i="25"/>
  <c r="D6023" i="25"/>
  <c r="D3513" i="25"/>
  <c r="D3936" i="25"/>
  <c r="D7286" i="25"/>
  <c r="D6367" i="25"/>
  <c r="D44" i="25"/>
  <c r="D6268" i="25"/>
  <c r="D5161" i="25"/>
  <c r="D1104" i="25"/>
  <c r="D3932" i="25"/>
  <c r="D6370" i="25"/>
  <c r="D5230" i="25"/>
  <c r="D793" i="25"/>
  <c r="D1304" i="25"/>
  <c r="D4286" i="25"/>
  <c r="D6949" i="25"/>
  <c r="D6432" i="25"/>
  <c r="D4172" i="25"/>
  <c r="D4243" i="25"/>
  <c r="D2867" i="25"/>
  <c r="D3255" i="25"/>
  <c r="D655" i="25"/>
  <c r="D4337" i="25"/>
  <c r="D4265" i="25"/>
  <c r="D5294" i="25"/>
  <c r="D827" i="25"/>
  <c r="D426" i="25"/>
  <c r="D4122" i="25"/>
  <c r="D3938" i="25"/>
  <c r="D1249" i="25"/>
  <c r="D1166" i="25"/>
  <c r="D1866" i="25"/>
  <c r="D6643" i="25"/>
  <c r="D694" i="25"/>
  <c r="D4402" i="25"/>
  <c r="D4630" i="25"/>
  <c r="D5580" i="25"/>
  <c r="D1352" i="25"/>
  <c r="D2165" i="25"/>
  <c r="D2250" i="25"/>
  <c r="D2618" i="25"/>
  <c r="D6136" i="25"/>
  <c r="D6097" i="25"/>
  <c r="D3375" i="25"/>
  <c r="D7155" i="25"/>
  <c r="D6149" i="25"/>
  <c r="D685" i="25"/>
  <c r="D2245" i="25"/>
  <c r="D761" i="25"/>
  <c r="D4038" i="25"/>
  <c r="D2027" i="25"/>
  <c r="D6144" i="25"/>
  <c r="D2289" i="25"/>
  <c r="D2101" i="25"/>
  <c r="D4832" i="25"/>
  <c r="D6135" i="25"/>
  <c r="D5555" i="25"/>
  <c r="D4804" i="25"/>
  <c r="D5229" i="25"/>
  <c r="D2011" i="25"/>
  <c r="D5372" i="25"/>
  <c r="D676" i="25"/>
  <c r="D2120" i="25"/>
  <c r="D1585" i="25"/>
  <c r="D4518" i="25"/>
  <c r="D5521" i="25"/>
  <c r="D5257" i="25"/>
  <c r="D4603" i="25"/>
  <c r="D1317" i="25"/>
  <c r="D399" i="25"/>
  <c r="D5243" i="25"/>
  <c r="D4845" i="25"/>
  <c r="D915" i="25"/>
  <c r="D1790" i="25"/>
  <c r="D5669" i="25"/>
  <c r="D5497" i="25"/>
  <c r="D2136" i="25"/>
  <c r="D4543" i="25"/>
  <c r="D2515" i="25"/>
  <c r="D5785" i="25"/>
  <c r="D4531" i="25"/>
  <c r="D1974" i="25"/>
  <c r="D6076" i="25"/>
  <c r="D544" i="25"/>
  <c r="D3024" i="25"/>
  <c r="D390" i="25"/>
  <c r="D355" i="25"/>
  <c r="D943" i="25"/>
  <c r="D3247" i="25"/>
  <c r="D7085" i="25"/>
  <c r="D2736" i="25"/>
  <c r="D2384" i="25"/>
  <c r="D1423" i="25"/>
  <c r="D967" i="25"/>
  <c r="D2673" i="25"/>
  <c r="D3238" i="25"/>
  <c r="D4692" i="25"/>
  <c r="D7231" i="25"/>
  <c r="D2968" i="25"/>
  <c r="D4495" i="25"/>
  <c r="D4758" i="25"/>
  <c r="D697" i="25"/>
  <c r="D5648" i="25"/>
  <c r="D3435" i="25"/>
  <c r="D1729" i="25"/>
  <c r="D2824" i="25"/>
  <c r="D6790" i="25"/>
  <c r="D6265" i="25"/>
  <c r="D3353" i="25"/>
  <c r="D4258" i="25"/>
  <c r="D1869" i="25"/>
  <c r="D4164" i="25"/>
  <c r="D4605" i="25"/>
  <c r="D1004" i="25"/>
  <c r="D4762" i="25"/>
  <c r="D568" i="25"/>
  <c r="D6214" i="25"/>
  <c r="D1987" i="25"/>
  <c r="D3347" i="25"/>
  <c r="D1202" i="25"/>
  <c r="D2038" i="25"/>
  <c r="D6569" i="25"/>
  <c r="D5208" i="25"/>
  <c r="D4995" i="25"/>
  <c r="D2959" i="25"/>
  <c r="D3256" i="25"/>
  <c r="D2162" i="25"/>
  <c r="D6363" i="25"/>
  <c r="D3260" i="25"/>
  <c r="D2961" i="25"/>
  <c r="D4078" i="25"/>
  <c r="D4076" i="25"/>
  <c r="D4855" i="25"/>
  <c r="D2386" i="25"/>
  <c r="D7193" i="25"/>
  <c r="D2890" i="25"/>
  <c r="D5381" i="25"/>
  <c r="D2346" i="25"/>
  <c r="D6436" i="25"/>
  <c r="D4442" i="25"/>
  <c r="D738" i="25"/>
  <c r="D5923" i="25"/>
  <c r="D4152" i="25"/>
  <c r="D4891" i="25"/>
  <c r="D159" i="25"/>
  <c r="D2624" i="25"/>
  <c r="D966" i="25"/>
  <c r="D6142" i="25"/>
  <c r="D877" i="25"/>
  <c r="D4387" i="25"/>
  <c r="D5726" i="25"/>
  <c r="D269" i="25"/>
  <c r="D6452" i="25"/>
  <c r="D2462" i="25"/>
  <c r="D4668" i="25"/>
  <c r="D5673" i="25"/>
  <c r="D140" i="25"/>
  <c r="D1781" i="25"/>
  <c r="D7177" i="25"/>
  <c r="D1121" i="25"/>
  <c r="D1329" i="25"/>
  <c r="D3154" i="25"/>
  <c r="D1225" i="25"/>
  <c r="D5405" i="25"/>
  <c r="D4195" i="25"/>
  <c r="D2054" i="25"/>
  <c r="D2505" i="25"/>
  <c r="D4993" i="25"/>
  <c r="D3143" i="25"/>
  <c r="D2041" i="25"/>
  <c r="D2124" i="25"/>
  <c r="D2999" i="25"/>
  <c r="D103" i="25"/>
  <c r="D462" i="25"/>
  <c r="D734" i="25"/>
  <c r="D3290" i="25"/>
  <c r="D3410" i="25"/>
  <c r="D3409" i="25"/>
  <c r="D6262" i="25"/>
  <c r="D4747" i="25"/>
  <c r="D2607" i="25"/>
  <c r="D2446" i="25"/>
  <c r="D4001" i="25"/>
  <c r="D946" i="25"/>
  <c r="D4905" i="25"/>
  <c r="D25" i="25"/>
  <c r="D6702" i="25"/>
  <c r="D7077" i="25"/>
  <c r="D3401" i="25"/>
  <c r="D2835" i="25"/>
  <c r="D3514" i="25"/>
  <c r="D632" i="25"/>
  <c r="D2474" i="25"/>
  <c r="D6712" i="25"/>
  <c r="D7262" i="25"/>
  <c r="D4003" i="25"/>
  <c r="D5942" i="25"/>
  <c r="D5512" i="25"/>
  <c r="D2318" i="25"/>
  <c r="D856" i="25"/>
  <c r="D278" i="25"/>
  <c r="D1704" i="25"/>
  <c r="D6418" i="25"/>
  <c r="D2533" i="25"/>
  <c r="D922" i="25"/>
  <c r="D6900" i="25"/>
  <c r="D6721" i="25"/>
  <c r="D3180" i="25"/>
  <c r="D6273" i="25"/>
  <c r="D4870" i="25"/>
  <c r="D1829" i="25"/>
  <c r="D7258" i="25"/>
  <c r="D6069" i="25"/>
  <c r="D147" i="25"/>
  <c r="D4130" i="25"/>
  <c r="D5019" i="25"/>
  <c r="D3073" i="25"/>
  <c r="D1963" i="25"/>
  <c r="D3067" i="25"/>
  <c r="D6843" i="25"/>
  <c r="D4241" i="25"/>
  <c r="D956" i="25"/>
  <c r="D4252" i="25"/>
  <c r="D2210" i="25"/>
  <c r="D4738" i="25"/>
  <c r="D288" i="25"/>
  <c r="D3407" i="25"/>
  <c r="D4144" i="25"/>
  <c r="D1565" i="25"/>
  <c r="D708" i="25"/>
  <c r="D907" i="25"/>
  <c r="D6785" i="25"/>
  <c r="D6861" i="25"/>
  <c r="D1885" i="25"/>
  <c r="D3515" i="25"/>
  <c r="D5699" i="25"/>
  <c r="D964" i="25"/>
  <c r="D528" i="25"/>
  <c r="D5132" i="25"/>
  <c r="D1924" i="25"/>
  <c r="D1662" i="25"/>
  <c r="D3516" i="25"/>
  <c r="D6397" i="25"/>
  <c r="D2997" i="25"/>
  <c r="D1912" i="25"/>
  <c r="D6886" i="25"/>
  <c r="D1593" i="25"/>
  <c r="D616" i="25"/>
  <c r="D1314" i="25"/>
  <c r="D6031" i="25"/>
  <c r="D2450" i="25"/>
  <c r="D6279" i="25"/>
  <c r="D6998" i="25"/>
  <c r="D4010" i="25"/>
  <c r="D5489" i="25"/>
  <c r="D6722" i="25"/>
  <c r="D4277" i="25"/>
  <c r="D3287" i="25"/>
  <c r="D3042" i="25"/>
  <c r="D5660" i="25"/>
  <c r="D1802" i="25"/>
  <c r="D2875" i="25"/>
  <c r="D1765" i="25"/>
  <c r="D6676" i="25"/>
  <c r="D5946" i="25"/>
  <c r="D5029" i="25"/>
  <c r="D911" i="25"/>
  <c r="D1908" i="25"/>
  <c r="D6349" i="25"/>
  <c r="D3517" i="25"/>
  <c r="D435" i="25"/>
  <c r="D1624" i="25"/>
  <c r="D458" i="25"/>
  <c r="D2174" i="25"/>
  <c r="D200" i="25"/>
  <c r="D4180" i="25"/>
  <c r="D235" i="25"/>
  <c r="D6897" i="25"/>
  <c r="D6549" i="25"/>
  <c r="D6453" i="25"/>
  <c r="D3136" i="25"/>
  <c r="D6541" i="25"/>
  <c r="D4834" i="25"/>
  <c r="D5271" i="25"/>
  <c r="D2502" i="25"/>
  <c r="D7167" i="25"/>
  <c r="D509" i="25"/>
  <c r="D6670" i="25"/>
  <c r="D3279" i="25"/>
  <c r="D349" i="25"/>
  <c r="D197" i="25"/>
  <c r="D5615" i="25"/>
  <c r="D7076" i="25"/>
  <c r="D357" i="25"/>
  <c r="D1854" i="25"/>
  <c r="D6953" i="25"/>
  <c r="D5675" i="25"/>
  <c r="D2186" i="25"/>
  <c r="D299" i="25"/>
  <c r="D2408" i="25"/>
  <c r="D611" i="25"/>
  <c r="D7334" i="25"/>
  <c r="D5918" i="25"/>
  <c r="D6751" i="25"/>
  <c r="D5169" i="25"/>
  <c r="D1163" i="25"/>
  <c r="D537" i="25"/>
  <c r="D1605" i="25"/>
  <c r="D7218" i="25"/>
  <c r="D2428" i="25"/>
  <c r="D7169" i="25"/>
  <c r="D4244" i="25"/>
  <c r="D3081" i="25"/>
  <c r="D4537" i="25"/>
  <c r="D1151" i="25"/>
  <c r="D659" i="25"/>
  <c r="D3183" i="25"/>
  <c r="D4414" i="25"/>
  <c r="D5052" i="25"/>
  <c r="D3056" i="25"/>
  <c r="D4582" i="25"/>
  <c r="D7159" i="25"/>
  <c r="D5941" i="25"/>
  <c r="D5097" i="25"/>
  <c r="D1281" i="25"/>
  <c r="D6679" i="25"/>
  <c r="D4115" i="25"/>
  <c r="D2160" i="25"/>
  <c r="D3420" i="25"/>
  <c r="D4116" i="25"/>
  <c r="D5296" i="25"/>
  <c r="D2052" i="25"/>
  <c r="D3421" i="25"/>
  <c r="D5086" i="25"/>
  <c r="D7112" i="25"/>
  <c r="D4204" i="25"/>
  <c r="D4861" i="25"/>
  <c r="D5222" i="25"/>
  <c r="D4849" i="25"/>
  <c r="D2623" i="25"/>
  <c r="D903" i="25"/>
  <c r="D4869" i="25"/>
  <c r="D5541" i="25"/>
  <c r="D4596" i="25"/>
  <c r="D6516" i="25"/>
  <c r="D2641" i="25"/>
  <c r="D1513" i="25"/>
  <c r="D3014" i="25"/>
  <c r="D4447" i="25"/>
  <c r="D615" i="25"/>
  <c r="D4876" i="25"/>
  <c r="D4106" i="25"/>
  <c r="D4323" i="25"/>
  <c r="D6355" i="25"/>
  <c r="D3144" i="25"/>
  <c r="D2501" i="25"/>
  <c r="D6609" i="25"/>
  <c r="D2284" i="25"/>
  <c r="D6460" i="25"/>
  <c r="D5882" i="25"/>
  <c r="D6359" i="25"/>
  <c r="D3171" i="25"/>
  <c r="D2139" i="25"/>
  <c r="D5236" i="25"/>
  <c r="D5592" i="25"/>
  <c r="D3251" i="25"/>
  <c r="D6527" i="25"/>
  <c r="D4168" i="25"/>
  <c r="D7147" i="25"/>
  <c r="D6020" i="25"/>
  <c r="D2099" i="25"/>
  <c r="D3518" i="25"/>
  <c r="D4697" i="25"/>
  <c r="D1413" i="25"/>
  <c r="D1653" i="25"/>
  <c r="D7221" i="25"/>
  <c r="D852" i="25"/>
  <c r="D4056" i="25"/>
  <c r="D3954" i="25"/>
  <c r="D6758" i="25"/>
  <c r="D292" i="25"/>
  <c r="D3112" i="25"/>
  <c r="D6471" i="25"/>
  <c r="D4326" i="25"/>
  <c r="D2807" i="25"/>
  <c r="D4329" i="25"/>
  <c r="D3278" i="25"/>
  <c r="D283" i="25"/>
  <c r="D2423" i="25"/>
  <c r="D2220" i="25"/>
  <c r="D4362" i="25"/>
  <c r="D1094" i="25"/>
  <c r="D3519" i="25"/>
  <c r="D6186" i="25"/>
  <c r="D2741" i="25"/>
  <c r="D5088" i="25"/>
  <c r="D818" i="25"/>
  <c r="D2599" i="25"/>
  <c r="D341" i="25"/>
  <c r="D5876" i="25"/>
  <c r="D1219" i="25"/>
  <c r="D5880" i="25"/>
  <c r="D1155" i="25"/>
  <c r="D4092" i="25"/>
  <c r="D6335" i="25"/>
  <c r="D5423" i="25"/>
  <c r="D5406" i="25"/>
  <c r="D2579" i="25"/>
  <c r="D6328" i="25"/>
  <c r="D1806" i="25"/>
  <c r="D4177" i="25"/>
  <c r="D1397" i="25"/>
  <c r="D3969" i="25"/>
  <c r="D6110" i="25"/>
  <c r="D1090" i="25"/>
  <c r="D6050" i="25"/>
  <c r="D5572" i="25"/>
  <c r="D6131" i="25"/>
  <c r="D5616" i="25"/>
  <c r="D5595" i="25"/>
  <c r="D3355" i="25"/>
  <c r="D2872" i="25"/>
  <c r="D1690" i="25"/>
  <c r="D5832" i="25"/>
  <c r="D6286" i="25"/>
  <c r="D6258" i="25"/>
  <c r="D6116" i="25"/>
  <c r="D3952" i="25"/>
  <c r="D1323" i="25"/>
  <c r="D4684" i="25"/>
  <c r="D2488" i="25"/>
  <c r="D3118" i="25"/>
  <c r="D3444" i="25"/>
  <c r="D1343" i="25"/>
  <c r="D824" i="25"/>
  <c r="D7194" i="25"/>
  <c r="D6553" i="25"/>
  <c r="D6440" i="25"/>
  <c r="D1266" i="25"/>
  <c r="D4846" i="25"/>
  <c r="D5815" i="25"/>
  <c r="D3520" i="25"/>
  <c r="D4137" i="25"/>
  <c r="D5973" i="25"/>
  <c r="D5325" i="25"/>
  <c r="D3941" i="25"/>
  <c r="D1683" i="25"/>
  <c r="D5408" i="25"/>
  <c r="D389" i="25"/>
  <c r="D3146" i="25"/>
  <c r="D4311" i="25"/>
  <c r="D1308" i="25"/>
  <c r="D6880" i="25"/>
  <c r="D5514" i="25"/>
  <c r="D4821" i="25"/>
  <c r="D2122" i="25"/>
  <c r="D1722" i="25"/>
  <c r="D6032" i="25"/>
  <c r="D7095" i="25"/>
  <c r="D1880" i="25"/>
  <c r="D1706" i="25"/>
  <c r="D2055" i="25"/>
  <c r="D2660" i="25"/>
  <c r="D6001" i="25"/>
  <c r="D1835" i="25"/>
  <c r="D2657" i="25"/>
  <c r="D3376" i="25"/>
  <c r="D6304" i="25"/>
  <c r="D4296" i="25"/>
  <c r="D2392" i="25"/>
  <c r="D1318" i="25"/>
  <c r="D2353" i="25"/>
  <c r="D6550" i="25"/>
  <c r="D4381" i="25"/>
  <c r="D6913" i="25"/>
  <c r="D6728" i="25"/>
  <c r="D5013" i="25"/>
  <c r="D6796" i="25"/>
  <c r="D6117" i="25"/>
  <c r="D4018" i="25"/>
  <c r="D4389" i="25"/>
  <c r="D4232" i="25"/>
  <c r="D2475" i="25"/>
  <c r="D6427" i="25"/>
  <c r="D860" i="25"/>
  <c r="D5504" i="25"/>
  <c r="D3150" i="25"/>
  <c r="D6456" i="25"/>
  <c r="D813" i="25"/>
  <c r="D4836" i="25"/>
  <c r="D5091" i="25"/>
  <c r="D6710" i="25"/>
  <c r="D2021" i="25"/>
  <c r="D3088" i="25"/>
  <c r="D1816" i="25"/>
  <c r="D2814" i="25"/>
  <c r="D6406" i="25"/>
  <c r="D1381" i="25"/>
  <c r="D4015" i="25"/>
  <c r="D5594" i="25"/>
  <c r="D6280" i="25"/>
  <c r="D4082" i="25"/>
  <c r="D691" i="25"/>
  <c r="D2913" i="25"/>
  <c r="D376" i="25"/>
  <c r="D3326" i="25"/>
  <c r="D5654" i="25"/>
  <c r="D3202" i="25"/>
  <c r="D2067" i="25"/>
  <c r="D2866" i="25"/>
  <c r="D1434" i="25"/>
  <c r="D6876" i="25"/>
  <c r="D3521" i="25"/>
  <c r="D4315" i="25"/>
  <c r="D1265" i="25"/>
  <c r="D6992" i="25"/>
  <c r="D1043" i="25"/>
  <c r="D585" i="25"/>
  <c r="D6006" i="25"/>
  <c r="D6260" i="25"/>
  <c r="D5800" i="25"/>
  <c r="D5831" i="25"/>
  <c r="D784" i="25"/>
  <c r="D6429" i="25"/>
  <c r="D6517" i="25"/>
  <c r="D6678" i="25"/>
  <c r="D6055" i="25"/>
  <c r="D2226" i="25"/>
  <c r="D1895" i="25"/>
  <c r="D1637" i="25"/>
  <c r="D6809" i="25"/>
  <c r="D5752" i="25"/>
  <c r="D4271" i="25"/>
  <c r="D4270" i="25"/>
  <c r="D3412" i="25"/>
  <c r="D3293" i="25"/>
  <c r="D2586" i="25"/>
  <c r="D2517" i="25"/>
  <c r="D6723" i="25"/>
  <c r="D2008" i="25"/>
  <c r="D5033" i="25"/>
  <c r="D1295" i="25"/>
  <c r="D6017" i="25"/>
  <c r="D4263" i="25"/>
  <c r="D1035" i="25"/>
  <c r="D7089" i="25"/>
  <c r="D3299" i="25"/>
  <c r="D5827" i="25"/>
  <c r="D3246" i="25"/>
  <c r="D4370" i="25"/>
  <c r="D2512" i="25"/>
  <c r="D1927" i="25"/>
  <c r="D5585" i="25"/>
  <c r="D1929" i="25"/>
  <c r="D4542" i="25"/>
  <c r="D6733" i="25"/>
  <c r="D2377" i="25"/>
  <c r="D6158" i="25"/>
  <c r="D1447" i="25"/>
  <c r="D2943" i="25"/>
  <c r="D4967" i="25"/>
  <c r="D1959" i="25"/>
  <c r="D4368" i="25"/>
  <c r="D5794" i="25"/>
  <c r="D5985" i="25"/>
  <c r="D1092" i="25"/>
  <c r="D5540" i="25"/>
  <c r="D3982" i="25"/>
  <c r="D3913" i="25"/>
  <c r="D2608" i="25"/>
  <c r="D816" i="25"/>
  <c r="D826" i="25"/>
  <c r="D942" i="25"/>
  <c r="D402" i="25"/>
  <c r="D6877" i="25"/>
  <c r="D2884" i="25"/>
  <c r="D2412" i="25"/>
  <c r="D7000" i="25"/>
  <c r="D3997" i="25"/>
  <c r="D4391" i="25"/>
  <c r="D4935" i="25"/>
  <c r="D2925" i="25"/>
  <c r="D1161" i="25"/>
  <c r="D1502" i="25"/>
  <c r="D5483" i="25"/>
  <c r="D5164" i="25"/>
  <c r="D4136" i="25"/>
  <c r="D2306" i="25"/>
  <c r="D1921" i="25"/>
  <c r="D3458" i="25"/>
  <c r="D4409" i="25"/>
  <c r="D6062" i="25"/>
  <c r="D1828" i="25"/>
  <c r="D4074" i="25"/>
  <c r="D7036" i="25"/>
  <c r="D3522" i="25"/>
  <c r="D5821" i="25"/>
  <c r="D6584" i="25"/>
  <c r="D983" i="25"/>
  <c r="D2795" i="25"/>
  <c r="D578" i="25"/>
  <c r="D1387" i="25"/>
  <c r="D134" i="25"/>
  <c r="D550" i="25"/>
  <c r="D1384" i="25"/>
  <c r="D4781" i="25"/>
  <c r="D5908" i="25"/>
  <c r="D1298" i="25"/>
  <c r="D6227" i="25"/>
  <c r="D1778" i="25"/>
  <c r="D1531" i="25"/>
  <c r="D5118" i="25"/>
  <c r="D592" i="25"/>
  <c r="D1204" i="25"/>
  <c r="D7013" i="25"/>
  <c r="D1556" i="25"/>
  <c r="D207" i="25"/>
  <c r="D1602" i="25"/>
  <c r="D2604" i="25"/>
  <c r="D594" i="25"/>
  <c r="D2956" i="25"/>
  <c r="D4395" i="25"/>
  <c r="D2275" i="25"/>
  <c r="D1379" i="25"/>
  <c r="D6502" i="25"/>
  <c r="D5338" i="25"/>
  <c r="D7092" i="25"/>
  <c r="D4118" i="25"/>
  <c r="D3452" i="25"/>
  <c r="D3523" i="25"/>
  <c r="D1947" i="25"/>
  <c r="D4685" i="25"/>
  <c r="D2166" i="25"/>
  <c r="D2073" i="25"/>
  <c r="D2233" i="25"/>
  <c r="D6442" i="25"/>
  <c r="D2991" i="25"/>
  <c r="D4123" i="25"/>
  <c r="D797" i="25"/>
  <c r="D2205" i="25"/>
  <c r="D2191" i="25"/>
  <c r="D5591" i="25"/>
  <c r="D2960" i="25"/>
  <c r="D1517" i="25"/>
  <c r="D710" i="25"/>
  <c r="D1639" i="25"/>
  <c r="D3363" i="25"/>
  <c r="D1289" i="25"/>
  <c r="D2259" i="25"/>
  <c r="D3439" i="25"/>
  <c r="D577" i="25"/>
  <c r="D5977" i="25"/>
  <c r="D359" i="25"/>
  <c r="D4174" i="25"/>
  <c r="D1887" i="25"/>
  <c r="D4888" i="25"/>
  <c r="D5383" i="25"/>
  <c r="D7178" i="25"/>
  <c r="D5984" i="25"/>
  <c r="D1470" i="25"/>
  <c r="D1137" i="25"/>
  <c r="D2118" i="25"/>
  <c r="D1454" i="25"/>
  <c r="D3083" i="25"/>
  <c r="D5788" i="25"/>
  <c r="D6665" i="25"/>
  <c r="D6372" i="25"/>
  <c r="D5545" i="25"/>
  <c r="D1287" i="25"/>
  <c r="D6029" i="25"/>
  <c r="D5738" i="25"/>
  <c r="D1785" i="25"/>
  <c r="D2476" i="25"/>
  <c r="D2468" i="25"/>
  <c r="D5970" i="25"/>
  <c r="D6923" i="25"/>
  <c r="D1478" i="25"/>
  <c r="D4540" i="25"/>
  <c r="D167" i="25"/>
  <c r="D2996" i="25"/>
  <c r="D324" i="25"/>
  <c r="D3965" i="25"/>
  <c r="D6858" i="25"/>
  <c r="D906" i="25"/>
  <c r="D6730" i="25"/>
  <c r="D6337" i="25"/>
  <c r="D563" i="25"/>
  <c r="D7204" i="25"/>
  <c r="D6804" i="25"/>
  <c r="D5136" i="25"/>
  <c r="D1048" i="25"/>
  <c r="D1061" i="25"/>
  <c r="D5009" i="25"/>
  <c r="D4992" i="25"/>
  <c r="D1705" i="25"/>
  <c r="D3362" i="25"/>
  <c r="D6647" i="25"/>
  <c r="D3135" i="25"/>
  <c r="D5774" i="25"/>
  <c r="D4312" i="25"/>
  <c r="D4646" i="25"/>
  <c r="D6778" i="25"/>
  <c r="D5168" i="25"/>
  <c r="D5734" i="25"/>
  <c r="D5778" i="25"/>
  <c r="D3099" i="25"/>
  <c r="D4287" i="25"/>
  <c r="D3383" i="25"/>
  <c r="D3935" i="25"/>
  <c r="D1669" i="25"/>
  <c r="D5293" i="25"/>
  <c r="D2017" i="25"/>
  <c r="D1579" i="25"/>
  <c r="D5159" i="25"/>
  <c r="D1768" i="25"/>
  <c r="D3943" i="25"/>
  <c r="D5691" i="25"/>
  <c r="D2879" i="25"/>
  <c r="D5462" i="25"/>
  <c r="D5360" i="25"/>
  <c r="D2897" i="25"/>
  <c r="D4364" i="25"/>
  <c r="D3227" i="25"/>
  <c r="D1535" i="25"/>
  <c r="D2307" i="25"/>
  <c r="D3166" i="25"/>
  <c r="D1428" i="25"/>
  <c r="D3944" i="25"/>
  <c r="D1710" i="25"/>
  <c r="D2630" i="25"/>
  <c r="D5742" i="25"/>
  <c r="D1925" i="25"/>
  <c r="D954" i="25"/>
  <c r="D4779" i="25"/>
  <c r="D3036" i="25"/>
  <c r="D5081" i="25"/>
  <c r="D763" i="25"/>
  <c r="D311" i="25"/>
  <c r="D1777" i="25"/>
  <c r="D6303" i="25"/>
  <c r="D1873" i="25"/>
  <c r="D868" i="25"/>
  <c r="D553" i="25"/>
  <c r="D5839" i="25"/>
  <c r="D2585" i="25"/>
  <c r="D3071" i="25"/>
  <c r="D1008" i="25"/>
  <c r="D3337" i="25"/>
  <c r="D404" i="25"/>
  <c r="D6663" i="25"/>
  <c r="D6661" i="25"/>
  <c r="D5028" i="25"/>
  <c r="D5589" i="25"/>
  <c r="D2152" i="25"/>
  <c r="D1246" i="25"/>
  <c r="D196" i="25"/>
  <c r="D3973" i="25"/>
  <c r="D853" i="25"/>
  <c r="D6126" i="25"/>
  <c r="D4102" i="25"/>
  <c r="D1564" i="25"/>
  <c r="D1221" i="25"/>
  <c r="D5469" i="25"/>
  <c r="D436" i="25"/>
  <c r="D2541" i="25"/>
  <c r="D572" i="25"/>
  <c r="D1762" i="25"/>
  <c r="D7162" i="25"/>
  <c r="D6989" i="25"/>
  <c r="D774" i="25"/>
  <c r="D4494" i="25"/>
  <c r="D4218" i="25"/>
  <c r="D6229" i="25"/>
  <c r="D6810" i="25"/>
  <c r="D121" i="25"/>
  <c r="D2818" i="25"/>
  <c r="D5289" i="25"/>
  <c r="D6237" i="25"/>
  <c r="D5659" i="25"/>
  <c r="D6986" i="25"/>
  <c r="D296" i="25"/>
  <c r="D861" i="25"/>
  <c r="D2059" i="25"/>
  <c r="D4347" i="25"/>
  <c r="D773" i="25"/>
  <c r="D6598" i="25"/>
  <c r="D232" i="25"/>
  <c r="D5684" i="25"/>
  <c r="D4239" i="25"/>
  <c r="D1028" i="25"/>
  <c r="D5879" i="25"/>
  <c r="D6019" i="25"/>
  <c r="D785" i="25"/>
  <c r="D37" i="25"/>
  <c r="D6818" i="25"/>
  <c r="D461" i="25"/>
  <c r="D309" i="25"/>
  <c r="D7207" i="25"/>
  <c r="D564" i="25"/>
  <c r="D1358" i="25"/>
  <c r="D67" i="25"/>
  <c r="D265" i="25"/>
  <c r="D336" i="25"/>
  <c r="D7065" i="25"/>
  <c r="D885" i="25"/>
  <c r="D6911" i="25"/>
  <c r="D6404" i="25"/>
  <c r="D803" i="25"/>
  <c r="D6548" i="25"/>
  <c r="D5802" i="25"/>
  <c r="D5899" i="25"/>
  <c r="D6639" i="25"/>
  <c r="D6216" i="25"/>
  <c r="D3145" i="25"/>
  <c r="D6634" i="25"/>
  <c r="D5751" i="25"/>
  <c r="D2661" i="25"/>
  <c r="D6800" i="25"/>
  <c r="D6238" i="25"/>
  <c r="D2274" i="25"/>
  <c r="D2861" i="25"/>
  <c r="D1440" i="25"/>
  <c r="D6185" i="25"/>
  <c r="D2708" i="25"/>
  <c r="D5992" i="25"/>
  <c r="D3524" i="25"/>
  <c r="D5872" i="25"/>
  <c r="D7048" i="25"/>
  <c r="D3075" i="25"/>
  <c r="D994" i="25"/>
  <c r="D602" i="25"/>
  <c r="D4007" i="25"/>
  <c r="D4776" i="25"/>
  <c r="D4005" i="25"/>
  <c r="D6127" i="25"/>
  <c r="D4000" i="25"/>
  <c r="D7230" i="25"/>
  <c r="D1261" i="25"/>
  <c r="D846" i="25"/>
  <c r="D2199" i="25"/>
  <c r="D798" i="25"/>
  <c r="D6565" i="25"/>
  <c r="D6480" i="25"/>
  <c r="D6745" i="25"/>
  <c r="D4521" i="25"/>
  <c r="D5206" i="25"/>
  <c r="D5525" i="25"/>
  <c r="D3315" i="25"/>
  <c r="D2678" i="25"/>
  <c r="D1719" i="25"/>
  <c r="D6737" i="25"/>
  <c r="D6974" i="25"/>
  <c r="D6236" i="25"/>
  <c r="D1848" i="25"/>
  <c r="D2025" i="25"/>
  <c r="D381" i="25"/>
  <c r="D6182" i="25"/>
  <c r="D4898" i="25"/>
  <c r="D6206" i="25"/>
  <c r="D2242" i="25"/>
  <c r="D3525" i="25"/>
  <c r="D2228" i="25"/>
  <c r="D1780" i="25"/>
  <c r="D4644" i="25"/>
  <c r="D6960" i="25"/>
  <c r="D2613" i="25"/>
  <c r="D4859" i="25"/>
  <c r="D6010" i="25"/>
  <c r="D2762" i="25"/>
  <c r="D581" i="25"/>
  <c r="D1214" i="25"/>
  <c r="D2832" i="25"/>
  <c r="D3423" i="25"/>
  <c r="D5053" i="25"/>
  <c r="D6341" i="25"/>
  <c r="D2230" i="25"/>
  <c r="D2573" i="25"/>
  <c r="D1191" i="25"/>
  <c r="D2406" i="25"/>
  <c r="D4350" i="25"/>
  <c r="D1936" i="25"/>
  <c r="D5903" i="25"/>
  <c r="D3210" i="25"/>
  <c r="D6249" i="25"/>
  <c r="D3214" i="25"/>
  <c r="D4482" i="25"/>
  <c r="D5147" i="25"/>
  <c r="D1784" i="25"/>
  <c r="D6919" i="25"/>
  <c r="D5122" i="25"/>
  <c r="D1643" i="25"/>
  <c r="D2858" i="25"/>
  <c r="D1365" i="25"/>
  <c r="D6386" i="25"/>
  <c r="D6356" i="25"/>
  <c r="D5937" i="25"/>
  <c r="D6183" i="25"/>
  <c r="D5637" i="25"/>
  <c r="D6524" i="25"/>
  <c r="D5657" i="25"/>
  <c r="D4770" i="25"/>
  <c r="D1901" i="25"/>
  <c r="D5375" i="25"/>
  <c r="D4980" i="25"/>
  <c r="D3437" i="25"/>
  <c r="D1071" i="25"/>
  <c r="D4656" i="25"/>
  <c r="D1040" i="25"/>
  <c r="D865" i="25"/>
  <c r="D6009" i="25"/>
  <c r="D4085" i="25"/>
  <c r="D7019" i="25"/>
  <c r="D1230" i="25"/>
  <c r="D6700" i="25"/>
  <c r="D5170" i="25"/>
  <c r="D3350" i="25"/>
  <c r="D6961" i="25"/>
  <c r="D6081" i="25"/>
  <c r="D3121" i="25"/>
  <c r="D1073" i="25"/>
  <c r="D5470" i="25"/>
  <c r="D1989" i="25"/>
  <c r="D6307" i="25"/>
  <c r="D3526" i="25"/>
  <c r="D4690" i="25"/>
  <c r="D4878" i="25"/>
  <c r="D5936" i="25"/>
  <c r="D2717" i="25"/>
  <c r="D3951" i="25"/>
  <c r="D5644" i="25"/>
  <c r="D5140" i="25"/>
  <c r="D4215" i="25"/>
  <c r="D1560" i="25"/>
  <c r="D5761" i="25"/>
  <c r="D4214" i="25"/>
  <c r="D2944" i="25"/>
  <c r="D4837" i="25"/>
  <c r="D4140" i="25"/>
  <c r="D5527" i="25"/>
  <c r="D4133" i="25"/>
  <c r="D5023" i="25"/>
  <c r="D2469" i="25"/>
  <c r="D6306" i="25"/>
  <c r="D3219" i="25"/>
  <c r="D1750" i="25"/>
  <c r="D4903" i="25"/>
  <c r="D4382" i="25"/>
  <c r="D6441" i="25"/>
  <c r="D5841" i="25"/>
  <c r="D1604" i="25"/>
  <c r="D6109" i="25"/>
  <c r="D2341" i="25"/>
  <c r="D3527" i="25"/>
  <c r="D1209" i="25"/>
  <c r="D3528" i="25"/>
  <c r="D4478" i="25"/>
  <c r="D3304" i="25"/>
  <c r="D3225" i="25"/>
  <c r="D4479" i="25"/>
  <c r="D4125" i="25"/>
  <c r="D1521" i="25"/>
  <c r="D1167" i="25"/>
  <c r="D520" i="25"/>
  <c r="D2933" i="25"/>
  <c r="D1274" i="25"/>
  <c r="D5870" i="25"/>
  <c r="D4047" i="25"/>
  <c r="D5245" i="25"/>
  <c r="D1736" i="25"/>
  <c r="D5567" i="25"/>
  <c r="D3140" i="25"/>
  <c r="D1337" i="25"/>
  <c r="D4052" i="25"/>
  <c r="D2107" i="25"/>
  <c r="D1019" i="25"/>
  <c r="D3358" i="25"/>
  <c r="D2148" i="25"/>
  <c r="D1493" i="25"/>
  <c r="D4166" i="25"/>
  <c r="D3189" i="25"/>
  <c r="D2212" i="25"/>
  <c r="D4847" i="25"/>
  <c r="D5965" i="25"/>
  <c r="D5576" i="25"/>
  <c r="D6267" i="25"/>
  <c r="D5820" i="25"/>
  <c r="D6775" i="25"/>
  <c r="D2940" i="25"/>
  <c r="D2728" i="25"/>
  <c r="D3137" i="25"/>
  <c r="D5392" i="25"/>
  <c r="D2061" i="25"/>
  <c r="D1965" i="25"/>
  <c r="D4049" i="25"/>
  <c r="D6291" i="25"/>
  <c r="D2527" i="25"/>
  <c r="D5554" i="25"/>
  <c r="D5047" i="25"/>
  <c r="D3373" i="25"/>
  <c r="D5209" i="25"/>
  <c r="D2175" i="25"/>
  <c r="D4520" i="25"/>
  <c r="D6334" i="25"/>
  <c r="D4386" i="25"/>
  <c r="D3378" i="25"/>
  <c r="D1311" i="25"/>
  <c r="D3945" i="25"/>
  <c r="D2269" i="25"/>
  <c r="D4756" i="25"/>
  <c r="D3152" i="25"/>
  <c r="D2006" i="25"/>
  <c r="D2150" i="25"/>
  <c r="D4419" i="25"/>
  <c r="D2141" i="25"/>
  <c r="D3529" i="25"/>
  <c r="D5153" i="25"/>
  <c r="D5754" i="25"/>
  <c r="D4640" i="25"/>
  <c r="D470" i="25"/>
  <c r="D6628" i="25"/>
  <c r="D5292" i="25"/>
  <c r="D2082" i="25"/>
  <c r="D394" i="25"/>
  <c r="D3365" i="25"/>
  <c r="D933" i="25"/>
  <c r="D4911" i="25"/>
  <c r="D1047" i="25"/>
  <c r="D237" i="25"/>
  <c r="D3175" i="25"/>
  <c r="D6901" i="25"/>
  <c r="D1674" i="25"/>
  <c r="D5096" i="25"/>
  <c r="D5430" i="25"/>
  <c r="D6293" i="25"/>
  <c r="D5128" i="25"/>
  <c r="D6030" i="25"/>
  <c r="D4560" i="25"/>
  <c r="D6513" i="25"/>
  <c r="D1817" i="25"/>
  <c r="D3367" i="25"/>
  <c r="D4786" i="25"/>
  <c r="D4977" i="25"/>
  <c r="D6070" i="25"/>
  <c r="D919" i="25"/>
  <c r="D5319" i="25"/>
  <c r="D5759" i="25"/>
  <c r="D4306" i="25"/>
  <c r="D3059" i="25"/>
  <c r="D3053" i="25"/>
  <c r="D1489" i="25"/>
  <c r="D6234" i="25"/>
  <c r="D5039" i="25"/>
  <c r="D5352" i="25"/>
  <c r="D2355" i="25"/>
  <c r="D864" i="25"/>
  <c r="D504" i="25"/>
  <c r="D4694" i="25"/>
  <c r="D6484" i="25"/>
  <c r="D4660" i="25"/>
  <c r="D6942" i="25"/>
  <c r="D3157" i="25"/>
  <c r="D2757" i="25"/>
  <c r="D1859" i="25"/>
  <c r="D4526" i="25"/>
  <c r="D5355" i="25"/>
  <c r="D4918" i="25"/>
  <c r="D5901" i="25"/>
  <c r="D4720" i="25"/>
  <c r="D3221" i="25"/>
  <c r="D6360" i="25"/>
  <c r="D4785" i="25"/>
  <c r="D3934" i="25"/>
  <c r="D2098" i="25"/>
  <c r="D4035" i="25"/>
  <c r="D2012" i="25"/>
  <c r="D849" i="25"/>
  <c r="D1411" i="25"/>
  <c r="D1013" i="25"/>
  <c r="D5235" i="25"/>
  <c r="D5054" i="25"/>
  <c r="D6522" i="25"/>
  <c r="D2563" i="25"/>
  <c r="D1717" i="25"/>
  <c r="D3448" i="25"/>
  <c r="D2001" i="25"/>
  <c r="D1482" i="25"/>
  <c r="D5401" i="25"/>
  <c r="D4142" i="25"/>
  <c r="D2726" i="25"/>
  <c r="D3950" i="25"/>
  <c r="D4045" i="25"/>
  <c r="D3283" i="25"/>
  <c r="D789" i="25"/>
  <c r="D5674" i="25"/>
  <c r="D1789" i="25"/>
  <c r="D5604" i="25"/>
  <c r="D5786" i="25"/>
  <c r="D5477" i="25"/>
  <c r="D2426" i="25"/>
  <c r="D2525" i="25"/>
  <c r="D1067" i="25"/>
  <c r="D2800" i="25"/>
  <c r="D4890" i="25"/>
  <c r="D5001" i="25"/>
  <c r="D2703" i="25"/>
  <c r="D5663" i="25"/>
  <c r="D1952" i="25"/>
  <c r="D7004" i="25"/>
  <c r="D1056" i="25"/>
  <c r="D5077" i="25"/>
  <c r="D5062" i="25"/>
  <c r="D4309" i="25"/>
  <c r="D6292" i="25"/>
  <c r="D6752" i="25"/>
  <c r="D1282" i="25"/>
  <c r="D6812" i="25"/>
  <c r="D6648" i="25"/>
  <c r="D4345" i="25"/>
  <c r="D2928" i="25"/>
  <c r="D5388" i="25"/>
  <c r="D3186" i="25"/>
  <c r="D5163" i="25"/>
  <c r="D1725" i="25"/>
  <c r="D5781" i="25"/>
  <c r="D2748" i="25"/>
  <c r="D3023" i="25"/>
  <c r="D2640" i="25"/>
  <c r="D1907" i="25"/>
  <c r="D2106" i="25"/>
  <c r="D4854" i="25"/>
  <c r="D1739" i="25"/>
  <c r="D5579" i="25"/>
  <c r="D5700" i="25"/>
  <c r="D6766" i="25"/>
  <c r="D4625" i="25"/>
  <c r="D1893" i="25"/>
  <c r="D3530" i="25"/>
  <c r="D457" i="25"/>
  <c r="D4456" i="25"/>
  <c r="D1500" i="25"/>
  <c r="D1716" i="25"/>
  <c r="D6021" i="25"/>
  <c r="D4193" i="25"/>
  <c r="D7083" i="25"/>
  <c r="D535" i="25"/>
  <c r="D1821" i="25"/>
  <c r="D5574" i="25"/>
  <c r="D5934" i="25"/>
  <c r="D3107" i="25"/>
  <c r="D5725" i="25"/>
  <c r="D1003" i="25"/>
  <c r="D3231" i="25"/>
  <c r="D100" i="25"/>
  <c r="D4135" i="25"/>
  <c r="D7190" i="25"/>
  <c r="D6734" i="25"/>
  <c r="D2739" i="25"/>
  <c r="D6155" i="25"/>
  <c r="D876" i="25"/>
  <c r="D502" i="25"/>
  <c r="D7250" i="25"/>
  <c r="D2497" i="25"/>
  <c r="D3317" i="25"/>
  <c r="D7020" i="25"/>
  <c r="D867" i="25"/>
  <c r="D4108" i="25"/>
  <c r="D6735" i="25"/>
  <c r="D1813" i="25"/>
  <c r="D2957" i="25"/>
  <c r="D1280" i="25"/>
  <c r="D287" i="25"/>
  <c r="D3176" i="25"/>
  <c r="D4120" i="25"/>
  <c r="D6786" i="25"/>
  <c r="D3929" i="25"/>
  <c r="D5888" i="25"/>
  <c r="D2315" i="25"/>
  <c r="D386" i="25"/>
  <c r="D1433" i="25"/>
  <c r="D6853" i="25"/>
  <c r="D753" i="25"/>
  <c r="D862" i="25"/>
  <c r="D1892" i="25"/>
  <c r="D6309" i="25"/>
  <c r="D3379" i="25"/>
  <c r="D982" i="25"/>
  <c r="D6946" i="25"/>
  <c r="D307" i="25"/>
  <c r="D1853" i="25"/>
  <c r="D132" i="25"/>
  <c r="D1730" i="25"/>
  <c r="D807" i="25"/>
  <c r="D887" i="25"/>
  <c r="D4513" i="25"/>
  <c r="D3254" i="25"/>
  <c r="D4285" i="25"/>
  <c r="D2953" i="25"/>
  <c r="D189" i="25"/>
  <c r="D1607" i="25"/>
  <c r="D5986" i="25"/>
  <c r="D5647" i="25"/>
  <c r="D4689" i="25"/>
  <c r="D6357" i="25"/>
  <c r="D834" i="25"/>
  <c r="D5944" i="25"/>
  <c r="D2035" i="25"/>
  <c r="D1424" i="25"/>
  <c r="D7189" i="25"/>
  <c r="D4283" i="25"/>
  <c r="D6557" i="25"/>
  <c r="D4067" i="25"/>
  <c r="D7011" i="25"/>
  <c r="D1459" i="25"/>
  <c r="D6651" i="25"/>
  <c r="D5811" i="25"/>
  <c r="D6732" i="25"/>
  <c r="D1759" i="25"/>
  <c r="D6005" i="25"/>
  <c r="D463" i="25"/>
  <c r="D366" i="25"/>
  <c r="D4589" i="25"/>
  <c r="D3441" i="25"/>
  <c r="D733" i="25"/>
  <c r="D6558" i="25"/>
  <c r="D2551" i="25"/>
  <c r="D6326" i="25"/>
  <c r="D742" i="25"/>
  <c r="D6642" i="25"/>
  <c r="D6248" i="25"/>
  <c r="D5586" i="25"/>
  <c r="D1953" i="25"/>
  <c r="D6610" i="25"/>
  <c r="D6956" i="25"/>
  <c r="D6935" i="25"/>
  <c r="D6993" i="25"/>
  <c r="D3531" i="25"/>
  <c r="D2065" i="25"/>
  <c r="D5544" i="25"/>
  <c r="D5017" i="25"/>
  <c r="D6261" i="25"/>
  <c r="D4105" i="25"/>
  <c r="D125" i="25"/>
  <c r="D623" i="25"/>
  <c r="D2571" i="25"/>
  <c r="D6045" i="25"/>
  <c r="D1577" i="25"/>
  <c r="D2215" i="25"/>
  <c r="D6384" i="25"/>
  <c r="D2982" i="25"/>
  <c r="D6794" i="25"/>
  <c r="D1325" i="25"/>
  <c r="D1053" i="25"/>
  <c r="D4299" i="25"/>
  <c r="D599" i="25"/>
  <c r="D334" i="25"/>
  <c r="D2587" i="25"/>
  <c r="D2687" i="25"/>
  <c r="D7118" i="25"/>
  <c r="D7002" i="25"/>
  <c r="D1824" i="25"/>
  <c r="D6464" i="25"/>
  <c r="D2580" i="25"/>
  <c r="D2868" i="25"/>
  <c r="D6207" i="25"/>
  <c r="D6830" i="25"/>
  <c r="D4661" i="25"/>
  <c r="D1629" i="25"/>
  <c r="D5747" i="25"/>
  <c r="D5178" i="25"/>
  <c r="D4909" i="25"/>
  <c r="D963" i="25"/>
  <c r="D2915" i="25"/>
  <c r="D7063" i="25"/>
  <c r="D6631" i="25"/>
  <c r="D5646" i="25"/>
  <c r="D2802" i="25"/>
  <c r="D3391" i="25"/>
  <c r="D2360" i="25"/>
  <c r="D371" i="25"/>
  <c r="D346" i="25"/>
  <c r="D208" i="25"/>
  <c r="D7088" i="25"/>
  <c r="D6380" i="25"/>
  <c r="D7035" i="25"/>
  <c r="D2089" i="25"/>
  <c r="D1183" i="25"/>
  <c r="D4767" i="25"/>
  <c r="D6241" i="25"/>
  <c r="D2486" i="25"/>
  <c r="D5437" i="25"/>
  <c r="D6060" i="25"/>
  <c r="D4024" i="25"/>
  <c r="D3927" i="25"/>
  <c r="D7074" i="25"/>
  <c r="D7056" i="25"/>
  <c r="D7041" i="25"/>
  <c r="D5165" i="25"/>
  <c r="D4066" i="25"/>
  <c r="D5822" i="25"/>
  <c r="D1582" i="25"/>
  <c r="D4950" i="25"/>
  <c r="D6025" i="25"/>
  <c r="D4629" i="25"/>
  <c r="D5528" i="25"/>
  <c r="D2111" i="25"/>
  <c r="D1473" i="25"/>
  <c r="D4255" i="25"/>
  <c r="D4062" i="25"/>
  <c r="D2548" i="25"/>
  <c r="D4132" i="25"/>
  <c r="D4735" i="25"/>
  <c r="D3235" i="25"/>
  <c r="D2924" i="25"/>
  <c r="D6508" i="25"/>
  <c r="D5394" i="25"/>
  <c r="D6039" i="25"/>
  <c r="D1822" i="25"/>
  <c r="D3463" i="25"/>
  <c r="D3532" i="25"/>
  <c r="D2068" i="25"/>
  <c r="D5511" i="25"/>
  <c r="D1852" i="25"/>
  <c r="D1098" i="25"/>
  <c r="D4250" i="25"/>
  <c r="D1552" i="25"/>
  <c r="D471" i="25"/>
  <c r="D4203" i="25"/>
  <c r="D3533" i="25"/>
  <c r="D4594" i="25"/>
  <c r="D6121" i="25"/>
  <c r="D621" i="25"/>
  <c r="D5629" i="25"/>
  <c r="D3457" i="25"/>
  <c r="D4279" i="25"/>
  <c r="D5304" i="25"/>
  <c r="D5532" i="25"/>
  <c r="D3998" i="25"/>
  <c r="D3918" i="25"/>
  <c r="D1569" i="25"/>
  <c r="D5040" i="25"/>
  <c r="D4191" i="25"/>
  <c r="D5448" i="25"/>
  <c r="D5318" i="25"/>
  <c r="D1632" i="25"/>
  <c r="D5145" i="25"/>
  <c r="D1442" i="25"/>
  <c r="D1164" i="25"/>
  <c r="D5059" i="25"/>
  <c r="D2034" i="25"/>
  <c r="D6826" i="25"/>
  <c r="D806" i="25"/>
  <c r="D5708" i="25"/>
  <c r="D4328" i="25"/>
  <c r="D4749" i="25"/>
  <c r="D6520" i="25"/>
  <c r="D1751" i="25"/>
  <c r="D5744" i="25"/>
  <c r="D2339" i="25"/>
  <c r="D5310" i="25"/>
  <c r="D3417" i="25"/>
  <c r="D1373" i="25"/>
  <c r="D5315" i="25"/>
  <c r="D6271" i="25"/>
  <c r="D5976" i="25"/>
  <c r="D4234" i="25"/>
  <c r="D3028" i="25"/>
  <c r="D5207" i="25"/>
  <c r="D5345" i="25"/>
  <c r="D3422" i="25"/>
  <c r="D4501" i="25"/>
  <c r="D2483" i="25"/>
  <c r="D1044" i="25"/>
  <c r="D4441" i="25"/>
  <c r="D6612" i="25"/>
  <c r="D5061" i="25"/>
  <c r="D1487" i="25"/>
  <c r="D4930" i="25"/>
  <c r="D5501" i="25"/>
  <c r="D2828" i="25"/>
  <c r="D3978" i="25"/>
  <c r="D2825" i="25"/>
  <c r="D2688" i="25"/>
  <c r="D2677" i="25"/>
  <c r="D2278" i="25"/>
  <c r="D3027" i="25"/>
  <c r="D3986" i="25"/>
  <c r="D4235" i="25"/>
  <c r="D2382" i="25"/>
  <c r="D3987" i="25"/>
  <c r="D2441" i="25"/>
  <c r="D2939" i="25"/>
  <c r="D2636" i="25"/>
  <c r="D2627" i="25"/>
  <c r="D5346" i="25"/>
  <c r="D2237" i="25"/>
  <c r="D5468" i="25"/>
  <c r="D667" i="25"/>
  <c r="D6435" i="25"/>
  <c r="D6506" i="25"/>
  <c r="D4516" i="25"/>
  <c r="D1236" i="25"/>
  <c r="D6390" i="25"/>
  <c r="D5196" i="25"/>
  <c r="D5746" i="25"/>
  <c r="D379" i="25"/>
  <c r="D3461" i="25"/>
  <c r="D2723" i="25"/>
  <c r="D6927" i="25"/>
  <c r="D3105" i="25"/>
  <c r="D6115" i="25"/>
  <c r="D4041" i="25"/>
  <c r="D6445" i="25"/>
  <c r="D1257" i="25"/>
  <c r="D492" i="25"/>
  <c r="D4591" i="25"/>
  <c r="D438" i="25"/>
  <c r="D5063" i="25"/>
  <c r="D3243" i="25"/>
  <c r="D6768" i="25"/>
  <c r="D6724" i="25"/>
  <c r="D2705" i="25"/>
  <c r="D4290" i="25"/>
  <c r="D1446" i="25"/>
  <c r="D5012" i="25"/>
  <c r="D5434" i="25"/>
  <c r="D3172" i="25"/>
  <c r="D6048" i="25"/>
  <c r="D4954" i="25"/>
  <c r="D2393" i="25"/>
  <c r="D756" i="25"/>
  <c r="D4796" i="25"/>
  <c r="D4988" i="25"/>
  <c r="D2196" i="25"/>
  <c r="D2243" i="25"/>
  <c r="D2962" i="25"/>
  <c r="D6316" i="25"/>
  <c r="D5945" i="25"/>
  <c r="D3119" i="25"/>
  <c r="D4713" i="25"/>
  <c r="D5779" i="25"/>
  <c r="D6716" i="25"/>
  <c r="D3196" i="25"/>
  <c r="D6088" i="25"/>
  <c r="D5519" i="25"/>
  <c r="D634" i="25"/>
  <c r="D2217" i="25"/>
  <c r="D2682" i="25"/>
  <c r="D3079" i="25"/>
  <c r="D3134" i="25"/>
  <c r="D5712" i="25"/>
  <c r="D1573" i="25"/>
  <c r="D5885" i="25"/>
  <c r="D4445" i="25"/>
  <c r="D1849" i="25"/>
  <c r="D2411" i="25"/>
  <c r="D926" i="25"/>
  <c r="D4634" i="25"/>
  <c r="D1036" i="25"/>
  <c r="D1435" i="25"/>
  <c r="D1105" i="25"/>
  <c r="D6701" i="25"/>
  <c r="D6347" i="25"/>
  <c r="D2771" i="25"/>
  <c r="D679" i="25"/>
  <c r="D5538" i="25"/>
  <c r="D1771" i="25"/>
  <c r="D314" i="25"/>
  <c r="D5368" i="25"/>
  <c r="D5302" i="25"/>
  <c r="D4708" i="25"/>
  <c r="D6299" i="25"/>
  <c r="D2658" i="25"/>
  <c r="D6107" i="25"/>
  <c r="D766" i="25"/>
  <c r="D6560" i="25"/>
  <c r="D828" i="25"/>
  <c r="D6130" i="25"/>
  <c r="D1486" i="25"/>
  <c r="D6894" i="25"/>
  <c r="D5172" i="25"/>
  <c r="D4645" i="25"/>
  <c r="D2029" i="25"/>
  <c r="D1479" i="25"/>
  <c r="D1407" i="25"/>
  <c r="D1557" i="25"/>
  <c r="D2103" i="25"/>
  <c r="D3074" i="25"/>
  <c r="D6364" i="25"/>
  <c r="D5940" i="25"/>
  <c r="D1810" i="25"/>
  <c r="D6324" i="25"/>
  <c r="D3031" i="25"/>
  <c r="D5907" i="25"/>
  <c r="D1339" i="25"/>
  <c r="D6537" i="25"/>
  <c r="D6090" i="25"/>
  <c r="D1682" i="25"/>
  <c r="D6454" i="25"/>
  <c r="D1144" i="25"/>
  <c r="D2699" i="25"/>
  <c r="D5226" i="25"/>
  <c r="D1290" i="25"/>
  <c r="D6834" i="25"/>
  <c r="D7003" i="25"/>
  <c r="D1807" i="25"/>
  <c r="D4099" i="25"/>
  <c r="D3220" i="25"/>
  <c r="D1088" i="25"/>
  <c r="D4107" i="25"/>
  <c r="D3266" i="25"/>
  <c r="D2455" i="25"/>
  <c r="D1034" i="25"/>
  <c r="D2291" i="25"/>
  <c r="D2610" i="25"/>
  <c r="D2952" i="25"/>
  <c r="D4354" i="25"/>
  <c r="D1238" i="25"/>
  <c r="D1726" i="25"/>
  <c r="D5571" i="25"/>
  <c r="D2113" i="25"/>
  <c r="D4904" i="25"/>
  <c r="D1933" i="25"/>
  <c r="D1210" i="25"/>
  <c r="D2675" i="25"/>
  <c r="D3415" i="25"/>
  <c r="D165" i="25"/>
  <c r="D4623" i="25"/>
  <c r="D2164" i="25"/>
  <c r="D815" i="25"/>
  <c r="D5205" i="25"/>
  <c r="D644" i="25"/>
  <c r="D1631" i="25"/>
  <c r="D2354" i="25"/>
  <c r="D6739" i="25"/>
  <c r="D5668" i="25"/>
  <c r="D2995" i="25"/>
  <c r="D4663" i="25"/>
  <c r="D3456" i="25"/>
  <c r="D1672" i="25"/>
  <c r="D4914" i="25"/>
  <c r="D5931" i="25"/>
  <c r="D1928" i="25"/>
  <c r="D3926" i="25"/>
  <c r="D6646" i="25"/>
  <c r="D4734" i="25"/>
  <c r="D1720" i="25"/>
  <c r="D5429" i="25"/>
  <c r="D4355" i="25"/>
  <c r="D5342" i="25"/>
  <c r="D3921" i="25"/>
  <c r="D1437" i="25"/>
  <c r="D2676" i="25"/>
  <c r="D3399" i="25"/>
  <c r="D3007" i="25"/>
  <c r="D4365" i="25"/>
  <c r="D4740" i="25"/>
  <c r="D5116" i="25"/>
  <c r="D1466" i="25"/>
  <c r="D434" i="25"/>
  <c r="D4308" i="25"/>
  <c r="D2976" i="25"/>
  <c r="D4927" i="25"/>
  <c r="D1898" i="25"/>
  <c r="D4584" i="25"/>
  <c r="D1226" i="25"/>
  <c r="D1383" i="25"/>
  <c r="D1165" i="25"/>
  <c r="D1272" i="25"/>
  <c r="D5327" i="25"/>
  <c r="D1526" i="25"/>
  <c r="D4773" i="25"/>
  <c r="D3534" i="25"/>
  <c r="D6218" i="25"/>
  <c r="D2561" i="25"/>
  <c r="D6873" i="25"/>
  <c r="D1364" i="25"/>
  <c r="D5814" i="25"/>
  <c r="D3388" i="25"/>
  <c r="D2671" i="25"/>
  <c r="D6205" i="25"/>
  <c r="D155" i="25"/>
  <c r="D5687" i="25"/>
  <c r="D5105" i="25"/>
  <c r="D5440" i="25"/>
  <c r="D1741" i="25"/>
  <c r="D1216" i="25"/>
  <c r="D3008" i="25"/>
  <c r="D1498" i="25"/>
  <c r="D1014" i="25"/>
  <c r="D6325" i="25"/>
  <c r="D7080" i="25"/>
  <c r="D4027" i="25"/>
  <c r="D3187" i="25"/>
  <c r="D2470" i="25"/>
  <c r="D6977" i="25"/>
  <c r="D2596" i="25"/>
  <c r="D2509" i="25"/>
  <c r="D1681" i="25"/>
  <c r="D1654" i="25"/>
  <c r="D7097" i="25"/>
  <c r="D5780" i="25"/>
  <c r="D3330" i="25"/>
  <c r="D4944" i="25"/>
  <c r="D6774" i="25"/>
  <c r="D5330" i="25"/>
  <c r="D6171" i="25"/>
  <c r="D7081" i="25"/>
  <c r="D5799" i="25"/>
  <c r="D3061" i="25"/>
  <c r="D6720" i="25"/>
  <c r="D84" i="25"/>
  <c r="D6673" i="25"/>
  <c r="D2964" i="25"/>
  <c r="D4896" i="25"/>
  <c r="D7098" i="25"/>
  <c r="D6024" i="25"/>
  <c r="D6225" i="25"/>
  <c r="D1926" i="25"/>
  <c r="D6855" i="25"/>
  <c r="D5581" i="25"/>
  <c r="D2040" i="25"/>
  <c r="D5217" i="25"/>
  <c r="D6102" i="25"/>
  <c r="D4205" i="25"/>
  <c r="D3377" i="25"/>
  <c r="D6879" i="25"/>
  <c r="D1910" i="25"/>
  <c r="D4906" i="25"/>
  <c r="D2219" i="25"/>
  <c r="D2085" i="25"/>
  <c r="D2667" i="25"/>
  <c r="D6178" i="25"/>
  <c r="D4198" i="25"/>
  <c r="D1937" i="25"/>
  <c r="D482" i="25"/>
  <c r="D743" i="25"/>
  <c r="D4351" i="25"/>
  <c r="D5562" i="25"/>
  <c r="D3979" i="25"/>
  <c r="D2420" i="25"/>
  <c r="D3466" i="25"/>
  <c r="D1894" i="25"/>
  <c r="D6327" i="25"/>
  <c r="D2619" i="25"/>
  <c r="D2163" i="25"/>
  <c r="D2606" i="25"/>
  <c r="D888" i="25"/>
  <c r="D3086" i="25"/>
  <c r="D3993" i="25"/>
  <c r="D4709" i="25"/>
  <c r="D4369" i="25"/>
  <c r="D5272" i="25"/>
  <c r="D2870" i="25"/>
  <c r="D3462" i="25"/>
  <c r="D1733" i="25"/>
  <c r="D3992" i="25"/>
  <c r="D201" i="25"/>
  <c r="D2424" i="25"/>
  <c r="D3179" i="25"/>
  <c r="D5614" i="25"/>
  <c r="D3048" i="25"/>
  <c r="D1255" i="25"/>
  <c r="D6580" i="25"/>
  <c r="D5407" i="25"/>
  <c r="D181" i="25"/>
  <c r="D1468" i="25"/>
  <c r="D2214" i="25"/>
  <c r="D1234" i="25"/>
  <c r="D6122" i="25"/>
  <c r="D3924" i="25"/>
  <c r="D6638" i="25"/>
  <c r="D7087" i="25"/>
  <c r="D6889" i="25"/>
  <c r="D351" i="25"/>
  <c r="D5300" i="25"/>
  <c r="D1452" i="25"/>
  <c r="D6562" i="25"/>
  <c r="D361" i="25"/>
  <c r="D7299" i="25"/>
  <c r="D6342" i="25"/>
  <c r="D6854" i="25"/>
  <c r="D5045" i="25"/>
  <c r="D1027" i="25"/>
  <c r="D3465" i="25"/>
  <c r="D5390" i="25"/>
  <c r="D4339" i="25"/>
  <c r="D1960" i="25"/>
  <c r="D1228" i="25"/>
  <c r="D6838" i="25"/>
  <c r="D3535" i="25"/>
  <c r="D4114" i="25"/>
  <c r="D2072" i="25"/>
  <c r="D5280" i="25"/>
  <c r="D1083" i="25"/>
  <c r="D984" i="25"/>
  <c r="D3016" i="25"/>
  <c r="D5326" i="25"/>
  <c r="D2310" i="25"/>
  <c r="D1410" i="25"/>
  <c r="D365" i="25"/>
  <c r="D530" i="25"/>
  <c r="D5456" i="25"/>
  <c r="D4080" i="25"/>
  <c r="D2132" i="25"/>
  <c r="D1346" i="25"/>
  <c r="D3169" i="25"/>
  <c r="D4295" i="25"/>
  <c r="D4356" i="25"/>
  <c r="D2686" i="25"/>
  <c r="D6972" i="25"/>
  <c r="D1195" i="25"/>
  <c r="D6835" i="25"/>
  <c r="D5476" i="25"/>
  <c r="D1753" i="25"/>
  <c r="D5351" i="25"/>
  <c r="D3127" i="25"/>
  <c r="D171" i="25"/>
  <c r="D3274" i="25"/>
  <c r="D6802" i="25"/>
  <c r="D2626" i="25"/>
  <c r="D6425" i="25"/>
  <c r="D598" i="25"/>
  <c r="D802" i="25"/>
  <c r="D6034" i="25"/>
  <c r="D1663" i="25"/>
  <c r="D3164" i="25"/>
  <c r="D769" i="25"/>
  <c r="D1641" i="25"/>
  <c r="D6530" i="25"/>
  <c r="D409" i="25"/>
  <c r="D5043" i="25"/>
  <c r="D1449" i="25"/>
  <c r="D870" i="25"/>
  <c r="D591" i="25"/>
  <c r="D264" i="25"/>
  <c r="D7172" i="25"/>
  <c r="D2532" i="25"/>
  <c r="D6591" i="25"/>
  <c r="D6916" i="25"/>
  <c r="D7268" i="25"/>
  <c r="D1385" i="25"/>
  <c r="D6338" i="25"/>
  <c r="D6059" i="25"/>
  <c r="D6910" i="25"/>
  <c r="D1793" i="25"/>
  <c r="D5617" i="25"/>
  <c r="D2886" i="25"/>
  <c r="D345" i="25"/>
  <c r="D3536" i="25"/>
  <c r="D1063" i="25"/>
  <c r="D4462" i="25"/>
  <c r="D637" i="25"/>
  <c r="D2015" i="25"/>
  <c r="D927" i="25"/>
  <c r="D6511" i="25"/>
  <c r="D3261" i="25"/>
  <c r="D2213" i="25"/>
  <c r="D2202" i="25"/>
  <c r="D6570" i="25"/>
  <c r="D5698" i="25"/>
  <c r="D4233" i="25"/>
  <c r="D2473" i="25"/>
  <c r="D4683" i="25"/>
  <c r="D5891" i="25"/>
  <c r="D86" i="25"/>
  <c r="D883" i="25"/>
  <c r="D1251" i="25"/>
  <c r="D4119" i="25"/>
  <c r="D1372" i="25"/>
  <c r="D2403" i="25"/>
  <c r="D715" i="25"/>
  <c r="D909" i="25"/>
  <c r="D1186" i="25"/>
  <c r="D1950" i="25"/>
  <c r="D4430" i="25"/>
  <c r="D5865" i="25"/>
  <c r="D6750" i="25"/>
  <c r="D2747" i="25"/>
  <c r="D7150" i="25"/>
  <c r="D2889" i="25"/>
  <c r="D3939" i="25"/>
  <c r="D822" i="25"/>
  <c r="D2761" i="25"/>
  <c r="D1458" i="25"/>
  <c r="D6943" i="25"/>
  <c r="D750" i="25"/>
  <c r="D7242" i="25"/>
  <c r="D3933" i="25"/>
  <c r="D202" i="25"/>
  <c r="D6991" i="25"/>
  <c r="D1788" i="25"/>
  <c r="D3940" i="25"/>
  <c r="D3084" i="25"/>
  <c r="D6951" i="25"/>
  <c r="D4352" i="25"/>
  <c r="D6120" i="25"/>
  <c r="D303" i="25"/>
  <c r="D1192" i="25"/>
  <c r="D1207" i="25"/>
  <c r="D7216" i="25"/>
  <c r="D921" i="25"/>
  <c r="D595" i="25"/>
  <c r="D161" i="25"/>
  <c r="D460" i="25"/>
  <c r="D6683" i="25"/>
  <c r="D258" i="25"/>
  <c r="D4264" i="25"/>
  <c r="D1277" i="25"/>
  <c r="D2516" i="25"/>
  <c r="D160" i="25"/>
  <c r="D246" i="25"/>
  <c r="D6926" i="25"/>
  <c r="D6667" i="25"/>
  <c r="D3168" i="25"/>
  <c r="D7304" i="25"/>
  <c r="D3958" i="25"/>
  <c r="D7208" i="25"/>
  <c r="D445" i="25"/>
  <c r="D191" i="25"/>
  <c r="D1905" i="25"/>
  <c r="D5950" i="25"/>
  <c r="D1128" i="25"/>
  <c r="D6568" i="25"/>
  <c r="D5916" i="25"/>
  <c r="D1685" i="25"/>
  <c r="D4620" i="25"/>
  <c r="D6302" i="25"/>
  <c r="D178" i="25"/>
  <c r="D7246" i="25"/>
  <c r="D7274" i="25"/>
  <c r="D526" i="25"/>
  <c r="D7135" i="25"/>
  <c r="D2187" i="25"/>
  <c r="D787" i="25"/>
  <c r="D3282" i="25"/>
  <c r="D272" i="25"/>
  <c r="D7321" i="25"/>
  <c r="D5636" i="25"/>
  <c r="D6844" i="25"/>
  <c r="D850" i="25"/>
  <c r="D70" i="25"/>
  <c r="D59" i="25"/>
  <c r="D263" i="25"/>
  <c r="D794" i="25"/>
  <c r="D702" i="25"/>
  <c r="D6051" i="25"/>
  <c r="D1897" i="25"/>
  <c r="D4566" i="25"/>
  <c r="D5729" i="25"/>
  <c r="D27" i="25"/>
  <c r="D628" i="25"/>
  <c r="D19" i="25"/>
  <c r="D872" i="25"/>
  <c r="D3537" i="25"/>
  <c r="D6963" i="25"/>
  <c r="D1464" i="25"/>
  <c r="D6999" i="25"/>
  <c r="D6958" i="25"/>
  <c r="D51" i="25"/>
  <c r="D7161" i="25"/>
  <c r="D52" i="25"/>
  <c r="D38" i="25"/>
  <c r="D3538" i="25"/>
  <c r="D1696" i="25"/>
  <c r="D7279" i="25"/>
  <c r="D6528" i="25"/>
  <c r="D4718" i="25"/>
  <c r="D47" i="25"/>
  <c r="D5577" i="25"/>
  <c r="D7252" i="25"/>
  <c r="D1595" i="25"/>
  <c r="D6957" i="25"/>
  <c r="D7296" i="25"/>
  <c r="D638" i="25"/>
  <c r="D56" i="25"/>
  <c r="D97" i="25"/>
  <c r="D740" i="25"/>
  <c r="D350" i="25"/>
  <c r="D115" i="25"/>
  <c r="D1382" i="25"/>
  <c r="D325" i="25"/>
  <c r="D7332" i="25"/>
  <c r="D53" i="25"/>
  <c r="D238" i="25"/>
  <c r="D540" i="25"/>
  <c r="D6825" i="25"/>
  <c r="D40" i="25"/>
  <c r="D1398" i="25"/>
  <c r="D6191" i="25"/>
  <c r="D327" i="25"/>
  <c r="D4110" i="25"/>
  <c r="D2304" i="25"/>
  <c r="D110" i="25"/>
  <c r="D1203" i="25"/>
  <c r="D6573" i="25"/>
  <c r="D678" i="25"/>
  <c r="D6660" i="25"/>
  <c r="D2484" i="25"/>
  <c r="D6336" i="25"/>
  <c r="D7295" i="25"/>
  <c r="D195" i="25"/>
  <c r="D3102" i="25"/>
  <c r="D2263" i="25"/>
  <c r="D7046" i="25"/>
  <c r="D6448" i="25"/>
  <c r="D2330" i="25"/>
  <c r="D4332" i="25"/>
  <c r="D7244" i="25"/>
  <c r="D7140" i="25"/>
  <c r="D342" i="25"/>
  <c r="D6420" i="25"/>
  <c r="D6749" i="25"/>
  <c r="D5711" i="25"/>
  <c r="D117" i="25"/>
  <c r="D968" i="25"/>
  <c r="D2172" i="25"/>
  <c r="D277" i="25"/>
  <c r="D5139" i="25"/>
  <c r="D7232" i="25"/>
  <c r="D3158" i="25"/>
  <c r="D586" i="25"/>
  <c r="D741" i="25"/>
  <c r="D712" i="25"/>
  <c r="D7265" i="25"/>
  <c r="D7119" i="25"/>
  <c r="D6697" i="25"/>
  <c r="D7234" i="25"/>
  <c r="D1252" i="25"/>
  <c r="D713" i="25"/>
  <c r="D7264" i="25"/>
  <c r="D276" i="25"/>
  <c r="D2109" i="25"/>
  <c r="D7249" i="25"/>
  <c r="D7294" i="25"/>
  <c r="D7153" i="25"/>
  <c r="D2922" i="25"/>
  <c r="D127" i="25"/>
  <c r="D219" i="25"/>
  <c r="D2385" i="25"/>
  <c r="D3366" i="25"/>
  <c r="D2016" i="25"/>
  <c r="D6567" i="25"/>
  <c r="D5714" i="25"/>
  <c r="D5386" i="25"/>
  <c r="D6159" i="25"/>
  <c r="D836" i="25"/>
  <c r="D1902" i="25"/>
  <c r="D6373" i="25"/>
  <c r="D5215" i="25"/>
  <c r="D514" i="25"/>
  <c r="D3035" i="25"/>
  <c r="D3539" i="25"/>
  <c r="D33" i="25"/>
  <c r="D96" i="25"/>
  <c r="D6438" i="25"/>
  <c r="D24" i="25"/>
  <c r="D35" i="25"/>
  <c r="D6684" i="25"/>
  <c r="D1943" i="25"/>
  <c r="D6481" i="25"/>
  <c r="D3540" i="25"/>
  <c r="D745" i="25"/>
  <c r="D6744" i="25"/>
  <c r="D6332" i="25"/>
  <c r="D1782" i="25"/>
  <c r="D6621" i="25"/>
  <c r="D5824" i="25"/>
  <c r="D5183" i="25"/>
  <c r="D6707" i="25"/>
  <c r="D7263" i="25"/>
  <c r="D6714" i="25"/>
  <c r="D7325" i="25"/>
  <c r="D26" i="25"/>
  <c r="D1506" i="25"/>
  <c r="D7335" i="25"/>
  <c r="D7319" i="25"/>
  <c r="D183" i="25"/>
  <c r="D87" i="25"/>
  <c r="D29" i="25"/>
  <c r="D34" i="25"/>
  <c r="D7151" i="25"/>
  <c r="D7336" i="25"/>
  <c r="D7338" i="25"/>
  <c r="D7331" i="25"/>
  <c r="D39" i="25"/>
  <c r="D1547" i="25"/>
  <c r="D7291" i="25"/>
  <c r="D5422" i="25"/>
  <c r="D7324" i="25"/>
  <c r="D3190" i="25"/>
  <c r="D229" i="25"/>
  <c r="D7337" i="25"/>
  <c r="D7156" i="25"/>
  <c r="D1273" i="25"/>
  <c r="D7326" i="25"/>
  <c r="D7322" i="25"/>
  <c r="D962" i="25"/>
  <c r="D6996" i="25"/>
  <c r="D6816" i="25"/>
  <c r="D7079" i="25"/>
  <c r="D4190" i="25"/>
  <c r="D689" i="25"/>
  <c r="D7091" i="25"/>
  <c r="D780" i="25"/>
  <c r="D423" i="25"/>
  <c r="D6626" i="25"/>
  <c r="D6492" i="25"/>
  <c r="D6559" i="25"/>
  <c r="D7039" i="25"/>
  <c r="D4507" i="25"/>
  <c r="D5823" i="25"/>
  <c r="D7115" i="25"/>
  <c r="D5121" i="25"/>
  <c r="D1779" i="25"/>
  <c r="D6898" i="25"/>
  <c r="D5321" i="25"/>
  <c r="D2493" i="25"/>
  <c r="D6523" i="25"/>
  <c r="D302" i="25"/>
  <c r="D5750" i="25"/>
  <c r="D2859" i="25"/>
  <c r="D5453" i="25"/>
  <c r="D5626" i="25"/>
  <c r="D2285" i="25"/>
  <c r="D6636" i="25"/>
  <c r="D1985" i="25"/>
  <c r="D4970" i="25"/>
  <c r="D6244" i="25"/>
  <c r="D2317" i="25"/>
  <c r="D3064" i="25"/>
  <c r="D7191" i="25"/>
  <c r="D5314" i="25"/>
  <c r="D2081" i="25"/>
  <c r="D4121" i="25"/>
  <c r="D7042" i="25"/>
  <c r="D6278" i="25"/>
  <c r="D1603" i="25"/>
  <c r="D542" i="25"/>
  <c r="D499" i="25"/>
  <c r="D74" i="25"/>
  <c r="D6741" i="25"/>
  <c r="D6240" i="25"/>
  <c r="D6176" i="25"/>
  <c r="D7165" i="25"/>
  <c r="D144" i="25"/>
  <c r="D397" i="25"/>
  <c r="D2234" i="25"/>
  <c r="D3348" i="25"/>
  <c r="D6585" i="25"/>
  <c r="D6827" i="25"/>
  <c r="D7133" i="25"/>
  <c r="D998" i="25"/>
  <c r="D7078" i="25"/>
  <c r="D748" i="25"/>
  <c r="D495" i="25"/>
  <c r="D3541" i="25"/>
  <c r="D1533" i="25"/>
  <c r="D6518" i="25"/>
  <c r="D7328" i="25"/>
  <c r="D179" i="25"/>
  <c r="D7012" i="25"/>
  <c r="D3222" i="25"/>
  <c r="D6939" i="25"/>
  <c r="D1467" i="25"/>
  <c r="D398" i="25"/>
  <c r="D7072" i="25"/>
  <c r="D6959" i="25"/>
  <c r="D7094" i="25"/>
  <c r="D4811" i="25"/>
  <c r="D6748" i="25"/>
  <c r="D3314" i="25"/>
  <c r="D2373" i="25"/>
  <c r="D5915" i="25"/>
  <c r="D1168" i="25"/>
  <c r="D1366" i="25"/>
  <c r="D4273" i="25"/>
  <c r="D4019" i="25"/>
  <c r="D6157" i="25"/>
  <c r="D657" i="25"/>
  <c r="D7171" i="25"/>
  <c r="D4968" i="25"/>
  <c r="D6888" i="25"/>
  <c r="D2652" i="25"/>
  <c r="D4919" i="25"/>
  <c r="D447" i="25"/>
  <c r="D4958" i="25"/>
  <c r="D6428" i="25"/>
  <c r="D5491" i="25"/>
  <c r="D5590" i="25"/>
  <c r="D783" i="25"/>
  <c r="D3132" i="25"/>
  <c r="D2254" i="25"/>
  <c r="D4437" i="25"/>
  <c r="D469" i="25"/>
  <c r="D2332" i="25"/>
  <c r="D4017" i="25"/>
  <c r="D3959" i="25"/>
  <c r="D958" i="25"/>
  <c r="D2921" i="25"/>
  <c r="D1507" i="25"/>
  <c r="D2543" i="25"/>
  <c r="D6447" i="25"/>
  <c r="D2387" i="25"/>
  <c r="D455" i="25"/>
  <c r="D6708" i="25"/>
  <c r="D620" i="25"/>
  <c r="D6497" i="25"/>
  <c r="D1439" i="25"/>
  <c r="D2567" i="25"/>
  <c r="D64" i="25"/>
  <c r="D527" i="25"/>
  <c r="D3977" i="25"/>
  <c r="D4111" i="25"/>
  <c r="D2024" i="25"/>
  <c r="D2489" i="25"/>
  <c r="D699" i="25"/>
  <c r="D6803" i="25"/>
  <c r="D835" i="25"/>
  <c r="D3364" i="25"/>
  <c r="D1592" i="25"/>
  <c r="D6769" i="25"/>
  <c r="D6765" i="25"/>
  <c r="D6655" i="25"/>
  <c r="D45" i="25"/>
  <c r="D4367" i="25"/>
  <c r="D646" i="25"/>
  <c r="D88" i="25"/>
  <c r="D7269" i="25"/>
  <c r="D4060" i="25"/>
  <c r="D6652" i="25"/>
  <c r="D7287" i="25"/>
  <c r="D979" i="25"/>
  <c r="D7313" i="25"/>
  <c r="D7217" i="25"/>
  <c r="D2560" i="25"/>
  <c r="D294" i="25"/>
  <c r="D6727" i="25"/>
  <c r="D910" i="25"/>
  <c r="D2745" i="25"/>
  <c r="D6862" i="25"/>
  <c r="D6539" i="25"/>
  <c r="D1791" i="25"/>
  <c r="D3181" i="25"/>
  <c r="D3477" i="25"/>
  <c r="D2901" i="25"/>
  <c r="D4079" i="25"/>
  <c r="D411" i="25"/>
  <c r="D7111" i="25"/>
  <c r="D5182" i="25"/>
  <c r="D3142" i="25"/>
  <c r="D285" i="25"/>
  <c r="D940" i="25"/>
  <c r="D145" i="25"/>
  <c r="D6274" i="25"/>
  <c r="D6757" i="25"/>
  <c r="D6482" i="25"/>
  <c r="D6793" i="25"/>
  <c r="D6257" i="25"/>
  <c r="D1474" i="25"/>
  <c r="D706" i="25"/>
  <c r="D282" i="25"/>
  <c r="D1315" i="25"/>
  <c r="D2133" i="25"/>
  <c r="D948" i="25"/>
  <c r="D6461" i="25"/>
  <c r="D152" i="25"/>
  <c r="D6947" i="25"/>
  <c r="D452" i="25"/>
  <c r="D7259" i="25"/>
  <c r="D7282" i="25"/>
  <c r="D6822" i="25"/>
  <c r="D4981" i="25"/>
  <c r="D6952" i="25"/>
  <c r="D1635" i="25"/>
  <c r="D5919" i="25"/>
  <c r="D4013" i="25"/>
  <c r="D7040" i="25"/>
  <c r="D3236" i="25"/>
  <c r="D6881" i="25"/>
  <c r="D4639" i="25"/>
  <c r="D2898" i="25"/>
  <c r="D4875" i="25"/>
  <c r="D3374" i="25"/>
  <c r="D4267" i="25"/>
  <c r="D3106" i="25"/>
  <c r="D840" i="25"/>
  <c r="D1923" i="25"/>
  <c r="D693" i="25"/>
  <c r="D322" i="25"/>
  <c r="D3906" i="25"/>
  <c r="D2456" i="25"/>
  <c r="D4852" i="25"/>
  <c r="D7213" i="25"/>
  <c r="D5680" i="25"/>
  <c r="D821" i="25"/>
  <c r="D668" i="25"/>
  <c r="D3149" i="25"/>
  <c r="D3392" i="25"/>
  <c r="D6013" i="25"/>
  <c r="D6078" i="25"/>
  <c r="D4964" i="25"/>
  <c r="D601" i="25"/>
  <c r="D1376" i="25"/>
  <c r="D648" i="25"/>
  <c r="D6259" i="25"/>
  <c r="D6912" i="25"/>
  <c r="D4061" i="25"/>
  <c r="D483" i="25"/>
  <c r="D3963" i="25"/>
  <c r="D4971" i="25"/>
  <c r="D6941" i="25"/>
  <c r="D4340" i="25"/>
  <c r="D1152" i="25"/>
  <c r="D6027" i="25"/>
  <c r="D3316" i="25"/>
  <c r="D842" i="25"/>
  <c r="D1078" i="25"/>
  <c r="D6945" i="25"/>
  <c r="D5866" i="25"/>
  <c r="D3271" i="25"/>
  <c r="D6181" i="25"/>
  <c r="D6148" i="25"/>
  <c r="D1954" i="25"/>
  <c r="D6263" i="25"/>
  <c r="D3090" i="25"/>
  <c r="D3904" i="25"/>
  <c r="D20" i="25"/>
  <c r="D4028" i="25"/>
  <c r="D71" i="25"/>
  <c r="D1108" i="25"/>
  <c r="D138" i="25"/>
  <c r="D5892" i="25"/>
  <c r="D1348" i="25"/>
  <c r="D6847" i="25"/>
  <c r="D7070" i="25"/>
  <c r="D4390" i="25"/>
  <c r="D107" i="25"/>
  <c r="D3915" i="25"/>
  <c r="D7329" i="25"/>
  <c r="D21" i="25"/>
  <c r="D217" i="25"/>
  <c r="D7152" i="25"/>
  <c r="D6848" i="25"/>
  <c r="D829" i="25"/>
  <c r="D3988" i="25"/>
  <c r="D5219" i="25"/>
  <c r="D126" i="25"/>
  <c r="D225" i="25"/>
  <c r="D2244" i="25"/>
  <c r="D4863" i="25"/>
  <c r="D2033" i="25"/>
  <c r="D3400" i="25"/>
  <c r="D4866" i="25"/>
  <c r="D312" i="25"/>
  <c r="D2806" i="25"/>
  <c r="D3204" i="25"/>
  <c r="D4393" i="25"/>
  <c r="D4774" i="25"/>
  <c r="D3147" i="25"/>
  <c r="D1189" i="25"/>
  <c r="D2695" i="25"/>
  <c r="D4715" i="25"/>
  <c r="D1724" i="25"/>
  <c r="D4175" i="25"/>
  <c r="D5263" i="25"/>
  <c r="D3257" i="25"/>
  <c r="D318" i="25"/>
  <c r="D4272" i="25"/>
  <c r="D48" i="25"/>
  <c r="D3070" i="25"/>
  <c r="D650" i="25"/>
  <c r="D465" i="25"/>
  <c r="D5819" i="25"/>
  <c r="D428" i="25"/>
  <c r="D6967" i="25"/>
  <c r="D363" i="25"/>
  <c r="D7158" i="25"/>
  <c r="D7320" i="25"/>
  <c r="D4188" i="25"/>
  <c r="D2105" i="25"/>
  <c r="D6472" i="25"/>
  <c r="D3233" i="25"/>
  <c r="D1622" i="25"/>
  <c r="D5701" i="25"/>
  <c r="D4348" i="25"/>
  <c r="D1406" i="25"/>
  <c r="D992" i="25"/>
  <c r="D7110" i="25"/>
  <c r="D1415" i="25"/>
  <c r="D5411" i="25"/>
  <c r="D7270" i="25"/>
  <c r="D4932" i="25"/>
  <c r="D5897" i="25"/>
  <c r="D3395" i="25"/>
  <c r="D2564" i="25"/>
  <c r="D339" i="25"/>
  <c r="D3928" i="25"/>
  <c r="D3252" i="25"/>
  <c r="D6044" i="25"/>
  <c r="D4100" i="25"/>
  <c r="D608" i="25"/>
  <c r="D1022" i="25"/>
  <c r="D696" i="25"/>
  <c r="D2084" i="25"/>
  <c r="D2989" i="25"/>
  <c r="D4797" i="25"/>
  <c r="D1463" i="25"/>
  <c r="D980" i="25"/>
  <c r="D2096" i="25"/>
  <c r="D4757" i="25"/>
  <c r="D2746" i="25"/>
  <c r="D3371" i="25"/>
  <c r="D6037" i="25"/>
  <c r="D2759" i="25"/>
  <c r="D3542" i="25"/>
  <c r="D5718" i="25"/>
  <c r="D3449" i="25"/>
  <c r="D4388" i="25"/>
  <c r="D517" i="25"/>
  <c r="D5995" i="25"/>
  <c r="D6434" i="25"/>
  <c r="D728" i="25"/>
  <c r="D5281" i="25"/>
  <c r="D486" i="25"/>
  <c r="D5068" i="25"/>
  <c r="D6113" i="25"/>
  <c r="D4511" i="25"/>
  <c r="D6871" i="25"/>
  <c r="D2880" i="25"/>
  <c r="D2973" i="25"/>
  <c r="D3077" i="25"/>
  <c r="D2478" i="25"/>
  <c r="D4733" i="25"/>
  <c r="D2770" i="25"/>
  <c r="D2856" i="25"/>
  <c r="D5570" i="25"/>
  <c r="D7010" i="25"/>
  <c r="D317" i="25"/>
  <c r="D2368" i="25"/>
  <c r="D256" i="25"/>
  <c r="D5322" i="25"/>
  <c r="D1731" i="25"/>
  <c r="D4545" i="25"/>
  <c r="D3543" i="25"/>
  <c r="D496" i="25"/>
  <c r="D5365" i="25"/>
  <c r="D1015" i="25"/>
  <c r="D1714" i="25"/>
  <c r="D3352" i="25"/>
  <c r="D4064" i="25"/>
  <c r="D4737" i="25"/>
  <c r="D1872" i="25"/>
  <c r="D1205" i="25"/>
  <c r="D6975" i="25"/>
  <c r="D6047" i="25"/>
  <c r="D5623" i="25"/>
  <c r="D474" i="25"/>
  <c r="D385" i="25"/>
  <c r="D257" i="25"/>
  <c r="D5249" i="25"/>
  <c r="D6696" i="25"/>
  <c r="D5374" i="25"/>
  <c r="D369" i="25"/>
  <c r="D776" i="25"/>
  <c r="D6666" i="25"/>
  <c r="D720" i="25"/>
  <c r="D3155" i="25"/>
  <c r="D198" i="25"/>
  <c r="D173" i="25"/>
  <c r="D1694" i="25"/>
  <c r="D1678" i="25"/>
  <c r="D7188" i="25"/>
  <c r="D1233" i="25"/>
  <c r="D4231" i="25"/>
  <c r="D3983" i="25"/>
  <c r="D2534" i="25"/>
  <c r="D4945" i="25"/>
  <c r="D893" i="25"/>
  <c r="D1776" i="25"/>
  <c r="D5685" i="25"/>
  <c r="D3989" i="25"/>
  <c r="D4699" i="25"/>
  <c r="D2643" i="25"/>
  <c r="D6759" i="25"/>
  <c r="D1285" i="25"/>
  <c r="D3093" i="25"/>
  <c r="D1900" i="25"/>
  <c r="D651" i="25"/>
  <c r="D5618" i="25"/>
  <c r="D4249" i="25"/>
  <c r="D7122" i="25"/>
  <c r="D5895" i="25"/>
  <c r="D1388" i="25"/>
  <c r="D7183" i="25"/>
  <c r="D4104" i="25"/>
  <c r="D1299" i="25"/>
  <c r="D2080" i="25"/>
  <c r="D3544" i="25"/>
  <c r="D1117" i="25"/>
  <c r="D3311" i="25"/>
  <c r="D3309" i="25"/>
  <c r="D2538" i="25"/>
  <c r="D1811" i="25"/>
  <c r="D6463" i="25"/>
  <c r="D6200" i="25"/>
  <c r="D6086" i="25"/>
  <c r="D4331" i="25"/>
  <c r="D3976" i="25"/>
  <c r="D5248" i="25"/>
  <c r="D1701" i="25"/>
  <c r="D2094" i="25"/>
  <c r="D5852" i="25"/>
  <c r="D7323" i="25"/>
  <c r="D1528" i="25"/>
  <c r="D187" i="25"/>
  <c r="D645" i="25"/>
  <c r="D5653" i="25"/>
  <c r="D2600" i="25"/>
  <c r="D5816" i="25"/>
  <c r="D5874" i="25"/>
  <c r="D3226" i="25"/>
  <c r="D4841" i="25"/>
  <c r="D529" i="25"/>
  <c r="D2003" i="25"/>
  <c r="D1196" i="25"/>
  <c r="D4653" i="25"/>
  <c r="D6080" i="25"/>
  <c r="D5134" i="25"/>
  <c r="D2851" i="25"/>
  <c r="D5336" i="25"/>
  <c r="D5716" i="25"/>
  <c r="D4748" i="25"/>
  <c r="D2146" i="25"/>
  <c r="D5120" i="25"/>
  <c r="D2750" i="25"/>
  <c r="D3974" i="25"/>
  <c r="D1256" i="25"/>
  <c r="D2727" i="25"/>
  <c r="D1206" i="25"/>
  <c r="D6586" i="25"/>
  <c r="D7318" i="25"/>
  <c r="D262" i="25"/>
  <c r="D4093" i="25"/>
  <c r="D5268" i="25"/>
  <c r="D6509" i="25"/>
  <c r="D7225" i="25"/>
  <c r="D5677" i="25"/>
  <c r="D3354" i="25"/>
  <c r="D4256" i="25"/>
  <c r="D275" i="25"/>
  <c r="D3434" i="25"/>
  <c r="D3545" i="25"/>
  <c r="D6067" i="25"/>
  <c r="D3262" i="25"/>
  <c r="D5438" i="25"/>
  <c r="D4068" i="25"/>
  <c r="D987" i="25"/>
  <c r="D4375" i="25"/>
  <c r="D4638" i="25"/>
  <c r="D837" i="25"/>
  <c r="D6608" i="25"/>
  <c r="D5439" i="25"/>
  <c r="D4955" i="25"/>
  <c r="D5247" i="25"/>
  <c r="D5233" i="25"/>
  <c r="D5221" i="25"/>
  <c r="D3546" i="25"/>
  <c r="D1659" i="25"/>
  <c r="D4731" i="25"/>
  <c r="D5928" i="25"/>
  <c r="D881" i="25"/>
  <c r="D2135" i="25"/>
  <c r="D4744" i="25"/>
  <c r="D3960" i="25"/>
  <c r="D5724" i="25"/>
  <c r="D4459" i="25"/>
  <c r="D3547" i="25"/>
  <c r="D5768" i="25"/>
  <c r="D3443" i="25"/>
  <c r="D2079" i="25"/>
  <c r="D5550" i="25"/>
  <c r="D5436" i="25"/>
  <c r="D2588" i="25"/>
  <c r="D3548" i="25"/>
  <c r="D5010" i="25"/>
  <c r="D1566" i="25"/>
  <c r="D6192" i="25"/>
  <c r="D5721" i="25"/>
  <c r="D6016" i="25"/>
  <c r="D4040" i="25"/>
  <c r="D1001" i="25"/>
  <c r="D6143" i="25"/>
  <c r="D4042" i="25"/>
  <c r="D730" i="25"/>
  <c r="D3029" i="25"/>
  <c r="D2804" i="25"/>
  <c r="D2193" i="25"/>
  <c r="D1279" i="25"/>
  <c r="D5384" i="25"/>
  <c r="D1903" i="25"/>
  <c r="D1712" i="25"/>
  <c r="D6063" i="25"/>
  <c r="D5379" i="25"/>
  <c r="D4810" i="25"/>
  <c r="D2078" i="25"/>
  <c r="D3360" i="25"/>
  <c r="D2448" i="25"/>
  <c r="D7163" i="25"/>
  <c r="D2813" i="25"/>
  <c r="D3447" i="25"/>
  <c r="D1794" i="25"/>
  <c r="D1769" i="25"/>
  <c r="D2466" i="25"/>
  <c r="D2156" i="25"/>
  <c r="D6167" i="25"/>
  <c r="D6137" i="25"/>
  <c r="D6043" i="25"/>
  <c r="D3208" i="25"/>
  <c r="D1652" i="25"/>
  <c r="D1142" i="25"/>
  <c r="D6074" i="25"/>
  <c r="D1774" i="25"/>
  <c r="D5115" i="25"/>
  <c r="D5261" i="25"/>
  <c r="D6469" i="25"/>
  <c r="D3370" i="25"/>
  <c r="D2145" i="25"/>
  <c r="D1518" i="25"/>
  <c r="D4054" i="25"/>
  <c r="D2203" i="25"/>
  <c r="D1847" i="25"/>
  <c r="D5452" i="25"/>
  <c r="D3361" i="25"/>
  <c r="D4237" i="25"/>
  <c r="D820" i="25"/>
  <c r="D3440" i="25"/>
  <c r="D4248" i="25"/>
  <c r="D3549" i="25"/>
  <c r="D3268" i="25"/>
  <c r="D3357" i="25"/>
  <c r="D639" i="25"/>
  <c r="D4966" i="25"/>
  <c r="D4951" i="25"/>
  <c r="D218" i="25"/>
  <c r="D6872" i="25"/>
  <c r="D6781" i="25"/>
  <c r="D6740" i="25"/>
  <c r="D5736" i="25"/>
  <c r="D4050" i="25"/>
  <c r="D2211" i="25"/>
  <c r="D6398" i="25"/>
  <c r="D2521" i="25"/>
  <c r="D7047" i="25"/>
  <c r="D6600" i="25"/>
  <c r="D328" i="25"/>
  <c r="D4939" i="25"/>
  <c r="D1695" i="25"/>
  <c r="D348" i="25"/>
  <c r="D5113" i="25"/>
  <c r="D4873" i="25"/>
  <c r="D413" i="25"/>
  <c r="D6650" i="25"/>
  <c r="D356" i="25"/>
  <c r="D1059" i="25"/>
  <c r="D1018" i="25"/>
  <c r="D6253" i="25"/>
  <c r="D626" i="25"/>
  <c r="D32" i="25"/>
  <c r="D81" i="25"/>
  <c r="D5216" i="25"/>
  <c r="D7310" i="25"/>
  <c r="D7228" i="25"/>
  <c r="D101" i="25"/>
  <c r="D7283" i="25"/>
  <c r="D6962" i="25"/>
  <c r="D6597" i="25"/>
  <c r="D7052" i="25"/>
  <c r="D209" i="25"/>
  <c r="D7166" i="25"/>
  <c r="D7157" i="25"/>
  <c r="D6505" i="25"/>
  <c r="D420" i="25"/>
  <c r="D116" i="25"/>
  <c r="D149" i="25"/>
  <c r="D7138" i="25"/>
  <c r="D57" i="25"/>
  <c r="D7237" i="25"/>
  <c r="D7273" i="25"/>
  <c r="D7327" i="25"/>
  <c r="D151" i="25"/>
  <c r="D6202" i="25"/>
  <c r="D7308" i="25"/>
  <c r="D2692" i="25"/>
  <c r="D7021" i="25"/>
  <c r="D2100" i="25"/>
  <c r="D1110" i="25"/>
  <c r="D2785" i="25"/>
  <c r="D6371" i="25"/>
  <c r="D5566" i="25"/>
  <c r="D4913" i="25"/>
  <c r="D221" i="25"/>
  <c r="D4618" i="25"/>
  <c r="D6501" i="25"/>
  <c r="D274" i="25"/>
  <c r="D7075" i="25"/>
  <c r="D4097" i="25"/>
  <c r="D1616" i="25"/>
  <c r="D222" i="25"/>
  <c r="D717" i="25"/>
  <c r="D5133" i="25"/>
  <c r="D253" i="25"/>
  <c r="D2200" i="25"/>
  <c r="D6814" i="25"/>
  <c r="D122" i="25"/>
  <c r="D4223" i="25"/>
  <c r="D3949" i="25"/>
  <c r="D3948" i="25"/>
  <c r="D2053" i="25"/>
  <c r="D884" i="25"/>
  <c r="D3956" i="25"/>
  <c r="D3550" i="25"/>
  <c r="D2472" i="25"/>
  <c r="D316" i="25"/>
  <c r="D1594" i="25"/>
  <c r="D671" i="25"/>
  <c r="D3248" i="25"/>
  <c r="D3343" i="25"/>
  <c r="D2241" i="25"/>
  <c r="D5769" i="25"/>
  <c r="D1127" i="25"/>
  <c r="D4183" i="25"/>
  <c r="D2313" i="25"/>
  <c r="D2546" i="25"/>
  <c r="D1545" i="25"/>
  <c r="D7141" i="25"/>
  <c r="D5225" i="25"/>
  <c r="D437" i="25"/>
  <c r="D2413" i="25"/>
  <c r="D1540" i="25"/>
  <c r="D973" i="25"/>
  <c r="D1316" i="25"/>
  <c r="D4207" i="25"/>
  <c r="D2227" i="25"/>
  <c r="D1590" i="25"/>
  <c r="D1244" i="25"/>
  <c r="D1361" i="25"/>
  <c r="D1259" i="25"/>
  <c r="D5454" i="25"/>
  <c r="D2359" i="25"/>
  <c r="D2235" i="25"/>
  <c r="D6198" i="25"/>
  <c r="D2642" i="25"/>
  <c r="D4833" i="25"/>
  <c r="D6968" i="25"/>
  <c r="D3108" i="25"/>
  <c r="D1734" i="25"/>
  <c r="D4228" i="25"/>
  <c r="D2149" i="25"/>
  <c r="D5912" i="25"/>
  <c r="D1456" i="25"/>
  <c r="D3096" i="25"/>
  <c r="D49" i="25"/>
  <c r="D4278" i="25"/>
  <c r="D1294" i="25"/>
  <c r="D5569" i="25"/>
  <c r="D3038" i="25"/>
  <c r="D974" i="25"/>
  <c r="D2691" i="25"/>
  <c r="D6184" i="25"/>
  <c r="D6629" i="25"/>
  <c r="D4761" i="25"/>
  <c r="D4872" i="25"/>
  <c r="D6077" i="25"/>
  <c r="D5254" i="25"/>
  <c r="D2337" i="25"/>
  <c r="D5130" i="25"/>
  <c r="D4538" i="25"/>
  <c r="D1476" i="25"/>
  <c r="D4129" i="25"/>
  <c r="D986" i="25"/>
  <c r="D4138" i="25"/>
  <c r="D5282" i="25"/>
  <c r="D1520" i="25"/>
  <c r="D3551" i="25"/>
  <c r="D6789" i="25"/>
  <c r="D1634" i="25"/>
  <c r="D3295" i="25"/>
  <c r="D5620" i="25"/>
  <c r="D703" i="25"/>
  <c r="D4141" i="25"/>
  <c r="D6431" i="25"/>
  <c r="D1125" i="25"/>
  <c r="D1587" i="25"/>
  <c r="D1371" i="25"/>
  <c r="D1106" i="25"/>
  <c r="D4632" i="25"/>
  <c r="D4293" i="25"/>
  <c r="D4938" i="25"/>
  <c r="D4929" i="25"/>
  <c r="D1444" i="25"/>
  <c r="D3403" i="25"/>
  <c r="D2842" i="25"/>
  <c r="D2526" i="25"/>
  <c r="D2669" i="25"/>
  <c r="D3552" i="25"/>
  <c r="D4012" i="25"/>
  <c r="D6351" i="25"/>
  <c r="D6493" i="25"/>
  <c r="D6462" i="25"/>
  <c r="D2435" i="25"/>
  <c r="D4004" i="25"/>
  <c r="D3049" i="25"/>
  <c r="D5651" i="25"/>
  <c r="D1241" i="25"/>
  <c r="D3408" i="25"/>
  <c r="D3285" i="25"/>
  <c r="D4417" i="25"/>
  <c r="D449" i="25"/>
  <c r="D3553" i="25"/>
  <c r="D874" i="25"/>
  <c r="D953" i="25"/>
  <c r="D6175" i="25"/>
  <c r="D6489" i="25"/>
  <c r="D5241" i="25"/>
  <c r="D4438" i="25"/>
  <c r="D6969" i="25"/>
  <c r="D1079" i="25"/>
  <c r="D4910" i="25"/>
  <c r="D6846" i="25"/>
  <c r="D6409" i="25"/>
  <c r="D1863" i="25"/>
  <c r="D2614" i="25"/>
  <c r="D7060" i="25"/>
  <c r="D1792" i="25"/>
  <c r="D5949" i="25"/>
  <c r="D6153" i="25"/>
  <c r="D7102" i="25"/>
  <c r="D6041" i="25"/>
  <c r="D1640" i="25"/>
  <c r="D2855" i="25"/>
  <c r="D1997" i="25"/>
  <c r="D3426" i="25"/>
  <c r="D3425" i="25"/>
  <c r="D3319" i="25"/>
  <c r="D660" i="25"/>
  <c r="D3310" i="25"/>
  <c r="D6944" i="25"/>
  <c r="D6270" i="25"/>
  <c r="D4320" i="25"/>
  <c r="D1469" i="25"/>
  <c r="D1516" i="25"/>
  <c r="D1184" i="25"/>
  <c r="D4928" i="25"/>
  <c r="D4917" i="25"/>
  <c r="D2972" i="25"/>
  <c r="D3554" i="25"/>
  <c r="D2554" i="25"/>
  <c r="D3209" i="25"/>
  <c r="D3981" i="25"/>
  <c r="D771" i="25"/>
  <c r="D2646" i="25"/>
  <c r="D4124" i="25"/>
  <c r="D1496" i="25"/>
  <c r="D5465" i="25"/>
  <c r="D1670" i="25"/>
  <c r="D1558" i="25"/>
  <c r="D5987" i="25"/>
  <c r="D6387" i="25"/>
  <c r="D6289" i="25"/>
  <c r="D5805" i="25"/>
  <c r="D5496" i="25"/>
  <c r="D2198" i="25"/>
  <c r="D1646" i="25"/>
  <c r="D4227" i="25"/>
  <c r="D1723" i="25"/>
  <c r="D991" i="25"/>
  <c r="D3555" i="25"/>
  <c r="D3991" i="25"/>
  <c r="D1988" i="25"/>
  <c r="D524" i="25"/>
  <c r="D5286" i="25"/>
  <c r="D1173" i="25"/>
  <c r="D4897" i="25"/>
  <c r="D6096" i="25"/>
  <c r="D3556" i="25"/>
  <c r="D6884" i="25"/>
  <c r="D2108" i="25"/>
  <c r="D1568" i="25"/>
  <c r="D1046" i="25"/>
  <c r="D4574" i="25"/>
  <c r="D2899" i="25"/>
  <c r="D1405" i="25"/>
  <c r="D1370" i="25"/>
  <c r="D1984" i="25"/>
  <c r="D5339" i="25"/>
  <c r="D5690" i="25"/>
  <c r="D4420" i="25"/>
  <c r="D4006" i="25"/>
  <c r="D1055" i="25"/>
  <c r="D2379" i="25"/>
  <c r="D2364" i="25"/>
  <c r="D3275" i="25"/>
  <c r="D2834" i="25"/>
  <c r="D2070" i="25"/>
  <c r="D5959" i="25"/>
  <c r="D1946" i="25"/>
  <c r="D7100" i="25"/>
  <c r="D5201" i="25"/>
  <c r="D5060" i="25"/>
  <c r="D2888" i="25"/>
  <c r="D1377" i="25"/>
  <c r="D1112" i="25"/>
  <c r="D1143" i="25"/>
  <c r="D3161" i="25"/>
  <c r="D3557" i="25"/>
  <c r="D1804" i="25"/>
  <c r="D2171" i="25"/>
  <c r="D5290" i="25"/>
  <c r="D5142" i="25"/>
  <c r="D4466" i="25"/>
  <c r="D3558" i="25"/>
  <c r="D2503" i="25"/>
  <c r="D3559" i="25"/>
  <c r="D3394" i="25"/>
  <c r="D6152" i="25"/>
  <c r="D6026" i="25"/>
  <c r="D2843" i="25"/>
  <c r="D4294" i="25"/>
  <c r="D1412" i="25"/>
  <c r="D3397" i="25"/>
  <c r="D4975" i="25"/>
  <c r="D1389" i="25"/>
  <c r="D5258" i="25"/>
  <c r="D4455" i="25"/>
  <c r="D3560" i="25"/>
  <c r="D2519" i="25"/>
  <c r="D6421" i="25"/>
  <c r="D2363" i="25"/>
  <c r="D3167" i="25"/>
  <c r="D3272" i="25"/>
  <c r="D4297" i="25"/>
  <c r="D5358" i="25"/>
  <c r="D1077" i="25"/>
  <c r="D4156" i="25"/>
  <c r="D3269" i="25"/>
  <c r="D746" i="25"/>
  <c r="D4483" i="25"/>
  <c r="D2030" i="25"/>
  <c r="D4840" i="25"/>
  <c r="D5898" i="25"/>
  <c r="D6433" i="25"/>
  <c r="D5500" i="25"/>
  <c r="D3017" i="25"/>
  <c r="D6091" i="25"/>
  <c r="D1628" i="25"/>
  <c r="D384" i="25"/>
  <c r="D6061" i="25"/>
  <c r="D6760" i="25"/>
  <c r="D6918" i="25"/>
  <c r="D6101" i="25"/>
  <c r="D1336" i="25"/>
  <c r="D3561" i="25"/>
  <c r="D5412" i="25"/>
  <c r="D5275" i="25"/>
  <c r="D1344" i="25"/>
  <c r="D6592" i="25"/>
  <c r="D6905" i="25"/>
  <c r="D1331" i="25"/>
  <c r="D1981" i="25"/>
  <c r="D5593" i="25"/>
  <c r="D6955" i="25"/>
  <c r="D1831" i="25"/>
  <c r="D2374" i="25"/>
  <c r="D6226" i="25"/>
  <c r="D6690" i="25"/>
  <c r="D4784" i="25"/>
  <c r="D2711" i="25"/>
  <c r="D6221" i="25"/>
  <c r="D4461" i="25"/>
  <c r="D2112" i="25"/>
  <c r="D4877" i="25"/>
  <c r="D1158" i="25"/>
  <c r="D4213" i="25"/>
  <c r="D5146" i="25"/>
  <c r="D3120" i="25"/>
  <c r="D1886" i="25"/>
  <c r="D4336" i="25"/>
  <c r="D2979" i="25"/>
  <c r="D1576" i="25"/>
  <c r="D4224" i="25"/>
  <c r="D775" i="25"/>
  <c r="D4524" i="25"/>
  <c r="D4517" i="25"/>
  <c r="D3101" i="25"/>
  <c r="D2375" i="25"/>
  <c r="D5428" i="25"/>
  <c r="D3100" i="25"/>
  <c r="D2020" i="25"/>
  <c r="D2117" i="25"/>
  <c r="D4711" i="25"/>
  <c r="D1889" i="25"/>
  <c r="D3298" i="25"/>
  <c r="D4722" i="25"/>
  <c r="D1977" i="25"/>
  <c r="D5129" i="25"/>
  <c r="D2929" i="25"/>
  <c r="D3198" i="25"/>
  <c r="D782" i="25"/>
  <c r="D2896" i="25"/>
  <c r="D5288" i="25"/>
  <c r="D1823" i="25"/>
  <c r="D1076" i="25"/>
  <c r="D2396" i="25"/>
  <c r="D1253" i="25"/>
  <c r="D1062" i="25"/>
  <c r="D2499" i="25"/>
  <c r="D1909" i="25"/>
  <c r="D4165" i="25"/>
  <c r="D5150" i="25"/>
  <c r="D6377" i="25"/>
  <c r="D545" i="25"/>
  <c r="D5784" i="25"/>
  <c r="D6374" i="25"/>
  <c r="D4962" i="25"/>
  <c r="D1709" i="25"/>
  <c r="D6866" i="25"/>
  <c r="D7066" i="25"/>
  <c r="D3999" i="25"/>
  <c r="D2903" i="25"/>
  <c r="D3562" i="25"/>
  <c r="D4400" i="25"/>
  <c r="D5387" i="25"/>
  <c r="D358" i="25"/>
  <c r="D439" i="25"/>
  <c r="D596" i="25"/>
  <c r="D1551" i="25"/>
  <c r="D4491" i="25"/>
  <c r="D2459" i="25"/>
  <c r="D1612" i="25"/>
  <c r="D2603" i="25"/>
  <c r="D4512" i="25"/>
  <c r="D1591" i="25"/>
  <c r="D2252" i="25"/>
  <c r="D1671" i="25"/>
  <c r="D4342" i="25"/>
  <c r="D3241" i="25"/>
  <c r="D6490" i="25"/>
  <c r="D5074" i="25"/>
  <c r="D2591" i="25"/>
  <c r="D5211" i="25"/>
  <c r="D2265" i="25"/>
  <c r="D1956" i="25"/>
  <c r="D3244" i="25"/>
  <c r="D643" i="25"/>
  <c r="D3563" i="25"/>
  <c r="D4187" i="25"/>
  <c r="D3230" i="25"/>
  <c r="D2907" i="25"/>
  <c r="D2529" i="25"/>
  <c r="D5425" i="25"/>
  <c r="D3229" i="25"/>
  <c r="D3228" i="25"/>
  <c r="D2709" i="25"/>
  <c r="D3564" i="25"/>
  <c r="D3381" i="25"/>
  <c r="D4034" i="25"/>
  <c r="D1258" i="25"/>
  <c r="D4200" i="25"/>
  <c r="D2142" i="25"/>
  <c r="D2481" i="25"/>
  <c r="D5176" i="25"/>
  <c r="D1319" i="25"/>
  <c r="D4037" i="25"/>
  <c r="D1524" i="25"/>
  <c r="D6245" i="25"/>
  <c r="D2467" i="25"/>
  <c r="D2453" i="25"/>
  <c r="D662" i="25"/>
  <c r="D5563" i="25"/>
  <c r="D3565" i="25"/>
  <c r="D4413" i="25"/>
  <c r="D5542" i="25"/>
  <c r="D1772" i="25"/>
  <c r="D3566" i="25"/>
  <c r="D3567" i="25"/>
  <c r="D6787" i="25"/>
  <c r="D3568" i="25"/>
  <c r="D6002" i="25"/>
  <c r="D4805" i="25"/>
  <c r="D2684" i="25"/>
  <c r="D656" i="25"/>
  <c r="D5518" i="25"/>
  <c r="D4822" i="25"/>
  <c r="D1818" i="25"/>
  <c r="D2454" i="25"/>
  <c r="D4211" i="25"/>
  <c r="D900" i="25"/>
  <c r="D6272" i="25"/>
  <c r="D4212" i="25"/>
  <c r="D2639" i="25"/>
  <c r="D4403" i="25"/>
  <c r="D4633" i="25"/>
  <c r="D1386" i="25"/>
  <c r="D1484" i="25"/>
  <c r="D1118" i="25"/>
  <c r="D895" i="25"/>
  <c r="D2553" i="25"/>
  <c r="D5787" i="25"/>
  <c r="D1661" i="25"/>
  <c r="D930" i="25"/>
  <c r="D4750" i="25"/>
  <c r="D2115" i="25"/>
  <c r="D2296" i="25"/>
  <c r="D2288" i="25"/>
  <c r="D2492" i="25"/>
  <c r="D4777" i="25"/>
  <c r="D4994" i="25"/>
  <c r="D2504" i="25"/>
  <c r="D857" i="25"/>
  <c r="D5228" i="25"/>
  <c r="D5393" i="25"/>
  <c r="D3346" i="25"/>
  <c r="D2057" i="25"/>
  <c r="D7181" i="25"/>
  <c r="D6385" i="25"/>
  <c r="D1651" i="25"/>
  <c r="D6662" i="25"/>
  <c r="D1836" i="25"/>
  <c r="D467" i="25"/>
  <c r="D4959" i="25"/>
  <c r="D4065" i="25"/>
  <c r="D7073" i="25"/>
  <c r="D2570" i="25"/>
  <c r="D4057" i="25"/>
  <c r="D5119" i="25"/>
  <c r="D1074" i="25"/>
  <c r="D3000" i="25"/>
  <c r="D1966" i="25"/>
  <c r="D4259" i="25"/>
  <c r="D4063" i="25"/>
  <c r="D497" i="25"/>
  <c r="D4075" i="25"/>
  <c r="D2077" i="25"/>
  <c r="D854" i="25"/>
  <c r="D3569" i="25"/>
  <c r="D1512" i="25"/>
  <c r="D546" i="25"/>
  <c r="D4576" i="25"/>
  <c r="D1288" i="25"/>
  <c r="D610" i="25"/>
  <c r="D408" i="25"/>
  <c r="D1450" i="25"/>
  <c r="D6282" i="25"/>
  <c r="D902" i="25"/>
  <c r="D630" i="25"/>
  <c r="D7224" i="25"/>
  <c r="D2547" i="25"/>
  <c r="D579" i="25"/>
  <c r="D4704" i="25"/>
  <c r="D4972" i="25"/>
  <c r="D1416" i="25"/>
  <c r="D5678" i="25"/>
  <c r="D2518" i="25"/>
  <c r="D1097" i="25"/>
  <c r="D76" i="25"/>
  <c r="D1613" i="25"/>
  <c r="D6821" i="25"/>
  <c r="D2716" i="25"/>
  <c r="D5087" i="25"/>
  <c r="D6617" i="25"/>
  <c r="D1321" i="25"/>
  <c r="D5958" i="25"/>
  <c r="D248" i="25"/>
  <c r="D7199" i="25"/>
  <c r="D6575" i="25"/>
  <c r="D3297" i="25"/>
  <c r="D3570" i="25"/>
  <c r="D4126" i="25"/>
  <c r="D6201" i="25"/>
  <c r="D212" i="25"/>
  <c r="D7024" i="25"/>
  <c r="D844" i="25"/>
  <c r="D1345" i="25"/>
  <c r="D6092" i="25"/>
  <c r="D7120" i="25"/>
  <c r="D6669" i="25"/>
  <c r="D5382" i="25"/>
  <c r="D4112" i="25"/>
  <c r="D1864" i="25"/>
  <c r="D1029" i="25"/>
  <c r="D1599" i="25"/>
  <c r="D102" i="25"/>
  <c r="D31" i="25"/>
  <c r="D7311" i="25"/>
  <c r="D7312" i="25"/>
  <c r="D2801" i="25"/>
  <c r="D866" i="25"/>
  <c r="D7275" i="25"/>
  <c r="D6964" i="25"/>
  <c r="D7164" i="25"/>
  <c r="D729" i="25"/>
  <c r="D1948" i="25"/>
  <c r="D1132" i="25"/>
  <c r="D7025" i="25"/>
  <c r="D6615" i="25"/>
  <c r="D6995" i="25"/>
  <c r="D1882" i="25"/>
  <c r="D7343" i="25"/>
  <c r="D16" i="25"/>
  <c r="D3571" i="25"/>
  <c r="D4924" i="25"/>
  <c r="D561" i="25"/>
  <c r="D1457" i="25"/>
  <c r="D5354" i="25"/>
  <c r="D2969" i="25"/>
  <c r="D6318" i="25"/>
  <c r="D3572" i="25"/>
  <c r="D1480" i="25"/>
  <c r="D5162" i="25"/>
  <c r="D3573" i="25"/>
  <c r="D1465" i="25"/>
  <c r="D5177" i="25"/>
  <c r="D6311" i="25"/>
  <c r="D2763" i="25"/>
  <c r="D912" i="25"/>
  <c r="D1177" i="25"/>
  <c r="D2948" i="25"/>
  <c r="D2945" i="25"/>
  <c r="D2251" i="25"/>
  <c r="D1363" i="25"/>
  <c r="D609" i="25"/>
  <c r="D6457" i="25"/>
  <c r="D4090" i="25"/>
  <c r="D7212" i="25"/>
  <c r="D2074" i="25"/>
  <c r="D6599" i="25"/>
  <c r="D2297" i="25"/>
  <c r="D3574" i="25"/>
  <c r="D7254" i="25"/>
  <c r="D3203" i="25"/>
  <c r="D6842" i="25"/>
  <c r="D5705" i="25"/>
  <c r="D5813" i="25"/>
  <c r="D1630" i="25"/>
  <c r="D700" i="25"/>
  <c r="D6535" i="25"/>
  <c r="D2421" i="25"/>
  <c r="D3575" i="25"/>
  <c r="D1338" i="25"/>
  <c r="D2380" i="25"/>
  <c r="D5262" i="25"/>
  <c r="D6820" i="25"/>
  <c r="D1150" i="25"/>
  <c r="D5396" i="25"/>
  <c r="D3040" i="25"/>
  <c r="D6579" i="25"/>
  <c r="D5027" i="25"/>
  <c r="D1179" i="25"/>
  <c r="D2071" i="25"/>
  <c r="D938" i="25"/>
  <c r="D4868" i="25"/>
  <c r="D618" i="25"/>
  <c r="D5909" i="25"/>
  <c r="D1178" i="25"/>
  <c r="D735" i="25"/>
  <c r="D6845" i="25"/>
  <c r="D85" i="25"/>
  <c r="D7109" i="25"/>
  <c r="D3576" i="25"/>
  <c r="D7192" i="25"/>
  <c r="D5085" i="25"/>
  <c r="D6072" i="25"/>
  <c r="D427" i="25"/>
  <c r="D3577" i="25"/>
  <c r="D95" i="25"/>
  <c r="D7128" i="25"/>
  <c r="D7149" i="25"/>
  <c r="D6731" i="25"/>
  <c r="D392" i="25"/>
  <c r="D6068" i="25"/>
  <c r="D6419" i="25"/>
  <c r="D1660" i="25"/>
  <c r="D2086" i="25"/>
  <c r="D3051" i="25"/>
  <c r="D5371" i="25"/>
  <c r="D2076" i="25"/>
  <c r="D1140" i="25"/>
  <c r="D6288" i="25"/>
  <c r="D6052" i="25"/>
  <c r="D2447" i="25"/>
  <c r="D2632" i="25"/>
  <c r="D882" i="25"/>
  <c r="D6083" i="25"/>
  <c r="D589" i="25"/>
  <c r="D7340" i="25"/>
  <c r="D15" i="25"/>
  <c r="D506" i="25"/>
  <c r="D5693" i="25"/>
  <c r="D1934" i="25"/>
  <c r="D4072" i="25"/>
  <c r="D690" i="25"/>
  <c r="D5011" i="25"/>
  <c r="D5370" i="25"/>
  <c r="D554" i="25"/>
  <c r="D758" i="25"/>
  <c r="D3578" i="25"/>
  <c r="D2923" i="25"/>
  <c r="D2405" i="25"/>
  <c r="D1601" i="25"/>
  <c r="D6753" i="25"/>
  <c r="D4088" i="25"/>
  <c r="D4547" i="25"/>
  <c r="D3579" i="25"/>
  <c r="D1093" i="25"/>
  <c r="D1309" i="25"/>
  <c r="D7341" i="25"/>
  <c r="D14" i="25"/>
  <c r="D2362" i="25"/>
  <c r="D2134" i="25"/>
  <c r="D1235" i="25"/>
  <c r="D6322" i="25"/>
  <c r="D6653" i="25"/>
  <c r="D6542" i="25"/>
  <c r="D485" i="25"/>
  <c r="D5692" i="25"/>
  <c r="D6247" i="25"/>
  <c r="D4091" i="25"/>
  <c r="D5058" i="25"/>
  <c r="D2666" i="25"/>
  <c r="D6317" i="25"/>
  <c r="D1509" i="25"/>
  <c r="D5049" i="25"/>
  <c r="D5776" i="25"/>
  <c r="D234" i="25"/>
  <c r="D928" i="25"/>
  <c r="D268" i="25"/>
  <c r="D2556" i="25"/>
  <c r="D4343" i="25"/>
  <c r="D6839" i="25"/>
  <c r="D2333" i="25"/>
  <c r="D4886" i="25"/>
  <c r="D1359" i="25"/>
  <c r="D6691" i="25"/>
  <c r="D6654" i="25"/>
  <c r="D5488" i="25"/>
  <c r="D289" i="25"/>
  <c r="D308" i="25"/>
  <c r="D6984" i="25"/>
  <c r="D128" i="25"/>
  <c r="D1123" i="25"/>
  <c r="D1082" i="25"/>
  <c r="D3580" i="25"/>
  <c r="D454" i="25"/>
  <c r="D533" i="25"/>
  <c r="D491" i="25"/>
  <c r="D3581" i="25"/>
  <c r="D4469" i="25"/>
  <c r="D2320" i="25"/>
  <c r="D2037" i="25"/>
  <c r="D1530" i="25"/>
  <c r="D3259" i="25"/>
  <c r="D1497" i="25"/>
  <c r="D624" i="25"/>
  <c r="D6795" i="25"/>
  <c r="D1262" i="25"/>
  <c r="D7031" i="25"/>
  <c r="D4499" i="25"/>
  <c r="D204" i="25"/>
  <c r="D5770" i="25"/>
  <c r="D6466" i="25"/>
  <c r="D4171" i="25"/>
  <c r="D2958" i="25"/>
  <c r="D6658" i="25"/>
  <c r="D4167" i="25"/>
  <c r="D580" i="25"/>
  <c r="D1483" i="25"/>
  <c r="D3582" i="25"/>
  <c r="D4527" i="25"/>
  <c r="D3249" i="25"/>
  <c r="D795" i="25"/>
  <c r="D6613" i="25"/>
  <c r="D4887" i="25"/>
  <c r="D186" i="25"/>
  <c r="D7090" i="25"/>
  <c r="D1072" i="25"/>
  <c r="D1913" i="25"/>
  <c r="D6627" i="25"/>
  <c r="D6593" i="25"/>
  <c r="D170" i="25"/>
  <c r="D3583" i="25"/>
  <c r="D2201" i="25"/>
  <c r="D1881" i="25"/>
  <c r="D3584" i="25"/>
  <c r="D1855" i="25"/>
  <c r="D512" i="25"/>
  <c r="D556" i="25"/>
  <c r="D3207" i="25"/>
  <c r="D5404" i="25"/>
  <c r="D1229" i="25"/>
  <c r="D833" i="25"/>
  <c r="D4710" i="25"/>
  <c r="D4701" i="25"/>
  <c r="D590" i="25"/>
  <c r="D918" i="25"/>
  <c r="D629" i="25"/>
  <c r="D1020" i="25"/>
  <c r="D3585" i="25"/>
  <c r="D6396" i="25"/>
  <c r="D6672" i="25"/>
  <c r="D2734" i="25"/>
  <c r="D5856" i="25"/>
  <c r="D441" i="25"/>
  <c r="D3173" i="25"/>
  <c r="D576" i="25"/>
  <c r="D664" i="25"/>
  <c r="D754" i="25"/>
  <c r="D6033" i="25"/>
  <c r="D3586" i="25"/>
  <c r="D1742" i="25"/>
  <c r="D3133" i="25"/>
  <c r="D4321" i="25"/>
  <c r="D1713" i="25"/>
  <c r="D3124" i="25"/>
  <c r="D1686" i="25"/>
  <c r="D291" i="25"/>
  <c r="D6156" i="25"/>
  <c r="D2042" i="25"/>
  <c r="D2022" i="25"/>
  <c r="D3087" i="25"/>
  <c r="D3587" i="25"/>
  <c r="D959" i="25"/>
  <c r="D1548" i="25"/>
  <c r="D1514" i="25"/>
  <c r="D5534" i="25"/>
  <c r="D3588" i="25"/>
  <c r="D5030" i="25"/>
  <c r="D3589" i="25"/>
  <c r="D6467" i="25"/>
  <c r="D2494" i="25"/>
  <c r="D1555" i="25"/>
  <c r="D1522" i="25"/>
  <c r="D3057" i="25"/>
  <c r="D5535" i="25"/>
  <c r="D3590" i="25"/>
  <c r="D901" i="25"/>
  <c r="D330" i="25"/>
  <c r="D1057" i="25"/>
  <c r="D6053" i="25"/>
  <c r="D3006" i="25"/>
  <c r="D1819" i="25"/>
  <c r="D2321" i="25"/>
  <c r="D2312" i="25"/>
  <c r="D2974" i="25"/>
  <c r="D3591" i="25"/>
  <c r="D3592" i="25"/>
  <c r="D1320" i="25"/>
  <c r="D2279" i="25"/>
  <c r="D2266" i="25"/>
  <c r="D3593" i="25"/>
  <c r="D2255" i="25"/>
  <c r="D5223" i="25"/>
  <c r="D5731" i="25"/>
  <c r="D3594" i="25"/>
  <c r="D941" i="25"/>
  <c r="D3595" i="25"/>
  <c r="D3596" i="25"/>
  <c r="D1675" i="25"/>
  <c r="D4536" i="25"/>
  <c r="D1220" i="25"/>
  <c r="D2917" i="25"/>
  <c r="D5259" i="25"/>
  <c r="D6209" i="25"/>
  <c r="D5232" i="25"/>
  <c r="D2248" i="25"/>
  <c r="D3597" i="25"/>
  <c r="D6179" i="25"/>
  <c r="D1263" i="25"/>
  <c r="D7342" i="25"/>
  <c r="D17" i="25"/>
  <c r="D5707" i="25"/>
  <c r="D5157" i="25"/>
  <c r="D5149" i="25"/>
  <c r="D6058" i="25"/>
  <c r="D791" i="25"/>
  <c r="D1766" i="25"/>
  <c r="D2294" i="25"/>
  <c r="D1727" i="25"/>
  <c r="D2267" i="25"/>
  <c r="D3598" i="25"/>
  <c r="D5212" i="25"/>
  <c r="D6139" i="25"/>
  <c r="D3599" i="25"/>
  <c r="D4496" i="25"/>
  <c r="D5694" i="25"/>
  <c r="D2308" i="25"/>
  <c r="D981" i="25"/>
  <c r="D2272" i="25"/>
  <c r="D3600" i="25"/>
  <c r="D4515" i="25"/>
  <c r="D3601" i="25"/>
  <c r="D5720" i="25"/>
  <c r="D3602" i="25"/>
  <c r="D1728" i="25"/>
  <c r="D6140" i="25"/>
  <c r="D6640" i="25"/>
  <c r="D6605" i="25"/>
  <c r="D2348" i="25"/>
  <c r="D6354" i="25"/>
  <c r="D5599" i="25"/>
  <c r="D1867" i="25"/>
  <c r="D3018" i="25"/>
  <c r="D5108" i="25"/>
  <c r="D5994" i="25"/>
  <c r="D3603" i="25"/>
  <c r="D5564" i="25"/>
  <c r="D5548" i="25"/>
  <c r="D3058" i="25"/>
  <c r="D1911" i="25"/>
  <c r="D1899" i="25"/>
  <c r="D5974" i="25"/>
  <c r="D3604" i="25"/>
  <c r="D3605" i="25"/>
  <c r="D4410" i="25"/>
  <c r="D5947" i="25"/>
  <c r="D2443" i="25"/>
  <c r="D1920" i="25"/>
  <c r="D3606" i="25"/>
  <c r="D5057" i="25"/>
  <c r="D1145" i="25"/>
  <c r="D4421" i="25"/>
  <c r="D5069" i="25"/>
  <c r="D3607" i="25"/>
  <c r="D2417" i="25"/>
  <c r="D6276" i="25"/>
  <c r="D6671" i="25"/>
  <c r="D1549" i="25"/>
  <c r="D3608" i="25"/>
  <c r="D1176" i="25"/>
  <c r="D2425" i="25"/>
  <c r="D1472" i="25"/>
  <c r="D1868" i="25"/>
  <c r="D4439" i="25"/>
  <c r="D4431" i="25"/>
  <c r="D3026" i="25"/>
  <c r="D5101" i="25"/>
  <c r="D2389" i="25"/>
  <c r="D1430" i="25"/>
  <c r="D3010" i="25"/>
  <c r="D6346" i="25"/>
  <c r="D4432" i="25"/>
  <c r="D5094" i="25"/>
  <c r="D3609" i="25"/>
  <c r="D1875" i="25"/>
  <c r="D4433" i="25"/>
  <c r="D1436" i="25"/>
  <c r="D1837" i="25"/>
  <c r="D3610" i="25"/>
  <c r="D3003" i="25"/>
  <c r="D2334" i="25"/>
  <c r="D1016" i="25"/>
  <c r="D4487" i="25"/>
  <c r="D1754" i="25"/>
  <c r="D4497" i="25"/>
  <c r="D5695" i="25"/>
  <c r="D1333" i="25"/>
  <c r="D5175" i="25"/>
  <c r="D3611" i="25"/>
  <c r="D2299" i="25"/>
  <c r="D6103" i="25"/>
  <c r="D996" i="25"/>
  <c r="D2286" i="25"/>
  <c r="D4508" i="25"/>
  <c r="D6123" i="25"/>
  <c r="D3612" i="25"/>
  <c r="D1749" i="25"/>
  <c r="D1292" i="25"/>
  <c r="D6449" i="25"/>
  <c r="D1305" i="25"/>
  <c r="D2268" i="25"/>
  <c r="D2256" i="25"/>
  <c r="D2937" i="25"/>
  <c r="D2935" i="25"/>
  <c r="D3613" i="25"/>
  <c r="D681" i="25"/>
  <c r="D1174" i="25"/>
  <c r="D4583" i="25"/>
  <c r="D4577" i="25"/>
  <c r="D2161" i="25"/>
  <c r="D5853" i="25"/>
  <c r="D5276" i="25"/>
  <c r="D2908" i="25"/>
  <c r="D3614" i="25"/>
  <c r="D3615" i="25"/>
  <c r="D1600" i="25"/>
  <c r="D4578" i="25"/>
  <c r="D104" i="25"/>
  <c r="D5361" i="25"/>
  <c r="D1505" i="25"/>
  <c r="D4648" i="25"/>
  <c r="D4642" i="25"/>
  <c r="D5932" i="25"/>
  <c r="D4614" i="25"/>
  <c r="D2853" i="25"/>
  <c r="D3616" i="25"/>
  <c r="D5904" i="25"/>
  <c r="D4601" i="25"/>
  <c r="D3617" i="25"/>
  <c r="D3618" i="25"/>
  <c r="D2137" i="25"/>
  <c r="D2862" i="25"/>
  <c r="D2854" i="25"/>
  <c r="D4615" i="25"/>
  <c r="D4607" i="25"/>
  <c r="D1113" i="25"/>
  <c r="D2838" i="25"/>
  <c r="D2836" i="25"/>
  <c r="D3619" i="25"/>
  <c r="D2829" i="25"/>
  <c r="D4649" i="25"/>
  <c r="D2830" i="25"/>
  <c r="D4650" i="25"/>
  <c r="D2831" i="25"/>
  <c r="D3620" i="25"/>
  <c r="D5373" i="25"/>
  <c r="D3621" i="25"/>
  <c r="D5356" i="25"/>
  <c r="D5913" i="25"/>
  <c r="D2863" i="25"/>
  <c r="D4608" i="25"/>
  <c r="D2864" i="25"/>
  <c r="D3622" i="25"/>
  <c r="D4609" i="25"/>
  <c r="D3623" i="25"/>
  <c r="D4604" i="25"/>
  <c r="D6283" i="25"/>
  <c r="D2155" i="25"/>
  <c r="D3624" i="25"/>
  <c r="D4586" i="25"/>
  <c r="D3625" i="25"/>
  <c r="D622" i="25"/>
  <c r="D4616" i="25"/>
  <c r="D3626" i="25"/>
  <c r="D5894" i="25"/>
  <c r="D2873" i="25"/>
  <c r="D3627" i="25"/>
  <c r="D2129" i="25"/>
  <c r="D1536" i="25"/>
  <c r="D4626" i="25"/>
  <c r="D3628" i="25"/>
  <c r="D2844" i="25"/>
  <c r="D3629" i="25"/>
  <c r="D5924" i="25"/>
  <c r="D3630" i="25"/>
  <c r="D1537" i="25"/>
  <c r="D1069" i="25"/>
  <c r="D7271" i="25"/>
  <c r="D3631" i="25"/>
  <c r="D3632" i="25"/>
  <c r="D1146" i="25"/>
  <c r="D5316" i="25"/>
  <c r="D5306" i="25"/>
  <c r="D343" i="25"/>
  <c r="D6601" i="25"/>
  <c r="D5868" i="25"/>
  <c r="D7201" i="25"/>
  <c r="D2938" i="25"/>
  <c r="D2239" i="25"/>
  <c r="D6703" i="25"/>
  <c r="D5727" i="25"/>
  <c r="D4505" i="25"/>
  <c r="D4503" i="25"/>
  <c r="D1735" i="25"/>
  <c r="D5193" i="25"/>
  <c r="D7043" i="25"/>
  <c r="D1799" i="25"/>
  <c r="D4472" i="25"/>
  <c r="D4470" i="25"/>
  <c r="D4467" i="25"/>
  <c r="D4463" i="25"/>
  <c r="D4457" i="25"/>
  <c r="D1041" i="25"/>
  <c r="D4473" i="25"/>
  <c r="D5656" i="25"/>
  <c r="D1030" i="25"/>
  <c r="D1334" i="25"/>
  <c r="D329" i="25"/>
  <c r="D6477" i="25"/>
  <c r="D1698" i="25"/>
  <c r="D1250" i="25"/>
  <c r="D1648" i="25"/>
  <c r="D4550" i="25"/>
  <c r="D6498" i="25"/>
  <c r="D5748" i="25"/>
  <c r="D1692" i="25"/>
  <c r="D1239" i="25"/>
  <c r="D5251" i="25"/>
  <c r="D1658" i="25"/>
  <c r="D2206" i="25"/>
  <c r="D158" i="25"/>
  <c r="D4617" i="25"/>
  <c r="D6295" i="25"/>
  <c r="D1134" i="25"/>
  <c r="D2110" i="25"/>
  <c r="D60" i="25"/>
  <c r="D1391" i="25"/>
  <c r="D2767" i="25"/>
  <c r="D2764" i="25"/>
  <c r="D6064" i="25"/>
  <c r="D3633" i="25"/>
  <c r="D124" i="25"/>
  <c r="D6783" i="25"/>
  <c r="D6485" i="25"/>
  <c r="D7037" i="25"/>
  <c r="D4675" i="25"/>
  <c r="D3634" i="25"/>
  <c r="D2810" i="25"/>
  <c r="D5416" i="25"/>
  <c r="D2812" i="25"/>
  <c r="D3635" i="25"/>
  <c r="D6381" i="25"/>
  <c r="D4651" i="25"/>
  <c r="D1494" i="25"/>
  <c r="D3636" i="25"/>
  <c r="D521" i="25"/>
  <c r="D4695" i="25"/>
  <c r="D704" i="25"/>
  <c r="D3637" i="25"/>
  <c r="D4726" i="25"/>
  <c r="D5471" i="25"/>
  <c r="D1392" i="25"/>
  <c r="D1961" i="25"/>
  <c r="D2758" i="25"/>
  <c r="D3638" i="25"/>
  <c r="D5515" i="25"/>
  <c r="D2765" i="25"/>
  <c r="D319" i="25"/>
  <c r="D1270" i="25"/>
  <c r="D4792" i="25"/>
  <c r="D5582" i="25"/>
  <c r="D1883" i="25"/>
  <c r="D832" i="25"/>
  <c r="D2662" i="25"/>
  <c r="D3639" i="25"/>
  <c r="D2653" i="25"/>
  <c r="D4825" i="25"/>
  <c r="D2654" i="25"/>
  <c r="D4826" i="25"/>
  <c r="D1190" i="25"/>
  <c r="D3640" i="25"/>
  <c r="D3641" i="25"/>
  <c r="D2633" i="25"/>
  <c r="D6623" i="25"/>
  <c r="D3642" i="25"/>
  <c r="D3643" i="25"/>
  <c r="D3644" i="25"/>
  <c r="D4817" i="25"/>
  <c r="D5632" i="25"/>
  <c r="D4800" i="25"/>
  <c r="D825" i="25"/>
  <c r="D3645" i="25"/>
  <c r="D4818" i="25"/>
  <c r="D1197" i="25"/>
  <c r="D6856" i="25"/>
  <c r="D5610" i="25"/>
  <c r="D3646" i="25"/>
  <c r="D1856" i="25"/>
  <c r="D6981" i="25"/>
  <c r="D6770" i="25"/>
  <c r="D652" i="25"/>
  <c r="D2724" i="25"/>
  <c r="D7071" i="25"/>
  <c r="D5492" i="25"/>
  <c r="D4721" i="25"/>
  <c r="D3647" i="25"/>
  <c r="D46" i="25"/>
  <c r="D3648" i="25"/>
  <c r="D5583" i="25"/>
  <c r="D6784" i="25"/>
  <c r="D5523" i="25"/>
  <c r="D320" i="25"/>
  <c r="D2712" i="25"/>
  <c r="D4783" i="25"/>
  <c r="D1884" i="25"/>
  <c r="D571" i="25"/>
  <c r="D4819" i="25"/>
  <c r="D4812" i="25"/>
  <c r="D804" i="25"/>
  <c r="D5655" i="25"/>
  <c r="D5638" i="25"/>
  <c r="D2672" i="25"/>
  <c r="D2663" i="25"/>
  <c r="D362" i="25"/>
  <c r="D5702" i="25"/>
  <c r="D1147" i="25"/>
  <c r="D7200" i="25"/>
  <c r="D6577" i="25"/>
  <c r="D6966" i="25"/>
  <c r="D7130" i="25"/>
  <c r="D480" i="25"/>
  <c r="D1931" i="25"/>
  <c r="D429" i="25"/>
  <c r="D1247" i="25"/>
  <c r="D4808" i="25"/>
  <c r="D1222" i="25"/>
  <c r="D7001" i="25"/>
  <c r="D838" i="25"/>
  <c r="D1211" i="25"/>
  <c r="D3649" i="25"/>
  <c r="D522" i="25"/>
  <c r="D487" i="25"/>
  <c r="D297" i="25"/>
  <c r="D1596" i="25"/>
  <c r="D5848" i="25"/>
  <c r="D988" i="25"/>
  <c r="D250" i="25"/>
  <c r="D7028" i="25"/>
  <c r="D6779" i="25"/>
  <c r="D3650" i="25"/>
  <c r="D6393" i="25"/>
  <c r="D6709" i="25"/>
  <c r="D709" i="25"/>
  <c r="D4921" i="25"/>
  <c r="D5771" i="25"/>
  <c r="D3651" i="25"/>
  <c r="D4892" i="25"/>
  <c r="D6907" i="25"/>
  <c r="D4842" i="25"/>
  <c r="D1758" i="25"/>
  <c r="D1129" i="25"/>
  <c r="D721" i="25"/>
  <c r="D5772" i="25"/>
  <c r="D6329" i="25"/>
  <c r="D1109" i="25"/>
  <c r="D1065" i="25"/>
  <c r="D3652" i="25"/>
  <c r="D6361" i="25"/>
  <c r="D4893" i="25"/>
  <c r="D6313" i="25"/>
  <c r="D477" i="25"/>
  <c r="D4900" i="25"/>
  <c r="D1066" i="25"/>
  <c r="D1024" i="25"/>
  <c r="D3653" i="25"/>
  <c r="D989" i="25"/>
  <c r="D3654" i="25"/>
  <c r="D4982" i="25"/>
  <c r="D2513" i="25"/>
  <c r="D3655" i="25"/>
  <c r="D613" i="25"/>
  <c r="D231" i="25"/>
  <c r="D5095" i="25"/>
  <c r="D5083" i="25"/>
  <c r="D1460" i="25"/>
  <c r="D2381" i="25"/>
  <c r="D1418" i="25"/>
  <c r="D3656" i="25"/>
  <c r="D6882" i="25"/>
  <c r="D5975" i="25"/>
  <c r="D3657" i="25"/>
  <c r="D3658" i="25"/>
  <c r="D3659" i="25"/>
  <c r="D3660" i="25"/>
  <c r="D2418" i="25"/>
  <c r="D3661" i="25"/>
  <c r="D5070" i="25"/>
  <c r="D335" i="25"/>
  <c r="D810" i="25"/>
  <c r="D2322" i="25"/>
  <c r="D1340" i="25"/>
  <c r="D5166" i="25"/>
  <c r="D3662" i="25"/>
  <c r="D2301" i="25"/>
  <c r="D3663" i="25"/>
  <c r="D3664" i="25"/>
  <c r="D1313" i="25"/>
  <c r="D2273" i="25"/>
  <c r="D3665" i="25"/>
  <c r="D3666" i="25"/>
  <c r="D3667" i="25"/>
  <c r="D716" i="25"/>
  <c r="D7129" i="25"/>
  <c r="D5180" i="25"/>
  <c r="D5167" i="25"/>
  <c r="D1326" i="25"/>
  <c r="D5181" i="25"/>
  <c r="D2295" i="25"/>
  <c r="D6645" i="25"/>
  <c r="D764" i="25"/>
  <c r="D7240" i="25"/>
  <c r="D7160" i="25"/>
  <c r="D3668" i="25"/>
  <c r="D6828" i="25"/>
  <c r="D3669" i="25"/>
  <c r="D5014" i="25"/>
  <c r="D3670" i="25"/>
  <c r="D1562" i="25"/>
  <c r="D5021" i="25"/>
  <c r="D242" i="25"/>
  <c r="D5071" i="25"/>
  <c r="D6504" i="25"/>
  <c r="D3671" i="25"/>
  <c r="D6806" i="25"/>
  <c r="D5860" i="25"/>
  <c r="D3672" i="25"/>
  <c r="D4960" i="25"/>
  <c r="D5825" i="25"/>
  <c r="D3673" i="25"/>
  <c r="D4933" i="25"/>
  <c r="D4922" i="25"/>
  <c r="D4907" i="25"/>
  <c r="D3674" i="25"/>
  <c r="D3675" i="25"/>
  <c r="D3676" i="25"/>
  <c r="D4901" i="25"/>
  <c r="D4894" i="25"/>
  <c r="D2575" i="25"/>
  <c r="D4895" i="25"/>
  <c r="D4879" i="25"/>
  <c r="D3677" i="25"/>
  <c r="D2592" i="25"/>
  <c r="D2576" i="25"/>
  <c r="D6330" i="25"/>
  <c r="D468" i="25"/>
  <c r="D3678" i="25"/>
  <c r="D3679" i="25"/>
  <c r="D4908" i="25"/>
  <c r="D3680" i="25"/>
  <c r="D6693" i="25"/>
  <c r="D2601" i="25"/>
  <c r="D3681" i="25"/>
  <c r="D7236" i="25"/>
  <c r="D2655" i="25"/>
  <c r="D7104" i="25"/>
  <c r="D839" i="25"/>
  <c r="D6572" i="25"/>
  <c r="D582" i="25"/>
  <c r="D6831" i="25"/>
  <c r="D143" i="25"/>
  <c r="D7022" i="25"/>
  <c r="D6982" i="25"/>
  <c r="D3682" i="25"/>
  <c r="D7068" i="25"/>
  <c r="D7241" i="25"/>
  <c r="D536" i="25"/>
  <c r="D6000" i="25"/>
  <c r="D6382" i="25"/>
  <c r="D2063" i="25"/>
  <c r="D2051" i="25"/>
  <c r="D4667" i="25"/>
  <c r="D5967" i="25"/>
  <c r="D6630" i="25"/>
  <c r="D5334" i="25"/>
  <c r="D1546" i="25"/>
  <c r="D4621" i="25"/>
  <c r="D6797" i="25"/>
  <c r="D5297" i="25"/>
  <c r="D5833" i="25"/>
  <c r="D4554" i="25"/>
  <c r="D2918" i="25"/>
  <c r="D2909" i="25"/>
  <c r="D6231" i="25"/>
  <c r="D5252" i="25"/>
  <c r="D5238" i="25"/>
  <c r="D6686" i="25"/>
  <c r="D3683" i="25"/>
  <c r="D5184" i="25"/>
  <c r="D5703" i="25"/>
  <c r="D3684" i="25"/>
  <c r="D575" i="25"/>
  <c r="D5203" i="25"/>
  <c r="D549" i="25"/>
  <c r="D5755" i="25"/>
  <c r="D4522" i="25"/>
  <c r="D1264" i="25"/>
  <c r="D1232" i="25"/>
  <c r="D1625" i="25"/>
  <c r="D111" i="25"/>
  <c r="D5347" i="25"/>
  <c r="D6798" i="25"/>
  <c r="D5854" i="25"/>
  <c r="D4568" i="25"/>
  <c r="D4562" i="25"/>
  <c r="D4555" i="25"/>
  <c r="D2919" i="25"/>
  <c r="D1180" i="25"/>
  <c r="D6754" i="25"/>
  <c r="D875" i="25"/>
  <c r="D3685" i="25"/>
  <c r="D633" i="25"/>
  <c r="D7277" i="25"/>
  <c r="D6867" i="25"/>
  <c r="D73" i="25"/>
  <c r="D3686" i="25"/>
  <c r="D2168" i="25"/>
  <c r="D6755" i="25"/>
  <c r="D367" i="25"/>
  <c r="D333" i="25"/>
  <c r="D401" i="25"/>
  <c r="D266" i="25"/>
  <c r="D3687" i="25"/>
  <c r="D7220" i="25"/>
  <c r="D5968" i="25"/>
  <c r="D5952" i="25"/>
  <c r="D767" i="25"/>
  <c r="D737" i="25"/>
  <c r="D3688" i="25"/>
  <c r="D3689" i="25"/>
  <c r="D705" i="25"/>
  <c r="D7174" i="25"/>
  <c r="D6987" i="25"/>
  <c r="D6602" i="25"/>
  <c r="D2138" i="25"/>
  <c r="D6290" i="25"/>
  <c r="D3690" i="25"/>
  <c r="D5298" i="25"/>
  <c r="D5834" i="25"/>
  <c r="D475" i="25"/>
  <c r="D5312" i="25"/>
  <c r="D193" i="25"/>
  <c r="D7187" i="25"/>
  <c r="D148" i="25"/>
  <c r="D28" i="25"/>
  <c r="D7339" i="25"/>
  <c r="D7247" i="25"/>
  <c r="D7210" i="25"/>
  <c r="D1767" i="25"/>
  <c r="D3691" i="25"/>
  <c r="D3692" i="25"/>
  <c r="D7146" i="25"/>
  <c r="D6743" i="25"/>
  <c r="D251" i="25"/>
  <c r="D6365" i="25"/>
  <c r="D1064" i="25"/>
  <c r="D1800" i="25"/>
  <c r="D6065" i="25"/>
  <c r="D6588" i="25"/>
  <c r="D1419" i="25"/>
  <c r="D2344" i="25"/>
  <c r="D2335" i="25"/>
  <c r="D6776" i="25"/>
  <c r="D3693" i="25"/>
  <c r="D3015" i="25"/>
  <c r="D3694" i="25"/>
  <c r="D6564" i="25"/>
  <c r="D1115" i="25"/>
  <c r="D383" i="25"/>
  <c r="D4474" i="25"/>
  <c r="D1010" i="25"/>
  <c r="D430" i="25"/>
  <c r="D393" i="25"/>
  <c r="D4556" i="25"/>
  <c r="D1617" i="25"/>
  <c r="D261" i="25"/>
  <c r="D5905" i="25"/>
  <c r="D3695" i="25"/>
  <c r="D5317" i="25"/>
  <c r="D2143" i="25"/>
  <c r="D2130" i="25"/>
  <c r="D1538" i="25"/>
  <c r="D4627" i="25"/>
  <c r="D1081" i="25"/>
  <c r="D7134" i="25"/>
  <c r="D4595" i="25"/>
  <c r="D612" i="25"/>
  <c r="D2845" i="25"/>
  <c r="D3696" i="25"/>
  <c r="D3697" i="25"/>
  <c r="D5925" i="25"/>
  <c r="D6589" i="25"/>
  <c r="D5299" i="25"/>
  <c r="D5285" i="25"/>
  <c r="D2179" i="25"/>
  <c r="D1588" i="25"/>
  <c r="D1574" i="25"/>
  <c r="D315" i="25"/>
  <c r="D2056" i="25"/>
  <c r="D2047" i="25"/>
  <c r="D5417" i="25"/>
  <c r="D3698" i="25"/>
  <c r="D6375" i="25"/>
  <c r="D3699" i="25"/>
  <c r="D5362" i="25"/>
  <c r="D1070" i="25"/>
  <c r="D2822" i="25"/>
  <c r="D6849" i="25"/>
  <c r="D3700" i="25"/>
  <c r="D2097" i="25"/>
  <c r="D5933" i="25"/>
  <c r="D5906" i="25"/>
  <c r="D2131" i="25"/>
  <c r="D1101" i="25"/>
  <c r="D4635" i="25"/>
  <c r="D2087" i="25"/>
  <c r="D1049" i="25"/>
  <c r="D4662" i="25"/>
  <c r="D523" i="25"/>
  <c r="D6007" i="25"/>
  <c r="D2808" i="25"/>
  <c r="D498" i="25"/>
  <c r="D665" i="25"/>
  <c r="D2737" i="25"/>
  <c r="D1300" i="25"/>
  <c r="D3701" i="25"/>
  <c r="D2713" i="25"/>
  <c r="D2707" i="25"/>
  <c r="D5584" i="25"/>
  <c r="D2714" i="25"/>
  <c r="D583" i="25"/>
  <c r="D1198" i="25"/>
  <c r="D6857" i="25"/>
  <c r="D4801" i="25"/>
  <c r="D2690" i="25"/>
  <c r="D3702" i="25"/>
  <c r="D3703" i="25"/>
  <c r="D1223" i="25"/>
  <c r="D539" i="25"/>
  <c r="D747" i="25"/>
  <c r="D2593" i="25"/>
  <c r="D6908" i="25"/>
  <c r="D3704" i="25"/>
  <c r="D1744" i="25"/>
  <c r="D1119" i="25"/>
  <c r="D4880" i="25"/>
  <c r="D7203" i="25"/>
  <c r="D249" i="25"/>
  <c r="D89" i="25"/>
  <c r="D990" i="25"/>
  <c r="D5861" i="25"/>
  <c r="D3705" i="25"/>
  <c r="D976" i="25"/>
  <c r="D4996" i="25"/>
  <c r="D6980" i="25"/>
  <c r="D6938" i="25"/>
  <c r="D4881" i="25"/>
  <c r="D4867" i="25"/>
  <c r="D4862" i="25"/>
  <c r="D1120" i="25"/>
  <c r="D1687" i="25"/>
  <c r="D3706" i="25"/>
  <c r="D3707" i="25"/>
  <c r="D5757" i="25"/>
  <c r="D3708" i="25"/>
  <c r="D3709" i="25"/>
  <c r="D3710" i="25"/>
  <c r="D6909" i="25"/>
  <c r="D3711" i="25"/>
  <c r="D1136" i="25"/>
  <c r="D7051" i="25"/>
  <c r="D6604" i="25"/>
  <c r="D5621" i="25"/>
  <c r="D5601" i="25"/>
  <c r="D5573" i="25"/>
  <c r="D5557" i="25"/>
  <c r="D4764" i="25"/>
  <c r="D5533" i="25"/>
  <c r="D3712" i="25"/>
  <c r="D1330" i="25"/>
  <c r="D3713" i="25"/>
  <c r="D1301" i="25"/>
  <c r="D3714" i="25"/>
  <c r="D5565" i="25"/>
  <c r="D2725" i="25"/>
  <c r="D5558" i="25"/>
  <c r="D2733" i="25"/>
  <c r="D3715" i="25"/>
  <c r="D6119" i="25"/>
  <c r="D2743" i="25"/>
  <c r="D431" i="25"/>
  <c r="D2696" i="25"/>
  <c r="D4793" i="25"/>
  <c r="D4789" i="25"/>
  <c r="D1260" i="25"/>
  <c r="D3716" i="25"/>
  <c r="D5611" i="25"/>
  <c r="D6544" i="25"/>
  <c r="D5551" i="25"/>
  <c r="D1914" i="25"/>
  <c r="D1286" i="25"/>
  <c r="D7148" i="25"/>
  <c r="D4741" i="25"/>
  <c r="D6458" i="25"/>
  <c r="D3717" i="25"/>
  <c r="D3718" i="25"/>
  <c r="D4705" i="25"/>
  <c r="D2792" i="25"/>
  <c r="D1990" i="25"/>
  <c r="D6705" i="25"/>
  <c r="D714" i="25"/>
  <c r="D7284" i="25"/>
  <c r="D7267" i="25"/>
  <c r="D2180" i="25"/>
  <c r="D7026" i="25"/>
  <c r="D6187" i="25"/>
  <c r="D525" i="25"/>
  <c r="D5789" i="25"/>
  <c r="D3719" i="25"/>
  <c r="D2232" i="25"/>
  <c r="D666" i="25"/>
  <c r="D4571" i="25"/>
  <c r="D205" i="25"/>
  <c r="D2846" i="25"/>
  <c r="D5348" i="25"/>
  <c r="D1525" i="25"/>
  <c r="D169" i="25"/>
  <c r="D6410" i="25"/>
  <c r="D3720" i="25"/>
  <c r="D2811" i="25"/>
  <c r="D4676" i="25"/>
  <c r="D5409" i="25"/>
  <c r="D5389" i="25"/>
  <c r="D2064" i="25"/>
  <c r="D6850" i="25"/>
  <c r="D5340" i="25"/>
  <c r="D4610" i="25"/>
  <c r="D1114" i="25"/>
  <c r="D5349" i="25"/>
  <c r="D1089" i="25"/>
  <c r="D6624" i="25"/>
  <c r="D6590" i="25"/>
  <c r="D3721" i="25"/>
  <c r="D1578" i="25"/>
  <c r="D6284" i="25"/>
  <c r="D830" i="25"/>
  <c r="D6581" i="25"/>
  <c r="D30" i="25"/>
  <c r="D6403" i="25"/>
  <c r="D273" i="25"/>
  <c r="D3722" i="25"/>
  <c r="D1367" i="25"/>
  <c r="D4742" i="25"/>
  <c r="D6715" i="25"/>
  <c r="D961" i="25"/>
  <c r="D2768" i="25"/>
  <c r="D1951" i="25"/>
  <c r="D1932" i="25"/>
  <c r="D157" i="25"/>
  <c r="D805" i="25"/>
  <c r="D3723" i="25"/>
  <c r="D1783" i="25"/>
  <c r="D6254" i="25"/>
  <c r="D5649" i="25"/>
  <c r="D4813" i="25"/>
  <c r="D5622" i="25"/>
  <c r="D4794" i="25"/>
  <c r="D1857" i="25"/>
  <c r="D1224" i="25"/>
  <c r="D1809" i="25"/>
  <c r="D7176" i="25"/>
  <c r="D3724" i="25"/>
  <c r="D6531" i="25"/>
  <c r="D6933" i="25"/>
  <c r="D240" i="25"/>
  <c r="D6132" i="25"/>
  <c r="D6930" i="25"/>
  <c r="D3725" i="25"/>
  <c r="D3726" i="25"/>
  <c r="D3727" i="25"/>
  <c r="D1971" i="25"/>
  <c r="D1349" i="25"/>
  <c r="D3728" i="25"/>
  <c r="D6921" i="25"/>
  <c r="D3729" i="25"/>
  <c r="D6698" i="25"/>
  <c r="D5988" i="25"/>
  <c r="D154" i="25"/>
  <c r="D1962" i="25"/>
  <c r="D653" i="25"/>
  <c r="D7257" i="25"/>
  <c r="D137" i="25"/>
  <c r="D220" i="25"/>
  <c r="D551" i="25"/>
  <c r="D5664" i="25"/>
  <c r="D1182" i="25"/>
  <c r="D6255" i="25"/>
  <c r="D1795" i="25"/>
  <c r="D7023" i="25"/>
  <c r="D2680" i="25"/>
  <c r="D4809" i="25"/>
  <c r="D3730" i="25"/>
  <c r="D3731" i="25"/>
  <c r="D555" i="25"/>
  <c r="D65" i="25"/>
  <c r="D75" i="25"/>
  <c r="D5871" i="25"/>
  <c r="D6973" i="25"/>
  <c r="D279" i="25"/>
  <c r="D7182" i="25"/>
  <c r="D7214" i="25"/>
  <c r="D6632" i="25"/>
  <c r="D7297" i="25"/>
  <c r="D3732" i="25"/>
  <c r="D6931" i="25"/>
  <c r="D7285" i="25"/>
  <c r="D1499" i="25"/>
  <c r="D4655" i="25"/>
  <c r="D3733" i="25"/>
  <c r="D5953" i="25"/>
  <c r="D5350" i="25"/>
  <c r="D3734" i="25"/>
  <c r="D6305" i="25"/>
  <c r="D2874" i="25"/>
  <c r="D801" i="25"/>
  <c r="D6323" i="25"/>
  <c r="D6932" i="25"/>
  <c r="D5277" i="25"/>
  <c r="D6223" i="25"/>
  <c r="D889" i="25"/>
  <c r="D2181" i="25"/>
  <c r="D4572" i="25"/>
  <c r="D3735" i="25"/>
  <c r="D4569" i="25"/>
  <c r="D3736" i="25"/>
  <c r="D2182" i="25"/>
  <c r="D6902" i="25"/>
  <c r="D6487" i="25"/>
  <c r="D3737" i="25"/>
  <c r="D3738" i="25"/>
  <c r="D5732" i="25"/>
  <c r="D7243" i="25"/>
  <c r="D4450" i="25"/>
  <c r="D7202" i="25"/>
  <c r="D3739" i="25"/>
  <c r="D548" i="25"/>
  <c r="D306" i="25"/>
  <c r="D3740" i="25"/>
  <c r="D6904" i="25"/>
  <c r="D5600" i="25"/>
  <c r="D7298" i="25"/>
  <c r="D206" i="25"/>
  <c r="D1141" i="25"/>
  <c r="D90" i="25"/>
  <c r="D587" i="25"/>
  <c r="D5194" i="25"/>
  <c r="D112" i="25"/>
  <c r="D3741" i="25"/>
  <c r="D4551" i="25"/>
  <c r="D1193" i="25"/>
  <c r="D3742" i="25"/>
  <c r="D6738" i="25"/>
  <c r="D6194" i="25"/>
  <c r="D6162" i="25"/>
  <c r="D106" i="25"/>
  <c r="D4563" i="25"/>
  <c r="D2192" i="25"/>
  <c r="D5278" i="25"/>
  <c r="D4557" i="25"/>
  <c r="D1187" i="25"/>
  <c r="D5835" i="25"/>
  <c r="D5806" i="25"/>
  <c r="D4544" i="25"/>
  <c r="D3743" i="25"/>
  <c r="D5777" i="25"/>
  <c r="D908" i="25"/>
  <c r="D2207" i="25"/>
  <c r="D6224" i="25"/>
  <c r="D2223" i="25"/>
  <c r="D2208" i="25"/>
  <c r="D5807" i="25"/>
  <c r="D5782" i="25"/>
  <c r="D7123" i="25"/>
  <c r="D971" i="25"/>
  <c r="D7344" i="25"/>
  <c r="D4" i="25"/>
  <c r="D5844" i="25"/>
  <c r="D2904" i="25"/>
  <c r="D2900" i="25"/>
  <c r="D4573" i="25"/>
  <c r="D2169" i="25"/>
  <c r="D5845" i="25"/>
  <c r="D5267" i="25"/>
  <c r="D4552" i="25"/>
  <c r="D2209" i="25"/>
  <c r="D7351" i="25"/>
  <c r="D7" i="25"/>
  <c r="D2920" i="25"/>
  <c r="D1181" i="25"/>
  <c r="D7226" i="25"/>
  <c r="D66" i="25"/>
  <c r="D7289" i="25"/>
  <c r="D6674" i="25"/>
  <c r="D6411" i="25"/>
  <c r="D7180" i="25"/>
  <c r="D3744" i="25"/>
  <c r="D395" i="25"/>
  <c r="D98" i="25"/>
  <c r="D6851" i="25"/>
  <c r="D119" i="25"/>
  <c r="D3745" i="25"/>
  <c r="D3746" i="25"/>
  <c r="D7278" i="25"/>
  <c r="D1755" i="25"/>
  <c r="D6412" i="25"/>
  <c r="D3747" i="25"/>
  <c r="D4475" i="25"/>
  <c r="D93" i="25"/>
  <c r="D295" i="25"/>
  <c r="D4570" i="25"/>
  <c r="D3748" i="25"/>
  <c r="D4564" i="25"/>
  <c r="D6725" i="25"/>
  <c r="D1665" i="25"/>
  <c r="D280" i="25"/>
  <c r="D4587" i="25"/>
  <c r="D6762" i="25"/>
  <c r="D869" i="25"/>
  <c r="D2892" i="25"/>
  <c r="D2885" i="25"/>
  <c r="D5307" i="25"/>
  <c r="D6546" i="25"/>
  <c r="D3749" i="25"/>
  <c r="D6507" i="25"/>
  <c r="D3750" i="25"/>
  <c r="D7124" i="25"/>
  <c r="D3751" i="25"/>
  <c r="D3752" i="25"/>
  <c r="D4492" i="25"/>
  <c r="D6924" i="25"/>
  <c r="D4452" i="25"/>
  <c r="D800" i="25"/>
  <c r="D2986" i="25"/>
  <c r="D7027" i="25"/>
  <c r="D5612" i="25"/>
  <c r="D6870" i="25"/>
  <c r="D424" i="25"/>
  <c r="D194" i="25"/>
  <c r="D1756" i="25"/>
  <c r="D7038" i="25"/>
  <c r="D1031" i="25"/>
  <c r="D63" i="25"/>
  <c r="D2224" i="25"/>
  <c r="D6210" i="25"/>
  <c r="D133" i="25"/>
  <c r="D3753" i="25"/>
  <c r="D4588" i="25"/>
  <c r="D6914" i="25"/>
  <c r="D3754" i="25"/>
  <c r="D368" i="25"/>
  <c r="D6771" i="25"/>
  <c r="D211" i="25"/>
  <c r="D4611" i="25"/>
  <c r="D6582" i="25"/>
  <c r="D254" i="25"/>
  <c r="D5926" i="25"/>
  <c r="D6792" i="25"/>
  <c r="D4579" i="25"/>
  <c r="D3755" i="25"/>
  <c r="D6903" i="25"/>
  <c r="D2225" i="25"/>
  <c r="D5790" i="25"/>
  <c r="D3756" i="25"/>
  <c r="D6188" i="25"/>
  <c r="D3757" i="25"/>
  <c r="D5213" i="25"/>
  <c r="D7054" i="25"/>
  <c r="D3758" i="25"/>
  <c r="D7272" i="25"/>
  <c r="D682" i="25"/>
  <c r="D7061" i="25"/>
  <c r="D425" i="25"/>
  <c r="D83" i="25"/>
  <c r="D3759" i="25"/>
  <c r="D6104" i="25"/>
  <c r="D5671" i="25"/>
  <c r="D68" i="25"/>
  <c r="D695" i="25"/>
  <c r="D1188" i="25"/>
  <c r="D2894" i="25"/>
  <c r="D5291" i="25"/>
  <c r="D2170" i="25"/>
  <c r="D6547" i="25"/>
  <c r="D1618" i="25"/>
  <c r="D7198" i="25"/>
  <c r="D5214" i="25"/>
  <c r="D723" i="25"/>
  <c r="D130" i="25"/>
  <c r="D1567" i="25"/>
  <c r="D422" i="25"/>
  <c r="D387" i="25"/>
  <c r="D1403" i="25"/>
  <c r="D2774" i="25"/>
  <c r="D6450" i="25"/>
  <c r="D7209" i="25"/>
  <c r="D78" i="25"/>
  <c r="D1979" i="25"/>
  <c r="D77" i="25"/>
  <c r="D1248" i="25"/>
  <c r="D1212" i="25"/>
  <c r="D6595" i="25"/>
  <c r="D80" i="25"/>
  <c r="D5709" i="25"/>
  <c r="D7229" i="25"/>
  <c r="D7086" i="25"/>
  <c r="D300" i="25"/>
  <c r="D6555" i="25"/>
  <c r="D7280" i="25"/>
  <c r="D6413" i="25"/>
  <c r="D999" i="25"/>
  <c r="D2793" i="25"/>
  <c r="D1393" i="25"/>
  <c r="D332" i="25"/>
  <c r="D36" i="25"/>
  <c r="D7033" i="25"/>
  <c r="D372" i="25"/>
  <c r="D61" i="25"/>
  <c r="D4934" i="25"/>
  <c r="D281" i="25"/>
  <c r="D6772" i="25"/>
  <c r="D270" i="25"/>
  <c r="D243" i="25"/>
  <c r="D69" i="25"/>
  <c r="D271" i="25"/>
  <c r="D7347" i="25"/>
  <c r="D12" i="25"/>
  <c r="D7288" i="25"/>
  <c r="D6054" i="25"/>
  <c r="D6883" i="25"/>
  <c r="D3760" i="25"/>
  <c r="D3761" i="25"/>
  <c r="D7248" i="25"/>
  <c r="D55" i="25"/>
  <c r="D6864" i="25"/>
  <c r="D3762" i="25"/>
  <c r="D3763" i="25"/>
  <c r="D5943" i="25"/>
  <c r="D6807" i="25"/>
  <c r="D4983" i="25"/>
  <c r="D5849" i="25"/>
  <c r="D641" i="25"/>
  <c r="D7266" i="25"/>
  <c r="D3764" i="25"/>
  <c r="D6343" i="25"/>
  <c r="D54" i="25"/>
  <c r="D7353" i="25"/>
  <c r="D3" i="25"/>
  <c r="D4923" i="25"/>
  <c r="D7215" i="25"/>
  <c r="D3765" i="25"/>
  <c r="D5689" i="25"/>
  <c r="D5665" i="25"/>
  <c r="D4827" i="25"/>
  <c r="D2656" i="25"/>
  <c r="D1796" i="25"/>
  <c r="D6616" i="25"/>
  <c r="D5633" i="25"/>
  <c r="D4802" i="25"/>
  <c r="D6172" i="25"/>
  <c r="D597" i="25"/>
  <c r="D1833" i="25"/>
  <c r="D7170" i="25"/>
  <c r="D3766" i="25"/>
  <c r="D4772" i="25"/>
  <c r="D7348" i="25"/>
  <c r="D6" i="25"/>
  <c r="D7235" i="25"/>
  <c r="D3767" i="25"/>
  <c r="D1972" i="25"/>
  <c r="D3768" i="25"/>
  <c r="D3769" i="25"/>
  <c r="D6057" i="25"/>
  <c r="D3770" i="25"/>
  <c r="D3771" i="25"/>
  <c r="D2780" i="25"/>
  <c r="D338" i="25"/>
  <c r="D1302" i="25"/>
  <c r="D3772" i="25"/>
  <c r="D4778" i="25"/>
  <c r="D605" i="25"/>
  <c r="D2681" i="25"/>
  <c r="D6988" i="25"/>
  <c r="D2718" i="25"/>
  <c r="D3773" i="25"/>
  <c r="D406" i="25"/>
  <c r="D3774" i="25"/>
  <c r="D6578" i="25"/>
  <c r="D1858" i="25"/>
  <c r="D6561" i="25"/>
  <c r="D92" i="25"/>
  <c r="D3775" i="25"/>
  <c r="D6242" i="25"/>
  <c r="D4820" i="25"/>
  <c r="D2664" i="25"/>
  <c r="D3776" i="25"/>
  <c r="D7245" i="25"/>
  <c r="D5543" i="25"/>
  <c r="D6922" i="25"/>
  <c r="D1378" i="25"/>
  <c r="D5493" i="25"/>
  <c r="D7032" i="25"/>
  <c r="D3777" i="25"/>
  <c r="D510" i="25"/>
  <c r="D2781" i="25"/>
  <c r="D673" i="25"/>
  <c r="D3778" i="25"/>
  <c r="D6486" i="25"/>
  <c r="D241" i="25"/>
  <c r="D6515" i="25"/>
  <c r="D4751" i="25"/>
  <c r="D446" i="25"/>
  <c r="D7346" i="25"/>
  <c r="D8" i="25"/>
  <c r="D375" i="25"/>
  <c r="D3779" i="25"/>
  <c r="D1148" i="25"/>
  <c r="D58" i="25"/>
  <c r="D1597" i="25"/>
  <c r="D7179" i="25"/>
  <c r="D1054" i="25"/>
  <c r="D5796" i="25"/>
  <c r="D6353" i="25"/>
  <c r="D142" i="25"/>
  <c r="D3780" i="25"/>
  <c r="D5836" i="25"/>
  <c r="D1000" i="25"/>
  <c r="D1581" i="25"/>
  <c r="D603" i="25"/>
  <c r="D5034" i="25"/>
  <c r="D2451" i="25"/>
  <c r="D224" i="25"/>
  <c r="D1420" i="25"/>
  <c r="D6574" i="25"/>
  <c r="D7354" i="25"/>
  <c r="D13" i="25"/>
  <c r="D2464" i="25"/>
  <c r="D6808" i="25"/>
  <c r="D5862" i="25"/>
  <c r="D1589" i="25"/>
  <c r="D951" i="25"/>
  <c r="D1532" i="25"/>
  <c r="D5930" i="25"/>
  <c r="D573" i="25"/>
  <c r="D3781" i="25"/>
  <c r="D3782" i="25"/>
  <c r="D3783" i="25"/>
  <c r="D873" i="25"/>
  <c r="D3784" i="25"/>
  <c r="D7345" i="25"/>
  <c r="D10" i="25"/>
  <c r="D1368" i="25"/>
  <c r="D3785" i="25"/>
  <c r="D765" i="25"/>
  <c r="D2287" i="25"/>
  <c r="D5195" i="25"/>
  <c r="D1293" i="25"/>
  <c r="D72" i="25"/>
  <c r="D1149" i="25"/>
  <c r="D6285" i="25"/>
  <c r="D3786" i="25"/>
  <c r="D7029" i="25"/>
  <c r="D6195" i="25"/>
  <c r="D6163" i="25"/>
  <c r="D7107" i="25"/>
  <c r="D2323" i="25"/>
  <c r="D6611" i="25"/>
  <c r="D5124" i="25"/>
  <c r="D3787" i="25"/>
  <c r="D6874" i="25"/>
  <c r="D859" i="25"/>
  <c r="D2366" i="25"/>
  <c r="D7290" i="25"/>
  <c r="D3788" i="25"/>
  <c r="D3789" i="25"/>
  <c r="D3790" i="25"/>
  <c r="D7006" i="25"/>
  <c r="D4961" i="25"/>
  <c r="D4946" i="25"/>
  <c r="D1609" i="25"/>
  <c r="D2523" i="25"/>
  <c r="D4973" i="25"/>
  <c r="D3791" i="25"/>
  <c r="D977" i="25"/>
  <c r="D4997" i="25"/>
  <c r="D2500" i="25"/>
  <c r="D4998" i="25"/>
  <c r="D614" i="25"/>
  <c r="D5910" i="25"/>
  <c r="D3792" i="25"/>
  <c r="D5015" i="25"/>
  <c r="D1563" i="25"/>
  <c r="D360" i="25"/>
  <c r="D2401" i="25"/>
  <c r="D3793" i="25"/>
  <c r="D2394" i="25"/>
  <c r="D6865" i="25"/>
  <c r="D5041" i="25"/>
  <c r="D6819" i="25"/>
  <c r="D4999" i="25"/>
  <c r="D3794" i="25"/>
  <c r="D3795" i="25"/>
  <c r="D4984" i="25"/>
  <c r="D3796" i="25"/>
  <c r="D625" i="25"/>
  <c r="D2465" i="25"/>
  <c r="D6473" i="25"/>
  <c r="D5000" i="25"/>
  <c r="D4985" i="25"/>
  <c r="D960" i="25"/>
  <c r="D6788" i="25"/>
  <c r="D6400" i="25"/>
  <c r="D5797" i="25"/>
  <c r="D3797" i="25"/>
  <c r="D5773" i="25"/>
  <c r="D453" i="25"/>
  <c r="D5808" i="25"/>
  <c r="D6362" i="25"/>
  <c r="D6331" i="25"/>
  <c r="D5717" i="25"/>
  <c r="D3798" i="25"/>
  <c r="D228" i="25"/>
  <c r="D6699" i="25"/>
  <c r="D7292" i="25"/>
  <c r="D7293" i="25"/>
  <c r="D3799" i="25"/>
  <c r="D6066" i="25"/>
  <c r="D6706" i="25"/>
  <c r="D4680" i="25"/>
  <c r="D995" i="25"/>
  <c r="D3800" i="25"/>
  <c r="D4706" i="25"/>
  <c r="D6008" i="25"/>
  <c r="D722" i="25"/>
  <c r="D2782" i="25"/>
  <c r="D936" i="25"/>
  <c r="D5516" i="25"/>
  <c r="D1350" i="25"/>
  <c r="D6082" i="25"/>
  <c r="D4736" i="25"/>
  <c r="D4727" i="25"/>
  <c r="D5472" i="25"/>
  <c r="D1394" i="25"/>
  <c r="D6451" i="25"/>
  <c r="D1998" i="25"/>
  <c r="D344" i="25"/>
  <c r="D4759" i="25"/>
  <c r="D6742" i="25"/>
  <c r="D6891" i="25"/>
  <c r="D6997" i="25"/>
  <c r="D120" i="25"/>
  <c r="D6424" i="25"/>
  <c r="D7255" i="25"/>
  <c r="D792" i="25"/>
  <c r="D4636" i="25"/>
  <c r="D7126" i="25"/>
  <c r="D4580" i="25"/>
  <c r="D6533" i="25"/>
  <c r="D7185" i="25"/>
  <c r="D5185" i="25"/>
  <c r="D252" i="25"/>
  <c r="D3801" i="25"/>
  <c r="D3802" i="25"/>
  <c r="D41" i="25"/>
  <c r="D7057" i="25"/>
  <c r="D4581" i="25"/>
  <c r="D6534" i="25"/>
  <c r="D5791" i="25"/>
  <c r="D4533" i="25"/>
  <c r="D6180" i="25"/>
  <c r="D3803" i="25"/>
  <c r="D1693" i="25"/>
  <c r="D1676" i="25"/>
  <c r="D5246" i="25"/>
  <c r="D687" i="25"/>
  <c r="D7009" i="25"/>
  <c r="D6164" i="25"/>
  <c r="D2954" i="25"/>
  <c r="D3804" i="25"/>
  <c r="D3805" i="25"/>
  <c r="D6141" i="25"/>
  <c r="D1306" i="25"/>
  <c r="D935" i="25"/>
  <c r="D3806" i="25"/>
  <c r="D3807" i="25"/>
  <c r="D507" i="25"/>
  <c r="D5817" i="25"/>
  <c r="D6499" i="25"/>
  <c r="D5224" i="25"/>
  <c r="D7058" i="25"/>
  <c r="D2975" i="25"/>
  <c r="D4488" i="25"/>
  <c r="D5156" i="25"/>
  <c r="D2987" i="25"/>
  <c r="D5672" i="25"/>
  <c r="D456" i="25"/>
  <c r="D3808" i="25"/>
  <c r="D6422" i="25"/>
  <c r="D4480" i="25"/>
  <c r="D4476" i="25"/>
  <c r="D3809" i="25"/>
  <c r="D5137" i="25"/>
  <c r="D175" i="25"/>
  <c r="D1699" i="25"/>
  <c r="D2249" i="25"/>
  <c r="D688" i="25"/>
  <c r="D5260" i="25"/>
  <c r="D6500" i="25"/>
  <c r="D1677" i="25"/>
  <c r="D6488" i="25"/>
  <c r="D1688" i="25"/>
  <c r="D3810" i="25"/>
  <c r="D1666" i="25"/>
  <c r="D1199" i="25"/>
  <c r="D4565" i="25"/>
  <c r="D858" i="25"/>
  <c r="D823" i="25"/>
  <c r="D1102" i="25"/>
  <c r="D3811" i="25"/>
  <c r="D4637" i="25"/>
  <c r="D5927" i="25"/>
  <c r="D1539" i="25"/>
  <c r="D2088" i="25"/>
  <c r="D3812" i="25"/>
  <c r="D5363" i="25"/>
  <c r="D557" i="25"/>
  <c r="D7082" i="25"/>
  <c r="D419" i="25"/>
  <c r="D380" i="25"/>
  <c r="D2788" i="25"/>
  <c r="D680" i="25"/>
  <c r="D4745" i="25"/>
  <c r="D1939" i="25"/>
  <c r="D4752" i="25"/>
  <c r="D3813" i="25"/>
  <c r="D4746" i="25"/>
  <c r="D3814" i="25"/>
  <c r="D3815" i="25"/>
  <c r="D1341" i="25"/>
  <c r="D3816" i="25"/>
  <c r="D4760" i="25"/>
  <c r="D5524" i="25"/>
  <c r="D5507" i="25"/>
  <c r="D4728" i="25"/>
  <c r="D2775" i="25"/>
  <c r="D4729" i="25"/>
  <c r="D5473" i="25"/>
  <c r="D2789" i="25"/>
  <c r="D945" i="25"/>
  <c r="D3817" i="25"/>
  <c r="D4743" i="25"/>
  <c r="D5494" i="25"/>
  <c r="D3818" i="25"/>
  <c r="D5474" i="25"/>
  <c r="D6694" i="25"/>
  <c r="D2036" i="25"/>
  <c r="D3819" i="25"/>
  <c r="D1425" i="25"/>
  <c r="D1991" i="25"/>
  <c r="D2776" i="25"/>
  <c r="D4730" i="25"/>
  <c r="D2777" i="25"/>
  <c r="D7114" i="25"/>
  <c r="D6657" i="25"/>
  <c r="D6829" i="25"/>
  <c r="D3820" i="25"/>
  <c r="D5883" i="25"/>
  <c r="D2876" i="25"/>
  <c r="D442" i="25"/>
  <c r="D3821" i="25"/>
  <c r="D2837" i="25"/>
  <c r="D5364" i="25"/>
  <c r="D768" i="25"/>
  <c r="D1461" i="25"/>
  <c r="D3822" i="25"/>
  <c r="D5989" i="25"/>
  <c r="D1462" i="25"/>
  <c r="D2028" i="25"/>
  <c r="D2796" i="25"/>
  <c r="D4696" i="25"/>
  <c r="D3823" i="25"/>
  <c r="D2797" i="25"/>
  <c r="D488" i="25"/>
  <c r="D1940" i="25"/>
  <c r="D1322" i="25"/>
  <c r="D5552" i="25"/>
  <c r="D6093" i="25"/>
  <c r="D5508" i="25"/>
  <c r="D6049" i="25"/>
  <c r="D5446" i="25"/>
  <c r="D4686" i="25"/>
  <c r="D4681" i="25"/>
  <c r="D3824" i="25"/>
  <c r="D6863" i="25"/>
  <c r="D1050" i="25"/>
  <c r="D3825" i="25"/>
  <c r="D1011" i="25"/>
  <c r="D7260" i="25"/>
  <c r="D7238" i="25"/>
  <c r="D4553" i="25"/>
  <c r="D6211" i="25"/>
  <c r="D5756" i="25"/>
  <c r="D3826" i="25"/>
  <c r="D3827" i="25"/>
  <c r="D6154" i="25"/>
  <c r="D6124" i="25"/>
  <c r="D3828" i="25"/>
  <c r="D5158" i="25"/>
  <c r="D3829" i="25"/>
  <c r="D2983" i="25"/>
  <c r="D2302" i="25"/>
  <c r="D3830" i="25"/>
  <c r="D4493" i="25"/>
  <c r="D3831" i="25"/>
  <c r="D6085" i="25"/>
  <c r="D94" i="25"/>
  <c r="D7315" i="25"/>
  <c r="D3832" i="25"/>
  <c r="D6340" i="25"/>
  <c r="D5990" i="25"/>
  <c r="D5072" i="25"/>
  <c r="D6687" i="25"/>
  <c r="D5505" i="25"/>
  <c r="D4384" i="25"/>
  <c r="D2479" i="25"/>
  <c r="D290" i="25"/>
  <c r="D2402" i="25"/>
  <c r="D5084" i="25"/>
  <c r="D1126" i="25"/>
  <c r="D3021" i="25"/>
  <c r="D3833" i="25"/>
  <c r="D3834" i="25"/>
  <c r="D3835" i="25"/>
  <c r="D3836" i="25"/>
  <c r="D3837" i="25"/>
  <c r="D4440" i="25"/>
  <c r="D5587" i="25"/>
  <c r="D2395" i="25"/>
  <c r="D4427" i="25"/>
  <c r="D3030" i="25"/>
  <c r="D1861" i="25"/>
  <c r="D5109" i="25"/>
  <c r="D6308" i="25"/>
  <c r="D5556" i="25"/>
  <c r="D6494" i="25"/>
  <c r="D1941" i="25"/>
  <c r="D5035" i="25"/>
  <c r="D3063" i="25"/>
  <c r="D5920" i="25"/>
  <c r="D3838" i="25"/>
  <c r="D5889" i="25"/>
  <c r="D1218" i="25"/>
  <c r="D3839" i="25"/>
  <c r="D1944" i="25"/>
  <c r="D5517" i="25"/>
  <c r="D3840" i="25"/>
  <c r="D1945" i="25"/>
  <c r="D2444" i="25"/>
  <c r="D6823" i="25"/>
  <c r="D6443" i="25"/>
  <c r="D2007" i="25"/>
  <c r="D3085" i="25"/>
  <c r="D6190" i="25"/>
  <c r="D5837" i="25"/>
  <c r="D7034" i="25"/>
  <c r="D2091" i="25"/>
  <c r="D3841" i="25"/>
  <c r="D5758" i="25"/>
  <c r="D3842" i="25"/>
  <c r="D4882" i="25"/>
  <c r="D4324" i="25"/>
  <c r="D6296" i="25"/>
  <c r="D4314" i="25"/>
  <c r="D6264" i="25"/>
  <c r="D7015" i="25"/>
  <c r="D565" i="25"/>
  <c r="D3843" i="25"/>
  <c r="D2190" i="25"/>
  <c r="D5279" i="25"/>
  <c r="D1797" i="25"/>
  <c r="D1770" i="25"/>
  <c r="D2147" i="25"/>
  <c r="D4318" i="25"/>
  <c r="D4851" i="25"/>
  <c r="D5303" i="25"/>
  <c r="D416" i="25"/>
  <c r="D871" i="25"/>
  <c r="D6695" i="25"/>
  <c r="D3844" i="25"/>
  <c r="D3130" i="25"/>
  <c r="D4325" i="25"/>
  <c r="D1369" i="25"/>
  <c r="D7064" i="25"/>
  <c r="D5999" i="25"/>
  <c r="D5658" i="25"/>
  <c r="D177" i="25"/>
  <c r="D6297" i="25"/>
  <c r="D6773" i="25"/>
  <c r="D1798" i="25"/>
  <c r="D929" i="25"/>
  <c r="D185" i="25"/>
  <c r="D123" i="25"/>
  <c r="D1550" i="25"/>
  <c r="D6228" i="25"/>
  <c r="D5004" i="25"/>
  <c r="D3845" i="25"/>
  <c r="D5459" i="25"/>
  <c r="D5850" i="25"/>
  <c r="D5419" i="25"/>
  <c r="D3103" i="25"/>
  <c r="D223" i="25"/>
  <c r="D739" i="25"/>
  <c r="D5536" i="25"/>
  <c r="D1169" i="25"/>
  <c r="D2419" i="25"/>
  <c r="D683" i="25"/>
  <c r="D2361" i="25"/>
  <c r="D6014" i="25"/>
  <c r="D5588" i="25"/>
  <c r="D3033" i="25"/>
  <c r="D4424" i="25"/>
  <c r="D3846" i="25"/>
  <c r="D1876" i="25"/>
  <c r="D1431" i="25"/>
  <c r="D1832" i="25"/>
  <c r="D4458" i="25"/>
  <c r="D4453" i="25"/>
  <c r="D6747" i="25"/>
  <c r="D5979" i="25"/>
  <c r="D5064" i="25"/>
  <c r="D3847" i="25"/>
  <c r="D4408" i="25"/>
  <c r="D1491" i="25"/>
  <c r="D1891" i="25"/>
  <c r="D4425" i="25"/>
  <c r="D1877" i="25"/>
  <c r="D4434" i="25"/>
  <c r="D6300" i="25"/>
  <c r="D4416" i="25"/>
  <c r="D3848" i="25"/>
  <c r="D692" i="25"/>
  <c r="D4435" i="25"/>
  <c r="D7055" i="25"/>
  <c r="D6239" i="25"/>
  <c r="D3849" i="25"/>
  <c r="D923" i="25"/>
  <c r="D5529" i="25"/>
  <c r="D2452" i="25"/>
  <c r="D4401" i="25"/>
  <c r="D5921" i="25"/>
  <c r="D239" i="25"/>
  <c r="D5079" i="25"/>
  <c r="D331" i="25"/>
  <c r="D3850" i="25"/>
  <c r="D1058" i="25"/>
  <c r="D3851" i="25"/>
  <c r="D7350" i="25"/>
  <c r="D5" i="25"/>
  <c r="D2993" i="25"/>
  <c r="D6606" i="25"/>
  <c r="D293" i="25"/>
  <c r="D3852" i="25"/>
  <c r="D5688" i="25"/>
  <c r="D5661" i="25"/>
  <c r="D4464" i="25"/>
  <c r="D1032" i="25"/>
  <c r="D6073" i="25"/>
  <c r="D7316" i="25"/>
  <c r="D3853" i="25"/>
  <c r="D3068" i="25"/>
  <c r="D3854" i="25"/>
  <c r="D5025" i="25"/>
  <c r="D3855" i="25"/>
  <c r="D3072" i="25"/>
  <c r="D3069" i="25"/>
  <c r="D5911" i="25"/>
  <c r="D5480" i="25"/>
  <c r="D4376" i="25"/>
  <c r="D4373" i="25"/>
  <c r="D5444" i="25"/>
  <c r="D1254" i="25"/>
  <c r="D7105" i="25"/>
  <c r="D7352" i="25"/>
  <c r="D9" i="25"/>
  <c r="D5723" i="25"/>
  <c r="D2128" i="25"/>
  <c r="D3131" i="25"/>
  <c r="D1095" i="25"/>
  <c r="D166" i="25"/>
  <c r="D388" i="25"/>
  <c r="D2445" i="25"/>
  <c r="D5038" i="25"/>
  <c r="D6815" i="25"/>
  <c r="D5867" i="25"/>
  <c r="D5433" i="25"/>
  <c r="D3097" i="25"/>
  <c r="D6150" i="25"/>
  <c r="D2542" i="25"/>
  <c r="D2535" i="25"/>
  <c r="D4947" i="25"/>
  <c r="D3856" i="25"/>
  <c r="D2536" i="25"/>
  <c r="D642" i="25"/>
  <c r="D2485" i="25"/>
  <c r="D1964" i="25"/>
  <c r="D3857" i="25"/>
  <c r="D732" i="25"/>
  <c r="D6688" i="25"/>
  <c r="D7239" i="25"/>
  <c r="D6719" i="25"/>
  <c r="D6525" i="25"/>
  <c r="D1374" i="25"/>
  <c r="D105" i="25"/>
  <c r="D3858" i="25"/>
  <c r="D3859" i="25"/>
  <c r="D310" i="25"/>
  <c r="D6479" i="25"/>
  <c r="D6893" i="25"/>
  <c r="D4357" i="25"/>
  <c r="D6950" i="25"/>
  <c r="D135" i="25"/>
  <c r="D1993" i="25"/>
  <c r="D3860" i="25"/>
  <c r="D3078" i="25"/>
  <c r="D4379" i="25"/>
  <c r="D3861" i="25"/>
  <c r="D604" i="25"/>
  <c r="D3862" i="25"/>
  <c r="D2437" i="25"/>
  <c r="D3050" i="25"/>
  <c r="D139" i="25"/>
  <c r="D3863" i="25"/>
  <c r="D3864" i="25"/>
  <c r="D3865" i="25"/>
  <c r="D627" i="25"/>
  <c r="D3866" i="25"/>
  <c r="D3867" i="25"/>
  <c r="D5681" i="25"/>
  <c r="D772" i="25"/>
  <c r="D4498" i="25"/>
  <c r="D1743" i="25"/>
  <c r="D5186" i="25"/>
  <c r="D558" i="25"/>
  <c r="D4528" i="25"/>
  <c r="D6675" i="25"/>
  <c r="D114" i="25"/>
  <c r="D6212" i="25"/>
  <c r="D3868" i="25"/>
  <c r="D2240" i="25"/>
  <c r="D1649" i="25"/>
  <c r="D6219" i="25"/>
  <c r="D5239" i="25"/>
  <c r="D4530" i="25"/>
  <c r="D3869" i="25"/>
  <c r="D3870" i="25"/>
  <c r="D6681" i="25"/>
  <c r="D4504" i="25"/>
  <c r="D1307" i="25"/>
  <c r="D5204" i="25"/>
  <c r="D6125" i="25"/>
  <c r="D6925" i="25"/>
  <c r="D5634" i="25"/>
  <c r="D1838" i="25"/>
  <c r="D3004" i="25"/>
  <c r="D5639" i="25"/>
  <c r="D7349" i="25"/>
  <c r="D11" i="25"/>
  <c r="D5125" i="25"/>
  <c r="D3011" i="25"/>
  <c r="D1045" i="25"/>
  <c r="D5138" i="25"/>
  <c r="D6896" i="25"/>
  <c r="D6970" i="25"/>
  <c r="D4407" i="25"/>
  <c r="D6929" i="25"/>
  <c r="D3871" i="25"/>
  <c r="D5466" i="25"/>
  <c r="D4979" i="25"/>
  <c r="D969" i="25"/>
  <c r="D1969" i="25"/>
  <c r="D118" i="25"/>
  <c r="D3022" i="25"/>
  <c r="D3872" i="25"/>
  <c r="D3873" i="25"/>
  <c r="D3874" i="25"/>
  <c r="D3019" i="25"/>
  <c r="D3875" i="25"/>
  <c r="D6320" i="25"/>
  <c r="D670" i="25"/>
  <c r="D1395" i="25"/>
  <c r="D1801" i="25"/>
  <c r="D5144" i="25"/>
  <c r="D6777" i="25"/>
  <c r="D5110" i="25"/>
  <c r="D2372" i="25"/>
  <c r="D3876" i="25"/>
  <c r="D4444" i="25"/>
  <c r="D1421" i="25"/>
  <c r="D5628" i="25"/>
  <c r="D5609" i="25"/>
  <c r="D3877" i="25"/>
  <c r="D1862" i="25"/>
  <c r="D6321" i="25"/>
  <c r="D4422" i="25"/>
  <c r="D7045" i="25"/>
  <c r="D284" i="25"/>
  <c r="D1878" i="25"/>
  <c r="D6971" i="25"/>
  <c r="D5537" i="25"/>
  <c r="D5031" i="25"/>
  <c r="D5024" i="25"/>
  <c r="D5890" i="25"/>
  <c r="D6622" i="25"/>
  <c r="D4948" i="25"/>
  <c r="D2537" i="25"/>
  <c r="D3098" i="25"/>
  <c r="D6151" i="25"/>
  <c r="D2048" i="25"/>
  <c r="D3878" i="25"/>
  <c r="D3879" i="25"/>
  <c r="D647" i="25"/>
  <c r="D3082" i="25"/>
  <c r="D5467" i="25"/>
  <c r="D2508" i="25"/>
  <c r="D4377" i="25"/>
  <c r="D382" i="25"/>
  <c r="D3880" i="25"/>
  <c r="D6664" i="25"/>
  <c r="D3881" i="25"/>
  <c r="D3882" i="25"/>
  <c r="D3883" i="25"/>
  <c r="D5005" i="25"/>
  <c r="D5460" i="25"/>
  <c r="D3884" i="25"/>
  <c r="D6414" i="25"/>
  <c r="D337" i="25"/>
  <c r="D4380" i="25"/>
  <c r="D4378" i="25"/>
  <c r="D4990" i="25"/>
  <c r="D5445" i="25"/>
  <c r="D321" i="25"/>
  <c r="D5506" i="25"/>
  <c r="D4385" i="25"/>
  <c r="D6203" i="25"/>
  <c r="D4974" i="25"/>
  <c r="D7137" i="25"/>
  <c r="D7317" i="25"/>
  <c r="D6196" i="25"/>
  <c r="D5220" i="25"/>
  <c r="D845" i="25"/>
  <c r="D1217" i="25"/>
  <c r="D6594" i="25"/>
  <c r="D997" i="25"/>
  <c r="D5957" i="25"/>
  <c r="D1501" i="25"/>
  <c r="D3159" i="25"/>
  <c r="D7007" i="25"/>
  <c r="D3885" i="25"/>
  <c r="D3886" i="25"/>
  <c r="D2702" i="25"/>
  <c r="D6378" i="25"/>
  <c r="D5869" i="25"/>
  <c r="D5846" i="25"/>
  <c r="D6075" i="25"/>
  <c r="D2329" i="25"/>
  <c r="D5498" i="25"/>
  <c r="D6444" i="25"/>
  <c r="D4691" i="25"/>
  <c r="D5733" i="25"/>
  <c r="D2391" i="25"/>
  <c r="D4679" i="25"/>
  <c r="D4230" i="25"/>
  <c r="D5410" i="25"/>
  <c r="D631" i="25"/>
  <c r="D5114" i="25"/>
  <c r="D1185" i="25"/>
  <c r="D4242" i="25"/>
  <c r="D4240" i="25"/>
  <c r="D4702" i="25"/>
  <c r="D965" i="25"/>
  <c r="D4723" i="25"/>
  <c r="D4245" i="25"/>
  <c r="D472" i="25"/>
  <c r="D1091" i="25"/>
  <c r="D6129" i="25"/>
  <c r="D190" i="25"/>
  <c r="D5237" i="25"/>
  <c r="D6379" i="25"/>
  <c r="D3178" i="25"/>
  <c r="D4284" i="25"/>
  <c r="D2719" i="25"/>
  <c r="D3887" i="25"/>
  <c r="D6875" i="25"/>
  <c r="D5155" i="25"/>
  <c r="D1342" i="25"/>
  <c r="D301" i="25"/>
  <c r="D1002" i="25"/>
  <c r="D1815" i="25"/>
  <c r="D4303" i="25"/>
  <c r="D6596" i="25"/>
  <c r="D1504" i="25"/>
  <c r="D5635" i="25"/>
  <c r="D7127" i="25"/>
  <c r="D6106" i="25"/>
  <c r="D5151" i="25"/>
  <c r="D1122" i="25"/>
  <c r="D5840" i="25"/>
  <c r="D3888" i="25"/>
  <c r="D2309" i="25"/>
  <c r="D6852" i="25"/>
  <c r="D42" i="25"/>
  <c r="D3889" i="25"/>
  <c r="D6556" i="25"/>
  <c r="D4281" i="25"/>
  <c r="D415" i="25"/>
  <c r="D188" i="25"/>
  <c r="D5308" i="25"/>
  <c r="D4307" i="25"/>
  <c r="D2629" i="25"/>
  <c r="D5295" i="25"/>
  <c r="D1441" i="25"/>
  <c r="D2144" i="25"/>
  <c r="D478" i="25"/>
  <c r="D3890" i="25"/>
  <c r="D4902" i="25"/>
  <c r="D1680" i="25"/>
  <c r="D3109" i="25"/>
  <c r="D1644" i="25"/>
  <c r="D6128" i="25"/>
  <c r="D2062" i="25"/>
  <c r="D812" i="25"/>
  <c r="D978" i="25"/>
  <c r="D752" i="25"/>
  <c r="D5922" i="25"/>
  <c r="D192" i="25"/>
  <c r="D3891" i="25"/>
  <c r="D6954" i="25"/>
  <c r="D7016" i="25"/>
  <c r="D6174" i="25"/>
  <c r="D4949" i="25"/>
  <c r="D511" i="25"/>
  <c r="D5461" i="25"/>
  <c r="D6169" i="25"/>
  <c r="D4353" i="25"/>
  <c r="D4940" i="25"/>
  <c r="D1620" i="25"/>
  <c r="D3892" i="25"/>
  <c r="D4358" i="25"/>
  <c r="D2032" i="25"/>
  <c r="D7223" i="25"/>
  <c r="D2577" i="25"/>
  <c r="D5745" i="25"/>
  <c r="D2594" i="25"/>
  <c r="D4883" i="25"/>
  <c r="D377" i="25"/>
  <c r="D3893" i="25"/>
  <c r="D6934" i="25"/>
  <c r="D3125" i="25"/>
  <c r="D6056" i="25"/>
  <c r="D5710" i="25"/>
  <c r="D905" i="25"/>
  <c r="D3129" i="25"/>
  <c r="D7206" i="25"/>
  <c r="D210" i="25"/>
  <c r="D22" i="25"/>
  <c r="D440" i="25"/>
  <c r="D7305" i="25"/>
  <c r="D484" i="25"/>
  <c r="D113" i="25"/>
  <c r="D1075" i="25"/>
  <c r="D2336" i="25"/>
  <c r="D2994" i="25"/>
  <c r="D352" i="25"/>
  <c r="D3894" i="25"/>
  <c r="D6133" i="25"/>
  <c r="D5696" i="25"/>
  <c r="D6917" i="25"/>
  <c r="D2349" i="25"/>
  <c r="D5126" i="25"/>
  <c r="D6015" i="25"/>
  <c r="D6717" i="25"/>
  <c r="D4411" i="25"/>
  <c r="D5050" i="25"/>
  <c r="D4404" i="25"/>
  <c r="D894" i="25"/>
  <c r="D5073" i="25"/>
  <c r="D4412" i="25"/>
  <c r="D6833" i="25"/>
  <c r="D6215" i="25"/>
  <c r="D6618" i="25"/>
  <c r="D3895" i="25"/>
  <c r="D6138" i="25"/>
  <c r="K113" i="23" l="1"/>
  <c r="J113" i="23"/>
  <c r="H105" i="23"/>
  <c r="H107" i="23" s="1"/>
  <c r="H113" i="23" s="1"/>
  <c r="H101" i="23"/>
  <c r="I105" i="23"/>
  <c r="I107" i="23" s="1"/>
  <c r="I113" i="23" s="1"/>
  <c r="I101" i="23"/>
  <c r="G1523" i="26"/>
  <c r="G7350" i="26"/>
  <c r="G7334" i="26"/>
  <c r="G7318" i="26"/>
  <c r="G7302" i="26"/>
  <c r="G7286" i="26"/>
  <c r="G7270" i="26"/>
  <c r="G7254" i="26"/>
  <c r="G7346" i="26"/>
  <c r="G7330" i="26"/>
  <c r="G7314" i="26"/>
  <c r="G7298" i="26"/>
  <c r="G7282" i="26"/>
  <c r="G7266" i="26"/>
  <c r="G7250" i="26"/>
  <c r="G7358" i="26"/>
  <c r="G7342" i="26"/>
  <c r="G7326" i="26"/>
  <c r="G7310" i="26"/>
  <c r="G7294" i="26"/>
  <c r="G7278" i="26"/>
  <c r="G7262" i="26"/>
  <c r="G7246" i="26"/>
  <c r="G2045" i="26"/>
  <c r="G7354" i="26"/>
  <c r="G7338" i="26"/>
  <c r="G7322" i="26"/>
  <c r="G7306" i="26"/>
  <c r="G7290" i="26"/>
  <c r="G7274" i="26"/>
  <c r="G7258" i="26"/>
  <c r="G7238" i="26"/>
  <c r="G7230" i="26"/>
  <c r="G7222" i="26"/>
  <c r="G7214" i="26"/>
  <c r="G7202" i="26"/>
  <c r="G7194" i="26"/>
  <c r="G7190" i="26"/>
  <c r="G7182" i="26"/>
  <c r="G7170" i="26"/>
  <c r="G7150" i="26"/>
  <c r="G7142" i="26"/>
  <c r="G7134" i="26"/>
  <c r="G7126" i="26"/>
  <c r="G7122" i="26"/>
  <c r="G7118" i="26"/>
  <c r="G7102" i="26"/>
  <c r="G7094" i="26"/>
  <c r="G7086" i="26"/>
  <c r="G7078" i="26"/>
  <c r="G7070" i="26"/>
  <c r="G7062" i="26"/>
  <c r="G7054" i="26"/>
  <c r="G7046" i="26"/>
  <c r="G7042" i="26"/>
  <c r="G7034" i="26"/>
  <c r="G7022" i="26"/>
  <c r="G7014" i="26"/>
  <c r="G6986" i="26"/>
  <c r="G6770" i="26"/>
  <c r="G6762" i="26"/>
  <c r="G6754" i="26"/>
  <c r="G6746" i="26"/>
  <c r="G6742" i="26"/>
  <c r="G6730" i="26"/>
  <c r="G6722" i="26"/>
  <c r="G6714" i="26"/>
  <c r="G6706" i="26"/>
  <c r="G6698" i="26"/>
  <c r="G6690" i="26"/>
  <c r="G6678" i="26"/>
  <c r="G6670" i="26"/>
  <c r="G6662" i="26"/>
  <c r="G6654" i="26"/>
  <c r="G6646" i="26"/>
  <c r="G6638" i="26"/>
  <c r="G6630" i="26"/>
  <c r="G6622" i="26"/>
  <c r="G6614" i="26"/>
  <c r="G6606" i="26"/>
  <c r="G6590" i="26"/>
  <c r="G6578" i="26"/>
  <c r="G6570" i="26"/>
  <c r="G6562" i="26"/>
  <c r="G6550" i="26"/>
  <c r="G6542" i="26"/>
  <c r="G6534" i="26"/>
  <c r="G6526" i="26"/>
  <c r="G6518" i="26"/>
  <c r="G6510" i="26"/>
  <c r="G6502" i="26"/>
  <c r="G6494" i="26"/>
  <c r="G6486" i="26"/>
  <c r="G6478" i="26"/>
  <c r="G6470" i="26"/>
  <c r="G6462" i="26"/>
  <c r="G6454" i="26"/>
  <c r="G6446" i="26"/>
  <c r="G6438" i="26"/>
  <c r="G6430" i="26"/>
  <c r="G6426" i="26"/>
  <c r="G6418" i="26"/>
  <c r="G6410" i="26"/>
  <c r="G6402" i="26"/>
  <c r="G6394" i="26"/>
  <c r="G6386" i="26"/>
  <c r="G6378" i="26"/>
  <c r="G6370" i="26"/>
  <c r="G6362" i="26"/>
  <c r="G6354" i="26"/>
  <c r="G6346" i="26"/>
  <c r="G6338" i="26"/>
  <c r="G6330" i="26"/>
  <c r="G6322" i="26"/>
  <c r="G6314" i="26"/>
  <c r="G6306" i="26"/>
  <c r="G6298" i="26"/>
  <c r="G6290" i="26"/>
  <c r="G6275" i="26"/>
  <c r="G6267" i="26"/>
  <c r="G6247" i="26"/>
  <c r="G6215" i="26"/>
  <c r="G6183" i="26"/>
  <c r="G6151" i="26"/>
  <c r="G6119" i="26"/>
  <c r="G6071" i="26"/>
  <c r="G6039" i="26"/>
  <c r="G6007" i="26"/>
  <c r="G5975" i="26"/>
  <c r="G5959" i="26"/>
  <c r="G5911" i="26"/>
  <c r="G5895" i="26"/>
  <c r="G5863" i="26"/>
  <c r="G5831" i="26"/>
  <c r="G5799" i="26"/>
  <c r="G5783" i="26"/>
  <c r="G5767" i="26"/>
  <c r="G5751" i="26"/>
  <c r="G5735" i="26"/>
  <c r="G5719" i="26"/>
  <c r="G5703" i="26"/>
  <c r="G5687" i="26"/>
  <c r="G5655" i="26"/>
  <c r="G5639" i="26"/>
  <c r="G5623" i="26"/>
  <c r="G5607" i="26"/>
  <c r="G5591" i="26"/>
  <c r="G5575" i="26"/>
  <c r="G5559" i="26"/>
  <c r="G5543" i="26"/>
  <c r="G5527" i="26"/>
  <c r="G5511" i="26"/>
  <c r="G5495" i="26"/>
  <c r="G5479" i="26"/>
  <c r="G5463" i="26"/>
  <c r="G5447" i="26"/>
  <c r="G5431" i="26"/>
  <c r="G5415" i="26"/>
  <c r="G5399" i="26"/>
  <c r="G5383" i="26"/>
  <c r="G5367" i="26"/>
  <c r="G5351" i="26"/>
  <c r="G5335" i="26"/>
  <c r="G5319" i="26"/>
  <c r="G5303" i="26"/>
  <c r="G5287" i="26"/>
  <c r="G5271" i="26"/>
  <c r="G5255" i="26"/>
  <c r="G5239" i="26"/>
  <c r="G5223" i="26"/>
  <c r="G5207" i="26"/>
  <c r="G5191" i="26"/>
  <c r="G5175" i="26"/>
  <c r="G5159" i="26"/>
  <c r="G5143" i="26"/>
  <c r="G5127" i="26"/>
  <c r="G5111" i="26"/>
  <c r="G5095" i="26"/>
  <c r="G5079" i="26"/>
  <c r="G5063" i="26"/>
  <c r="G5047" i="26"/>
  <c r="G5031" i="26"/>
  <c r="G5015" i="26"/>
  <c r="G4999" i="26"/>
  <c r="G4983" i="26"/>
  <c r="G4967" i="26"/>
  <c r="G4951" i="26"/>
  <c r="G4935" i="26"/>
  <c r="G4919" i="26"/>
  <c r="G4903" i="26"/>
  <c r="G4887" i="26"/>
  <c r="G4871" i="26"/>
  <c r="G4855" i="26"/>
  <c r="G4839" i="26"/>
  <c r="G4823" i="26"/>
  <c r="G4807" i="26"/>
  <c r="G4791" i="26"/>
  <c r="G4775" i="26"/>
  <c r="G4759" i="26"/>
  <c r="G4743" i="26"/>
  <c r="G4727" i="26"/>
  <c r="G4711" i="26"/>
  <c r="G4695" i="26"/>
  <c r="G4679" i="26"/>
  <c r="G4663" i="26"/>
  <c r="G4647" i="26"/>
  <c r="G4631" i="26"/>
  <c r="G4615" i="26"/>
  <c r="G4599" i="26"/>
  <c r="G4583" i="26"/>
  <c r="G4567" i="26"/>
  <c r="G4551" i="26"/>
  <c r="G4535" i="26"/>
  <c r="G4519" i="26"/>
  <c r="G4503" i="26"/>
  <c r="G4487" i="26"/>
  <c r="G4471" i="26"/>
  <c r="G4455" i="26"/>
  <c r="G4439" i="26"/>
  <c r="G4423" i="26"/>
  <c r="G4407" i="26"/>
  <c r="G4391" i="26"/>
  <c r="G4375" i="26"/>
  <c r="G4359" i="26"/>
  <c r="G4343" i="26"/>
  <c r="G4327" i="26"/>
  <c r="G4311" i="26"/>
  <c r="G4295" i="26"/>
  <c r="G4279" i="26"/>
  <c r="G4263" i="26"/>
  <c r="G4247" i="26"/>
  <c r="G4231" i="26"/>
  <c r="G4215" i="26"/>
  <c r="G4199" i="26"/>
  <c r="G4183" i="26"/>
  <c r="G4167" i="26"/>
  <c r="G4151" i="26"/>
  <c r="G4135" i="26"/>
  <c r="G4119" i="26"/>
  <c r="G4103" i="26"/>
  <c r="G4087" i="26"/>
  <c r="G4071" i="26"/>
  <c r="G4055" i="26"/>
  <c r="G4039" i="26"/>
  <c r="G4023" i="26"/>
  <c r="G4007" i="26"/>
  <c r="G3991" i="26"/>
  <c r="G3975" i="26"/>
  <c r="G3959" i="26"/>
  <c r="G3943" i="26"/>
  <c r="G3922" i="26"/>
  <c r="G3901" i="26"/>
  <c r="G3866" i="26"/>
  <c r="G3802" i="26"/>
  <c r="G3738" i="26"/>
  <c r="G3674" i="26"/>
  <c r="G3610" i="26"/>
  <c r="G3546" i="26"/>
  <c r="G3482" i="26"/>
  <c r="G3418" i="26"/>
  <c r="G3354" i="26"/>
  <c r="G3290" i="26"/>
  <c r="G3226" i="26"/>
  <c r="G3162" i="26"/>
  <c r="G3098" i="26"/>
  <c r="G3034" i="26"/>
  <c r="G2970" i="26"/>
  <c r="G2906" i="26"/>
  <c r="G2813" i="26"/>
  <c r="G2557" i="26"/>
  <c r="G2301" i="26"/>
  <c r="G1789" i="26"/>
  <c r="G7361" i="26"/>
  <c r="G7357" i="26"/>
  <c r="G7353" i="26"/>
  <c r="G7349" i="26"/>
  <c r="G7345" i="26"/>
  <c r="G7341" i="26"/>
  <c r="G7337" i="26"/>
  <c r="G7333" i="26"/>
  <c r="G7329" i="26"/>
  <c r="G7325" i="26"/>
  <c r="G7321" i="26"/>
  <c r="G7317" i="26"/>
  <c r="G7313" i="26"/>
  <c r="G7309" i="26"/>
  <c r="G7305" i="26"/>
  <c r="G7301" i="26"/>
  <c r="G7297" i="26"/>
  <c r="G7293" i="26"/>
  <c r="G7289" i="26"/>
  <c r="G7285" i="26"/>
  <c r="G7281" i="26"/>
  <c r="G7277" i="26"/>
  <c r="G7273" i="26"/>
  <c r="G7269" i="26"/>
  <c r="G7265" i="26"/>
  <c r="G7261" i="26"/>
  <c r="G7257" i="26"/>
  <c r="G7253" i="26"/>
  <c r="G7249" i="26"/>
  <c r="G7245" i="26"/>
  <c r="G7241" i="26"/>
  <c r="G7237" i="26"/>
  <c r="G7233" i="26"/>
  <c r="G7229" i="26"/>
  <c r="G7225" i="26"/>
  <c r="G7221" i="26"/>
  <c r="G7217" i="26"/>
  <c r="G7213" i="26"/>
  <c r="G7209" i="26"/>
  <c r="G7205" i="26"/>
  <c r="G7201" i="26"/>
  <c r="G7197" i="26"/>
  <c r="G7193" i="26"/>
  <c r="G7189" i="26"/>
  <c r="G7185" i="26"/>
  <c r="G7181" i="26"/>
  <c r="G7177" i="26"/>
  <c r="G7173" i="26"/>
  <c r="G7169" i="26"/>
  <c r="G7165" i="26"/>
  <c r="G7161" i="26"/>
  <c r="G7157" i="26"/>
  <c r="G7153" i="26"/>
  <c r="G7149" i="26"/>
  <c r="G7145" i="26"/>
  <c r="G7141" i="26"/>
  <c r="G7137" i="26"/>
  <c r="G7133" i="26"/>
  <c r="G7129" i="26"/>
  <c r="G7125" i="26"/>
  <c r="G7121" i="26"/>
  <c r="G7117" i="26"/>
  <c r="G7113" i="26"/>
  <c r="G7109" i="26"/>
  <c r="G7105" i="26"/>
  <c r="G7101" i="26"/>
  <c r="G7097" i="26"/>
  <c r="G7093" i="26"/>
  <c r="G7089" i="26"/>
  <c r="G7085" i="26"/>
  <c r="G7081" i="26"/>
  <c r="G7077" i="26"/>
  <c r="G7073" i="26"/>
  <c r="G7069" i="26"/>
  <c r="G7065" i="26"/>
  <c r="G7061" i="26"/>
  <c r="G7057" i="26"/>
  <c r="G7053" i="26"/>
  <c r="G7049" i="26"/>
  <c r="G7045" i="26"/>
  <c r="G7041" i="26"/>
  <c r="G7037" i="26"/>
  <c r="G7033" i="26"/>
  <c r="G7029" i="26"/>
  <c r="G7025" i="26"/>
  <c r="G7021" i="26"/>
  <c r="G7017" i="26"/>
  <c r="G7013" i="26"/>
  <c r="G7009" i="26"/>
  <c r="G7005" i="26"/>
  <c r="G7001" i="26"/>
  <c r="G6997" i="26"/>
  <c r="G6993" i="26"/>
  <c r="G6989" i="26"/>
  <c r="G6985" i="26"/>
  <c r="G6981" i="26"/>
  <c r="G6977" i="26"/>
  <c r="G6973" i="26"/>
  <c r="G6969" i="26"/>
  <c r="G6965" i="26"/>
  <c r="G6961" i="26"/>
  <c r="G6957" i="26"/>
  <c r="G6953" i="26"/>
  <c r="G6949" i="26"/>
  <c r="G6945" i="26"/>
  <c r="G6941" i="26"/>
  <c r="G6937" i="26"/>
  <c r="G6933" i="26"/>
  <c r="G6929" i="26"/>
  <c r="G6925" i="26"/>
  <c r="G6921" i="26"/>
  <c r="G6917" i="26"/>
  <c r="G6913" i="26"/>
  <c r="G6909" i="26"/>
  <c r="G6905" i="26"/>
  <c r="G6901" i="26"/>
  <c r="G6897" i="26"/>
  <c r="G6893" i="26"/>
  <c r="G6889" i="26"/>
  <c r="G6885" i="26"/>
  <c r="G6881" i="26"/>
  <c r="G6877" i="26"/>
  <c r="G6873" i="26"/>
  <c r="G6869" i="26"/>
  <c r="G6865" i="26"/>
  <c r="G6861" i="26"/>
  <c r="G6857" i="26"/>
  <c r="G6853" i="26"/>
  <c r="G6849" i="26"/>
  <c r="G6845" i="26"/>
  <c r="G6841" i="26"/>
  <c r="G6837" i="26"/>
  <c r="G6833" i="26"/>
  <c r="G6829" i="26"/>
  <c r="G6825" i="26"/>
  <c r="G6821" i="26"/>
  <c r="G6817" i="26"/>
  <c r="G6813" i="26"/>
  <c r="G6809" i="26"/>
  <c r="G6805" i="26"/>
  <c r="G6801" i="26"/>
  <c r="G6797" i="26"/>
  <c r="G6793" i="26"/>
  <c r="G6789" i="26"/>
  <c r="G6785" i="26"/>
  <c r="G6781" i="26"/>
  <c r="G6777" i="26"/>
  <c r="G6773" i="26"/>
  <c r="G6769" i="26"/>
  <c r="G6765" i="26"/>
  <c r="G6761" i="26"/>
  <c r="G6757" i="26"/>
  <c r="G6753" i="26"/>
  <c r="G6749" i="26"/>
  <c r="G6745" i="26"/>
  <c r="G6741" i="26"/>
  <c r="G6737" i="26"/>
  <c r="G6733" i="26"/>
  <c r="G6729" i="26"/>
  <c r="G6725" i="26"/>
  <c r="G6721" i="26"/>
  <c r="G6717" i="26"/>
  <c r="G6713" i="26"/>
  <c r="G6709" i="26"/>
  <c r="G6705" i="26"/>
  <c r="G6701" i="26"/>
  <c r="G6697" i="26"/>
  <c r="G6693" i="26"/>
  <c r="G6689" i="26"/>
  <c r="G6685" i="26"/>
  <c r="G6681" i="26"/>
  <c r="G6677" i="26"/>
  <c r="G6673" i="26"/>
  <c r="G6669" i="26"/>
  <c r="G6665" i="26"/>
  <c r="G6661" i="26"/>
  <c r="G6657" i="26"/>
  <c r="G6653" i="26"/>
  <c r="G6649" i="26"/>
  <c r="G6645" i="26"/>
  <c r="G6641" i="26"/>
  <c r="G6637" i="26"/>
  <c r="G6633" i="26"/>
  <c r="G6629" i="26"/>
  <c r="G6625" i="26"/>
  <c r="G6621" i="26"/>
  <c r="G6617" i="26"/>
  <c r="G6613" i="26"/>
  <c r="G6609" i="26"/>
  <c r="G6605" i="26"/>
  <c r="G6601" i="26"/>
  <c r="G6597" i="26"/>
  <c r="G6593" i="26"/>
  <c r="G6589" i="26"/>
  <c r="G6585" i="26"/>
  <c r="G6581" i="26"/>
  <c r="G6577" i="26"/>
  <c r="G6573" i="26"/>
  <c r="G6569" i="26"/>
  <c r="G6565" i="26"/>
  <c r="G6561" i="26"/>
  <c r="G6557" i="26"/>
  <c r="G6553" i="26"/>
  <c r="G6549" i="26"/>
  <c r="G6545" i="26"/>
  <c r="G6541" i="26"/>
  <c r="G6537" i="26"/>
  <c r="G6533" i="26"/>
  <c r="G6529" i="26"/>
  <c r="G6525" i="26"/>
  <c r="G6521" i="26"/>
  <c r="G6517" i="26"/>
  <c r="G6513" i="26"/>
  <c r="G6509" i="26"/>
  <c r="G6505" i="26"/>
  <c r="G6501" i="26"/>
  <c r="G6497" i="26"/>
  <c r="G6493" i="26"/>
  <c r="G6489" i="26"/>
  <c r="G6485" i="26"/>
  <c r="G6481" i="26"/>
  <c r="G6477" i="26"/>
  <c r="G6473" i="26"/>
  <c r="G6469" i="26"/>
  <c r="G6465" i="26"/>
  <c r="G6461" i="26"/>
  <c r="G6457" i="26"/>
  <c r="G6453" i="26"/>
  <c r="G6449" i="26"/>
  <c r="G6445" i="26"/>
  <c r="G6441" i="26"/>
  <c r="G6437" i="26"/>
  <c r="G6433" i="26"/>
  <c r="G6429" i="26"/>
  <c r="G6425" i="26"/>
  <c r="G6421" i="26"/>
  <c r="G6417" i="26"/>
  <c r="G6413" i="26"/>
  <c r="G6409" i="26"/>
  <c r="G6405" i="26"/>
  <c r="G6401" i="26"/>
  <c r="G6397" i="26"/>
  <c r="G6393" i="26"/>
  <c r="G6389" i="26"/>
  <c r="G6385" i="26"/>
  <c r="G6381" i="26"/>
  <c r="G6377" i="26"/>
  <c r="G6373" i="26"/>
  <c r="G6369" i="26"/>
  <c r="G6365" i="26"/>
  <c r="G6361" i="26"/>
  <c r="G6357" i="26"/>
  <c r="G6353" i="26"/>
  <c r="G6349" i="26"/>
  <c r="G6345" i="26"/>
  <c r="G6341" i="26"/>
  <c r="G6337" i="26"/>
  <c r="G6333" i="26"/>
  <c r="G6329" i="26"/>
  <c r="G6325" i="26"/>
  <c r="G6321" i="26"/>
  <c r="G6317" i="26"/>
  <c r="G6313" i="26"/>
  <c r="G6309" i="26"/>
  <c r="G6305" i="26"/>
  <c r="G6301" i="26"/>
  <c r="G6297" i="26"/>
  <c r="G6293" i="26"/>
  <c r="G6289" i="26"/>
  <c r="G6284" i="26"/>
  <c r="G6279" i="26"/>
  <c r="G6272" i="26"/>
  <c r="G6264" i="26"/>
  <c r="G6256" i="26"/>
  <c r="G6243" i="26"/>
  <c r="G6227" i="26"/>
  <c r="G6211" i="26"/>
  <c r="G6195" i="26"/>
  <c r="G6179" i="26"/>
  <c r="G6163" i="26"/>
  <c r="G6147" i="26"/>
  <c r="G6131" i="26"/>
  <c r="G6115" i="26"/>
  <c r="G6099" i="26"/>
  <c r="G6083" i="26"/>
  <c r="G6067" i="26"/>
  <c r="G6051" i="26"/>
  <c r="G6035" i="26"/>
  <c r="G6019" i="26"/>
  <c r="G6003" i="26"/>
  <c r="G5987" i="26"/>
  <c r="G5971" i="26"/>
  <c r="G5955" i="26"/>
  <c r="G5939" i="26"/>
  <c r="G5923" i="26"/>
  <c r="G5907" i="26"/>
  <c r="G5891" i="26"/>
  <c r="G5875" i="26"/>
  <c r="G5859" i="26"/>
  <c r="G5843" i="26"/>
  <c r="G5827" i="26"/>
  <c r="G5811" i="26"/>
  <c r="G5795" i="26"/>
  <c r="G5779" i="26"/>
  <c r="G5763" i="26"/>
  <c r="G5747" i="26"/>
  <c r="G5731" i="26"/>
  <c r="G5715" i="26"/>
  <c r="G5699" i="26"/>
  <c r="G5683" i="26"/>
  <c r="G5667" i="26"/>
  <c r="G5651" i="26"/>
  <c r="G5635" i="26"/>
  <c r="G5619" i="26"/>
  <c r="G5603" i="26"/>
  <c r="G5587" i="26"/>
  <c r="G5571" i="26"/>
  <c r="G5555" i="26"/>
  <c r="G5539" i="26"/>
  <c r="G5523" i="26"/>
  <c r="G5507" i="26"/>
  <c r="G5491" i="26"/>
  <c r="G5475" i="26"/>
  <c r="G5459" i="26"/>
  <c r="G5443" i="26"/>
  <c r="G5427" i="26"/>
  <c r="G5411" i="26"/>
  <c r="G5395" i="26"/>
  <c r="G5379" i="26"/>
  <c r="G5363" i="26"/>
  <c r="G5347" i="26"/>
  <c r="G5331" i="26"/>
  <c r="G5315" i="26"/>
  <c r="G5299" i="26"/>
  <c r="G5283" i="26"/>
  <c r="G5267" i="26"/>
  <c r="G5251" i="26"/>
  <c r="G5235" i="26"/>
  <c r="G5219" i="26"/>
  <c r="G5203" i="26"/>
  <c r="G5187" i="26"/>
  <c r="G5171" i="26"/>
  <c r="G5155" i="26"/>
  <c r="G5139" i="26"/>
  <c r="G5123" i="26"/>
  <c r="G5107" i="26"/>
  <c r="G5091" i="26"/>
  <c r="G5075" i="26"/>
  <c r="G5059" i="26"/>
  <c r="G5043" i="26"/>
  <c r="G5027" i="26"/>
  <c r="G5011" i="26"/>
  <c r="G4995" i="26"/>
  <c r="G4979" i="26"/>
  <c r="G4963" i="26"/>
  <c r="G4947" i="26"/>
  <c r="G4931" i="26"/>
  <c r="G4915" i="26"/>
  <c r="G4899" i="26"/>
  <c r="G4883" i="26"/>
  <c r="G4867" i="26"/>
  <c r="G4851" i="26"/>
  <c r="G4835" i="26"/>
  <c r="G4819" i="26"/>
  <c r="G4803" i="26"/>
  <c r="G4787" i="26"/>
  <c r="G4771" i="26"/>
  <c r="G4755" i="26"/>
  <c r="G4739" i="26"/>
  <c r="G4723" i="26"/>
  <c r="G4707" i="26"/>
  <c r="G4691" i="26"/>
  <c r="G4675" i="26"/>
  <c r="G4659" i="26"/>
  <c r="G4643" i="26"/>
  <c r="G4627" i="26"/>
  <c r="G4611" i="26"/>
  <c r="G4595" i="26"/>
  <c r="G4579" i="26"/>
  <c r="G4563" i="26"/>
  <c r="G4547" i="26"/>
  <c r="G4531" i="26"/>
  <c r="G4515" i="26"/>
  <c r="G4499" i="26"/>
  <c r="G4483" i="26"/>
  <c r="G4467" i="26"/>
  <c r="G4451" i="26"/>
  <c r="G4435" i="26"/>
  <c r="G4419" i="26"/>
  <c r="G4403" i="26"/>
  <c r="G4387" i="26"/>
  <c r="G4371" i="26"/>
  <c r="G4355" i="26"/>
  <c r="G4339" i="26"/>
  <c r="G4323" i="26"/>
  <c r="G4307" i="26"/>
  <c r="G4291" i="26"/>
  <c r="G4275" i="26"/>
  <c r="G4259" i="26"/>
  <c r="G4243" i="26"/>
  <c r="G4227" i="26"/>
  <c r="G4211" i="26"/>
  <c r="G4195" i="26"/>
  <c r="G4179" i="26"/>
  <c r="G4163" i="26"/>
  <c r="G4147" i="26"/>
  <c r="G4131" i="26"/>
  <c r="G4115" i="26"/>
  <c r="G4099" i="26"/>
  <c r="G4083" i="26"/>
  <c r="G4067" i="26"/>
  <c r="G4051" i="26"/>
  <c r="G4035" i="26"/>
  <c r="G4019" i="26"/>
  <c r="G4003" i="26"/>
  <c r="G3987" i="26"/>
  <c r="G3971" i="26"/>
  <c r="G3955" i="26"/>
  <c r="G3938" i="26"/>
  <c r="G3917" i="26"/>
  <c r="G3896" i="26"/>
  <c r="G3850" i="26"/>
  <c r="G3786" i="26"/>
  <c r="G3722" i="26"/>
  <c r="G3658" i="26"/>
  <c r="G3594" i="26"/>
  <c r="G3530" i="26"/>
  <c r="G3466" i="26"/>
  <c r="G3402" i="26"/>
  <c r="G3338" i="26"/>
  <c r="G3274" i="26"/>
  <c r="G3210" i="26"/>
  <c r="G3146" i="26"/>
  <c r="G3082" i="26"/>
  <c r="G3018" i="26"/>
  <c r="G2954" i="26"/>
  <c r="G2888" i="26"/>
  <c r="G2749" i="26"/>
  <c r="G2493" i="26"/>
  <c r="G2237" i="26"/>
  <c r="G1981" i="26"/>
  <c r="G1721" i="26"/>
  <c r="G7360" i="26"/>
  <c r="G7356" i="26"/>
  <c r="G7352" i="26"/>
  <c r="G7348" i="26"/>
  <c r="G7344" i="26"/>
  <c r="G7340" i="26"/>
  <c r="G7336" i="26"/>
  <c r="G7332" i="26"/>
  <c r="G7328" i="26"/>
  <c r="G7324" i="26"/>
  <c r="G7320" i="26"/>
  <c r="G7316" i="26"/>
  <c r="G7312" i="26"/>
  <c r="G7308" i="26"/>
  <c r="G7304" i="26"/>
  <c r="G7300" i="26"/>
  <c r="G7296" i="26"/>
  <c r="G7292" i="26"/>
  <c r="G7288" i="26"/>
  <c r="G7284" i="26"/>
  <c r="G7280" i="26"/>
  <c r="G7276" i="26"/>
  <c r="G7272" i="26"/>
  <c r="G7268" i="26"/>
  <c r="G7264" i="26"/>
  <c r="G7260" i="26"/>
  <c r="G7256" i="26"/>
  <c r="G7252" i="26"/>
  <c r="G7248" i="26"/>
  <c r="G7244" i="26"/>
  <c r="G7240" i="26"/>
  <c r="G7236" i="26"/>
  <c r="G7232" i="26"/>
  <c r="G7228" i="26"/>
  <c r="G7224" i="26"/>
  <c r="G7220" i="26"/>
  <c r="G7216" i="26"/>
  <c r="G7212" i="26"/>
  <c r="G7208" i="26"/>
  <c r="G7204" i="26"/>
  <c r="G7200" i="26"/>
  <c r="G7196" i="26"/>
  <c r="G7192" i="26"/>
  <c r="G7188" i="26"/>
  <c r="G7184" i="26"/>
  <c r="G7180" i="26"/>
  <c r="G7176" i="26"/>
  <c r="G7172" i="26"/>
  <c r="G7168" i="26"/>
  <c r="G7164" i="26"/>
  <c r="G7160" i="26"/>
  <c r="G7156" i="26"/>
  <c r="G7152" i="26"/>
  <c r="G7148" i="26"/>
  <c r="G7144" i="26"/>
  <c r="G7140" i="26"/>
  <c r="G7136" i="26"/>
  <c r="G7132" i="26"/>
  <c r="G7128" i="26"/>
  <c r="G7124" i="26"/>
  <c r="G7120" i="26"/>
  <c r="G7116" i="26"/>
  <c r="G7112" i="26"/>
  <c r="G7108" i="26"/>
  <c r="G7104" i="26"/>
  <c r="G7100" i="26"/>
  <c r="G7096" i="26"/>
  <c r="G7092" i="26"/>
  <c r="G7088" i="26"/>
  <c r="G7084" i="26"/>
  <c r="G7080" i="26"/>
  <c r="G7076" i="26"/>
  <c r="G7072" i="26"/>
  <c r="G7068" i="26"/>
  <c r="G7064" i="26"/>
  <c r="G7060" i="26"/>
  <c r="G7056" i="26"/>
  <c r="G7052" i="26"/>
  <c r="G7048" i="26"/>
  <c r="G7044" i="26"/>
  <c r="G7040" i="26"/>
  <c r="G7036" i="26"/>
  <c r="G7032" i="26"/>
  <c r="G7028" i="26"/>
  <c r="G7024" i="26"/>
  <c r="G7020" i="26"/>
  <c r="G7016" i="26"/>
  <c r="G7012" i="26"/>
  <c r="G7008" i="26"/>
  <c r="G7004" i="26"/>
  <c r="G7000" i="26"/>
  <c r="G6996" i="26"/>
  <c r="G6992" i="26"/>
  <c r="G6988" i="26"/>
  <c r="G6984" i="26"/>
  <c r="G6980" i="26"/>
  <c r="G6976" i="26"/>
  <c r="G6972" i="26"/>
  <c r="G6968" i="26"/>
  <c r="G6964" i="26"/>
  <c r="G6960" i="26"/>
  <c r="G6956" i="26"/>
  <c r="G6952" i="26"/>
  <c r="G6948" i="26"/>
  <c r="G6944" i="26"/>
  <c r="G6940" i="26"/>
  <c r="G6936" i="26"/>
  <c r="G6932" i="26"/>
  <c r="G6928" i="26"/>
  <c r="G6924" i="26"/>
  <c r="G6920" i="26"/>
  <c r="G6916" i="26"/>
  <c r="G6912" i="26"/>
  <c r="G6908" i="26"/>
  <c r="G6904" i="26"/>
  <c r="G6900" i="26"/>
  <c r="G6896" i="26"/>
  <c r="G6892" i="26"/>
  <c r="G6888" i="26"/>
  <c r="G6884" i="26"/>
  <c r="G6880" i="26"/>
  <c r="G6876" i="26"/>
  <c r="G6872" i="26"/>
  <c r="G6868" i="26"/>
  <c r="G6864" i="26"/>
  <c r="G6860" i="26"/>
  <c r="G6856" i="26"/>
  <c r="G6852" i="26"/>
  <c r="G6848" i="26"/>
  <c r="G6844" i="26"/>
  <c r="G6840" i="26"/>
  <c r="G6836" i="26"/>
  <c r="G6832" i="26"/>
  <c r="G6828" i="26"/>
  <c r="G6824" i="26"/>
  <c r="G6820" i="26"/>
  <c r="G6816" i="26"/>
  <c r="G6812" i="26"/>
  <c r="G6808" i="26"/>
  <c r="G6804" i="26"/>
  <c r="G6800" i="26"/>
  <c r="G6796" i="26"/>
  <c r="G6792" i="26"/>
  <c r="G6788" i="26"/>
  <c r="G6784" i="26"/>
  <c r="G6780" i="26"/>
  <c r="G6776" i="26"/>
  <c r="G6772" i="26"/>
  <c r="G6768" i="26"/>
  <c r="G6764" i="26"/>
  <c r="G6760" i="26"/>
  <c r="G6756" i="26"/>
  <c r="G6752" i="26"/>
  <c r="G6748" i="26"/>
  <c r="G6744" i="26"/>
  <c r="G6740" i="26"/>
  <c r="G6736" i="26"/>
  <c r="G6732" i="26"/>
  <c r="G6728" i="26"/>
  <c r="G6724" i="26"/>
  <c r="G6720" i="26"/>
  <c r="G6716" i="26"/>
  <c r="G6712" i="26"/>
  <c r="G6708" i="26"/>
  <c r="G6704" i="26"/>
  <c r="G6700" i="26"/>
  <c r="G6696" i="26"/>
  <c r="G6692" i="26"/>
  <c r="G6688" i="26"/>
  <c r="G6684" i="26"/>
  <c r="G6680" i="26"/>
  <c r="G6676" i="26"/>
  <c r="G6672" i="26"/>
  <c r="G6668" i="26"/>
  <c r="G6664" i="26"/>
  <c r="G6660" i="26"/>
  <c r="G6656" i="26"/>
  <c r="G6652" i="26"/>
  <c r="G6648" i="26"/>
  <c r="G6644" i="26"/>
  <c r="G6640" i="26"/>
  <c r="G6636" i="26"/>
  <c r="G6632" i="26"/>
  <c r="G6628" i="26"/>
  <c r="G6624" i="26"/>
  <c r="G6620" i="26"/>
  <c r="G6616" i="26"/>
  <c r="G6612" i="26"/>
  <c r="G6608" i="26"/>
  <c r="G6604" i="26"/>
  <c r="G6600" i="26"/>
  <c r="G6596" i="26"/>
  <c r="G6592" i="26"/>
  <c r="G6588" i="26"/>
  <c r="G6584" i="26"/>
  <c r="G6580" i="26"/>
  <c r="G6576" i="26"/>
  <c r="G6572" i="26"/>
  <c r="G6568" i="26"/>
  <c r="G6564" i="26"/>
  <c r="G6560" i="26"/>
  <c r="G6556" i="26"/>
  <c r="G6552" i="26"/>
  <c r="G6548" i="26"/>
  <c r="G6544" i="26"/>
  <c r="G6540" i="26"/>
  <c r="G6536" i="26"/>
  <c r="G6532" i="26"/>
  <c r="G6528" i="26"/>
  <c r="G6524" i="26"/>
  <c r="G6520" i="26"/>
  <c r="G6516" i="26"/>
  <c r="G6512" i="26"/>
  <c r="G6508" i="26"/>
  <c r="G6504" i="26"/>
  <c r="G6500" i="26"/>
  <c r="G6496" i="26"/>
  <c r="G6492" i="26"/>
  <c r="G6488" i="26"/>
  <c r="G6484" i="26"/>
  <c r="G6480" i="26"/>
  <c r="G6476" i="26"/>
  <c r="G6472" i="26"/>
  <c r="G6468" i="26"/>
  <c r="G6464" i="26"/>
  <c r="G6460" i="26"/>
  <c r="G6456" i="26"/>
  <c r="G6452" i="26"/>
  <c r="G6448" i="26"/>
  <c r="G6444" i="26"/>
  <c r="G6440" i="26"/>
  <c r="G6436" i="26"/>
  <c r="G6432" i="26"/>
  <c r="G6428" i="26"/>
  <c r="G6424" i="26"/>
  <c r="G6420" i="26"/>
  <c r="G6416" i="26"/>
  <c r="G6412" i="26"/>
  <c r="G6408" i="26"/>
  <c r="G6404" i="26"/>
  <c r="G6400" i="26"/>
  <c r="G6396" i="26"/>
  <c r="G6392" i="26"/>
  <c r="G6388" i="26"/>
  <c r="G6384" i="26"/>
  <c r="G6380" i="26"/>
  <c r="G6376" i="26"/>
  <c r="G6372" i="26"/>
  <c r="G6368" i="26"/>
  <c r="G6364" i="26"/>
  <c r="G6360" i="26"/>
  <c r="G6356" i="26"/>
  <c r="G6352" i="26"/>
  <c r="G6348" i="26"/>
  <c r="G6344" i="26"/>
  <c r="G6340" i="26"/>
  <c r="G6336" i="26"/>
  <c r="G6332" i="26"/>
  <c r="G6328" i="26"/>
  <c r="G6324" i="26"/>
  <c r="G6320" i="26"/>
  <c r="G6316" i="26"/>
  <c r="G6312" i="26"/>
  <c r="G6308" i="26"/>
  <c r="G6304" i="26"/>
  <c r="G6300" i="26"/>
  <c r="G6296" i="26"/>
  <c r="G6292" i="26"/>
  <c r="G6288" i="26"/>
  <c r="G6283" i="26"/>
  <c r="G6278" i="26"/>
  <c r="G6271" i="26"/>
  <c r="G6263" i="26"/>
  <c r="G6255" i="26"/>
  <c r="G6239" i="26"/>
  <c r="G6223" i="26"/>
  <c r="G6207" i="26"/>
  <c r="G6191" i="26"/>
  <c r="G6175" i="26"/>
  <c r="G6159" i="26"/>
  <c r="G6143" i="26"/>
  <c r="G6127" i="26"/>
  <c r="G6111" i="26"/>
  <c r="G6095" i="26"/>
  <c r="G6079" i="26"/>
  <c r="G6063" i="26"/>
  <c r="G6047" i="26"/>
  <c r="G6031" i="26"/>
  <c r="G6015" i="26"/>
  <c r="G5999" i="26"/>
  <c r="G5983" i="26"/>
  <c r="G5967" i="26"/>
  <c r="G5951" i="26"/>
  <c r="G5935" i="26"/>
  <c r="G5919" i="26"/>
  <c r="G5903" i="26"/>
  <c r="G5887" i="26"/>
  <c r="G5871" i="26"/>
  <c r="G5855" i="26"/>
  <c r="G5839" i="26"/>
  <c r="G5823" i="26"/>
  <c r="G5807" i="26"/>
  <c r="G5791" i="26"/>
  <c r="G5775" i="26"/>
  <c r="G5759" i="26"/>
  <c r="G5743" i="26"/>
  <c r="G5727" i="26"/>
  <c r="G5711" i="26"/>
  <c r="G5695" i="26"/>
  <c r="G5679" i="26"/>
  <c r="G5663" i="26"/>
  <c r="G5647" i="26"/>
  <c r="G5631" i="26"/>
  <c r="G5615" i="26"/>
  <c r="G5599" i="26"/>
  <c r="G5583" i="26"/>
  <c r="G5567" i="26"/>
  <c r="G5551" i="26"/>
  <c r="G5535" i="26"/>
  <c r="G5519" i="26"/>
  <c r="G5503" i="26"/>
  <c r="G5487" i="26"/>
  <c r="G5471" i="26"/>
  <c r="G5455" i="26"/>
  <c r="G5439" i="26"/>
  <c r="G5423" i="26"/>
  <c r="G5407" i="26"/>
  <c r="G5391" i="26"/>
  <c r="G5375" i="26"/>
  <c r="G5359" i="26"/>
  <c r="G5343" i="26"/>
  <c r="G5327" i="26"/>
  <c r="G5311" i="26"/>
  <c r="G5295" i="26"/>
  <c r="G5279" i="26"/>
  <c r="G5263" i="26"/>
  <c r="G5247" i="26"/>
  <c r="G5231" i="26"/>
  <c r="G5215" i="26"/>
  <c r="G5199" i="26"/>
  <c r="G5183" i="26"/>
  <c r="G5167" i="26"/>
  <c r="G5151" i="26"/>
  <c r="G5135" i="26"/>
  <c r="G5119" i="26"/>
  <c r="G5103" i="26"/>
  <c r="G5087" i="26"/>
  <c r="G5071" i="26"/>
  <c r="G5055" i="26"/>
  <c r="G5039" i="26"/>
  <c r="G5023" i="26"/>
  <c r="G5007" i="26"/>
  <c r="G4991" i="26"/>
  <c r="G4975" i="26"/>
  <c r="G4959" i="26"/>
  <c r="G4943" i="26"/>
  <c r="G4927" i="26"/>
  <c r="G4911" i="26"/>
  <c r="G4895" i="26"/>
  <c r="G4879" i="26"/>
  <c r="G4863" i="26"/>
  <c r="G4847" i="26"/>
  <c r="G4831" i="26"/>
  <c r="G4815" i="26"/>
  <c r="G4799" i="26"/>
  <c r="G4783" i="26"/>
  <c r="G4767" i="26"/>
  <c r="G4751" i="26"/>
  <c r="G4735" i="26"/>
  <c r="G4719" i="26"/>
  <c r="G4703" i="26"/>
  <c r="G4687" i="26"/>
  <c r="G4671" i="26"/>
  <c r="G4655" i="26"/>
  <c r="G4639" i="26"/>
  <c r="G4623" i="26"/>
  <c r="G4607" i="26"/>
  <c r="G4591" i="26"/>
  <c r="G4575" i="26"/>
  <c r="G4559" i="26"/>
  <c r="G4543" i="26"/>
  <c r="G4527" i="26"/>
  <c r="G4511" i="26"/>
  <c r="G4495" i="26"/>
  <c r="G4479" i="26"/>
  <c r="G4463" i="26"/>
  <c r="G4447" i="26"/>
  <c r="G4431" i="26"/>
  <c r="G4415" i="26"/>
  <c r="G4399" i="26"/>
  <c r="G4383" i="26"/>
  <c r="G4367" i="26"/>
  <c r="G4351" i="26"/>
  <c r="G4335" i="26"/>
  <c r="G4319" i="26"/>
  <c r="G4303" i="26"/>
  <c r="G4287" i="26"/>
  <c r="G4271" i="26"/>
  <c r="G4255" i="26"/>
  <c r="G4239" i="26"/>
  <c r="G4223" i="26"/>
  <c r="G4207" i="26"/>
  <c r="G4191" i="26"/>
  <c r="G4175" i="26"/>
  <c r="G4159" i="26"/>
  <c r="G4143" i="26"/>
  <c r="G4127" i="26"/>
  <c r="G4111" i="26"/>
  <c r="G4095" i="26"/>
  <c r="G4079" i="26"/>
  <c r="G4063" i="26"/>
  <c r="G4047" i="26"/>
  <c r="G4031" i="26"/>
  <c r="G4015" i="26"/>
  <c r="G3999" i="26"/>
  <c r="G3983" i="26"/>
  <c r="G3967" i="26"/>
  <c r="G3951" i="26"/>
  <c r="G3933" i="26"/>
  <c r="G3912" i="26"/>
  <c r="G3890" i="26"/>
  <c r="G3834" i="26"/>
  <c r="G3770" i="26"/>
  <c r="G3706" i="26"/>
  <c r="G3642" i="26"/>
  <c r="G3578" i="26"/>
  <c r="G3514" i="26"/>
  <c r="G3450" i="26"/>
  <c r="G3386" i="26"/>
  <c r="G3322" i="26"/>
  <c r="G3258" i="26"/>
  <c r="G3194" i="26"/>
  <c r="G3130" i="26"/>
  <c r="G3066" i="26"/>
  <c r="G3002" i="26"/>
  <c r="G2938" i="26"/>
  <c r="G2867" i="26"/>
  <c r="G2685" i="26"/>
  <c r="G2429" i="26"/>
  <c r="G2173" i="26"/>
  <c r="G1917" i="26"/>
  <c r="G7242" i="26"/>
  <c r="G7234" i="26"/>
  <c r="G7226" i="26"/>
  <c r="G7218" i="26"/>
  <c r="G7210" i="26"/>
  <c r="G7206" i="26"/>
  <c r="G7198" i="26"/>
  <c r="G7186" i="26"/>
  <c r="G7178" i="26"/>
  <c r="G7174" i="26"/>
  <c r="G7166" i="26"/>
  <c r="G7162" i="26"/>
  <c r="G7158" i="26"/>
  <c r="G7154" i="26"/>
  <c r="G7146" i="26"/>
  <c r="G7138" i="26"/>
  <c r="G7130" i="26"/>
  <c r="G7114" i="26"/>
  <c r="G7110" i="26"/>
  <c r="G7106" i="26"/>
  <c r="G7098" i="26"/>
  <c r="G7090" i="26"/>
  <c r="G7082" i="26"/>
  <c r="G7074" i="26"/>
  <c r="G7066" i="26"/>
  <c r="G7058" i="26"/>
  <c r="G7050" i="26"/>
  <c r="G7038" i="26"/>
  <c r="G7030" i="26"/>
  <c r="G7026" i="26"/>
  <c r="G7018" i="26"/>
  <c r="G7010" i="26"/>
  <c r="G7006" i="26"/>
  <c r="G7002" i="26"/>
  <c r="G6998" i="26"/>
  <c r="G6994" i="26"/>
  <c r="G6990" i="26"/>
  <c r="G6982" i="26"/>
  <c r="G6978" i="26"/>
  <c r="G6974" i="26"/>
  <c r="G6970" i="26"/>
  <c r="G6966" i="26"/>
  <c r="G6962" i="26"/>
  <c r="G6958" i="26"/>
  <c r="G6954" i="26"/>
  <c r="G6950" i="26"/>
  <c r="G6946" i="26"/>
  <c r="G6942" i="26"/>
  <c r="G6938" i="26"/>
  <c r="G6934" i="26"/>
  <c r="G6930" i="26"/>
  <c r="G6926" i="26"/>
  <c r="G6922" i="26"/>
  <c r="G6918" i="26"/>
  <c r="G6914" i="26"/>
  <c r="G6910" i="26"/>
  <c r="G6906" i="26"/>
  <c r="G6902" i="26"/>
  <c r="G6898" i="26"/>
  <c r="G6894" i="26"/>
  <c r="G6890" i="26"/>
  <c r="G6886" i="26"/>
  <c r="G6882" i="26"/>
  <c r="G6878" i="26"/>
  <c r="G6874" i="26"/>
  <c r="G6870" i="26"/>
  <c r="G6866" i="26"/>
  <c r="G6862" i="26"/>
  <c r="G6858" i="26"/>
  <c r="G6854" i="26"/>
  <c r="G6850" i="26"/>
  <c r="G6846" i="26"/>
  <c r="G6842" i="26"/>
  <c r="G6838" i="26"/>
  <c r="G6834" i="26"/>
  <c r="G6830" i="26"/>
  <c r="G6826" i="26"/>
  <c r="G6822" i="26"/>
  <c r="G6818" i="26"/>
  <c r="G6814" i="26"/>
  <c r="G6810" i="26"/>
  <c r="G6806" i="26"/>
  <c r="G6802" i="26"/>
  <c r="G6798" i="26"/>
  <c r="G6794" i="26"/>
  <c r="G6790" i="26"/>
  <c r="G6786" i="26"/>
  <c r="G6782" i="26"/>
  <c r="G6778" i="26"/>
  <c r="G6774" i="26"/>
  <c r="G6766" i="26"/>
  <c r="G6758" i="26"/>
  <c r="G6750" i="26"/>
  <c r="G6738" i="26"/>
  <c r="G6734" i="26"/>
  <c r="G6726" i="26"/>
  <c r="G6718" i="26"/>
  <c r="G6710" i="26"/>
  <c r="G6702" i="26"/>
  <c r="G6694" i="26"/>
  <c r="G6686" i="26"/>
  <c r="G6682" i="26"/>
  <c r="G6674" i="26"/>
  <c r="G6666" i="26"/>
  <c r="G6658" i="26"/>
  <c r="G6650" i="26"/>
  <c r="G6642" i="26"/>
  <c r="G6634" i="26"/>
  <c r="G6626" i="26"/>
  <c r="G6618" i="26"/>
  <c r="G6610" i="26"/>
  <c r="G6602" i="26"/>
  <c r="G6598" i="26"/>
  <c r="G6594" i="26"/>
  <c r="G6586" i="26"/>
  <c r="G6582" i="26"/>
  <c r="G6574" i="26"/>
  <c r="G6566" i="26"/>
  <c r="G6558" i="26"/>
  <c r="G6554" i="26"/>
  <c r="G6546" i="26"/>
  <c r="G6538" i="26"/>
  <c r="G6530" i="26"/>
  <c r="G6522" i="26"/>
  <c r="G6514" i="26"/>
  <c r="G6506" i="26"/>
  <c r="G6498" i="26"/>
  <c r="G6490" i="26"/>
  <c r="G6482" i="26"/>
  <c r="G6474" i="26"/>
  <c r="G6466" i="26"/>
  <c r="G6458" i="26"/>
  <c r="G6450" i="26"/>
  <c r="G6442" i="26"/>
  <c r="G6434" i="26"/>
  <c r="G6422" i="26"/>
  <c r="G6414" i="26"/>
  <c r="G6406" i="26"/>
  <c r="G6398" i="26"/>
  <c r="G6390" i="26"/>
  <c r="G6382" i="26"/>
  <c r="G6374" i="26"/>
  <c r="G6366" i="26"/>
  <c r="G6358" i="26"/>
  <c r="G6350" i="26"/>
  <c r="G6342" i="26"/>
  <c r="G6334" i="26"/>
  <c r="G6326" i="26"/>
  <c r="G6318" i="26"/>
  <c r="G6310" i="26"/>
  <c r="G6302" i="26"/>
  <c r="G6294" i="26"/>
  <c r="G6286" i="26"/>
  <c r="G6280" i="26"/>
  <c r="G6259" i="26"/>
  <c r="G6231" i="26"/>
  <c r="G6199" i="26"/>
  <c r="G6167" i="26"/>
  <c r="G6135" i="26"/>
  <c r="G6103" i="26"/>
  <c r="G6087" i="26"/>
  <c r="G6055" i="26"/>
  <c r="G6023" i="26"/>
  <c r="G5991" i="26"/>
  <c r="G5943" i="26"/>
  <c r="G5927" i="26"/>
  <c r="G5879" i="26"/>
  <c r="G5847" i="26"/>
  <c r="G5815" i="26"/>
  <c r="G5671" i="26"/>
  <c r="G39" i="26"/>
  <c r="G43" i="26"/>
  <c r="G47" i="26"/>
  <c r="G51" i="26"/>
  <c r="G55" i="26"/>
  <c r="G59" i="26"/>
  <c r="G63" i="26"/>
  <c r="G67" i="26"/>
  <c r="G71" i="26"/>
  <c r="G75" i="26"/>
  <c r="G79" i="26"/>
  <c r="G83" i="26"/>
  <c r="G87" i="26"/>
  <c r="G91" i="26"/>
  <c r="G95" i="26"/>
  <c r="G99" i="26"/>
  <c r="G103" i="26"/>
  <c r="G107" i="26"/>
  <c r="G111" i="26"/>
  <c r="G115" i="26"/>
  <c r="G119" i="26"/>
  <c r="G123" i="26"/>
  <c r="G127" i="26"/>
  <c r="G131" i="26"/>
  <c r="G135" i="26"/>
  <c r="G139" i="26"/>
  <c r="G143" i="26"/>
  <c r="G147" i="26"/>
  <c r="G151" i="26"/>
  <c r="G155" i="26"/>
  <c r="G159" i="26"/>
  <c r="G163" i="26"/>
  <c r="G167" i="26"/>
  <c r="G171" i="26"/>
  <c r="G175" i="26"/>
  <c r="G179" i="26"/>
  <c r="G183" i="26"/>
  <c r="G187" i="26"/>
  <c r="G191" i="26"/>
  <c r="G195" i="26"/>
  <c r="G199" i="26"/>
  <c r="G203" i="26"/>
  <c r="G207" i="26"/>
  <c r="G211" i="26"/>
  <c r="G215" i="26"/>
  <c r="G219" i="26"/>
  <c r="G223" i="26"/>
  <c r="G227" i="26"/>
  <c r="G231" i="26"/>
  <c r="G235" i="26"/>
  <c r="G239" i="26"/>
  <c r="G243" i="26"/>
  <c r="G247" i="26"/>
  <c r="G251" i="26"/>
  <c r="G255" i="26"/>
  <c r="G259" i="26"/>
  <c r="G263" i="26"/>
  <c r="G267" i="26"/>
  <c r="G271" i="26"/>
  <c r="G275" i="26"/>
  <c r="G279" i="26"/>
  <c r="G283" i="26"/>
  <c r="G287" i="26"/>
  <c r="G291" i="26"/>
  <c r="G295" i="26"/>
  <c r="G299" i="26"/>
  <c r="G303" i="26"/>
  <c r="G307" i="26"/>
  <c r="G311" i="26"/>
  <c r="G315" i="26"/>
  <c r="G319" i="26"/>
  <c r="G323" i="26"/>
  <c r="G327" i="26"/>
  <c r="G331" i="26"/>
  <c r="G335" i="26"/>
  <c r="G339" i="26"/>
  <c r="G343" i="26"/>
  <c r="G347" i="26"/>
  <c r="G351" i="26"/>
  <c r="G355" i="26"/>
  <c r="G359" i="26"/>
  <c r="G363" i="26"/>
  <c r="G367" i="26"/>
  <c r="G371" i="26"/>
  <c r="G375" i="26"/>
  <c r="G40" i="26"/>
  <c r="G44" i="26"/>
  <c r="G48" i="26"/>
  <c r="G52" i="26"/>
  <c r="G56" i="26"/>
  <c r="G60" i="26"/>
  <c r="G64" i="26"/>
  <c r="G68" i="26"/>
  <c r="G72" i="26"/>
  <c r="G76" i="26"/>
  <c r="G80" i="26"/>
  <c r="G84" i="26"/>
  <c r="G88" i="26"/>
  <c r="G92" i="26"/>
  <c r="G96" i="26"/>
  <c r="G100" i="26"/>
  <c r="G104" i="26"/>
  <c r="G108" i="26"/>
  <c r="G112" i="26"/>
  <c r="G116" i="26"/>
  <c r="G120" i="26"/>
  <c r="G124" i="26"/>
  <c r="G128" i="26"/>
  <c r="G132" i="26"/>
  <c r="G136" i="26"/>
  <c r="G140" i="26"/>
  <c r="G144" i="26"/>
  <c r="G148" i="26"/>
  <c r="G152" i="26"/>
  <c r="G156" i="26"/>
  <c r="G160" i="26"/>
  <c r="G164" i="26"/>
  <c r="G168" i="26"/>
  <c r="G172" i="26"/>
  <c r="G176" i="26"/>
  <c r="G180" i="26"/>
  <c r="G184" i="26"/>
  <c r="G188" i="26"/>
  <c r="G192" i="26"/>
  <c r="G196" i="26"/>
  <c r="G200" i="26"/>
  <c r="G204" i="26"/>
  <c r="G208" i="26"/>
  <c r="G212" i="26"/>
  <c r="G216" i="26"/>
  <c r="G220" i="26"/>
  <c r="G224" i="26"/>
  <c r="G228" i="26"/>
  <c r="G232" i="26"/>
  <c r="G236" i="26"/>
  <c r="G240" i="26"/>
  <c r="G244" i="26"/>
  <c r="G248" i="26"/>
  <c r="G252" i="26"/>
  <c r="G256" i="26"/>
  <c r="G260" i="26"/>
  <c r="G264" i="26"/>
  <c r="G268" i="26"/>
  <c r="G272" i="26"/>
  <c r="G276" i="26"/>
  <c r="G280" i="26"/>
  <c r="G284" i="26"/>
  <c r="G288" i="26"/>
  <c r="G292" i="26"/>
  <c r="G296" i="26"/>
  <c r="G300" i="26"/>
  <c r="G304" i="26"/>
  <c r="G308" i="26"/>
  <c r="G312" i="26"/>
  <c r="G316" i="26"/>
  <c r="G320" i="26"/>
  <c r="G324" i="26"/>
  <c r="G328" i="26"/>
  <c r="G332" i="26"/>
  <c r="G336" i="26"/>
  <c r="G340" i="26"/>
  <c r="G344" i="26"/>
  <c r="G41" i="26"/>
  <c r="G45" i="26"/>
  <c r="G49" i="26"/>
  <c r="G53" i="26"/>
  <c r="G57" i="26"/>
  <c r="G61" i="26"/>
  <c r="G65" i="26"/>
  <c r="G69" i="26"/>
  <c r="G73" i="26"/>
  <c r="G77" i="26"/>
  <c r="G81" i="26"/>
  <c r="G85" i="26"/>
  <c r="G89" i="26"/>
  <c r="G93" i="26"/>
  <c r="G97" i="26"/>
  <c r="G101" i="26"/>
  <c r="G105" i="26"/>
  <c r="G109" i="26"/>
  <c r="G113" i="26"/>
  <c r="G117" i="26"/>
  <c r="G121" i="26"/>
  <c r="G125" i="26"/>
  <c r="G129" i="26"/>
  <c r="G133" i="26"/>
  <c r="G137" i="26"/>
  <c r="G141" i="26"/>
  <c r="G145" i="26"/>
  <c r="G149" i="26"/>
  <c r="G153" i="26"/>
  <c r="G157" i="26"/>
  <c r="G161" i="26"/>
  <c r="G165" i="26"/>
  <c r="G169" i="26"/>
  <c r="G173" i="26"/>
  <c r="G177" i="26"/>
  <c r="G181" i="26"/>
  <c r="G185" i="26"/>
  <c r="G189" i="26"/>
  <c r="G193" i="26"/>
  <c r="G197" i="26"/>
  <c r="G201" i="26"/>
  <c r="G205" i="26"/>
  <c r="G209" i="26"/>
  <c r="G213" i="26"/>
  <c r="G217" i="26"/>
  <c r="G221" i="26"/>
  <c r="G225" i="26"/>
  <c r="G229" i="26"/>
  <c r="G233" i="26"/>
  <c r="G237" i="26"/>
  <c r="G241" i="26"/>
  <c r="G245" i="26"/>
  <c r="G249" i="26"/>
  <c r="G253" i="26"/>
  <c r="G257" i="26"/>
  <c r="G261" i="26"/>
  <c r="G265" i="26"/>
  <c r="G269" i="26"/>
  <c r="G273" i="26"/>
  <c r="G277" i="26"/>
  <c r="G281" i="26"/>
  <c r="G285" i="26"/>
  <c r="G289" i="26"/>
  <c r="G293" i="26"/>
  <c r="G297" i="26"/>
  <c r="G301" i="26"/>
  <c r="G305" i="26"/>
  <c r="G309" i="26"/>
  <c r="G313" i="26"/>
  <c r="G317" i="26"/>
  <c r="G321" i="26"/>
  <c r="G325" i="26"/>
  <c r="G329" i="26"/>
  <c r="G333" i="26"/>
  <c r="G337" i="26"/>
  <c r="G341" i="26"/>
  <c r="G345" i="26"/>
  <c r="G42" i="26"/>
  <c r="G58" i="26"/>
  <c r="G74" i="26"/>
  <c r="G90" i="26"/>
  <c r="G106" i="26"/>
  <c r="G122" i="26"/>
  <c r="G138" i="26"/>
  <c r="G154" i="26"/>
  <c r="G170" i="26"/>
  <c r="G186" i="26"/>
  <c r="G202" i="26"/>
  <c r="G218" i="26"/>
  <c r="G234" i="26"/>
  <c r="G250" i="26"/>
  <c r="G266" i="26"/>
  <c r="G282" i="26"/>
  <c r="G298" i="26"/>
  <c r="G314" i="26"/>
  <c r="G330" i="26"/>
  <c r="G346" i="26"/>
  <c r="G352" i="26"/>
  <c r="G357" i="26"/>
  <c r="G362" i="26"/>
  <c r="G368" i="26"/>
  <c r="G373" i="26"/>
  <c r="G378" i="26"/>
  <c r="G382" i="26"/>
  <c r="G386" i="26"/>
  <c r="G390" i="26"/>
  <c r="G394" i="26"/>
  <c r="G398" i="26"/>
  <c r="G402" i="26"/>
  <c r="G406" i="26"/>
  <c r="G410" i="26"/>
  <c r="G414" i="26"/>
  <c r="G418" i="26"/>
  <c r="G422" i="26"/>
  <c r="G426" i="26"/>
  <c r="G430" i="26"/>
  <c r="G434" i="26"/>
  <c r="G438" i="26"/>
  <c r="G442" i="26"/>
  <c r="G446" i="26"/>
  <c r="G450" i="26"/>
  <c r="G454" i="26"/>
  <c r="G458" i="26"/>
  <c r="G462" i="26"/>
  <c r="G466" i="26"/>
  <c r="G470" i="26"/>
  <c r="G474" i="26"/>
  <c r="G478" i="26"/>
  <c r="G482" i="26"/>
  <c r="G486" i="26"/>
  <c r="G490" i="26"/>
  <c r="G494" i="26"/>
  <c r="G498" i="26"/>
  <c r="G502" i="26"/>
  <c r="G506" i="26"/>
  <c r="G510" i="26"/>
  <c r="G514" i="26"/>
  <c r="G518" i="26"/>
  <c r="G522" i="26"/>
  <c r="G526" i="26"/>
  <c r="G530" i="26"/>
  <c r="G534" i="26"/>
  <c r="G538" i="26"/>
  <c r="G542" i="26"/>
  <c r="G546" i="26"/>
  <c r="G550" i="26"/>
  <c r="G554" i="26"/>
  <c r="G558" i="26"/>
  <c r="G562" i="26"/>
  <c r="G566" i="26"/>
  <c r="G570" i="26"/>
  <c r="G574" i="26"/>
  <c r="G578" i="26"/>
  <c r="G582" i="26"/>
  <c r="G586" i="26"/>
  <c r="G590" i="26"/>
  <c r="G594" i="26"/>
  <c r="G598" i="26"/>
  <c r="G602" i="26"/>
  <c r="G606" i="26"/>
  <c r="G610" i="26"/>
  <c r="G614" i="26"/>
  <c r="G618" i="26"/>
  <c r="G622" i="26"/>
  <c r="G626" i="26"/>
  <c r="G46" i="26"/>
  <c r="G62" i="26"/>
  <c r="G78" i="26"/>
  <c r="G94" i="26"/>
  <c r="G110" i="26"/>
  <c r="G126" i="26"/>
  <c r="G142" i="26"/>
  <c r="G158" i="26"/>
  <c r="G174" i="26"/>
  <c r="G190" i="26"/>
  <c r="G206" i="26"/>
  <c r="G222" i="26"/>
  <c r="G238" i="26"/>
  <c r="G254" i="26"/>
  <c r="G270" i="26"/>
  <c r="G286" i="26"/>
  <c r="G302" i="26"/>
  <c r="G318" i="26"/>
  <c r="G334" i="26"/>
  <c r="G348" i="26"/>
  <c r="G353" i="26"/>
  <c r="G358" i="26"/>
  <c r="G364" i="26"/>
  <c r="G369" i="26"/>
  <c r="G374" i="26"/>
  <c r="G379" i="26"/>
  <c r="G383" i="26"/>
  <c r="G387" i="26"/>
  <c r="G391" i="26"/>
  <c r="G395" i="26"/>
  <c r="G399" i="26"/>
  <c r="G403" i="26"/>
  <c r="G407" i="26"/>
  <c r="G411" i="26"/>
  <c r="G415" i="26"/>
  <c r="G419" i="26"/>
  <c r="G423" i="26"/>
  <c r="G427" i="26"/>
  <c r="G431" i="26"/>
  <c r="G435" i="26"/>
  <c r="G439" i="26"/>
  <c r="G443" i="26"/>
  <c r="G447" i="26"/>
  <c r="G451" i="26"/>
  <c r="G455" i="26"/>
  <c r="G459" i="26"/>
  <c r="G463" i="26"/>
  <c r="G467" i="26"/>
  <c r="G471" i="26"/>
  <c r="G475" i="26"/>
  <c r="G479" i="26"/>
  <c r="G483" i="26"/>
  <c r="G487" i="26"/>
  <c r="G491" i="26"/>
  <c r="G495" i="26"/>
  <c r="G499" i="26"/>
  <c r="G503" i="26"/>
  <c r="G507" i="26"/>
  <c r="G511" i="26"/>
  <c r="G515" i="26"/>
  <c r="G519" i="26"/>
  <c r="G523" i="26"/>
  <c r="G527" i="26"/>
  <c r="G531" i="26"/>
  <c r="G535" i="26"/>
  <c r="G539" i="26"/>
  <c r="G543" i="26"/>
  <c r="G547" i="26"/>
  <c r="G551" i="26"/>
  <c r="G555" i="26"/>
  <c r="G559" i="26"/>
  <c r="G563" i="26"/>
  <c r="G567" i="26"/>
  <c r="G571" i="26"/>
  <c r="G575" i="26"/>
  <c r="G579" i="26"/>
  <c r="G583" i="26"/>
  <c r="G587" i="26"/>
  <c r="G591" i="26"/>
  <c r="G595" i="26"/>
  <c r="G599" i="26"/>
  <c r="G603" i="26"/>
  <c r="G607" i="26"/>
  <c r="G611" i="26"/>
  <c r="G615" i="26"/>
  <c r="G50" i="26"/>
  <c r="G66" i="26"/>
  <c r="G82" i="26"/>
  <c r="G98" i="26"/>
  <c r="G114" i="26"/>
  <c r="G130" i="26"/>
  <c r="G146" i="26"/>
  <c r="G162" i="26"/>
  <c r="G178" i="26"/>
  <c r="G194" i="26"/>
  <c r="G210" i="26"/>
  <c r="G226" i="26"/>
  <c r="G242" i="26"/>
  <c r="G258" i="26"/>
  <c r="G274" i="26"/>
  <c r="G290" i="26"/>
  <c r="G306" i="26"/>
  <c r="G322" i="26"/>
  <c r="G338" i="26"/>
  <c r="G349" i="26"/>
  <c r="G354" i="26"/>
  <c r="G360" i="26"/>
  <c r="G365" i="26"/>
  <c r="G370" i="26"/>
  <c r="G376" i="26"/>
  <c r="G380" i="26"/>
  <c r="G384" i="26"/>
  <c r="G388" i="26"/>
  <c r="G392" i="26"/>
  <c r="G396" i="26"/>
  <c r="G400" i="26"/>
  <c r="G404" i="26"/>
  <c r="G408" i="26"/>
  <c r="G412" i="26"/>
  <c r="G416" i="26"/>
  <c r="G420" i="26"/>
  <c r="G424" i="26"/>
  <c r="G428" i="26"/>
  <c r="G432" i="26"/>
  <c r="G436" i="26"/>
  <c r="G440" i="26"/>
  <c r="G444" i="26"/>
  <c r="G448" i="26"/>
  <c r="G452" i="26"/>
  <c r="G456" i="26"/>
  <c r="G460" i="26"/>
  <c r="G464" i="26"/>
  <c r="G468" i="26"/>
  <c r="G472" i="26"/>
  <c r="G476" i="26"/>
  <c r="G480" i="26"/>
  <c r="G484" i="26"/>
  <c r="G488" i="26"/>
  <c r="G492" i="26"/>
  <c r="G496" i="26"/>
  <c r="G500" i="26"/>
  <c r="G504" i="26"/>
  <c r="G508" i="26"/>
  <c r="G512" i="26"/>
  <c r="G516" i="26"/>
  <c r="G520" i="26"/>
  <c r="G524" i="26"/>
  <c r="G528" i="26"/>
  <c r="G532" i="26"/>
  <c r="G536" i="26"/>
  <c r="G540" i="26"/>
  <c r="G544" i="26"/>
  <c r="G548" i="26"/>
  <c r="G552" i="26"/>
  <c r="G556" i="26"/>
  <c r="G560" i="26"/>
  <c r="G564" i="26"/>
  <c r="G568" i="26"/>
  <c r="G572" i="26"/>
  <c r="G576" i="26"/>
  <c r="G580" i="26"/>
  <c r="G584" i="26"/>
  <c r="G588" i="26"/>
  <c r="G592" i="26"/>
  <c r="G596" i="26"/>
  <c r="G600" i="26"/>
  <c r="G604" i="26"/>
  <c r="G608" i="26"/>
  <c r="G612" i="26"/>
  <c r="G616" i="26"/>
  <c r="G54" i="26"/>
  <c r="G118" i="26"/>
  <c r="G182" i="26"/>
  <c r="G246" i="26"/>
  <c r="G310" i="26"/>
  <c r="G356" i="26"/>
  <c r="G377" i="26"/>
  <c r="G393" i="26"/>
  <c r="G409" i="26"/>
  <c r="G425" i="26"/>
  <c r="G441" i="26"/>
  <c r="G457" i="26"/>
  <c r="G473" i="26"/>
  <c r="G489" i="26"/>
  <c r="G505" i="26"/>
  <c r="G521" i="26"/>
  <c r="G537" i="26"/>
  <c r="G553" i="26"/>
  <c r="G569" i="26"/>
  <c r="G585" i="26"/>
  <c r="G601" i="26"/>
  <c r="G617" i="26"/>
  <c r="G623" i="26"/>
  <c r="G628" i="26"/>
  <c r="G632" i="26"/>
  <c r="G636" i="26"/>
  <c r="G640" i="26"/>
  <c r="G644" i="26"/>
  <c r="G648" i="26"/>
  <c r="G652" i="26"/>
  <c r="G656" i="26"/>
  <c r="G660" i="26"/>
  <c r="G664" i="26"/>
  <c r="G668" i="26"/>
  <c r="G672" i="26"/>
  <c r="G676" i="26"/>
  <c r="G680" i="26"/>
  <c r="G684" i="26"/>
  <c r="G688" i="26"/>
  <c r="G692" i="26"/>
  <c r="G696" i="26"/>
  <c r="G700" i="26"/>
  <c r="G704" i="26"/>
  <c r="G708" i="26"/>
  <c r="G712" i="26"/>
  <c r="G716" i="26"/>
  <c r="G720" i="26"/>
  <c r="G724" i="26"/>
  <c r="G728" i="26"/>
  <c r="G732" i="26"/>
  <c r="G736" i="26"/>
  <c r="G740" i="26"/>
  <c r="G744" i="26"/>
  <c r="G748" i="26"/>
  <c r="G752" i="26"/>
  <c r="G756" i="26"/>
  <c r="G760" i="26"/>
  <c r="G764" i="26"/>
  <c r="G768" i="26"/>
  <c r="G772" i="26"/>
  <c r="G776" i="26"/>
  <c r="G780" i="26"/>
  <c r="G784" i="26"/>
  <c r="G788" i="26"/>
  <c r="G792" i="26"/>
  <c r="G796" i="26"/>
  <c r="G800" i="26"/>
  <c r="G804" i="26"/>
  <c r="G808" i="26"/>
  <c r="G812" i="26"/>
  <c r="G816" i="26"/>
  <c r="G820" i="26"/>
  <c r="G824" i="26"/>
  <c r="G828" i="26"/>
  <c r="G832" i="26"/>
  <c r="G836" i="26"/>
  <c r="G840" i="26"/>
  <c r="G844" i="26"/>
  <c r="G848" i="26"/>
  <c r="G852" i="26"/>
  <c r="G856" i="26"/>
  <c r="G860" i="26"/>
  <c r="G864" i="26"/>
  <c r="G868" i="26"/>
  <c r="G872" i="26"/>
  <c r="G876" i="26"/>
  <c r="G880" i="26"/>
  <c r="G884" i="26"/>
  <c r="G888" i="26"/>
  <c r="G892" i="26"/>
  <c r="G896" i="26"/>
  <c r="G900" i="26"/>
  <c r="G904" i="26"/>
  <c r="G908" i="26"/>
  <c r="G912" i="26"/>
  <c r="G916" i="26"/>
  <c r="G920" i="26"/>
  <c r="G924" i="26"/>
  <c r="G928" i="26"/>
  <c r="G932" i="26"/>
  <c r="G936" i="26"/>
  <c r="G940" i="26"/>
  <c r="G944" i="26"/>
  <c r="G948" i="26"/>
  <c r="G952" i="26"/>
  <c r="G956" i="26"/>
  <c r="G960" i="26"/>
  <c r="G964" i="26"/>
  <c r="G968" i="26"/>
  <c r="G972" i="26"/>
  <c r="G976" i="26"/>
  <c r="G980" i="26"/>
  <c r="G984" i="26"/>
  <c r="G988" i="26"/>
  <c r="G992" i="26"/>
  <c r="G996" i="26"/>
  <c r="G1000" i="26"/>
  <c r="G1004" i="26"/>
  <c r="G1008" i="26"/>
  <c r="G1012" i="26"/>
  <c r="G1016" i="26"/>
  <c r="G1020" i="26"/>
  <c r="G1024" i="26"/>
  <c r="G1028" i="26"/>
  <c r="G1032" i="26"/>
  <c r="G1036" i="26"/>
  <c r="G1040" i="26"/>
  <c r="G1044" i="26"/>
  <c r="G1048" i="26"/>
  <c r="G1052" i="26"/>
  <c r="G1056" i="26"/>
  <c r="G1060" i="26"/>
  <c r="G1064" i="26"/>
  <c r="G1068" i="26"/>
  <c r="G1072" i="26"/>
  <c r="G1076" i="26"/>
  <c r="G1080" i="26"/>
  <c r="G1084" i="26"/>
  <c r="G1088" i="26"/>
  <c r="G1092" i="26"/>
  <c r="G1096" i="26"/>
  <c r="G1100" i="26"/>
  <c r="G1104" i="26"/>
  <c r="G1108" i="26"/>
  <c r="G1112" i="26"/>
  <c r="G1116" i="26"/>
  <c r="G1120" i="26"/>
  <c r="G1124" i="26"/>
  <c r="G1128" i="26"/>
  <c r="G1132" i="26"/>
  <c r="G1136" i="26"/>
  <c r="G1140" i="26"/>
  <c r="G1144" i="26"/>
  <c r="G1148" i="26"/>
  <c r="G1152" i="26"/>
  <c r="G1156" i="26"/>
  <c r="G1160" i="26"/>
  <c r="G1164" i="26"/>
  <c r="G1168" i="26"/>
  <c r="G1172" i="26"/>
  <c r="G1176" i="26"/>
  <c r="G1180" i="26"/>
  <c r="G1184" i="26"/>
  <c r="G1188" i="26"/>
  <c r="G1192" i="26"/>
  <c r="G1196" i="26"/>
  <c r="G1200" i="26"/>
  <c r="G1204" i="26"/>
  <c r="G1208" i="26"/>
  <c r="G1212" i="26"/>
  <c r="G70" i="26"/>
  <c r="G134" i="26"/>
  <c r="G198" i="26"/>
  <c r="G262" i="26"/>
  <c r="G326" i="26"/>
  <c r="G361" i="26"/>
  <c r="G381" i="26"/>
  <c r="G397" i="26"/>
  <c r="G413" i="26"/>
  <c r="G429" i="26"/>
  <c r="G445" i="26"/>
  <c r="G461" i="26"/>
  <c r="G477" i="26"/>
  <c r="G493" i="26"/>
  <c r="G509" i="26"/>
  <c r="G525" i="26"/>
  <c r="G541" i="26"/>
  <c r="G557" i="26"/>
  <c r="G573" i="26"/>
  <c r="G589" i="26"/>
  <c r="G605" i="26"/>
  <c r="G619" i="26"/>
  <c r="G624" i="26"/>
  <c r="G629" i="26"/>
  <c r="G633" i="26"/>
  <c r="G637" i="26"/>
  <c r="G641" i="26"/>
  <c r="G645" i="26"/>
  <c r="G649" i="26"/>
  <c r="G653" i="26"/>
  <c r="G657" i="26"/>
  <c r="G661" i="26"/>
  <c r="G665" i="26"/>
  <c r="G669" i="26"/>
  <c r="G673" i="26"/>
  <c r="G677" i="26"/>
  <c r="G681" i="26"/>
  <c r="G685" i="26"/>
  <c r="G689" i="26"/>
  <c r="G693" i="26"/>
  <c r="G697" i="26"/>
  <c r="G701" i="26"/>
  <c r="G705" i="26"/>
  <c r="G709" i="26"/>
  <c r="G713" i="26"/>
  <c r="G717" i="26"/>
  <c r="G721" i="26"/>
  <c r="G725" i="26"/>
  <c r="G729" i="26"/>
  <c r="G733" i="26"/>
  <c r="G737" i="26"/>
  <c r="G741" i="26"/>
  <c r="G745" i="26"/>
  <c r="G749" i="26"/>
  <c r="G753" i="26"/>
  <c r="G757" i="26"/>
  <c r="G761" i="26"/>
  <c r="G765" i="26"/>
  <c r="G769" i="26"/>
  <c r="G773" i="26"/>
  <c r="G777" i="26"/>
  <c r="G781" i="26"/>
  <c r="G785" i="26"/>
  <c r="G789" i="26"/>
  <c r="G793" i="26"/>
  <c r="G797" i="26"/>
  <c r="G801" i="26"/>
  <c r="G805" i="26"/>
  <c r="G809" i="26"/>
  <c r="G813" i="26"/>
  <c r="G817" i="26"/>
  <c r="G821" i="26"/>
  <c r="G825" i="26"/>
  <c r="G829" i="26"/>
  <c r="G833" i="26"/>
  <c r="G837" i="26"/>
  <c r="G841" i="26"/>
  <c r="G845" i="26"/>
  <c r="G849" i="26"/>
  <c r="G853" i="26"/>
  <c r="G857" i="26"/>
  <c r="G861" i="26"/>
  <c r="G865" i="26"/>
  <c r="G869" i="26"/>
  <c r="G873" i="26"/>
  <c r="G877" i="26"/>
  <c r="G881" i="26"/>
  <c r="G885" i="26"/>
  <c r="G889" i="26"/>
  <c r="G893" i="26"/>
  <c r="G897" i="26"/>
  <c r="G901" i="26"/>
  <c r="G905" i="26"/>
  <c r="G909" i="26"/>
  <c r="G913" i="26"/>
  <c r="G917" i="26"/>
  <c r="G921" i="26"/>
  <c r="G925" i="26"/>
  <c r="G929" i="26"/>
  <c r="G933" i="26"/>
  <c r="G937" i="26"/>
  <c r="G941" i="26"/>
  <c r="G945" i="26"/>
  <c r="G949" i="26"/>
  <c r="G953" i="26"/>
  <c r="G957" i="26"/>
  <c r="G961" i="26"/>
  <c r="G965" i="26"/>
  <c r="G969" i="26"/>
  <c r="G973" i="26"/>
  <c r="G977" i="26"/>
  <c r="G981" i="26"/>
  <c r="G985" i="26"/>
  <c r="G989" i="26"/>
  <c r="G993" i="26"/>
  <c r="G997" i="26"/>
  <c r="G1001" i="26"/>
  <c r="G1005" i="26"/>
  <c r="G1009" i="26"/>
  <c r="G1013" i="26"/>
  <c r="G1017" i="26"/>
  <c r="G1021" i="26"/>
  <c r="G1025" i="26"/>
  <c r="G1029" i="26"/>
  <c r="G1033" i="26"/>
  <c r="G1037" i="26"/>
  <c r="G1041" i="26"/>
  <c r="G1045" i="26"/>
  <c r="G1049" i="26"/>
  <c r="G1053" i="26"/>
  <c r="G1057" i="26"/>
  <c r="G1061" i="26"/>
  <c r="G1065" i="26"/>
  <c r="G1069" i="26"/>
  <c r="G1073" i="26"/>
  <c r="G1077" i="26"/>
  <c r="G1081" i="26"/>
  <c r="G1085" i="26"/>
  <c r="G1089" i="26"/>
  <c r="G1093" i="26"/>
  <c r="G1097" i="26"/>
  <c r="G1101" i="26"/>
  <c r="G1105" i="26"/>
  <c r="G1109" i="26"/>
  <c r="G1113" i="26"/>
  <c r="G1117" i="26"/>
  <c r="G1121" i="26"/>
  <c r="G1125" i="26"/>
  <c r="G1129" i="26"/>
  <c r="G1133" i="26"/>
  <c r="G1137" i="26"/>
  <c r="G1141" i="26"/>
  <c r="G86" i="26"/>
  <c r="G150" i="26"/>
  <c r="G214" i="26"/>
  <c r="G278" i="26"/>
  <c r="G342" i="26"/>
  <c r="G366" i="26"/>
  <c r="G385" i="26"/>
  <c r="G401" i="26"/>
  <c r="G417" i="26"/>
  <c r="G433" i="26"/>
  <c r="G449" i="26"/>
  <c r="G465" i="26"/>
  <c r="G481" i="26"/>
  <c r="G497" i="26"/>
  <c r="G513" i="26"/>
  <c r="G529" i="26"/>
  <c r="G545" i="26"/>
  <c r="G561" i="26"/>
  <c r="G577" i="26"/>
  <c r="G593" i="26"/>
  <c r="G609" i="26"/>
  <c r="G620" i="26"/>
  <c r="G625" i="26"/>
  <c r="G630" i="26"/>
  <c r="G634" i="26"/>
  <c r="G638" i="26"/>
  <c r="G642" i="26"/>
  <c r="G646" i="26"/>
  <c r="G650" i="26"/>
  <c r="G654" i="26"/>
  <c r="G658" i="26"/>
  <c r="G662" i="26"/>
  <c r="G666" i="26"/>
  <c r="G670" i="26"/>
  <c r="G674" i="26"/>
  <c r="G678" i="26"/>
  <c r="G682" i="26"/>
  <c r="G686" i="26"/>
  <c r="G690" i="26"/>
  <c r="G694" i="26"/>
  <c r="G698" i="26"/>
  <c r="G702" i="26"/>
  <c r="G706" i="26"/>
  <c r="G710" i="26"/>
  <c r="G714" i="26"/>
  <c r="G718" i="26"/>
  <c r="G722" i="26"/>
  <c r="G726" i="26"/>
  <c r="G730" i="26"/>
  <c r="G734" i="26"/>
  <c r="G738" i="26"/>
  <c r="G742" i="26"/>
  <c r="G746" i="26"/>
  <c r="G750" i="26"/>
  <c r="G754" i="26"/>
  <c r="G758" i="26"/>
  <c r="G762" i="26"/>
  <c r="G766" i="26"/>
  <c r="G770" i="26"/>
  <c r="G774" i="26"/>
  <c r="G778" i="26"/>
  <c r="G782" i="26"/>
  <c r="G786" i="26"/>
  <c r="G790" i="26"/>
  <c r="G794" i="26"/>
  <c r="G798" i="26"/>
  <c r="G802" i="26"/>
  <c r="G806" i="26"/>
  <c r="G810" i="26"/>
  <c r="G814" i="26"/>
  <c r="G818" i="26"/>
  <c r="G822" i="26"/>
  <c r="G826" i="26"/>
  <c r="G830" i="26"/>
  <c r="G834" i="26"/>
  <c r="G838" i="26"/>
  <c r="G842" i="26"/>
  <c r="G846" i="26"/>
  <c r="G850" i="26"/>
  <c r="G854" i="26"/>
  <c r="G858" i="26"/>
  <c r="G862" i="26"/>
  <c r="G866" i="26"/>
  <c r="G870" i="26"/>
  <c r="G874" i="26"/>
  <c r="G878" i="26"/>
  <c r="G882" i="26"/>
  <c r="G886" i="26"/>
  <c r="G890" i="26"/>
  <c r="G894" i="26"/>
  <c r="G898" i="26"/>
  <c r="G902" i="26"/>
  <c r="G906" i="26"/>
  <c r="G910" i="26"/>
  <c r="G914" i="26"/>
  <c r="G918" i="26"/>
  <c r="G922" i="26"/>
  <c r="G926" i="26"/>
  <c r="G930" i="26"/>
  <c r="G934" i="26"/>
  <c r="G938" i="26"/>
  <c r="G942" i="26"/>
  <c r="G946" i="26"/>
  <c r="G950" i="26"/>
  <c r="G954" i="26"/>
  <c r="G958" i="26"/>
  <c r="G962" i="26"/>
  <c r="G966" i="26"/>
  <c r="G970" i="26"/>
  <c r="G974" i="26"/>
  <c r="G978" i="26"/>
  <c r="G982" i="26"/>
  <c r="G986" i="26"/>
  <c r="G990" i="26"/>
  <c r="G994" i="26"/>
  <c r="G998" i="26"/>
  <c r="G1002" i="26"/>
  <c r="G1006" i="26"/>
  <c r="G1010" i="26"/>
  <c r="G1014" i="26"/>
  <c r="G1018" i="26"/>
  <c r="G1022" i="26"/>
  <c r="G1026" i="26"/>
  <c r="G1030" i="26"/>
  <c r="G1034" i="26"/>
  <c r="G1038" i="26"/>
  <c r="G1042" i="26"/>
  <c r="G1046" i="26"/>
  <c r="G1050" i="26"/>
  <c r="G1054" i="26"/>
  <c r="G1058" i="26"/>
  <c r="G1062" i="26"/>
  <c r="G1066" i="26"/>
  <c r="G1070" i="26"/>
  <c r="G1074" i="26"/>
  <c r="G1078" i="26"/>
  <c r="G1082" i="26"/>
  <c r="G1086" i="26"/>
  <c r="G1090" i="26"/>
  <c r="G1094" i="26"/>
  <c r="G1098" i="26"/>
  <c r="G1102" i="26"/>
  <c r="G1106" i="26"/>
  <c r="G1110" i="26"/>
  <c r="G1114" i="26"/>
  <c r="G1118" i="26"/>
  <c r="G1122" i="26"/>
  <c r="G1126" i="26"/>
  <c r="G1130" i="26"/>
  <c r="G1134" i="26"/>
  <c r="G1138" i="26"/>
  <c r="G1142" i="26"/>
  <c r="G1146" i="26"/>
  <c r="G1150" i="26"/>
  <c r="G102" i="26"/>
  <c r="G350" i="26"/>
  <c r="G421" i="26"/>
  <c r="G485" i="26"/>
  <c r="G549" i="26"/>
  <c r="G613" i="26"/>
  <c r="G635" i="26"/>
  <c r="G651" i="26"/>
  <c r="G667" i="26"/>
  <c r="G683" i="26"/>
  <c r="G699" i="26"/>
  <c r="G715" i="26"/>
  <c r="G731" i="26"/>
  <c r="G747" i="26"/>
  <c r="G763" i="26"/>
  <c r="G779" i="26"/>
  <c r="G795" i="26"/>
  <c r="G811" i="26"/>
  <c r="G827" i="26"/>
  <c r="G843" i="26"/>
  <c r="G859" i="26"/>
  <c r="G875" i="26"/>
  <c r="G891" i="26"/>
  <c r="G907" i="26"/>
  <c r="G923" i="26"/>
  <c r="G939" i="26"/>
  <c r="G955" i="26"/>
  <c r="G971" i="26"/>
  <c r="G987" i="26"/>
  <c r="G1003" i="26"/>
  <c r="G1019" i="26"/>
  <c r="G1035" i="26"/>
  <c r="G1051" i="26"/>
  <c r="G1067" i="26"/>
  <c r="G1083" i="26"/>
  <c r="G1099" i="26"/>
  <c r="G1115" i="26"/>
  <c r="G1131" i="26"/>
  <c r="G1145" i="26"/>
  <c r="G1153" i="26"/>
  <c r="G1158" i="26"/>
  <c r="G1163" i="26"/>
  <c r="G1169" i="26"/>
  <c r="G1174" i="26"/>
  <c r="G1179" i="26"/>
  <c r="G1185" i="26"/>
  <c r="G1190" i="26"/>
  <c r="G1195" i="26"/>
  <c r="G1201" i="26"/>
  <c r="G1206" i="26"/>
  <c r="G1211" i="26"/>
  <c r="G1216" i="26"/>
  <c r="G1220" i="26"/>
  <c r="G1224" i="26"/>
  <c r="G1228" i="26"/>
  <c r="G1232" i="26"/>
  <c r="G1236" i="26"/>
  <c r="G1240" i="26"/>
  <c r="G1244" i="26"/>
  <c r="G1248" i="26"/>
  <c r="G1252" i="26"/>
  <c r="G1256" i="26"/>
  <c r="G1260" i="26"/>
  <c r="G1264" i="26"/>
  <c r="G1268" i="26"/>
  <c r="G1272" i="26"/>
  <c r="G1276" i="26"/>
  <c r="G1280" i="26"/>
  <c r="G1284" i="26"/>
  <c r="G1288" i="26"/>
  <c r="G1292" i="26"/>
  <c r="G1296" i="26"/>
  <c r="G1300" i="26"/>
  <c r="G1304" i="26"/>
  <c r="G1308" i="26"/>
  <c r="G1312" i="26"/>
  <c r="G1316" i="26"/>
  <c r="G1320" i="26"/>
  <c r="G1324" i="26"/>
  <c r="G1328" i="26"/>
  <c r="G1332" i="26"/>
  <c r="G1336" i="26"/>
  <c r="G1340" i="26"/>
  <c r="G1344" i="26"/>
  <c r="G1348" i="26"/>
  <c r="G1352" i="26"/>
  <c r="G1356" i="26"/>
  <c r="G1360" i="26"/>
  <c r="G1364" i="26"/>
  <c r="G1368" i="26"/>
  <c r="G1372" i="26"/>
  <c r="G1376" i="26"/>
  <c r="G1380" i="26"/>
  <c r="G1384" i="26"/>
  <c r="G1388" i="26"/>
  <c r="G1392" i="26"/>
  <c r="G1396" i="26"/>
  <c r="G1400" i="26"/>
  <c r="G1404" i="26"/>
  <c r="G1408" i="26"/>
  <c r="G1412" i="26"/>
  <c r="G1416" i="26"/>
  <c r="G1420" i="26"/>
  <c r="G1424" i="26"/>
  <c r="G1428" i="26"/>
  <c r="G1432" i="26"/>
  <c r="G1436" i="26"/>
  <c r="G1440" i="26"/>
  <c r="G1444" i="26"/>
  <c r="G1448" i="26"/>
  <c r="G1452" i="26"/>
  <c r="G1456" i="26"/>
  <c r="G1460" i="26"/>
  <c r="G1464" i="26"/>
  <c r="G1468" i="26"/>
  <c r="G1472" i="26"/>
  <c r="G1476" i="26"/>
  <c r="G1480" i="26"/>
  <c r="G1484" i="26"/>
  <c r="G1488" i="26"/>
  <c r="G1492" i="26"/>
  <c r="G1496" i="26"/>
  <c r="G1500" i="26"/>
  <c r="G1504" i="26"/>
  <c r="G1508" i="26"/>
  <c r="G1512" i="26"/>
  <c r="G1516" i="26"/>
  <c r="G1520" i="26"/>
  <c r="G1524" i="26"/>
  <c r="G1528" i="26"/>
  <c r="G1532" i="26"/>
  <c r="G1536" i="26"/>
  <c r="G1540" i="26"/>
  <c r="G1544" i="26"/>
  <c r="G1548" i="26"/>
  <c r="G1552" i="26"/>
  <c r="G1556" i="26"/>
  <c r="G1560" i="26"/>
  <c r="G1564" i="26"/>
  <c r="G1568" i="26"/>
  <c r="G1572" i="26"/>
  <c r="G1576" i="26"/>
  <c r="G1580" i="26"/>
  <c r="G1584" i="26"/>
  <c r="G1588" i="26"/>
  <c r="G1592" i="26"/>
  <c r="G1596" i="26"/>
  <c r="G1600" i="26"/>
  <c r="G1604" i="26"/>
  <c r="G1608" i="26"/>
  <c r="G1612" i="26"/>
  <c r="G1616" i="26"/>
  <c r="G1620" i="26"/>
  <c r="G1624" i="26"/>
  <c r="G1628" i="26"/>
  <c r="G1632" i="26"/>
  <c r="G1636" i="26"/>
  <c r="G1640" i="26"/>
  <c r="G1644" i="26"/>
  <c r="G1648" i="26"/>
  <c r="G1652" i="26"/>
  <c r="G1656" i="26"/>
  <c r="G1660" i="26"/>
  <c r="G1664" i="26"/>
  <c r="G1668" i="26"/>
  <c r="G1672" i="26"/>
  <c r="G1676" i="26"/>
  <c r="G1680" i="26"/>
  <c r="G1684" i="26"/>
  <c r="G1688" i="26"/>
  <c r="G1692" i="26"/>
  <c r="G1696" i="26"/>
  <c r="G1700" i="26"/>
  <c r="G1704" i="26"/>
  <c r="G1708" i="26"/>
  <c r="G1712" i="26"/>
  <c r="G1716" i="26"/>
  <c r="G1720" i="26"/>
  <c r="G1724" i="26"/>
  <c r="G1728" i="26"/>
  <c r="G1732" i="26"/>
  <c r="G1736" i="26"/>
  <c r="G166" i="26"/>
  <c r="G372" i="26"/>
  <c r="G437" i="26"/>
  <c r="G501" i="26"/>
  <c r="G565" i="26"/>
  <c r="G621" i="26"/>
  <c r="G639" i="26"/>
  <c r="G655" i="26"/>
  <c r="G671" i="26"/>
  <c r="G687" i="26"/>
  <c r="G703" i="26"/>
  <c r="G719" i="26"/>
  <c r="G735" i="26"/>
  <c r="G751" i="26"/>
  <c r="G767" i="26"/>
  <c r="G783" i="26"/>
  <c r="G799" i="26"/>
  <c r="G815" i="26"/>
  <c r="G831" i="26"/>
  <c r="G847" i="26"/>
  <c r="G863" i="26"/>
  <c r="G879" i="26"/>
  <c r="G895" i="26"/>
  <c r="G911" i="26"/>
  <c r="G927" i="26"/>
  <c r="G943" i="26"/>
  <c r="G959" i="26"/>
  <c r="G975" i="26"/>
  <c r="G991" i="26"/>
  <c r="G1007" i="26"/>
  <c r="G1023" i="26"/>
  <c r="G1039" i="26"/>
  <c r="G1055" i="26"/>
  <c r="G1071" i="26"/>
  <c r="G1087" i="26"/>
  <c r="G1103" i="26"/>
  <c r="G1119" i="26"/>
  <c r="G1135" i="26"/>
  <c r="G1147" i="26"/>
  <c r="G1154" i="26"/>
  <c r="G1159" i="26"/>
  <c r="G1165" i="26"/>
  <c r="G1170" i="26"/>
  <c r="G1175" i="26"/>
  <c r="G1181" i="26"/>
  <c r="G1186" i="26"/>
  <c r="G1191" i="26"/>
  <c r="G1197" i="26"/>
  <c r="G1202" i="26"/>
  <c r="G1207" i="26"/>
  <c r="G1213" i="26"/>
  <c r="G1217" i="26"/>
  <c r="G1221" i="26"/>
  <c r="G1225" i="26"/>
  <c r="G1229" i="26"/>
  <c r="G1233" i="26"/>
  <c r="G1237" i="26"/>
  <c r="G1241" i="26"/>
  <c r="G1245" i="26"/>
  <c r="G1249" i="26"/>
  <c r="G1253" i="26"/>
  <c r="G1257" i="26"/>
  <c r="G1261" i="26"/>
  <c r="G1265" i="26"/>
  <c r="G1269" i="26"/>
  <c r="G1273" i="26"/>
  <c r="G1277" i="26"/>
  <c r="G1281" i="26"/>
  <c r="G1285" i="26"/>
  <c r="G1289" i="26"/>
  <c r="G1293" i="26"/>
  <c r="G1297" i="26"/>
  <c r="G1301" i="26"/>
  <c r="G1305" i="26"/>
  <c r="G1309" i="26"/>
  <c r="G1313" i="26"/>
  <c r="G1317" i="26"/>
  <c r="G1321" i="26"/>
  <c r="G1325" i="26"/>
  <c r="G1329" i="26"/>
  <c r="G1333" i="26"/>
  <c r="G1337" i="26"/>
  <c r="G1341" i="26"/>
  <c r="G1345" i="26"/>
  <c r="G1349" i="26"/>
  <c r="G1353" i="26"/>
  <c r="G1357" i="26"/>
  <c r="G1361" i="26"/>
  <c r="G1365" i="26"/>
  <c r="G1369" i="26"/>
  <c r="G1373" i="26"/>
  <c r="G1377" i="26"/>
  <c r="G1381" i="26"/>
  <c r="G1385" i="26"/>
  <c r="G1389" i="26"/>
  <c r="G1393" i="26"/>
  <c r="G1397" i="26"/>
  <c r="G1401" i="26"/>
  <c r="G1405" i="26"/>
  <c r="G1409" i="26"/>
  <c r="G1413" i="26"/>
  <c r="G1417" i="26"/>
  <c r="G1421" i="26"/>
  <c r="G1425" i="26"/>
  <c r="G1429" i="26"/>
  <c r="G1433" i="26"/>
  <c r="G1437" i="26"/>
  <c r="G1441" i="26"/>
  <c r="G1445" i="26"/>
  <c r="G1449" i="26"/>
  <c r="G1453" i="26"/>
  <c r="G1457" i="26"/>
  <c r="G1461" i="26"/>
  <c r="G1465" i="26"/>
  <c r="G1469" i="26"/>
  <c r="G1473" i="26"/>
  <c r="G1477" i="26"/>
  <c r="G1481" i="26"/>
  <c r="G1485" i="26"/>
  <c r="G1489" i="26"/>
  <c r="G1493" i="26"/>
  <c r="G1497" i="26"/>
  <c r="G1501" i="26"/>
  <c r="G1505" i="26"/>
  <c r="G1509" i="26"/>
  <c r="G1513" i="26"/>
  <c r="G1517" i="26"/>
  <c r="G1521" i="26"/>
  <c r="G1525" i="26"/>
  <c r="G1529" i="26"/>
  <c r="G1533" i="26"/>
  <c r="G1537" i="26"/>
  <c r="G1541" i="26"/>
  <c r="G1545" i="26"/>
  <c r="G1549" i="26"/>
  <c r="G1553" i="26"/>
  <c r="G1557" i="26"/>
  <c r="G1561" i="26"/>
  <c r="G1565" i="26"/>
  <c r="G1569" i="26"/>
  <c r="G1573" i="26"/>
  <c r="G1577" i="26"/>
  <c r="G1581" i="26"/>
  <c r="G1585" i="26"/>
  <c r="G1589" i="26"/>
  <c r="G1593" i="26"/>
  <c r="G1597" i="26"/>
  <c r="G1601" i="26"/>
  <c r="G1605" i="26"/>
  <c r="G1609" i="26"/>
  <c r="G1613" i="26"/>
  <c r="G1617" i="26"/>
  <c r="G1621" i="26"/>
  <c r="G1625" i="26"/>
  <c r="G1629" i="26"/>
  <c r="G1633" i="26"/>
  <c r="G1637" i="26"/>
  <c r="G1641" i="26"/>
  <c r="G1645" i="26"/>
  <c r="G1649" i="26"/>
  <c r="G1653" i="26"/>
  <c r="G1657" i="26"/>
  <c r="G1661" i="26"/>
  <c r="G1665" i="26"/>
  <c r="G1669" i="26"/>
  <c r="G1673" i="26"/>
  <c r="G1677" i="26"/>
  <c r="G1681" i="26"/>
  <c r="G1685" i="26"/>
  <c r="G1689" i="26"/>
  <c r="G230" i="26"/>
  <c r="G389" i="26"/>
  <c r="G453" i="26"/>
  <c r="G517" i="26"/>
  <c r="G581" i="26"/>
  <c r="G627" i="26"/>
  <c r="G643" i="26"/>
  <c r="G659" i="26"/>
  <c r="G675" i="26"/>
  <c r="G691" i="26"/>
  <c r="G707" i="26"/>
  <c r="G723" i="26"/>
  <c r="G739" i="26"/>
  <c r="G755" i="26"/>
  <c r="G771" i="26"/>
  <c r="G787" i="26"/>
  <c r="G803" i="26"/>
  <c r="G819" i="26"/>
  <c r="G835" i="26"/>
  <c r="G851" i="26"/>
  <c r="G867" i="26"/>
  <c r="G883" i="26"/>
  <c r="G899" i="26"/>
  <c r="G915" i="26"/>
  <c r="G931" i="26"/>
  <c r="G947" i="26"/>
  <c r="G963" i="26"/>
  <c r="G979" i="26"/>
  <c r="G995" i="26"/>
  <c r="G1011" i="26"/>
  <c r="G1027" i="26"/>
  <c r="G1043" i="26"/>
  <c r="G1059" i="26"/>
  <c r="G1075" i="26"/>
  <c r="G1091" i="26"/>
  <c r="G1107" i="26"/>
  <c r="G1123" i="26"/>
  <c r="G1139" i="26"/>
  <c r="G1149" i="26"/>
  <c r="G1155" i="26"/>
  <c r="G1161" i="26"/>
  <c r="G1166" i="26"/>
  <c r="G1171" i="26"/>
  <c r="G1177" i="26"/>
  <c r="G1182" i="26"/>
  <c r="G1187" i="26"/>
  <c r="G1193" i="26"/>
  <c r="G1198" i="26"/>
  <c r="G1203" i="26"/>
  <c r="G1209" i="26"/>
  <c r="G1214" i="26"/>
  <c r="G1218" i="26"/>
  <c r="G1222" i="26"/>
  <c r="G1226" i="26"/>
  <c r="G1230" i="26"/>
  <c r="G1234" i="26"/>
  <c r="G1238" i="26"/>
  <c r="G1242" i="26"/>
  <c r="G1246" i="26"/>
  <c r="G1250" i="26"/>
  <c r="G1254" i="26"/>
  <c r="G1258" i="26"/>
  <c r="G1262" i="26"/>
  <c r="G1266" i="26"/>
  <c r="G1270" i="26"/>
  <c r="G1274" i="26"/>
  <c r="G1278" i="26"/>
  <c r="G1282" i="26"/>
  <c r="G1286" i="26"/>
  <c r="G1290" i="26"/>
  <c r="G1294" i="26"/>
  <c r="G1298" i="26"/>
  <c r="G1302" i="26"/>
  <c r="G1306" i="26"/>
  <c r="G1310" i="26"/>
  <c r="G1314" i="26"/>
  <c r="G1318" i="26"/>
  <c r="G1322" i="26"/>
  <c r="G1326" i="26"/>
  <c r="G1330" i="26"/>
  <c r="G1334" i="26"/>
  <c r="G1338" i="26"/>
  <c r="G1342" i="26"/>
  <c r="G1346" i="26"/>
  <c r="G1350" i="26"/>
  <c r="G1354" i="26"/>
  <c r="G1358" i="26"/>
  <c r="G1362" i="26"/>
  <c r="G1366" i="26"/>
  <c r="G1370" i="26"/>
  <c r="G1374" i="26"/>
  <c r="G1378" i="26"/>
  <c r="G1382" i="26"/>
  <c r="G1386" i="26"/>
  <c r="G1390" i="26"/>
  <c r="G1394" i="26"/>
  <c r="G1398" i="26"/>
  <c r="G1402" i="26"/>
  <c r="G1406" i="26"/>
  <c r="G1410" i="26"/>
  <c r="G1414" i="26"/>
  <c r="G1418" i="26"/>
  <c r="G1422" i="26"/>
  <c r="G1426" i="26"/>
  <c r="G1430" i="26"/>
  <c r="G1434" i="26"/>
  <c r="G1438" i="26"/>
  <c r="G1442" i="26"/>
  <c r="G1446" i="26"/>
  <c r="G1450" i="26"/>
  <c r="G1454" i="26"/>
  <c r="G1458" i="26"/>
  <c r="G1462" i="26"/>
  <c r="G1466" i="26"/>
  <c r="G1470" i="26"/>
  <c r="G1474" i="26"/>
  <c r="G1478" i="26"/>
  <c r="G1482" i="26"/>
  <c r="G1486" i="26"/>
  <c r="G1490" i="26"/>
  <c r="G1494" i="26"/>
  <c r="G1498" i="26"/>
  <c r="G1502" i="26"/>
  <c r="G1506" i="26"/>
  <c r="G1510" i="26"/>
  <c r="G1514" i="26"/>
  <c r="G1518" i="26"/>
  <c r="G1522" i="26"/>
  <c r="G1526" i="26"/>
  <c r="G1530" i="26"/>
  <c r="G1534" i="26"/>
  <c r="G1538" i="26"/>
  <c r="G1542" i="26"/>
  <c r="G1546" i="26"/>
  <c r="G1550" i="26"/>
  <c r="G1554" i="26"/>
  <c r="G1558" i="26"/>
  <c r="G1562" i="26"/>
  <c r="G1566" i="26"/>
  <c r="G1570" i="26"/>
  <c r="G1574" i="26"/>
  <c r="G1578" i="26"/>
  <c r="G1582" i="26"/>
  <c r="G1586" i="26"/>
  <c r="G1590" i="26"/>
  <c r="G1594" i="26"/>
  <c r="G1598" i="26"/>
  <c r="G1602" i="26"/>
  <c r="G1606" i="26"/>
  <c r="G1610" i="26"/>
  <c r="G1614" i="26"/>
  <c r="G1618" i="26"/>
  <c r="G1622" i="26"/>
  <c r="G1626" i="26"/>
  <c r="G1630" i="26"/>
  <c r="G1634" i="26"/>
  <c r="G1638" i="26"/>
  <c r="G1642" i="26"/>
  <c r="G1646" i="26"/>
  <c r="G1650" i="26"/>
  <c r="G1654" i="26"/>
  <c r="G1658" i="26"/>
  <c r="G1662" i="26"/>
  <c r="G1666" i="26"/>
  <c r="G1670" i="26"/>
  <c r="G1674" i="26"/>
  <c r="G1678" i="26"/>
  <c r="G1682" i="26"/>
  <c r="G1686" i="26"/>
  <c r="G1690" i="26"/>
  <c r="G294" i="26"/>
  <c r="G597" i="26"/>
  <c r="G679" i="26"/>
  <c r="G743" i="26"/>
  <c r="G807" i="26"/>
  <c r="G871" i="26"/>
  <c r="G935" i="26"/>
  <c r="G999" i="26"/>
  <c r="G1063" i="26"/>
  <c r="G1127" i="26"/>
  <c r="G1162" i="26"/>
  <c r="G1183" i="26"/>
  <c r="G1205" i="26"/>
  <c r="G1223" i="26"/>
  <c r="G1239" i="26"/>
  <c r="G1255" i="26"/>
  <c r="G1271" i="26"/>
  <c r="G1287" i="26"/>
  <c r="G1303" i="26"/>
  <c r="G1319" i="26"/>
  <c r="G1335" i="26"/>
  <c r="G1351" i="26"/>
  <c r="G1367" i="26"/>
  <c r="G1383" i="26"/>
  <c r="G1399" i="26"/>
  <c r="G1415" i="26"/>
  <c r="G1431" i="26"/>
  <c r="G1447" i="26"/>
  <c r="G1463" i="26"/>
  <c r="G1479" i="26"/>
  <c r="G1495" i="26"/>
  <c r="G1511" i="26"/>
  <c r="G1527" i="26"/>
  <c r="G1543" i="26"/>
  <c r="G1559" i="26"/>
  <c r="G1575" i="26"/>
  <c r="G1591" i="26"/>
  <c r="G1607" i="26"/>
  <c r="G1623" i="26"/>
  <c r="G1639" i="26"/>
  <c r="G1655" i="26"/>
  <c r="G1671" i="26"/>
  <c r="G1687" i="26"/>
  <c r="G1695" i="26"/>
  <c r="G1701" i="26"/>
  <c r="G1706" i="26"/>
  <c r="G1711" i="26"/>
  <c r="G1717" i="26"/>
  <c r="G1722" i="26"/>
  <c r="G1727" i="26"/>
  <c r="G1733" i="26"/>
  <c r="G1738" i="26"/>
  <c r="G1742" i="26"/>
  <c r="G1746" i="26"/>
  <c r="G1750" i="26"/>
  <c r="G1754" i="26"/>
  <c r="G1758" i="26"/>
  <c r="G1762" i="26"/>
  <c r="G1766" i="26"/>
  <c r="G1770" i="26"/>
  <c r="G1774" i="26"/>
  <c r="G1778" i="26"/>
  <c r="G1782" i="26"/>
  <c r="G1786" i="26"/>
  <c r="G1790" i="26"/>
  <c r="G1794" i="26"/>
  <c r="G1798" i="26"/>
  <c r="G1802" i="26"/>
  <c r="G1806" i="26"/>
  <c r="G1810" i="26"/>
  <c r="G1814" i="26"/>
  <c r="G1818" i="26"/>
  <c r="G1822" i="26"/>
  <c r="G1826" i="26"/>
  <c r="G1830" i="26"/>
  <c r="G1834" i="26"/>
  <c r="G1838" i="26"/>
  <c r="G1842" i="26"/>
  <c r="G1846" i="26"/>
  <c r="G1850" i="26"/>
  <c r="G1854" i="26"/>
  <c r="G1858" i="26"/>
  <c r="G1862" i="26"/>
  <c r="G1866" i="26"/>
  <c r="G1870" i="26"/>
  <c r="G1874" i="26"/>
  <c r="G1878" i="26"/>
  <c r="G1882" i="26"/>
  <c r="G1886" i="26"/>
  <c r="G1890" i="26"/>
  <c r="G1894" i="26"/>
  <c r="G1898" i="26"/>
  <c r="G1902" i="26"/>
  <c r="G1906" i="26"/>
  <c r="G1910" i="26"/>
  <c r="G1914" i="26"/>
  <c r="G1918" i="26"/>
  <c r="G1922" i="26"/>
  <c r="G1926" i="26"/>
  <c r="G1930" i="26"/>
  <c r="G1934" i="26"/>
  <c r="G1938" i="26"/>
  <c r="G1942" i="26"/>
  <c r="G1946" i="26"/>
  <c r="G1950" i="26"/>
  <c r="G1954" i="26"/>
  <c r="G1958" i="26"/>
  <c r="G1962" i="26"/>
  <c r="G1966" i="26"/>
  <c r="G1970" i="26"/>
  <c r="G1974" i="26"/>
  <c r="G1978" i="26"/>
  <c r="G1982" i="26"/>
  <c r="G1986" i="26"/>
  <c r="G1990" i="26"/>
  <c r="G1994" i="26"/>
  <c r="G1998" i="26"/>
  <c r="G2002" i="26"/>
  <c r="G2006" i="26"/>
  <c r="G2010" i="26"/>
  <c r="G2014" i="26"/>
  <c r="G2018" i="26"/>
  <c r="G2022" i="26"/>
  <c r="G2026" i="26"/>
  <c r="G2030" i="26"/>
  <c r="G2034" i="26"/>
  <c r="G2038" i="26"/>
  <c r="G2042" i="26"/>
  <c r="G2046" i="26"/>
  <c r="G2050" i="26"/>
  <c r="G2054" i="26"/>
  <c r="G2058" i="26"/>
  <c r="G2062" i="26"/>
  <c r="G2066" i="26"/>
  <c r="G2070" i="26"/>
  <c r="G2074" i="26"/>
  <c r="G2078" i="26"/>
  <c r="G2082" i="26"/>
  <c r="G2086" i="26"/>
  <c r="G2090" i="26"/>
  <c r="G2094" i="26"/>
  <c r="G2098" i="26"/>
  <c r="G2102" i="26"/>
  <c r="G2106" i="26"/>
  <c r="G2110" i="26"/>
  <c r="G2114" i="26"/>
  <c r="G2118" i="26"/>
  <c r="G2122" i="26"/>
  <c r="G2126" i="26"/>
  <c r="G2130" i="26"/>
  <c r="G2134" i="26"/>
  <c r="G2138" i="26"/>
  <c r="G2142" i="26"/>
  <c r="G2146" i="26"/>
  <c r="G2150" i="26"/>
  <c r="G2154" i="26"/>
  <c r="G2158" i="26"/>
  <c r="G2162" i="26"/>
  <c r="G2166" i="26"/>
  <c r="G2170" i="26"/>
  <c r="G2174" i="26"/>
  <c r="G2178" i="26"/>
  <c r="G2182" i="26"/>
  <c r="G2186" i="26"/>
  <c r="G2190" i="26"/>
  <c r="G2194" i="26"/>
  <c r="G2198" i="26"/>
  <c r="G2202" i="26"/>
  <c r="G2206" i="26"/>
  <c r="G2210" i="26"/>
  <c r="G2214" i="26"/>
  <c r="G2218" i="26"/>
  <c r="G2222" i="26"/>
  <c r="G2226" i="26"/>
  <c r="G2230" i="26"/>
  <c r="G2234" i="26"/>
  <c r="G2238" i="26"/>
  <c r="G2242" i="26"/>
  <c r="G2246" i="26"/>
  <c r="G2250" i="26"/>
  <c r="G2254" i="26"/>
  <c r="G2258" i="26"/>
  <c r="G2262" i="26"/>
  <c r="G2266" i="26"/>
  <c r="G2270" i="26"/>
  <c r="G2274" i="26"/>
  <c r="G2278" i="26"/>
  <c r="G2282" i="26"/>
  <c r="G2286" i="26"/>
  <c r="G2290" i="26"/>
  <c r="G2294" i="26"/>
  <c r="G2298" i="26"/>
  <c r="G2302" i="26"/>
  <c r="G2306" i="26"/>
  <c r="G2310" i="26"/>
  <c r="G2314" i="26"/>
  <c r="G2318" i="26"/>
  <c r="G2322" i="26"/>
  <c r="G2326" i="26"/>
  <c r="G2330" i="26"/>
  <c r="G2334" i="26"/>
  <c r="G2338" i="26"/>
  <c r="G2342" i="26"/>
  <c r="G2346" i="26"/>
  <c r="G2350" i="26"/>
  <c r="G2354" i="26"/>
  <c r="G2358" i="26"/>
  <c r="G2362" i="26"/>
  <c r="G2366" i="26"/>
  <c r="G2370" i="26"/>
  <c r="G2374" i="26"/>
  <c r="G2378" i="26"/>
  <c r="G2382" i="26"/>
  <c r="G2386" i="26"/>
  <c r="G2390" i="26"/>
  <c r="G2394" i="26"/>
  <c r="G2398" i="26"/>
  <c r="G2402" i="26"/>
  <c r="G2406" i="26"/>
  <c r="G2410" i="26"/>
  <c r="G2414" i="26"/>
  <c r="G2418" i="26"/>
  <c r="G2422" i="26"/>
  <c r="G2426" i="26"/>
  <c r="G2430" i="26"/>
  <c r="G2434" i="26"/>
  <c r="G2438" i="26"/>
  <c r="G2442" i="26"/>
  <c r="G2446" i="26"/>
  <c r="G2450" i="26"/>
  <c r="G2454" i="26"/>
  <c r="G2458" i="26"/>
  <c r="G2462" i="26"/>
  <c r="G2466" i="26"/>
  <c r="G2470" i="26"/>
  <c r="G2474" i="26"/>
  <c r="G2478" i="26"/>
  <c r="G2482" i="26"/>
  <c r="G2486" i="26"/>
  <c r="G2490" i="26"/>
  <c r="G2494" i="26"/>
  <c r="G2498" i="26"/>
  <c r="G2502" i="26"/>
  <c r="G2506" i="26"/>
  <c r="G2510" i="26"/>
  <c r="G2514" i="26"/>
  <c r="G2518" i="26"/>
  <c r="G2522" i="26"/>
  <c r="G2526" i="26"/>
  <c r="G2530" i="26"/>
  <c r="G2534" i="26"/>
  <c r="G2538" i="26"/>
  <c r="G2542" i="26"/>
  <c r="G2546" i="26"/>
  <c r="G2550" i="26"/>
  <c r="G2554" i="26"/>
  <c r="G2558" i="26"/>
  <c r="G2562" i="26"/>
  <c r="G2566" i="26"/>
  <c r="G2570" i="26"/>
  <c r="G2574" i="26"/>
  <c r="G2578" i="26"/>
  <c r="G2582" i="26"/>
  <c r="G2586" i="26"/>
  <c r="G2590" i="26"/>
  <c r="G2594" i="26"/>
  <c r="G2598" i="26"/>
  <c r="G2602" i="26"/>
  <c r="G2606" i="26"/>
  <c r="G2610" i="26"/>
  <c r="G2614" i="26"/>
  <c r="G2618" i="26"/>
  <c r="G2622" i="26"/>
  <c r="G2626" i="26"/>
  <c r="G2630" i="26"/>
  <c r="G2634" i="26"/>
  <c r="G2638" i="26"/>
  <c r="G2642" i="26"/>
  <c r="G2646" i="26"/>
  <c r="G2650" i="26"/>
  <c r="G2654" i="26"/>
  <c r="G2658" i="26"/>
  <c r="G2662" i="26"/>
  <c r="G2666" i="26"/>
  <c r="G2670" i="26"/>
  <c r="G2674" i="26"/>
  <c r="G2678" i="26"/>
  <c r="G2682" i="26"/>
  <c r="G2686" i="26"/>
  <c r="G2690" i="26"/>
  <c r="G2694" i="26"/>
  <c r="G2698" i="26"/>
  <c r="G2702" i="26"/>
  <c r="G2706" i="26"/>
  <c r="G2710" i="26"/>
  <c r="G2714" i="26"/>
  <c r="G2718" i="26"/>
  <c r="G2722" i="26"/>
  <c r="G2726" i="26"/>
  <c r="G2730" i="26"/>
  <c r="G2734" i="26"/>
  <c r="G2738" i="26"/>
  <c r="G2742" i="26"/>
  <c r="G2746" i="26"/>
  <c r="G2750" i="26"/>
  <c r="G2754" i="26"/>
  <c r="G2758" i="26"/>
  <c r="G2762" i="26"/>
  <c r="G2766" i="26"/>
  <c r="G2770" i="26"/>
  <c r="G2774" i="26"/>
  <c r="G2778" i="26"/>
  <c r="G2782" i="26"/>
  <c r="G2786" i="26"/>
  <c r="G2790" i="26"/>
  <c r="G2794" i="26"/>
  <c r="G2798" i="26"/>
  <c r="G2802" i="26"/>
  <c r="G2806" i="26"/>
  <c r="G2810" i="26"/>
  <c r="G2814" i="26"/>
  <c r="G2818" i="26"/>
  <c r="G2822" i="26"/>
  <c r="G2826" i="26"/>
  <c r="G2830" i="26"/>
  <c r="G2834" i="26"/>
  <c r="G2838" i="26"/>
  <c r="G2842" i="26"/>
  <c r="G2846" i="26"/>
  <c r="G2850" i="26"/>
  <c r="G2854" i="26"/>
  <c r="G2858" i="26"/>
  <c r="G2862" i="26"/>
  <c r="G2866" i="26"/>
  <c r="G2870" i="26"/>
  <c r="G2874" i="26"/>
  <c r="G2878" i="26"/>
  <c r="G2882" i="26"/>
  <c r="G2886" i="26"/>
  <c r="G2890" i="26"/>
  <c r="G2894" i="26"/>
  <c r="G405" i="26"/>
  <c r="G631" i="26"/>
  <c r="G695" i="26"/>
  <c r="G759" i="26"/>
  <c r="G823" i="26"/>
  <c r="G887" i="26"/>
  <c r="G951" i="26"/>
  <c r="G1015" i="26"/>
  <c r="G1079" i="26"/>
  <c r="G1143" i="26"/>
  <c r="G1167" i="26"/>
  <c r="G1189" i="26"/>
  <c r="G1210" i="26"/>
  <c r="G1227" i="26"/>
  <c r="G1243" i="26"/>
  <c r="G1259" i="26"/>
  <c r="G1275" i="26"/>
  <c r="G1291" i="26"/>
  <c r="G1307" i="26"/>
  <c r="G1323" i="26"/>
  <c r="G1339" i="26"/>
  <c r="G1355" i="26"/>
  <c r="G1371" i="26"/>
  <c r="G1387" i="26"/>
  <c r="G1403" i="26"/>
  <c r="G1419" i="26"/>
  <c r="G1435" i="26"/>
  <c r="G1451" i="26"/>
  <c r="G1467" i="26"/>
  <c r="G1483" i="26"/>
  <c r="G1499" i="26"/>
  <c r="G1515" i="26"/>
  <c r="G1531" i="26"/>
  <c r="G1547" i="26"/>
  <c r="G1563" i="26"/>
  <c r="G1579" i="26"/>
  <c r="G1595" i="26"/>
  <c r="G1611" i="26"/>
  <c r="G1627" i="26"/>
  <c r="G1643" i="26"/>
  <c r="G1659" i="26"/>
  <c r="G1675" i="26"/>
  <c r="G1691" i="26"/>
  <c r="G1697" i="26"/>
  <c r="G1702" i="26"/>
  <c r="G1707" i="26"/>
  <c r="G1713" i="26"/>
  <c r="G1718" i="26"/>
  <c r="G1723" i="26"/>
  <c r="G1729" i="26"/>
  <c r="G1734" i="26"/>
  <c r="G1739" i="26"/>
  <c r="G1743" i="26"/>
  <c r="G1747" i="26"/>
  <c r="G1751" i="26"/>
  <c r="G1755" i="26"/>
  <c r="G1759" i="26"/>
  <c r="G1763" i="26"/>
  <c r="G1767" i="26"/>
  <c r="G1771" i="26"/>
  <c r="G1775" i="26"/>
  <c r="G1779" i="26"/>
  <c r="G1783" i="26"/>
  <c r="G1787" i="26"/>
  <c r="G1791" i="26"/>
  <c r="G1795" i="26"/>
  <c r="G1799" i="26"/>
  <c r="G1803" i="26"/>
  <c r="G1807" i="26"/>
  <c r="G1811" i="26"/>
  <c r="G1815" i="26"/>
  <c r="G1819" i="26"/>
  <c r="G1823" i="26"/>
  <c r="G1827" i="26"/>
  <c r="G1831" i="26"/>
  <c r="G1835" i="26"/>
  <c r="G1839" i="26"/>
  <c r="G1843" i="26"/>
  <c r="G1847" i="26"/>
  <c r="G1851" i="26"/>
  <c r="G1855" i="26"/>
  <c r="G1859" i="26"/>
  <c r="G1863" i="26"/>
  <c r="G1867" i="26"/>
  <c r="G1871" i="26"/>
  <c r="G1875" i="26"/>
  <c r="G1879" i="26"/>
  <c r="G1883" i="26"/>
  <c r="G1887" i="26"/>
  <c r="G1891" i="26"/>
  <c r="G1895" i="26"/>
  <c r="G1899" i="26"/>
  <c r="G1903" i="26"/>
  <c r="G1907" i="26"/>
  <c r="G1911" i="26"/>
  <c r="G1915" i="26"/>
  <c r="G1919" i="26"/>
  <c r="G1923" i="26"/>
  <c r="G1927" i="26"/>
  <c r="G1931" i="26"/>
  <c r="G1935" i="26"/>
  <c r="G1939" i="26"/>
  <c r="G1943" i="26"/>
  <c r="G1947" i="26"/>
  <c r="G1951" i="26"/>
  <c r="G1955" i="26"/>
  <c r="G1959" i="26"/>
  <c r="G1963" i="26"/>
  <c r="G1967" i="26"/>
  <c r="G1971" i="26"/>
  <c r="G1975" i="26"/>
  <c r="G1979" i="26"/>
  <c r="G1983" i="26"/>
  <c r="G1987" i="26"/>
  <c r="G1991" i="26"/>
  <c r="G1995" i="26"/>
  <c r="G1999" i="26"/>
  <c r="G2003" i="26"/>
  <c r="G2007" i="26"/>
  <c r="G2011" i="26"/>
  <c r="G2015" i="26"/>
  <c r="G2019" i="26"/>
  <c r="G2023" i="26"/>
  <c r="G2027" i="26"/>
  <c r="G2031" i="26"/>
  <c r="G2035" i="26"/>
  <c r="G2039" i="26"/>
  <c r="G2043" i="26"/>
  <c r="G2047" i="26"/>
  <c r="G2051" i="26"/>
  <c r="G2055" i="26"/>
  <c r="G2059" i="26"/>
  <c r="G2063" i="26"/>
  <c r="G2067" i="26"/>
  <c r="G2071" i="26"/>
  <c r="G2075" i="26"/>
  <c r="G2079" i="26"/>
  <c r="G2083" i="26"/>
  <c r="G2087" i="26"/>
  <c r="G2091" i="26"/>
  <c r="G2095" i="26"/>
  <c r="G2099" i="26"/>
  <c r="G2103" i="26"/>
  <c r="G2107" i="26"/>
  <c r="G2111" i="26"/>
  <c r="G2115" i="26"/>
  <c r="G2119" i="26"/>
  <c r="G2123" i="26"/>
  <c r="G2127" i="26"/>
  <c r="G2131" i="26"/>
  <c r="G2135" i="26"/>
  <c r="G2139" i="26"/>
  <c r="G2143" i="26"/>
  <c r="G2147" i="26"/>
  <c r="G2151" i="26"/>
  <c r="G2155" i="26"/>
  <c r="G2159" i="26"/>
  <c r="G2163" i="26"/>
  <c r="G2167" i="26"/>
  <c r="G2171" i="26"/>
  <c r="G2175" i="26"/>
  <c r="G2179" i="26"/>
  <c r="G2183" i="26"/>
  <c r="G2187" i="26"/>
  <c r="G2191" i="26"/>
  <c r="G2195" i="26"/>
  <c r="G2199" i="26"/>
  <c r="G2203" i="26"/>
  <c r="G2207" i="26"/>
  <c r="G2211" i="26"/>
  <c r="G2215" i="26"/>
  <c r="G2219" i="26"/>
  <c r="G2223" i="26"/>
  <c r="G2227" i="26"/>
  <c r="G2231" i="26"/>
  <c r="G2235" i="26"/>
  <c r="G2239" i="26"/>
  <c r="G2243" i="26"/>
  <c r="G2247" i="26"/>
  <c r="G2251" i="26"/>
  <c r="G2255" i="26"/>
  <c r="G2259" i="26"/>
  <c r="G2263" i="26"/>
  <c r="G2267" i="26"/>
  <c r="G2271" i="26"/>
  <c r="G2275" i="26"/>
  <c r="G2279" i="26"/>
  <c r="G2283" i="26"/>
  <c r="G2287" i="26"/>
  <c r="G2291" i="26"/>
  <c r="G2295" i="26"/>
  <c r="G2299" i="26"/>
  <c r="G2303" i="26"/>
  <c r="G2307" i="26"/>
  <c r="G2311" i="26"/>
  <c r="G2315" i="26"/>
  <c r="G2319" i="26"/>
  <c r="G2323" i="26"/>
  <c r="G2327" i="26"/>
  <c r="G2331" i="26"/>
  <c r="G2335" i="26"/>
  <c r="G2339" i="26"/>
  <c r="G2343" i="26"/>
  <c r="G2347" i="26"/>
  <c r="G2351" i="26"/>
  <c r="G2355" i="26"/>
  <c r="G2359" i="26"/>
  <c r="G2363" i="26"/>
  <c r="G2367" i="26"/>
  <c r="G2371" i="26"/>
  <c r="G2375" i="26"/>
  <c r="G2379" i="26"/>
  <c r="G2383" i="26"/>
  <c r="G2387" i="26"/>
  <c r="G2391" i="26"/>
  <c r="G2395" i="26"/>
  <c r="G2399" i="26"/>
  <c r="G2403" i="26"/>
  <c r="G2407" i="26"/>
  <c r="G2411" i="26"/>
  <c r="G2415" i="26"/>
  <c r="G2419" i="26"/>
  <c r="G2423" i="26"/>
  <c r="G2427" i="26"/>
  <c r="G2431" i="26"/>
  <c r="G2435" i="26"/>
  <c r="G2439" i="26"/>
  <c r="G2443" i="26"/>
  <c r="G2447" i="26"/>
  <c r="G2451" i="26"/>
  <c r="G2455" i="26"/>
  <c r="G2459" i="26"/>
  <c r="G2463" i="26"/>
  <c r="G2467" i="26"/>
  <c r="G2471" i="26"/>
  <c r="G2475" i="26"/>
  <c r="G2479" i="26"/>
  <c r="G2483" i="26"/>
  <c r="G2487" i="26"/>
  <c r="G2491" i="26"/>
  <c r="G2495" i="26"/>
  <c r="G2499" i="26"/>
  <c r="G2503" i="26"/>
  <c r="G2507" i="26"/>
  <c r="G2511" i="26"/>
  <c r="G2515" i="26"/>
  <c r="G2519" i="26"/>
  <c r="G2523" i="26"/>
  <c r="G2527" i="26"/>
  <c r="G2531" i="26"/>
  <c r="G2535" i="26"/>
  <c r="G2539" i="26"/>
  <c r="G2543" i="26"/>
  <c r="G2547" i="26"/>
  <c r="G2551" i="26"/>
  <c r="G2555" i="26"/>
  <c r="G2559" i="26"/>
  <c r="G2563" i="26"/>
  <c r="G2567" i="26"/>
  <c r="G2571" i="26"/>
  <c r="G2575" i="26"/>
  <c r="G2579" i="26"/>
  <c r="G2583" i="26"/>
  <c r="G2587" i="26"/>
  <c r="G2591" i="26"/>
  <c r="G2595" i="26"/>
  <c r="G2599" i="26"/>
  <c r="G2603" i="26"/>
  <c r="G2607" i="26"/>
  <c r="G2611" i="26"/>
  <c r="G2615" i="26"/>
  <c r="G2619" i="26"/>
  <c r="G2623" i="26"/>
  <c r="G2627" i="26"/>
  <c r="G2631" i="26"/>
  <c r="G2635" i="26"/>
  <c r="G2639" i="26"/>
  <c r="G2643" i="26"/>
  <c r="G2647" i="26"/>
  <c r="G2651" i="26"/>
  <c r="G2655" i="26"/>
  <c r="G2659" i="26"/>
  <c r="G2663" i="26"/>
  <c r="G2667" i="26"/>
  <c r="G2671" i="26"/>
  <c r="G2675" i="26"/>
  <c r="G2679" i="26"/>
  <c r="G2683" i="26"/>
  <c r="G2687" i="26"/>
  <c r="G2691" i="26"/>
  <c r="G2695" i="26"/>
  <c r="G2699" i="26"/>
  <c r="G2703" i="26"/>
  <c r="G2707" i="26"/>
  <c r="G2711" i="26"/>
  <c r="G2715" i="26"/>
  <c r="G2719" i="26"/>
  <c r="G2723" i="26"/>
  <c r="G2727" i="26"/>
  <c r="G2731" i="26"/>
  <c r="G2735" i="26"/>
  <c r="G2739" i="26"/>
  <c r="G2743" i="26"/>
  <c r="G2747" i="26"/>
  <c r="G2751" i="26"/>
  <c r="G2755" i="26"/>
  <c r="G2759" i="26"/>
  <c r="G2763" i="26"/>
  <c r="G2767" i="26"/>
  <c r="G2771" i="26"/>
  <c r="G2775" i="26"/>
  <c r="G2779" i="26"/>
  <c r="G2783" i="26"/>
  <c r="G2787" i="26"/>
  <c r="G2791" i="26"/>
  <c r="G2795" i="26"/>
  <c r="G2799" i="26"/>
  <c r="G2803" i="26"/>
  <c r="G2807" i="26"/>
  <c r="G2811" i="26"/>
  <c r="G2815" i="26"/>
  <c r="G2819" i="26"/>
  <c r="G2823" i="26"/>
  <c r="G2827" i="26"/>
  <c r="G2831" i="26"/>
  <c r="G469" i="26"/>
  <c r="G647" i="26"/>
  <c r="G711" i="26"/>
  <c r="G775" i="26"/>
  <c r="G839" i="26"/>
  <c r="G903" i="26"/>
  <c r="G967" i="26"/>
  <c r="G1031" i="26"/>
  <c r="G1095" i="26"/>
  <c r="G1151" i="26"/>
  <c r="G1173" i="26"/>
  <c r="G1194" i="26"/>
  <c r="G1215" i="26"/>
  <c r="G1231" i="26"/>
  <c r="G1247" i="26"/>
  <c r="G1263" i="26"/>
  <c r="G1279" i="26"/>
  <c r="G1295" i="26"/>
  <c r="G1311" i="26"/>
  <c r="G1327" i="26"/>
  <c r="G1343" i="26"/>
  <c r="G1359" i="26"/>
  <c r="G1375" i="26"/>
  <c r="G1391" i="26"/>
  <c r="G1407" i="26"/>
  <c r="G1423" i="26"/>
  <c r="G1439" i="26"/>
  <c r="G1455" i="26"/>
  <c r="G1471" i="26"/>
  <c r="G1487" i="26"/>
  <c r="G1503" i="26"/>
  <c r="G1519" i="26"/>
  <c r="G1535" i="26"/>
  <c r="G1551" i="26"/>
  <c r="G1567" i="26"/>
  <c r="G1583" i="26"/>
  <c r="G1599" i="26"/>
  <c r="G1615" i="26"/>
  <c r="G1631" i="26"/>
  <c r="G1647" i="26"/>
  <c r="G1663" i="26"/>
  <c r="G1679" i="26"/>
  <c r="G1693" i="26"/>
  <c r="G1698" i="26"/>
  <c r="G1703" i="26"/>
  <c r="G1709" i="26"/>
  <c r="G1714" i="26"/>
  <c r="G1719" i="26"/>
  <c r="G1725" i="26"/>
  <c r="G1730" i="26"/>
  <c r="G1735" i="26"/>
  <c r="G1740" i="26"/>
  <c r="G1744" i="26"/>
  <c r="G1748" i="26"/>
  <c r="G1752" i="26"/>
  <c r="G1756" i="26"/>
  <c r="G1760" i="26"/>
  <c r="G1764" i="26"/>
  <c r="G1768" i="26"/>
  <c r="G1772" i="26"/>
  <c r="G1776" i="26"/>
  <c r="G1780" i="26"/>
  <c r="G1784" i="26"/>
  <c r="G1788" i="26"/>
  <c r="G1792" i="26"/>
  <c r="G1796" i="26"/>
  <c r="G1800" i="26"/>
  <c r="G1804" i="26"/>
  <c r="G1808" i="26"/>
  <c r="G1812" i="26"/>
  <c r="G1816" i="26"/>
  <c r="G1820" i="26"/>
  <c r="G1824" i="26"/>
  <c r="G1828" i="26"/>
  <c r="G1832" i="26"/>
  <c r="G1836" i="26"/>
  <c r="G1840" i="26"/>
  <c r="G1844" i="26"/>
  <c r="G1848" i="26"/>
  <c r="G1852" i="26"/>
  <c r="G1856" i="26"/>
  <c r="G1860" i="26"/>
  <c r="G1864" i="26"/>
  <c r="G1868" i="26"/>
  <c r="G1872" i="26"/>
  <c r="G1876" i="26"/>
  <c r="G1880" i="26"/>
  <c r="G1884" i="26"/>
  <c r="G1888" i="26"/>
  <c r="G1892" i="26"/>
  <c r="G1896" i="26"/>
  <c r="G1900" i="26"/>
  <c r="G1904" i="26"/>
  <c r="G1908" i="26"/>
  <c r="G1912" i="26"/>
  <c r="G1916" i="26"/>
  <c r="G1920" i="26"/>
  <c r="G1924" i="26"/>
  <c r="G1928" i="26"/>
  <c r="G1932" i="26"/>
  <c r="G1936" i="26"/>
  <c r="G1940" i="26"/>
  <c r="G1944" i="26"/>
  <c r="G1948" i="26"/>
  <c r="G1952" i="26"/>
  <c r="G1956" i="26"/>
  <c r="G1960" i="26"/>
  <c r="G1964" i="26"/>
  <c r="G1968" i="26"/>
  <c r="G1972" i="26"/>
  <c r="G1976" i="26"/>
  <c r="G1980" i="26"/>
  <c r="G1984" i="26"/>
  <c r="G1988" i="26"/>
  <c r="G1992" i="26"/>
  <c r="G1996" i="26"/>
  <c r="G2000" i="26"/>
  <c r="G2004" i="26"/>
  <c r="G2008" i="26"/>
  <c r="G2012" i="26"/>
  <c r="G2016" i="26"/>
  <c r="G2020" i="26"/>
  <c r="G2024" i="26"/>
  <c r="G2028" i="26"/>
  <c r="G2032" i="26"/>
  <c r="G2036" i="26"/>
  <c r="G2040" i="26"/>
  <c r="G2044" i="26"/>
  <c r="G2048" i="26"/>
  <c r="G2052" i="26"/>
  <c r="G2056" i="26"/>
  <c r="G2060" i="26"/>
  <c r="G2064" i="26"/>
  <c r="G2068" i="26"/>
  <c r="G2072" i="26"/>
  <c r="G2076" i="26"/>
  <c r="G2080" i="26"/>
  <c r="G2084" i="26"/>
  <c r="G2088" i="26"/>
  <c r="G2092" i="26"/>
  <c r="G2096" i="26"/>
  <c r="G2100" i="26"/>
  <c r="G2104" i="26"/>
  <c r="G2108" i="26"/>
  <c r="G2112" i="26"/>
  <c r="G2116" i="26"/>
  <c r="G2120" i="26"/>
  <c r="G2124" i="26"/>
  <c r="G2128" i="26"/>
  <c r="G2132" i="26"/>
  <c r="G2136" i="26"/>
  <c r="G2140" i="26"/>
  <c r="G2144" i="26"/>
  <c r="G2148" i="26"/>
  <c r="G2152" i="26"/>
  <c r="G2156" i="26"/>
  <c r="G2160" i="26"/>
  <c r="G2164" i="26"/>
  <c r="G2168" i="26"/>
  <c r="G2172" i="26"/>
  <c r="G2176" i="26"/>
  <c r="G2180" i="26"/>
  <c r="G2184" i="26"/>
  <c r="G2188" i="26"/>
  <c r="G2192" i="26"/>
  <c r="G2196" i="26"/>
  <c r="G2200" i="26"/>
  <c r="G2204" i="26"/>
  <c r="G2208" i="26"/>
  <c r="G2212" i="26"/>
  <c r="G2216" i="26"/>
  <c r="G2220" i="26"/>
  <c r="G2224" i="26"/>
  <c r="G2228" i="26"/>
  <c r="G2232" i="26"/>
  <c r="G2236" i="26"/>
  <c r="G2240" i="26"/>
  <c r="G2244" i="26"/>
  <c r="G2248" i="26"/>
  <c r="G2252" i="26"/>
  <c r="G2256" i="26"/>
  <c r="G2260" i="26"/>
  <c r="G2264" i="26"/>
  <c r="G2268" i="26"/>
  <c r="G2272" i="26"/>
  <c r="G2276" i="26"/>
  <c r="G2280" i="26"/>
  <c r="G2284" i="26"/>
  <c r="G2288" i="26"/>
  <c r="G2292" i="26"/>
  <c r="G2296" i="26"/>
  <c r="G2300" i="26"/>
  <c r="G2304" i="26"/>
  <c r="G2308" i="26"/>
  <c r="G2312" i="26"/>
  <c r="G2316" i="26"/>
  <c r="G2320" i="26"/>
  <c r="G2324" i="26"/>
  <c r="G2328" i="26"/>
  <c r="G2332" i="26"/>
  <c r="G2336" i="26"/>
  <c r="G2340" i="26"/>
  <c r="G2344" i="26"/>
  <c r="G2348" i="26"/>
  <c r="G2352" i="26"/>
  <c r="G2356" i="26"/>
  <c r="G2360" i="26"/>
  <c r="G2364" i="26"/>
  <c r="G2368" i="26"/>
  <c r="G2372" i="26"/>
  <c r="G2376" i="26"/>
  <c r="G2380" i="26"/>
  <c r="G2384" i="26"/>
  <c r="G2388" i="26"/>
  <c r="G2392" i="26"/>
  <c r="G2396" i="26"/>
  <c r="G2400" i="26"/>
  <c r="G2404" i="26"/>
  <c r="G2408" i="26"/>
  <c r="G2412" i="26"/>
  <c r="G2416" i="26"/>
  <c r="G2420" i="26"/>
  <c r="G2424" i="26"/>
  <c r="G2428" i="26"/>
  <c r="G2432" i="26"/>
  <c r="G2436" i="26"/>
  <c r="G2440" i="26"/>
  <c r="G2444" i="26"/>
  <c r="G2448" i="26"/>
  <c r="G2452" i="26"/>
  <c r="G2456" i="26"/>
  <c r="G2460" i="26"/>
  <c r="G2464" i="26"/>
  <c r="G2468" i="26"/>
  <c r="G2472" i="26"/>
  <c r="G2476" i="26"/>
  <c r="G2480" i="26"/>
  <c r="G2484" i="26"/>
  <c r="G2488" i="26"/>
  <c r="G2492" i="26"/>
  <c r="G2496" i="26"/>
  <c r="G2500" i="26"/>
  <c r="G2504" i="26"/>
  <c r="G2508" i="26"/>
  <c r="G2512" i="26"/>
  <c r="G2516" i="26"/>
  <c r="G2520" i="26"/>
  <c r="G2524" i="26"/>
  <c r="G2528" i="26"/>
  <c r="G2532" i="26"/>
  <c r="G2536" i="26"/>
  <c r="G2540" i="26"/>
  <c r="G2544" i="26"/>
  <c r="G2548" i="26"/>
  <c r="G2552" i="26"/>
  <c r="G2556" i="26"/>
  <c r="G2560" i="26"/>
  <c r="G2564" i="26"/>
  <c r="G2568" i="26"/>
  <c r="G2572" i="26"/>
  <c r="G2576" i="26"/>
  <c r="G2580" i="26"/>
  <c r="G2584" i="26"/>
  <c r="G2588" i="26"/>
  <c r="G2592" i="26"/>
  <c r="G2596" i="26"/>
  <c r="G2600" i="26"/>
  <c r="G2604" i="26"/>
  <c r="G2608" i="26"/>
  <c r="G2612" i="26"/>
  <c r="G2616" i="26"/>
  <c r="G2620" i="26"/>
  <c r="G2624" i="26"/>
  <c r="G2628" i="26"/>
  <c r="G2632" i="26"/>
  <c r="G2636" i="26"/>
  <c r="G2640" i="26"/>
  <c r="G2644" i="26"/>
  <c r="G2648" i="26"/>
  <c r="G2652" i="26"/>
  <c r="G2656" i="26"/>
  <c r="G2660" i="26"/>
  <c r="G2664" i="26"/>
  <c r="G2668" i="26"/>
  <c r="G2672" i="26"/>
  <c r="G2676" i="26"/>
  <c r="G2680" i="26"/>
  <c r="G2684" i="26"/>
  <c r="G2688" i="26"/>
  <c r="G2692" i="26"/>
  <c r="G2696" i="26"/>
  <c r="G2700" i="26"/>
  <c r="G2704" i="26"/>
  <c r="G2708" i="26"/>
  <c r="G2712" i="26"/>
  <c r="G2716" i="26"/>
  <c r="G2720" i="26"/>
  <c r="G2724" i="26"/>
  <c r="G2728" i="26"/>
  <c r="G2732" i="26"/>
  <c r="G2736" i="26"/>
  <c r="G2740" i="26"/>
  <c r="G2744" i="26"/>
  <c r="G2748" i="26"/>
  <c r="G2752" i="26"/>
  <c r="G2756" i="26"/>
  <c r="G2760" i="26"/>
  <c r="G2764" i="26"/>
  <c r="G2768" i="26"/>
  <c r="G2772" i="26"/>
  <c r="G2776" i="26"/>
  <c r="G2780" i="26"/>
  <c r="G2784" i="26"/>
  <c r="G2788" i="26"/>
  <c r="G2792" i="26"/>
  <c r="G2796" i="26"/>
  <c r="G2800" i="26"/>
  <c r="G2804" i="26"/>
  <c r="G2808" i="26"/>
  <c r="G2812" i="26"/>
  <c r="G2816" i="26"/>
  <c r="G2820" i="26"/>
  <c r="G2824" i="26"/>
  <c r="G533" i="26"/>
  <c r="G855" i="26"/>
  <c r="G1111" i="26"/>
  <c r="G1219" i="26"/>
  <c r="G1283" i="26"/>
  <c r="G1347" i="26"/>
  <c r="G1411" i="26"/>
  <c r="G1475" i="26"/>
  <c r="G1539" i="26"/>
  <c r="G1603" i="26"/>
  <c r="G1667" i="26"/>
  <c r="G1705" i="26"/>
  <c r="G1726" i="26"/>
  <c r="G1745" i="26"/>
  <c r="G1761" i="26"/>
  <c r="G1777" i="26"/>
  <c r="G1793" i="26"/>
  <c r="G1809" i="26"/>
  <c r="G1825" i="26"/>
  <c r="G1841" i="26"/>
  <c r="G1857" i="26"/>
  <c r="G1873" i="26"/>
  <c r="G1889" i="26"/>
  <c r="G1905" i="26"/>
  <c r="G1921" i="26"/>
  <c r="G1937" i="26"/>
  <c r="G1953" i="26"/>
  <c r="G1969" i="26"/>
  <c r="G1985" i="26"/>
  <c r="G2001" i="26"/>
  <c r="G2017" i="26"/>
  <c r="G2033" i="26"/>
  <c r="G2049" i="26"/>
  <c r="G2065" i="26"/>
  <c r="G2081" i="26"/>
  <c r="G2097" i="26"/>
  <c r="G2113" i="26"/>
  <c r="G2129" i="26"/>
  <c r="G2145" i="26"/>
  <c r="G2161" i="26"/>
  <c r="G2177" i="26"/>
  <c r="G2193" i="26"/>
  <c r="G2209" i="26"/>
  <c r="G2225" i="26"/>
  <c r="G2241" i="26"/>
  <c r="G2257" i="26"/>
  <c r="G2273" i="26"/>
  <c r="G2289" i="26"/>
  <c r="G2305" i="26"/>
  <c r="G2321" i="26"/>
  <c r="G2337" i="26"/>
  <c r="G2353" i="26"/>
  <c r="G2369" i="26"/>
  <c r="G2385" i="26"/>
  <c r="G2401" i="26"/>
  <c r="G2417" i="26"/>
  <c r="G2433" i="26"/>
  <c r="G2449" i="26"/>
  <c r="G2465" i="26"/>
  <c r="G2481" i="26"/>
  <c r="G2497" i="26"/>
  <c r="G2513" i="26"/>
  <c r="G2529" i="26"/>
  <c r="G2545" i="26"/>
  <c r="G2561" i="26"/>
  <c r="G2577" i="26"/>
  <c r="G2593" i="26"/>
  <c r="G2609" i="26"/>
  <c r="G2625" i="26"/>
  <c r="G2641" i="26"/>
  <c r="G2657" i="26"/>
  <c r="G2673" i="26"/>
  <c r="G2689" i="26"/>
  <c r="G2705" i="26"/>
  <c r="G2721" i="26"/>
  <c r="G2737" i="26"/>
  <c r="G2753" i="26"/>
  <c r="G2769" i="26"/>
  <c r="G2785" i="26"/>
  <c r="G2801" i="26"/>
  <c r="G2817" i="26"/>
  <c r="G2829" i="26"/>
  <c r="G2836" i="26"/>
  <c r="G2841" i="26"/>
  <c r="G2847" i="26"/>
  <c r="G2852" i="26"/>
  <c r="G2857" i="26"/>
  <c r="G2863" i="26"/>
  <c r="G2868" i="26"/>
  <c r="G2873" i="26"/>
  <c r="G2879" i="26"/>
  <c r="G2884" i="26"/>
  <c r="G2889" i="26"/>
  <c r="G2895" i="26"/>
  <c r="G2899" i="26"/>
  <c r="G2903" i="26"/>
  <c r="G2907" i="26"/>
  <c r="G2911" i="26"/>
  <c r="G2915" i="26"/>
  <c r="G2919" i="26"/>
  <c r="G2923" i="26"/>
  <c r="G2927" i="26"/>
  <c r="G2931" i="26"/>
  <c r="G2935" i="26"/>
  <c r="G2939" i="26"/>
  <c r="G2943" i="26"/>
  <c r="G2947" i="26"/>
  <c r="G2951" i="26"/>
  <c r="G2955" i="26"/>
  <c r="G2959" i="26"/>
  <c r="G2963" i="26"/>
  <c r="G2967" i="26"/>
  <c r="G2971" i="26"/>
  <c r="G2975" i="26"/>
  <c r="G2979" i="26"/>
  <c r="G2983" i="26"/>
  <c r="G2987" i="26"/>
  <c r="G2991" i="26"/>
  <c r="G2995" i="26"/>
  <c r="G2999" i="26"/>
  <c r="G3003" i="26"/>
  <c r="G3007" i="26"/>
  <c r="G3011" i="26"/>
  <c r="G3015" i="26"/>
  <c r="G3019" i="26"/>
  <c r="G3023" i="26"/>
  <c r="G3027" i="26"/>
  <c r="G3031" i="26"/>
  <c r="G3035" i="26"/>
  <c r="G3039" i="26"/>
  <c r="G3043" i="26"/>
  <c r="G3047" i="26"/>
  <c r="G3051" i="26"/>
  <c r="G3055" i="26"/>
  <c r="G3059" i="26"/>
  <c r="G3063" i="26"/>
  <c r="G3067" i="26"/>
  <c r="G3071" i="26"/>
  <c r="G3075" i="26"/>
  <c r="G3079" i="26"/>
  <c r="G3083" i="26"/>
  <c r="G3087" i="26"/>
  <c r="G3091" i="26"/>
  <c r="G3095" i="26"/>
  <c r="G3099" i="26"/>
  <c r="G3103" i="26"/>
  <c r="G3107" i="26"/>
  <c r="G3111" i="26"/>
  <c r="G3115" i="26"/>
  <c r="G3119" i="26"/>
  <c r="G3123" i="26"/>
  <c r="G3127" i="26"/>
  <c r="G3131" i="26"/>
  <c r="G3135" i="26"/>
  <c r="G3139" i="26"/>
  <c r="G3143" i="26"/>
  <c r="G3147" i="26"/>
  <c r="G3151" i="26"/>
  <c r="G3155" i="26"/>
  <c r="G3159" i="26"/>
  <c r="G3163" i="26"/>
  <c r="G3167" i="26"/>
  <c r="G3171" i="26"/>
  <c r="G3175" i="26"/>
  <c r="G3179" i="26"/>
  <c r="G3183" i="26"/>
  <c r="G3187" i="26"/>
  <c r="G3191" i="26"/>
  <c r="G3195" i="26"/>
  <c r="G3199" i="26"/>
  <c r="G3203" i="26"/>
  <c r="G3207" i="26"/>
  <c r="G3211" i="26"/>
  <c r="G3215" i="26"/>
  <c r="G3219" i="26"/>
  <c r="G3223" i="26"/>
  <c r="G3227" i="26"/>
  <c r="G3231" i="26"/>
  <c r="G3235" i="26"/>
  <c r="G3239" i="26"/>
  <c r="G3243" i="26"/>
  <c r="G3247" i="26"/>
  <c r="G3251" i="26"/>
  <c r="G3255" i="26"/>
  <c r="G3259" i="26"/>
  <c r="G3263" i="26"/>
  <c r="G3267" i="26"/>
  <c r="G3271" i="26"/>
  <c r="G3275" i="26"/>
  <c r="G3279" i="26"/>
  <c r="G3283" i="26"/>
  <c r="G3287" i="26"/>
  <c r="G3291" i="26"/>
  <c r="G3295" i="26"/>
  <c r="G3299" i="26"/>
  <c r="G3303" i="26"/>
  <c r="G3307" i="26"/>
  <c r="G3311" i="26"/>
  <c r="G3315" i="26"/>
  <c r="G3319" i="26"/>
  <c r="G3323" i="26"/>
  <c r="G3327" i="26"/>
  <c r="G3331" i="26"/>
  <c r="G3335" i="26"/>
  <c r="G3339" i="26"/>
  <c r="G3343" i="26"/>
  <c r="G3347" i="26"/>
  <c r="G3351" i="26"/>
  <c r="G3355" i="26"/>
  <c r="G3359" i="26"/>
  <c r="G3363" i="26"/>
  <c r="G3367" i="26"/>
  <c r="G3371" i="26"/>
  <c r="G3375" i="26"/>
  <c r="G3379" i="26"/>
  <c r="G3383" i="26"/>
  <c r="G3387" i="26"/>
  <c r="G3391" i="26"/>
  <c r="G3395" i="26"/>
  <c r="G3399" i="26"/>
  <c r="G3403" i="26"/>
  <c r="G3407" i="26"/>
  <c r="G3411" i="26"/>
  <c r="G3415" i="26"/>
  <c r="G3419" i="26"/>
  <c r="G3423" i="26"/>
  <c r="G3427" i="26"/>
  <c r="G3431" i="26"/>
  <c r="G3435" i="26"/>
  <c r="G3439" i="26"/>
  <c r="G3443" i="26"/>
  <c r="G3447" i="26"/>
  <c r="G3451" i="26"/>
  <c r="G3455" i="26"/>
  <c r="G3459" i="26"/>
  <c r="G3463" i="26"/>
  <c r="G3467" i="26"/>
  <c r="G3471" i="26"/>
  <c r="G3475" i="26"/>
  <c r="G3479" i="26"/>
  <c r="G3483" i="26"/>
  <c r="G3487" i="26"/>
  <c r="G3491" i="26"/>
  <c r="G3495" i="26"/>
  <c r="G3499" i="26"/>
  <c r="G3503" i="26"/>
  <c r="G3507" i="26"/>
  <c r="G3511" i="26"/>
  <c r="G3515" i="26"/>
  <c r="G3519" i="26"/>
  <c r="G3523" i="26"/>
  <c r="G3527" i="26"/>
  <c r="G3531" i="26"/>
  <c r="G3535" i="26"/>
  <c r="G3539" i="26"/>
  <c r="G3543" i="26"/>
  <c r="G3547" i="26"/>
  <c r="G3551" i="26"/>
  <c r="G3555" i="26"/>
  <c r="G3559" i="26"/>
  <c r="G3563" i="26"/>
  <c r="G3567" i="26"/>
  <c r="G3571" i="26"/>
  <c r="G3575" i="26"/>
  <c r="G3579" i="26"/>
  <c r="G3583" i="26"/>
  <c r="G3587" i="26"/>
  <c r="G3591" i="26"/>
  <c r="G3595" i="26"/>
  <c r="G3599" i="26"/>
  <c r="G3603" i="26"/>
  <c r="G3607" i="26"/>
  <c r="G3611" i="26"/>
  <c r="G3615" i="26"/>
  <c r="G3619" i="26"/>
  <c r="G3623" i="26"/>
  <c r="G3627" i="26"/>
  <c r="G3631" i="26"/>
  <c r="G3635" i="26"/>
  <c r="G3639" i="26"/>
  <c r="G3643" i="26"/>
  <c r="G3647" i="26"/>
  <c r="G3651" i="26"/>
  <c r="G3655" i="26"/>
  <c r="G3659" i="26"/>
  <c r="G3663" i="26"/>
  <c r="G3667" i="26"/>
  <c r="G3671" i="26"/>
  <c r="G3675" i="26"/>
  <c r="G3679" i="26"/>
  <c r="G3683" i="26"/>
  <c r="G3687" i="26"/>
  <c r="G3691" i="26"/>
  <c r="G3695" i="26"/>
  <c r="G3699" i="26"/>
  <c r="G3703" i="26"/>
  <c r="G3707" i="26"/>
  <c r="G3711" i="26"/>
  <c r="G3715" i="26"/>
  <c r="G3719" i="26"/>
  <c r="G3723" i="26"/>
  <c r="G3727" i="26"/>
  <c r="G3731" i="26"/>
  <c r="G3735" i="26"/>
  <c r="G3739" i="26"/>
  <c r="G3743" i="26"/>
  <c r="G3747" i="26"/>
  <c r="G3751" i="26"/>
  <c r="G3755" i="26"/>
  <c r="G3759" i="26"/>
  <c r="G3763" i="26"/>
  <c r="G3767" i="26"/>
  <c r="G3771" i="26"/>
  <c r="G3775" i="26"/>
  <c r="G3779" i="26"/>
  <c r="G3783" i="26"/>
  <c r="G3787" i="26"/>
  <c r="G3791" i="26"/>
  <c r="G3795" i="26"/>
  <c r="G3799" i="26"/>
  <c r="G3803" i="26"/>
  <c r="G3807" i="26"/>
  <c r="G3811" i="26"/>
  <c r="G3815" i="26"/>
  <c r="G3819" i="26"/>
  <c r="G3823" i="26"/>
  <c r="G3827" i="26"/>
  <c r="G3831" i="26"/>
  <c r="G3835" i="26"/>
  <c r="G3839" i="26"/>
  <c r="G3843" i="26"/>
  <c r="G3847" i="26"/>
  <c r="G3851" i="26"/>
  <c r="G3855" i="26"/>
  <c r="G3859" i="26"/>
  <c r="G3863" i="26"/>
  <c r="G3867" i="26"/>
  <c r="G3871" i="26"/>
  <c r="G3875" i="26"/>
  <c r="G3879" i="26"/>
  <c r="G3883" i="26"/>
  <c r="G3887" i="26"/>
  <c r="G3891" i="26"/>
  <c r="G3895" i="26"/>
  <c r="G3899" i="26"/>
  <c r="G3903" i="26"/>
  <c r="G3907" i="26"/>
  <c r="G3911" i="26"/>
  <c r="G3915" i="26"/>
  <c r="G3919" i="26"/>
  <c r="G3923" i="26"/>
  <c r="G3927" i="26"/>
  <c r="G3931" i="26"/>
  <c r="G3935" i="26"/>
  <c r="G3939" i="26"/>
  <c r="G663" i="26"/>
  <c r="G919" i="26"/>
  <c r="G1157" i="26"/>
  <c r="G1235" i="26"/>
  <c r="G1299" i="26"/>
  <c r="G1363" i="26"/>
  <c r="G1427" i="26"/>
  <c r="G1491" i="26"/>
  <c r="G1555" i="26"/>
  <c r="G1619" i="26"/>
  <c r="G1683" i="26"/>
  <c r="G1710" i="26"/>
  <c r="G1731" i="26"/>
  <c r="G1749" i="26"/>
  <c r="G1765" i="26"/>
  <c r="G1781" i="26"/>
  <c r="G1797" i="26"/>
  <c r="G1813" i="26"/>
  <c r="G1829" i="26"/>
  <c r="G1845" i="26"/>
  <c r="G1861" i="26"/>
  <c r="G1877" i="26"/>
  <c r="G1893" i="26"/>
  <c r="G1909" i="26"/>
  <c r="G1925" i="26"/>
  <c r="G1941" i="26"/>
  <c r="G1957" i="26"/>
  <c r="G1973" i="26"/>
  <c r="G1989" i="26"/>
  <c r="G2005" i="26"/>
  <c r="G2021" i="26"/>
  <c r="G2037" i="26"/>
  <c r="G2053" i="26"/>
  <c r="G2069" i="26"/>
  <c r="G2085" i="26"/>
  <c r="G2101" i="26"/>
  <c r="G2117" i="26"/>
  <c r="G2133" i="26"/>
  <c r="G2149" i="26"/>
  <c r="G2165" i="26"/>
  <c r="G2181" i="26"/>
  <c r="G2197" i="26"/>
  <c r="G2213" i="26"/>
  <c r="G2229" i="26"/>
  <c r="G2245" i="26"/>
  <c r="G2261" i="26"/>
  <c r="G2277" i="26"/>
  <c r="G2293" i="26"/>
  <c r="G2309" i="26"/>
  <c r="G2325" i="26"/>
  <c r="G2341" i="26"/>
  <c r="G2357" i="26"/>
  <c r="G2373" i="26"/>
  <c r="G2389" i="26"/>
  <c r="G2405" i="26"/>
  <c r="G2421" i="26"/>
  <c r="G2437" i="26"/>
  <c r="G2453" i="26"/>
  <c r="G2469" i="26"/>
  <c r="G2485" i="26"/>
  <c r="G2501" i="26"/>
  <c r="G2517" i="26"/>
  <c r="G2533" i="26"/>
  <c r="G2549" i="26"/>
  <c r="G2565" i="26"/>
  <c r="G2581" i="26"/>
  <c r="G2597" i="26"/>
  <c r="G2613" i="26"/>
  <c r="G2629" i="26"/>
  <c r="G2645" i="26"/>
  <c r="G2661" i="26"/>
  <c r="G2677" i="26"/>
  <c r="G2693" i="26"/>
  <c r="G2709" i="26"/>
  <c r="G2725" i="26"/>
  <c r="G2741" i="26"/>
  <c r="G2757" i="26"/>
  <c r="G2773" i="26"/>
  <c r="G2789" i="26"/>
  <c r="G2805" i="26"/>
  <c r="G2821" i="26"/>
  <c r="G2832" i="26"/>
  <c r="G2837" i="26"/>
  <c r="G2843" i="26"/>
  <c r="G2848" i="26"/>
  <c r="G2853" i="26"/>
  <c r="G2859" i="26"/>
  <c r="G2864" i="26"/>
  <c r="G2869" i="26"/>
  <c r="G2875" i="26"/>
  <c r="G2880" i="26"/>
  <c r="G2885" i="26"/>
  <c r="G2891" i="26"/>
  <c r="G2896" i="26"/>
  <c r="G2900" i="26"/>
  <c r="G2904" i="26"/>
  <c r="G2908" i="26"/>
  <c r="G2912" i="26"/>
  <c r="G2916" i="26"/>
  <c r="G2920" i="26"/>
  <c r="G2924" i="26"/>
  <c r="G2928" i="26"/>
  <c r="G2932" i="26"/>
  <c r="G2936" i="26"/>
  <c r="G2940" i="26"/>
  <c r="G2944" i="26"/>
  <c r="G2948" i="26"/>
  <c r="G2952" i="26"/>
  <c r="G2956" i="26"/>
  <c r="G2960" i="26"/>
  <c r="G2964" i="26"/>
  <c r="G2968" i="26"/>
  <c r="G2972" i="26"/>
  <c r="G2976" i="26"/>
  <c r="G2980" i="26"/>
  <c r="G2984" i="26"/>
  <c r="G2988" i="26"/>
  <c r="G2992" i="26"/>
  <c r="G2996" i="26"/>
  <c r="G3000" i="26"/>
  <c r="G3004" i="26"/>
  <c r="G3008" i="26"/>
  <c r="G3012" i="26"/>
  <c r="G3016" i="26"/>
  <c r="G3020" i="26"/>
  <c r="G3024" i="26"/>
  <c r="G3028" i="26"/>
  <c r="G3032" i="26"/>
  <c r="G3036" i="26"/>
  <c r="G3040" i="26"/>
  <c r="G3044" i="26"/>
  <c r="G3048" i="26"/>
  <c r="G3052" i="26"/>
  <c r="G3056" i="26"/>
  <c r="G3060" i="26"/>
  <c r="G3064" i="26"/>
  <c r="G3068" i="26"/>
  <c r="G3072" i="26"/>
  <c r="G3076" i="26"/>
  <c r="G3080" i="26"/>
  <c r="G3084" i="26"/>
  <c r="G3088" i="26"/>
  <c r="G3092" i="26"/>
  <c r="G3096" i="26"/>
  <c r="G3100" i="26"/>
  <c r="G3104" i="26"/>
  <c r="G3108" i="26"/>
  <c r="G3112" i="26"/>
  <c r="G3116" i="26"/>
  <c r="G3120" i="26"/>
  <c r="G3124" i="26"/>
  <c r="G3128" i="26"/>
  <c r="G3132" i="26"/>
  <c r="G3136" i="26"/>
  <c r="G3140" i="26"/>
  <c r="G3144" i="26"/>
  <c r="G3148" i="26"/>
  <c r="G3152" i="26"/>
  <c r="G3156" i="26"/>
  <c r="G3160" i="26"/>
  <c r="G3164" i="26"/>
  <c r="G3168" i="26"/>
  <c r="G3172" i="26"/>
  <c r="G3176" i="26"/>
  <c r="G3180" i="26"/>
  <c r="G3184" i="26"/>
  <c r="G3188" i="26"/>
  <c r="G3192" i="26"/>
  <c r="G3196" i="26"/>
  <c r="G3200" i="26"/>
  <c r="G3204" i="26"/>
  <c r="G3208" i="26"/>
  <c r="G3212" i="26"/>
  <c r="G3216" i="26"/>
  <c r="G3220" i="26"/>
  <c r="G3224" i="26"/>
  <c r="G3228" i="26"/>
  <c r="G3232" i="26"/>
  <c r="G3236" i="26"/>
  <c r="G3240" i="26"/>
  <c r="G3244" i="26"/>
  <c r="G3248" i="26"/>
  <c r="G3252" i="26"/>
  <c r="G3256" i="26"/>
  <c r="G3260" i="26"/>
  <c r="G3264" i="26"/>
  <c r="G3268" i="26"/>
  <c r="G3272" i="26"/>
  <c r="G3276" i="26"/>
  <c r="G3280" i="26"/>
  <c r="G3284" i="26"/>
  <c r="G3288" i="26"/>
  <c r="G3292" i="26"/>
  <c r="G3296" i="26"/>
  <c r="G3300" i="26"/>
  <c r="G3304" i="26"/>
  <c r="G3308" i="26"/>
  <c r="G3312" i="26"/>
  <c r="G3316" i="26"/>
  <c r="G3320" i="26"/>
  <c r="G3324" i="26"/>
  <c r="G3328" i="26"/>
  <c r="G3332" i="26"/>
  <c r="G3336" i="26"/>
  <c r="G3340" i="26"/>
  <c r="G3344" i="26"/>
  <c r="G3348" i="26"/>
  <c r="G3352" i="26"/>
  <c r="G3356" i="26"/>
  <c r="G3360" i="26"/>
  <c r="G3364" i="26"/>
  <c r="G3368" i="26"/>
  <c r="G3372" i="26"/>
  <c r="G3376" i="26"/>
  <c r="G3380" i="26"/>
  <c r="G3384" i="26"/>
  <c r="G3388" i="26"/>
  <c r="G3392" i="26"/>
  <c r="G3396" i="26"/>
  <c r="G3400" i="26"/>
  <c r="G3404" i="26"/>
  <c r="G3408" i="26"/>
  <c r="G3412" i="26"/>
  <c r="G3416" i="26"/>
  <c r="G3420" i="26"/>
  <c r="G3424" i="26"/>
  <c r="G3428" i="26"/>
  <c r="G3432" i="26"/>
  <c r="G3436" i="26"/>
  <c r="G3440" i="26"/>
  <c r="G3444" i="26"/>
  <c r="G3448" i="26"/>
  <c r="G3452" i="26"/>
  <c r="G3456" i="26"/>
  <c r="G3460" i="26"/>
  <c r="G3464" i="26"/>
  <c r="G3468" i="26"/>
  <c r="G3472" i="26"/>
  <c r="G3476" i="26"/>
  <c r="G3480" i="26"/>
  <c r="G3484" i="26"/>
  <c r="G3488" i="26"/>
  <c r="G3492" i="26"/>
  <c r="G3496" i="26"/>
  <c r="G3500" i="26"/>
  <c r="G3504" i="26"/>
  <c r="G3508" i="26"/>
  <c r="G3512" i="26"/>
  <c r="G3516" i="26"/>
  <c r="G3520" i="26"/>
  <c r="G3524" i="26"/>
  <c r="G3528" i="26"/>
  <c r="G3532" i="26"/>
  <c r="G3536" i="26"/>
  <c r="G3540" i="26"/>
  <c r="G3544" i="26"/>
  <c r="G3548" i="26"/>
  <c r="G3552" i="26"/>
  <c r="G3556" i="26"/>
  <c r="G3560" i="26"/>
  <c r="G3564" i="26"/>
  <c r="G3568" i="26"/>
  <c r="G3572" i="26"/>
  <c r="G3576" i="26"/>
  <c r="G3580" i="26"/>
  <c r="G3584" i="26"/>
  <c r="G3588" i="26"/>
  <c r="G3592" i="26"/>
  <c r="G3596" i="26"/>
  <c r="G3600" i="26"/>
  <c r="G3604" i="26"/>
  <c r="G3608" i="26"/>
  <c r="G3612" i="26"/>
  <c r="G3616" i="26"/>
  <c r="G3620" i="26"/>
  <c r="G3624" i="26"/>
  <c r="G3628" i="26"/>
  <c r="G3632" i="26"/>
  <c r="G3636" i="26"/>
  <c r="G3640" i="26"/>
  <c r="G3644" i="26"/>
  <c r="G3648" i="26"/>
  <c r="G3652" i="26"/>
  <c r="G3656" i="26"/>
  <c r="G3660" i="26"/>
  <c r="G3664" i="26"/>
  <c r="G3668" i="26"/>
  <c r="G3672" i="26"/>
  <c r="G3676" i="26"/>
  <c r="G3680" i="26"/>
  <c r="G3684" i="26"/>
  <c r="G3688" i="26"/>
  <c r="G3692" i="26"/>
  <c r="G3696" i="26"/>
  <c r="G3700" i="26"/>
  <c r="G3704" i="26"/>
  <c r="G3708" i="26"/>
  <c r="G3712" i="26"/>
  <c r="G3716" i="26"/>
  <c r="G3720" i="26"/>
  <c r="G3724" i="26"/>
  <c r="G3728" i="26"/>
  <c r="G3732" i="26"/>
  <c r="G3736" i="26"/>
  <c r="G3740" i="26"/>
  <c r="G3744" i="26"/>
  <c r="G3748" i="26"/>
  <c r="G3752" i="26"/>
  <c r="G3756" i="26"/>
  <c r="G3760" i="26"/>
  <c r="G3764" i="26"/>
  <c r="G3768" i="26"/>
  <c r="G3772" i="26"/>
  <c r="G3776" i="26"/>
  <c r="G3780" i="26"/>
  <c r="G3784" i="26"/>
  <c r="G3788" i="26"/>
  <c r="G3792" i="26"/>
  <c r="G3796" i="26"/>
  <c r="G3800" i="26"/>
  <c r="G3804" i="26"/>
  <c r="G3808" i="26"/>
  <c r="G3812" i="26"/>
  <c r="G3816" i="26"/>
  <c r="G3820" i="26"/>
  <c r="G3824" i="26"/>
  <c r="G3828" i="26"/>
  <c r="G3832" i="26"/>
  <c r="G3836" i="26"/>
  <c r="G3840" i="26"/>
  <c r="G3844" i="26"/>
  <c r="G3848" i="26"/>
  <c r="G3852" i="26"/>
  <c r="G3856" i="26"/>
  <c r="G3860" i="26"/>
  <c r="G3864" i="26"/>
  <c r="G3868" i="26"/>
  <c r="G3872" i="26"/>
  <c r="G3876" i="26"/>
  <c r="G3880" i="26"/>
  <c r="G3884" i="26"/>
  <c r="G727" i="26"/>
  <c r="G983" i="26"/>
  <c r="G1178" i="26"/>
  <c r="G1251" i="26"/>
  <c r="G1315" i="26"/>
  <c r="G1379" i="26"/>
  <c r="G1443" i="26"/>
  <c r="G1507" i="26"/>
  <c r="G1571" i="26"/>
  <c r="G1635" i="26"/>
  <c r="G1694" i="26"/>
  <c r="G1715" i="26"/>
  <c r="G1737" i="26"/>
  <c r="G1753" i="26"/>
  <c r="G1769" i="26"/>
  <c r="G1785" i="26"/>
  <c r="G1801" i="26"/>
  <c r="G1817" i="26"/>
  <c r="G1833" i="26"/>
  <c r="G1849" i="26"/>
  <c r="G1865" i="26"/>
  <c r="G1881" i="26"/>
  <c r="G1897" i="26"/>
  <c r="G1913" i="26"/>
  <c r="G1929" i="26"/>
  <c r="G1945" i="26"/>
  <c r="G1961" i="26"/>
  <c r="G1977" i="26"/>
  <c r="G1993" i="26"/>
  <c r="G2009" i="26"/>
  <c r="G2025" i="26"/>
  <c r="G2041" i="26"/>
  <c r="G2057" i="26"/>
  <c r="G2073" i="26"/>
  <c r="G2089" i="26"/>
  <c r="G2105" i="26"/>
  <c r="G2121" i="26"/>
  <c r="G2137" i="26"/>
  <c r="G2153" i="26"/>
  <c r="G2169" i="26"/>
  <c r="G2185" i="26"/>
  <c r="G2201" i="26"/>
  <c r="G2217" i="26"/>
  <c r="G2233" i="26"/>
  <c r="G2249" i="26"/>
  <c r="G2265" i="26"/>
  <c r="G2281" i="26"/>
  <c r="G2297" i="26"/>
  <c r="G2313" i="26"/>
  <c r="G2329" i="26"/>
  <c r="G2345" i="26"/>
  <c r="G2361" i="26"/>
  <c r="G2377" i="26"/>
  <c r="G2393" i="26"/>
  <c r="G2409" i="26"/>
  <c r="G2425" i="26"/>
  <c r="G2441" i="26"/>
  <c r="G2457" i="26"/>
  <c r="G2473" i="26"/>
  <c r="G2489" i="26"/>
  <c r="G2505" i="26"/>
  <c r="G2521" i="26"/>
  <c r="G2537" i="26"/>
  <c r="G2553" i="26"/>
  <c r="G2569" i="26"/>
  <c r="G2585" i="26"/>
  <c r="G2601" i="26"/>
  <c r="G2617" i="26"/>
  <c r="G2633" i="26"/>
  <c r="G2649" i="26"/>
  <c r="G2665" i="26"/>
  <c r="G2681" i="26"/>
  <c r="G2697" i="26"/>
  <c r="G2713" i="26"/>
  <c r="G2729" i="26"/>
  <c r="G2745" i="26"/>
  <c r="G2761" i="26"/>
  <c r="G2777" i="26"/>
  <c r="G2793" i="26"/>
  <c r="G2809" i="26"/>
  <c r="G2825" i="26"/>
  <c r="G2833" i="26"/>
  <c r="G2839" i="26"/>
  <c r="G2844" i="26"/>
  <c r="G2849" i="26"/>
  <c r="G2855" i="26"/>
  <c r="G2860" i="26"/>
  <c r="G2865" i="26"/>
  <c r="G2871" i="26"/>
  <c r="G2876" i="26"/>
  <c r="G2881" i="26"/>
  <c r="G2887" i="26"/>
  <c r="G2892" i="26"/>
  <c r="G2897" i="26"/>
  <c r="G2901" i="26"/>
  <c r="G2905" i="26"/>
  <c r="G2909" i="26"/>
  <c r="G2913" i="26"/>
  <c r="G2917" i="26"/>
  <c r="G2921" i="26"/>
  <c r="G2925" i="26"/>
  <c r="G2929" i="26"/>
  <c r="G2933" i="26"/>
  <c r="G2937" i="26"/>
  <c r="G2941" i="26"/>
  <c r="G2945" i="26"/>
  <c r="G2949" i="26"/>
  <c r="G2953" i="26"/>
  <c r="G2957" i="26"/>
  <c r="G2961" i="26"/>
  <c r="G2965" i="26"/>
  <c r="G2969" i="26"/>
  <c r="G2973" i="26"/>
  <c r="G2977" i="26"/>
  <c r="G2981" i="26"/>
  <c r="G2985" i="26"/>
  <c r="G2989" i="26"/>
  <c r="G2993" i="26"/>
  <c r="G2997" i="26"/>
  <c r="G3001" i="26"/>
  <c r="G3005" i="26"/>
  <c r="G3009" i="26"/>
  <c r="G3013" i="26"/>
  <c r="G3017" i="26"/>
  <c r="G3021" i="26"/>
  <c r="G3025" i="26"/>
  <c r="G3029" i="26"/>
  <c r="G3033" i="26"/>
  <c r="G3037" i="26"/>
  <c r="G3041" i="26"/>
  <c r="G3045" i="26"/>
  <c r="G3049" i="26"/>
  <c r="G3053" i="26"/>
  <c r="G3057" i="26"/>
  <c r="G3061" i="26"/>
  <c r="G3065" i="26"/>
  <c r="G3069" i="26"/>
  <c r="G3073" i="26"/>
  <c r="G3077" i="26"/>
  <c r="G3081" i="26"/>
  <c r="G3085" i="26"/>
  <c r="G3089" i="26"/>
  <c r="G3093" i="26"/>
  <c r="G3097" i="26"/>
  <c r="G3101" i="26"/>
  <c r="G3105" i="26"/>
  <c r="G3109" i="26"/>
  <c r="G3113" i="26"/>
  <c r="G3117" i="26"/>
  <c r="G3121" i="26"/>
  <c r="G3125" i="26"/>
  <c r="G3129" i="26"/>
  <c r="G3133" i="26"/>
  <c r="G3137" i="26"/>
  <c r="G3141" i="26"/>
  <c r="G3145" i="26"/>
  <c r="G3149" i="26"/>
  <c r="G3153" i="26"/>
  <c r="G3157" i="26"/>
  <c r="G3161" i="26"/>
  <c r="G3165" i="26"/>
  <c r="G3169" i="26"/>
  <c r="G3173" i="26"/>
  <c r="G3177" i="26"/>
  <c r="G3181" i="26"/>
  <c r="G3185" i="26"/>
  <c r="G3189" i="26"/>
  <c r="G3193" i="26"/>
  <c r="G3197" i="26"/>
  <c r="G3201" i="26"/>
  <c r="G3205" i="26"/>
  <c r="G3209" i="26"/>
  <c r="G3213" i="26"/>
  <c r="G3217" i="26"/>
  <c r="G3221" i="26"/>
  <c r="G3225" i="26"/>
  <c r="G3229" i="26"/>
  <c r="G3233" i="26"/>
  <c r="G3237" i="26"/>
  <c r="G3241" i="26"/>
  <c r="G3245" i="26"/>
  <c r="G3249" i="26"/>
  <c r="G3253" i="26"/>
  <c r="G3257" i="26"/>
  <c r="G3261" i="26"/>
  <c r="G3265" i="26"/>
  <c r="G3269" i="26"/>
  <c r="G3273" i="26"/>
  <c r="G3277" i="26"/>
  <c r="G3281" i="26"/>
  <c r="G3285" i="26"/>
  <c r="G3289" i="26"/>
  <c r="G3293" i="26"/>
  <c r="G3297" i="26"/>
  <c r="G3301" i="26"/>
  <c r="G3305" i="26"/>
  <c r="G3309" i="26"/>
  <c r="G3313" i="26"/>
  <c r="G3317" i="26"/>
  <c r="G3321" i="26"/>
  <c r="G3325" i="26"/>
  <c r="G3329" i="26"/>
  <c r="G3333" i="26"/>
  <c r="G3337" i="26"/>
  <c r="G3341" i="26"/>
  <c r="G3345" i="26"/>
  <c r="G3349" i="26"/>
  <c r="G3353" i="26"/>
  <c r="G3357" i="26"/>
  <c r="G3361" i="26"/>
  <c r="G3365" i="26"/>
  <c r="G3369" i="26"/>
  <c r="G3373" i="26"/>
  <c r="G3377" i="26"/>
  <c r="G3381" i="26"/>
  <c r="G3385" i="26"/>
  <c r="G3389" i="26"/>
  <c r="G3393" i="26"/>
  <c r="G3397" i="26"/>
  <c r="G3401" i="26"/>
  <c r="G3405" i="26"/>
  <c r="G3409" i="26"/>
  <c r="G3413" i="26"/>
  <c r="G3417" i="26"/>
  <c r="G3421" i="26"/>
  <c r="G3425" i="26"/>
  <c r="G3429" i="26"/>
  <c r="G3433" i="26"/>
  <c r="G3437" i="26"/>
  <c r="G3441" i="26"/>
  <c r="G3445" i="26"/>
  <c r="G3449" i="26"/>
  <c r="G3453" i="26"/>
  <c r="G3457" i="26"/>
  <c r="G3461" i="26"/>
  <c r="G3465" i="26"/>
  <c r="G3469" i="26"/>
  <c r="G3473" i="26"/>
  <c r="G3477" i="26"/>
  <c r="G3481" i="26"/>
  <c r="G3485" i="26"/>
  <c r="G3489" i="26"/>
  <c r="G3493" i="26"/>
  <c r="G3497" i="26"/>
  <c r="G3501" i="26"/>
  <c r="G3505" i="26"/>
  <c r="G3509" i="26"/>
  <c r="G3513" i="26"/>
  <c r="G3517" i="26"/>
  <c r="G3521" i="26"/>
  <c r="G3525" i="26"/>
  <c r="G3529" i="26"/>
  <c r="G3533" i="26"/>
  <c r="G3537" i="26"/>
  <c r="G3541" i="26"/>
  <c r="G3545" i="26"/>
  <c r="G3549" i="26"/>
  <c r="G3553" i="26"/>
  <c r="G3557" i="26"/>
  <c r="G3561" i="26"/>
  <c r="G3565" i="26"/>
  <c r="G3569" i="26"/>
  <c r="G3573" i="26"/>
  <c r="G3577" i="26"/>
  <c r="G3581" i="26"/>
  <c r="G3585" i="26"/>
  <c r="G3589" i="26"/>
  <c r="G3593" i="26"/>
  <c r="G3597" i="26"/>
  <c r="G3601" i="26"/>
  <c r="G3605" i="26"/>
  <c r="G3609" i="26"/>
  <c r="G3613" i="26"/>
  <c r="G3617" i="26"/>
  <c r="G3621" i="26"/>
  <c r="G3625" i="26"/>
  <c r="G3629" i="26"/>
  <c r="G3633" i="26"/>
  <c r="G3637" i="26"/>
  <c r="G3641" i="26"/>
  <c r="G3645" i="26"/>
  <c r="G3649" i="26"/>
  <c r="G3653" i="26"/>
  <c r="G3657" i="26"/>
  <c r="G3661" i="26"/>
  <c r="G3665" i="26"/>
  <c r="G3669" i="26"/>
  <c r="G3673" i="26"/>
  <c r="G3677" i="26"/>
  <c r="G3681" i="26"/>
  <c r="G3685" i="26"/>
  <c r="G3689" i="26"/>
  <c r="G3693" i="26"/>
  <c r="G3697" i="26"/>
  <c r="G3701" i="26"/>
  <c r="G3705" i="26"/>
  <c r="G3709" i="26"/>
  <c r="G3713" i="26"/>
  <c r="G3717" i="26"/>
  <c r="G3721" i="26"/>
  <c r="G3725" i="26"/>
  <c r="G3729" i="26"/>
  <c r="G3733" i="26"/>
  <c r="G3737" i="26"/>
  <c r="G3741" i="26"/>
  <c r="G3745" i="26"/>
  <c r="G3749" i="26"/>
  <c r="G3753" i="26"/>
  <c r="G3757" i="26"/>
  <c r="G3761" i="26"/>
  <c r="G3765" i="26"/>
  <c r="G3769" i="26"/>
  <c r="G3773" i="26"/>
  <c r="G3777" i="26"/>
  <c r="G3781" i="26"/>
  <c r="G3785" i="26"/>
  <c r="G3789" i="26"/>
  <c r="G3793" i="26"/>
  <c r="G3797" i="26"/>
  <c r="G3801" i="26"/>
  <c r="G3805" i="26"/>
  <c r="G3809" i="26"/>
  <c r="G3813" i="26"/>
  <c r="G3817" i="26"/>
  <c r="G3821" i="26"/>
  <c r="G3825" i="26"/>
  <c r="G3829" i="26"/>
  <c r="G3833" i="26"/>
  <c r="G3837" i="26"/>
  <c r="G3841" i="26"/>
  <c r="G3845" i="26"/>
  <c r="G3849" i="26"/>
  <c r="G3853" i="26"/>
  <c r="G3857" i="26"/>
  <c r="G3861" i="26"/>
  <c r="G3865" i="26"/>
  <c r="G3869" i="26"/>
  <c r="G3873" i="26"/>
  <c r="G3877" i="26"/>
  <c r="G3881" i="26"/>
  <c r="G3885" i="26"/>
  <c r="G791" i="26"/>
  <c r="G1331" i="26"/>
  <c r="G1587" i="26"/>
  <c r="G1741" i="26"/>
  <c r="G1805" i="26"/>
  <c r="G1869" i="26"/>
  <c r="G1933" i="26"/>
  <c r="G1997" i="26"/>
  <c r="G2061" i="26"/>
  <c r="G2125" i="26"/>
  <c r="G2189" i="26"/>
  <c r="G2253" i="26"/>
  <c r="G2317" i="26"/>
  <c r="G2381" i="26"/>
  <c r="G2445" i="26"/>
  <c r="G2509" i="26"/>
  <c r="G2573" i="26"/>
  <c r="G2637" i="26"/>
  <c r="G2701" i="26"/>
  <c r="G2765" i="26"/>
  <c r="G2828" i="26"/>
  <c r="G2851" i="26"/>
  <c r="G2872" i="26"/>
  <c r="G2893" i="26"/>
  <c r="G2910" i="26"/>
  <c r="G2926" i="26"/>
  <c r="G2942" i="26"/>
  <c r="G2958" i="26"/>
  <c r="G2974" i="26"/>
  <c r="G2990" i="26"/>
  <c r="G3006" i="26"/>
  <c r="G3022" i="26"/>
  <c r="G3038" i="26"/>
  <c r="G3054" i="26"/>
  <c r="G3070" i="26"/>
  <c r="G3086" i="26"/>
  <c r="G3102" i="26"/>
  <c r="G3118" i="26"/>
  <c r="G3134" i="26"/>
  <c r="G3150" i="26"/>
  <c r="G3166" i="26"/>
  <c r="G3182" i="26"/>
  <c r="G3198" i="26"/>
  <c r="G3214" i="26"/>
  <c r="G3230" i="26"/>
  <c r="G3246" i="26"/>
  <c r="G3262" i="26"/>
  <c r="G3278" i="26"/>
  <c r="G3294" i="26"/>
  <c r="G3310" i="26"/>
  <c r="G3326" i="26"/>
  <c r="G3342" i="26"/>
  <c r="G3358" i="26"/>
  <c r="G3374" i="26"/>
  <c r="G3390" i="26"/>
  <c r="G3406" i="26"/>
  <c r="G3422" i="26"/>
  <c r="G3438" i="26"/>
  <c r="G3454" i="26"/>
  <c r="G3470" i="26"/>
  <c r="G3486" i="26"/>
  <c r="G3502" i="26"/>
  <c r="G3518" i="26"/>
  <c r="G3534" i="26"/>
  <c r="G3550" i="26"/>
  <c r="G3566" i="26"/>
  <c r="G3582" i="26"/>
  <c r="G3598" i="26"/>
  <c r="G3614" i="26"/>
  <c r="G3630" i="26"/>
  <c r="G3646" i="26"/>
  <c r="G3662" i="26"/>
  <c r="G3678" i="26"/>
  <c r="G3694" i="26"/>
  <c r="G3710" i="26"/>
  <c r="G3726" i="26"/>
  <c r="G3742" i="26"/>
  <c r="G3758" i="26"/>
  <c r="G3774" i="26"/>
  <c r="G3790" i="26"/>
  <c r="G3806" i="26"/>
  <c r="G3822" i="26"/>
  <c r="G3838" i="26"/>
  <c r="G3854" i="26"/>
  <c r="G3870" i="26"/>
  <c r="G3886" i="26"/>
  <c r="G3892" i="26"/>
  <c r="G3897" i="26"/>
  <c r="G3902" i="26"/>
  <c r="G3908" i="26"/>
  <c r="G3913" i="26"/>
  <c r="G3918" i="26"/>
  <c r="G3924" i="26"/>
  <c r="G3929" i="26"/>
  <c r="G3934" i="26"/>
  <c r="G3940" i="26"/>
  <c r="G3944" i="26"/>
  <c r="G3948" i="26"/>
  <c r="G3952" i="26"/>
  <c r="G3956" i="26"/>
  <c r="G3960" i="26"/>
  <c r="G3964" i="26"/>
  <c r="G3968" i="26"/>
  <c r="G3972" i="26"/>
  <c r="G3976" i="26"/>
  <c r="G3980" i="26"/>
  <c r="G3984" i="26"/>
  <c r="G3988" i="26"/>
  <c r="G3992" i="26"/>
  <c r="G3996" i="26"/>
  <c r="G4000" i="26"/>
  <c r="G4004" i="26"/>
  <c r="G4008" i="26"/>
  <c r="G4012" i="26"/>
  <c r="G4016" i="26"/>
  <c r="G4020" i="26"/>
  <c r="G4024" i="26"/>
  <c r="G4028" i="26"/>
  <c r="G4032" i="26"/>
  <c r="G4036" i="26"/>
  <c r="G4040" i="26"/>
  <c r="G4044" i="26"/>
  <c r="G4048" i="26"/>
  <c r="G4052" i="26"/>
  <c r="G4056" i="26"/>
  <c r="G4060" i="26"/>
  <c r="G4064" i="26"/>
  <c r="G4068" i="26"/>
  <c r="G4072" i="26"/>
  <c r="G4076" i="26"/>
  <c r="G4080" i="26"/>
  <c r="G4084" i="26"/>
  <c r="G4088" i="26"/>
  <c r="G4092" i="26"/>
  <c r="G4096" i="26"/>
  <c r="G4100" i="26"/>
  <c r="G4104" i="26"/>
  <c r="G4108" i="26"/>
  <c r="G4112" i="26"/>
  <c r="G4116" i="26"/>
  <c r="G4120" i="26"/>
  <c r="G4124" i="26"/>
  <c r="G4128" i="26"/>
  <c r="G4132" i="26"/>
  <c r="G4136" i="26"/>
  <c r="G4140" i="26"/>
  <c r="G4144" i="26"/>
  <c r="G4148" i="26"/>
  <c r="G4152" i="26"/>
  <c r="G4156" i="26"/>
  <c r="G4160" i="26"/>
  <c r="G4164" i="26"/>
  <c r="G4168" i="26"/>
  <c r="G4172" i="26"/>
  <c r="G4176" i="26"/>
  <c r="G4180" i="26"/>
  <c r="G4184" i="26"/>
  <c r="G4188" i="26"/>
  <c r="G4192" i="26"/>
  <c r="G4196" i="26"/>
  <c r="G4200" i="26"/>
  <c r="G4204" i="26"/>
  <c r="G4208" i="26"/>
  <c r="G4212" i="26"/>
  <c r="G4216" i="26"/>
  <c r="G4220" i="26"/>
  <c r="G4224" i="26"/>
  <c r="G4228" i="26"/>
  <c r="G4232" i="26"/>
  <c r="G4236" i="26"/>
  <c r="G4240" i="26"/>
  <c r="G4244" i="26"/>
  <c r="G4248" i="26"/>
  <c r="G4252" i="26"/>
  <c r="G4256" i="26"/>
  <c r="G4260" i="26"/>
  <c r="G4264" i="26"/>
  <c r="G4268" i="26"/>
  <c r="G4272" i="26"/>
  <c r="G4276" i="26"/>
  <c r="G4280" i="26"/>
  <c r="G4284" i="26"/>
  <c r="G4288" i="26"/>
  <c r="G4292" i="26"/>
  <c r="G4296" i="26"/>
  <c r="G4300" i="26"/>
  <c r="G4304" i="26"/>
  <c r="G4308" i="26"/>
  <c r="G4312" i="26"/>
  <c r="G4316" i="26"/>
  <c r="G4320" i="26"/>
  <c r="G4324" i="26"/>
  <c r="G4328" i="26"/>
  <c r="G4332" i="26"/>
  <c r="G4336" i="26"/>
  <c r="G4340" i="26"/>
  <c r="G4344" i="26"/>
  <c r="G4348" i="26"/>
  <c r="G4352" i="26"/>
  <c r="G4356" i="26"/>
  <c r="G4360" i="26"/>
  <c r="G4364" i="26"/>
  <c r="G4368" i="26"/>
  <c r="G4372" i="26"/>
  <c r="G4376" i="26"/>
  <c r="G4380" i="26"/>
  <c r="G4384" i="26"/>
  <c r="G4388" i="26"/>
  <c r="G4392" i="26"/>
  <c r="G4396" i="26"/>
  <c r="G4400" i="26"/>
  <c r="G4404" i="26"/>
  <c r="G4408" i="26"/>
  <c r="G4412" i="26"/>
  <c r="G4416" i="26"/>
  <c r="G4420" i="26"/>
  <c r="G4424" i="26"/>
  <c r="G4428" i="26"/>
  <c r="G4432" i="26"/>
  <c r="G4436" i="26"/>
  <c r="G4440" i="26"/>
  <c r="G4444" i="26"/>
  <c r="G4448" i="26"/>
  <c r="G4452" i="26"/>
  <c r="G4456" i="26"/>
  <c r="G4460" i="26"/>
  <c r="G4464" i="26"/>
  <c r="G4468" i="26"/>
  <c r="G4472" i="26"/>
  <c r="G4476" i="26"/>
  <c r="G4480" i="26"/>
  <c r="G4484" i="26"/>
  <c r="G4488" i="26"/>
  <c r="G4492" i="26"/>
  <c r="G4496" i="26"/>
  <c r="G4500" i="26"/>
  <c r="G4504" i="26"/>
  <c r="G4508" i="26"/>
  <c r="G4512" i="26"/>
  <c r="G4516" i="26"/>
  <c r="G4520" i="26"/>
  <c r="G4524" i="26"/>
  <c r="G4528" i="26"/>
  <c r="G4532" i="26"/>
  <c r="G4536" i="26"/>
  <c r="G4540" i="26"/>
  <c r="G4544" i="26"/>
  <c r="G4548" i="26"/>
  <c r="G4552" i="26"/>
  <c r="G4556" i="26"/>
  <c r="G4560" i="26"/>
  <c r="G4564" i="26"/>
  <c r="G4568" i="26"/>
  <c r="G4572" i="26"/>
  <c r="G4576" i="26"/>
  <c r="G4580" i="26"/>
  <c r="G4584" i="26"/>
  <c r="G4588" i="26"/>
  <c r="G4592" i="26"/>
  <c r="G4596" i="26"/>
  <c r="G4600" i="26"/>
  <c r="G4604" i="26"/>
  <c r="G4608" i="26"/>
  <c r="G4612" i="26"/>
  <c r="G4616" i="26"/>
  <c r="G4620" i="26"/>
  <c r="G4624" i="26"/>
  <c r="G4628" i="26"/>
  <c r="G4632" i="26"/>
  <c r="G4636" i="26"/>
  <c r="G4640" i="26"/>
  <c r="G4644" i="26"/>
  <c r="G4648" i="26"/>
  <c r="G4652" i="26"/>
  <c r="G4656" i="26"/>
  <c r="G4660" i="26"/>
  <c r="G4664" i="26"/>
  <c r="G4668" i="26"/>
  <c r="G4672" i="26"/>
  <c r="G4676" i="26"/>
  <c r="G4680" i="26"/>
  <c r="G4684" i="26"/>
  <c r="G4688" i="26"/>
  <c r="G4692" i="26"/>
  <c r="G4696" i="26"/>
  <c r="G4700" i="26"/>
  <c r="G4704" i="26"/>
  <c r="G4708" i="26"/>
  <c r="G4712" i="26"/>
  <c r="G4716" i="26"/>
  <c r="G4720" i="26"/>
  <c r="G4724" i="26"/>
  <c r="G4728" i="26"/>
  <c r="G4732" i="26"/>
  <c r="G4736" i="26"/>
  <c r="G4740" i="26"/>
  <c r="G4744" i="26"/>
  <c r="G4748" i="26"/>
  <c r="G4752" i="26"/>
  <c r="G4756" i="26"/>
  <c r="G4760" i="26"/>
  <c r="G4764" i="26"/>
  <c r="G4768" i="26"/>
  <c r="G4772" i="26"/>
  <c r="G4776" i="26"/>
  <c r="G4780" i="26"/>
  <c r="G4784" i="26"/>
  <c r="G4788" i="26"/>
  <c r="G4792" i="26"/>
  <c r="G4796" i="26"/>
  <c r="G4800" i="26"/>
  <c r="G4804" i="26"/>
  <c r="G4808" i="26"/>
  <c r="G4812" i="26"/>
  <c r="G4816" i="26"/>
  <c r="G4820" i="26"/>
  <c r="G4824" i="26"/>
  <c r="G4828" i="26"/>
  <c r="G4832" i="26"/>
  <c r="G4836" i="26"/>
  <c r="G4840" i="26"/>
  <c r="G4844" i="26"/>
  <c r="G4848" i="26"/>
  <c r="G4852" i="26"/>
  <c r="G4856" i="26"/>
  <c r="G4860" i="26"/>
  <c r="G4864" i="26"/>
  <c r="G4868" i="26"/>
  <c r="G4872" i="26"/>
  <c r="G4876" i="26"/>
  <c r="G4880" i="26"/>
  <c r="G4884" i="26"/>
  <c r="G4888" i="26"/>
  <c r="G4892" i="26"/>
  <c r="G4896" i="26"/>
  <c r="G4900" i="26"/>
  <c r="G4904" i="26"/>
  <c r="G4908" i="26"/>
  <c r="G4912" i="26"/>
  <c r="G4916" i="26"/>
  <c r="G4920" i="26"/>
  <c r="G4924" i="26"/>
  <c r="G4928" i="26"/>
  <c r="G4932" i="26"/>
  <c r="G4936" i="26"/>
  <c r="G4940" i="26"/>
  <c r="G4944" i="26"/>
  <c r="G4948" i="26"/>
  <c r="G4952" i="26"/>
  <c r="G4956" i="26"/>
  <c r="G4960" i="26"/>
  <c r="G4964" i="26"/>
  <c r="G4968" i="26"/>
  <c r="G4972" i="26"/>
  <c r="G4976" i="26"/>
  <c r="G4980" i="26"/>
  <c r="G4984" i="26"/>
  <c r="G4988" i="26"/>
  <c r="G4992" i="26"/>
  <c r="G4996" i="26"/>
  <c r="G5000" i="26"/>
  <c r="G5004" i="26"/>
  <c r="G5008" i="26"/>
  <c r="G5012" i="26"/>
  <c r="G5016" i="26"/>
  <c r="G5020" i="26"/>
  <c r="G5024" i="26"/>
  <c r="G5028" i="26"/>
  <c r="G5032" i="26"/>
  <c r="G5036" i="26"/>
  <c r="G5040" i="26"/>
  <c r="G5044" i="26"/>
  <c r="G5048" i="26"/>
  <c r="G5052" i="26"/>
  <c r="G5056" i="26"/>
  <c r="G5060" i="26"/>
  <c r="G5064" i="26"/>
  <c r="G5068" i="26"/>
  <c r="G5072" i="26"/>
  <c r="G5076" i="26"/>
  <c r="G5080" i="26"/>
  <c r="G5084" i="26"/>
  <c r="G5088" i="26"/>
  <c r="G5092" i="26"/>
  <c r="G5096" i="26"/>
  <c r="G5100" i="26"/>
  <c r="G5104" i="26"/>
  <c r="G5108" i="26"/>
  <c r="G5112" i="26"/>
  <c r="G5116" i="26"/>
  <c r="G5120" i="26"/>
  <c r="G5124" i="26"/>
  <c r="G5128" i="26"/>
  <c r="G5132" i="26"/>
  <c r="G5136" i="26"/>
  <c r="G5140" i="26"/>
  <c r="G5144" i="26"/>
  <c r="G5148" i="26"/>
  <c r="G5152" i="26"/>
  <c r="G5156" i="26"/>
  <c r="G5160" i="26"/>
  <c r="G5164" i="26"/>
  <c r="G5168" i="26"/>
  <c r="G5172" i="26"/>
  <c r="G5176" i="26"/>
  <c r="G5180" i="26"/>
  <c r="G5184" i="26"/>
  <c r="G5188" i="26"/>
  <c r="G5192" i="26"/>
  <c r="G5196" i="26"/>
  <c r="G5200" i="26"/>
  <c r="G5204" i="26"/>
  <c r="G5208" i="26"/>
  <c r="G5212" i="26"/>
  <c r="G5216" i="26"/>
  <c r="G5220" i="26"/>
  <c r="G5224" i="26"/>
  <c r="G5228" i="26"/>
  <c r="G5232" i="26"/>
  <c r="G5236" i="26"/>
  <c r="G5240" i="26"/>
  <c r="G5244" i="26"/>
  <c r="G5248" i="26"/>
  <c r="G5252" i="26"/>
  <c r="G5256" i="26"/>
  <c r="G5260" i="26"/>
  <c r="G5264" i="26"/>
  <c r="G5268" i="26"/>
  <c r="G5272" i="26"/>
  <c r="G5276" i="26"/>
  <c r="G5280" i="26"/>
  <c r="G5284" i="26"/>
  <c r="G5288" i="26"/>
  <c r="G5292" i="26"/>
  <c r="G5296" i="26"/>
  <c r="G5300" i="26"/>
  <c r="G5304" i="26"/>
  <c r="G5308" i="26"/>
  <c r="G5312" i="26"/>
  <c r="G5316" i="26"/>
  <c r="G5320" i="26"/>
  <c r="G5324" i="26"/>
  <c r="G5328" i="26"/>
  <c r="G5332" i="26"/>
  <c r="G5336" i="26"/>
  <c r="G5340" i="26"/>
  <c r="G5344" i="26"/>
  <c r="G5348" i="26"/>
  <c r="G5352" i="26"/>
  <c r="G5356" i="26"/>
  <c r="G5360" i="26"/>
  <c r="G5364" i="26"/>
  <c r="G5368" i="26"/>
  <c r="G5372" i="26"/>
  <c r="G5376" i="26"/>
  <c r="G5380" i="26"/>
  <c r="G5384" i="26"/>
  <c r="G5388" i="26"/>
  <c r="G5392" i="26"/>
  <c r="G5396" i="26"/>
  <c r="G5400" i="26"/>
  <c r="G5404" i="26"/>
  <c r="G5408" i="26"/>
  <c r="G5412" i="26"/>
  <c r="G5416" i="26"/>
  <c r="G5420" i="26"/>
  <c r="G5424" i="26"/>
  <c r="G5428" i="26"/>
  <c r="G5432" i="26"/>
  <c r="G5436" i="26"/>
  <c r="G5440" i="26"/>
  <c r="G5444" i="26"/>
  <c r="G5448" i="26"/>
  <c r="G5452" i="26"/>
  <c r="G5456" i="26"/>
  <c r="G5460" i="26"/>
  <c r="G5464" i="26"/>
  <c r="G5468" i="26"/>
  <c r="G5472" i="26"/>
  <c r="G5476" i="26"/>
  <c r="G5480" i="26"/>
  <c r="G5484" i="26"/>
  <c r="G5488" i="26"/>
  <c r="G5492" i="26"/>
  <c r="G5496" i="26"/>
  <c r="G5500" i="26"/>
  <c r="G5504" i="26"/>
  <c r="G5508" i="26"/>
  <c r="G5512" i="26"/>
  <c r="G5516" i="26"/>
  <c r="G5520" i="26"/>
  <c r="G5524" i="26"/>
  <c r="G5528" i="26"/>
  <c r="G5532" i="26"/>
  <c r="G5536" i="26"/>
  <c r="G5540" i="26"/>
  <c r="G5544" i="26"/>
  <c r="G5548" i="26"/>
  <c r="G5552" i="26"/>
  <c r="G5556" i="26"/>
  <c r="G5560" i="26"/>
  <c r="G5564" i="26"/>
  <c r="G5568" i="26"/>
  <c r="G5572" i="26"/>
  <c r="G5576" i="26"/>
  <c r="G5580" i="26"/>
  <c r="G5584" i="26"/>
  <c r="G5588" i="26"/>
  <c r="G5592" i="26"/>
  <c r="G5596" i="26"/>
  <c r="G5600" i="26"/>
  <c r="G5604" i="26"/>
  <c r="G5608" i="26"/>
  <c r="G5612" i="26"/>
  <c r="G5616" i="26"/>
  <c r="G5620" i="26"/>
  <c r="G5624" i="26"/>
  <c r="G5628" i="26"/>
  <c r="G5632" i="26"/>
  <c r="G5636" i="26"/>
  <c r="G5640" i="26"/>
  <c r="G5644" i="26"/>
  <c r="G5648" i="26"/>
  <c r="G5652" i="26"/>
  <c r="G5656" i="26"/>
  <c r="G5660" i="26"/>
  <c r="G5664" i="26"/>
  <c r="G5668" i="26"/>
  <c r="G5672" i="26"/>
  <c r="G5676" i="26"/>
  <c r="G5680" i="26"/>
  <c r="G5684" i="26"/>
  <c r="G5688" i="26"/>
  <c r="G5692" i="26"/>
  <c r="G5696" i="26"/>
  <c r="G5700" i="26"/>
  <c r="G5704" i="26"/>
  <c r="G5708" i="26"/>
  <c r="G5712" i="26"/>
  <c r="G5716" i="26"/>
  <c r="G5720" i="26"/>
  <c r="G5724" i="26"/>
  <c r="G5728" i="26"/>
  <c r="G5732" i="26"/>
  <c r="G5736" i="26"/>
  <c r="G5740" i="26"/>
  <c r="G5744" i="26"/>
  <c r="G5748" i="26"/>
  <c r="G5752" i="26"/>
  <c r="G5756" i="26"/>
  <c r="G5760" i="26"/>
  <c r="G5764" i="26"/>
  <c r="G5768" i="26"/>
  <c r="G5772" i="26"/>
  <c r="G5776" i="26"/>
  <c r="G5780" i="26"/>
  <c r="G5784" i="26"/>
  <c r="G5788" i="26"/>
  <c r="G5792" i="26"/>
  <c r="G5796" i="26"/>
  <c r="G5800" i="26"/>
  <c r="G5804" i="26"/>
  <c r="G5808" i="26"/>
  <c r="G5812" i="26"/>
  <c r="G5816" i="26"/>
  <c r="G5820" i="26"/>
  <c r="G5824" i="26"/>
  <c r="G5828" i="26"/>
  <c r="G5832" i="26"/>
  <c r="G5836" i="26"/>
  <c r="G5840" i="26"/>
  <c r="G5844" i="26"/>
  <c r="G5848" i="26"/>
  <c r="G5852" i="26"/>
  <c r="G5856" i="26"/>
  <c r="G5860" i="26"/>
  <c r="G5864" i="26"/>
  <c r="G5868" i="26"/>
  <c r="G5872" i="26"/>
  <c r="G5876" i="26"/>
  <c r="G5880" i="26"/>
  <c r="G5884" i="26"/>
  <c r="G5888" i="26"/>
  <c r="G5892" i="26"/>
  <c r="G5896" i="26"/>
  <c r="G5900" i="26"/>
  <c r="G5904" i="26"/>
  <c r="G5908" i="26"/>
  <c r="G5912" i="26"/>
  <c r="G5916" i="26"/>
  <c r="G5920" i="26"/>
  <c r="G5924" i="26"/>
  <c r="G5928" i="26"/>
  <c r="G5932" i="26"/>
  <c r="G5936" i="26"/>
  <c r="G5940" i="26"/>
  <c r="G5944" i="26"/>
  <c r="G5948" i="26"/>
  <c r="G5952" i="26"/>
  <c r="G5956" i="26"/>
  <c r="G5960" i="26"/>
  <c r="G5964" i="26"/>
  <c r="G5968" i="26"/>
  <c r="G5972" i="26"/>
  <c r="G5976" i="26"/>
  <c r="G5980" i="26"/>
  <c r="G5984" i="26"/>
  <c r="G5988" i="26"/>
  <c r="G5992" i="26"/>
  <c r="G5996" i="26"/>
  <c r="G6000" i="26"/>
  <c r="G6004" i="26"/>
  <c r="G6008" i="26"/>
  <c r="G6012" i="26"/>
  <c r="G6016" i="26"/>
  <c r="G6020" i="26"/>
  <c r="G6024" i="26"/>
  <c r="G6028" i="26"/>
  <c r="G6032" i="26"/>
  <c r="G6036" i="26"/>
  <c r="G6040" i="26"/>
  <c r="G6044" i="26"/>
  <c r="G6048" i="26"/>
  <c r="G6052" i="26"/>
  <c r="G6056" i="26"/>
  <c r="G6060" i="26"/>
  <c r="G6064" i="26"/>
  <c r="G6068" i="26"/>
  <c r="G6072" i="26"/>
  <c r="G6076" i="26"/>
  <c r="G6080" i="26"/>
  <c r="G6084" i="26"/>
  <c r="G6088" i="26"/>
  <c r="G6092" i="26"/>
  <c r="G6096" i="26"/>
  <c r="G6100" i="26"/>
  <c r="G6104" i="26"/>
  <c r="G6108" i="26"/>
  <c r="G6112" i="26"/>
  <c r="G6116" i="26"/>
  <c r="G6120" i="26"/>
  <c r="G6124" i="26"/>
  <c r="G6128" i="26"/>
  <c r="G6132" i="26"/>
  <c r="G6136" i="26"/>
  <c r="G6140" i="26"/>
  <c r="G6144" i="26"/>
  <c r="G6148" i="26"/>
  <c r="G6152" i="26"/>
  <c r="G6156" i="26"/>
  <c r="G6160" i="26"/>
  <c r="G6164" i="26"/>
  <c r="G6168" i="26"/>
  <c r="G6172" i="26"/>
  <c r="G6176" i="26"/>
  <c r="G6180" i="26"/>
  <c r="G6184" i="26"/>
  <c r="G6188" i="26"/>
  <c r="G6192" i="26"/>
  <c r="G6196" i="26"/>
  <c r="G6200" i="26"/>
  <c r="G6204" i="26"/>
  <c r="G6208" i="26"/>
  <c r="G6212" i="26"/>
  <c r="G6216" i="26"/>
  <c r="G6220" i="26"/>
  <c r="G6224" i="26"/>
  <c r="G6228" i="26"/>
  <c r="G6232" i="26"/>
  <c r="G6236" i="26"/>
  <c r="G6240" i="26"/>
  <c r="G6244" i="26"/>
  <c r="G6248" i="26"/>
  <c r="G6252" i="26"/>
  <c r="G1047" i="26"/>
  <c r="G1395" i="26"/>
  <c r="G1651" i="26"/>
  <c r="G1757" i="26"/>
  <c r="G1821" i="26"/>
  <c r="G1885" i="26"/>
  <c r="G1949" i="26"/>
  <c r="G2013" i="26"/>
  <c r="G2077" i="26"/>
  <c r="G2141" i="26"/>
  <c r="G2205" i="26"/>
  <c r="G2269" i="26"/>
  <c r="G2333" i="26"/>
  <c r="G2397" i="26"/>
  <c r="G2461" i="26"/>
  <c r="G2525" i="26"/>
  <c r="G2589" i="26"/>
  <c r="G2653" i="26"/>
  <c r="G2717" i="26"/>
  <c r="G2781" i="26"/>
  <c r="G2835" i="26"/>
  <c r="G2856" i="26"/>
  <c r="G2877" i="26"/>
  <c r="G2898" i="26"/>
  <c r="G2914" i="26"/>
  <c r="G2930" i="26"/>
  <c r="G2946" i="26"/>
  <c r="G2962" i="26"/>
  <c r="G2978" i="26"/>
  <c r="G2994" i="26"/>
  <c r="G3010" i="26"/>
  <c r="G3026" i="26"/>
  <c r="G3042" i="26"/>
  <c r="G3058" i="26"/>
  <c r="G3074" i="26"/>
  <c r="G3090" i="26"/>
  <c r="G3106" i="26"/>
  <c r="G3122" i="26"/>
  <c r="G3138" i="26"/>
  <c r="G3154" i="26"/>
  <c r="G3170" i="26"/>
  <c r="G3186" i="26"/>
  <c r="G3202" i="26"/>
  <c r="G3218" i="26"/>
  <c r="G3234" i="26"/>
  <c r="G3250" i="26"/>
  <c r="G3266" i="26"/>
  <c r="G3282" i="26"/>
  <c r="G3298" i="26"/>
  <c r="G3314" i="26"/>
  <c r="G3330" i="26"/>
  <c r="G3346" i="26"/>
  <c r="G3362" i="26"/>
  <c r="G3378" i="26"/>
  <c r="G3394" i="26"/>
  <c r="G3410" i="26"/>
  <c r="G3426" i="26"/>
  <c r="G3442" i="26"/>
  <c r="G3458" i="26"/>
  <c r="G3474" i="26"/>
  <c r="G3490" i="26"/>
  <c r="G3506" i="26"/>
  <c r="G3522" i="26"/>
  <c r="G3538" i="26"/>
  <c r="G3554" i="26"/>
  <c r="G3570" i="26"/>
  <c r="G3586" i="26"/>
  <c r="G3602" i="26"/>
  <c r="G3618" i="26"/>
  <c r="G3634" i="26"/>
  <c r="G3650" i="26"/>
  <c r="G3666" i="26"/>
  <c r="G3682" i="26"/>
  <c r="G3698" i="26"/>
  <c r="G3714" i="26"/>
  <c r="G3730" i="26"/>
  <c r="G3746" i="26"/>
  <c r="G3762" i="26"/>
  <c r="G3778" i="26"/>
  <c r="G3794" i="26"/>
  <c r="G3810" i="26"/>
  <c r="G3826" i="26"/>
  <c r="G3842" i="26"/>
  <c r="G3858" i="26"/>
  <c r="G3874" i="26"/>
  <c r="G3888" i="26"/>
  <c r="G3893" i="26"/>
  <c r="G3898" i="26"/>
  <c r="G3904" i="26"/>
  <c r="G3909" i="26"/>
  <c r="G3914" i="26"/>
  <c r="G3920" i="26"/>
  <c r="G3925" i="26"/>
  <c r="G3930" i="26"/>
  <c r="G3936" i="26"/>
  <c r="G3941" i="26"/>
  <c r="G3945" i="26"/>
  <c r="G3949" i="26"/>
  <c r="G3953" i="26"/>
  <c r="G3957" i="26"/>
  <c r="G3961" i="26"/>
  <c r="G3965" i="26"/>
  <c r="G3969" i="26"/>
  <c r="G3973" i="26"/>
  <c r="G3977" i="26"/>
  <c r="G3981" i="26"/>
  <c r="G3985" i="26"/>
  <c r="G3989" i="26"/>
  <c r="G3993" i="26"/>
  <c r="G3997" i="26"/>
  <c r="G4001" i="26"/>
  <c r="G4005" i="26"/>
  <c r="G4009" i="26"/>
  <c r="G4013" i="26"/>
  <c r="G4017" i="26"/>
  <c r="G4021" i="26"/>
  <c r="G4025" i="26"/>
  <c r="G4029" i="26"/>
  <c r="G4033" i="26"/>
  <c r="G4037" i="26"/>
  <c r="G4041" i="26"/>
  <c r="G4045" i="26"/>
  <c r="G4049" i="26"/>
  <c r="G4053" i="26"/>
  <c r="G4057" i="26"/>
  <c r="G4061" i="26"/>
  <c r="G4065" i="26"/>
  <c r="G4069" i="26"/>
  <c r="G4073" i="26"/>
  <c r="G4077" i="26"/>
  <c r="G4081" i="26"/>
  <c r="G4085" i="26"/>
  <c r="G4089" i="26"/>
  <c r="G4093" i="26"/>
  <c r="G4097" i="26"/>
  <c r="G4101" i="26"/>
  <c r="G4105" i="26"/>
  <c r="G4109" i="26"/>
  <c r="G4113" i="26"/>
  <c r="G4117" i="26"/>
  <c r="G4121" i="26"/>
  <c r="G4125" i="26"/>
  <c r="G4129" i="26"/>
  <c r="G4133" i="26"/>
  <c r="G4137" i="26"/>
  <c r="G4141" i="26"/>
  <c r="G4145" i="26"/>
  <c r="G4149" i="26"/>
  <c r="G4153" i="26"/>
  <c r="G4157" i="26"/>
  <c r="G4161" i="26"/>
  <c r="G4165" i="26"/>
  <c r="G4169" i="26"/>
  <c r="G4173" i="26"/>
  <c r="G4177" i="26"/>
  <c r="G4181" i="26"/>
  <c r="G4185" i="26"/>
  <c r="G4189" i="26"/>
  <c r="G4193" i="26"/>
  <c r="G4197" i="26"/>
  <c r="G4201" i="26"/>
  <c r="G4205" i="26"/>
  <c r="G4209" i="26"/>
  <c r="G4213" i="26"/>
  <c r="G4217" i="26"/>
  <c r="G4221" i="26"/>
  <c r="G4225" i="26"/>
  <c r="G4229" i="26"/>
  <c r="G4233" i="26"/>
  <c r="G4237" i="26"/>
  <c r="G4241" i="26"/>
  <c r="G4245" i="26"/>
  <c r="G4249" i="26"/>
  <c r="G4253" i="26"/>
  <c r="G4257" i="26"/>
  <c r="G4261" i="26"/>
  <c r="G4265" i="26"/>
  <c r="G4269" i="26"/>
  <c r="G4273" i="26"/>
  <c r="G4277" i="26"/>
  <c r="G4281" i="26"/>
  <c r="G4285" i="26"/>
  <c r="G4289" i="26"/>
  <c r="G4293" i="26"/>
  <c r="G4297" i="26"/>
  <c r="G4301" i="26"/>
  <c r="G4305" i="26"/>
  <c r="G4309" i="26"/>
  <c r="G4313" i="26"/>
  <c r="G4317" i="26"/>
  <c r="G4321" i="26"/>
  <c r="G4325" i="26"/>
  <c r="G4329" i="26"/>
  <c r="G4333" i="26"/>
  <c r="G4337" i="26"/>
  <c r="G4341" i="26"/>
  <c r="G4345" i="26"/>
  <c r="G4349" i="26"/>
  <c r="G4353" i="26"/>
  <c r="G4357" i="26"/>
  <c r="G4361" i="26"/>
  <c r="G4365" i="26"/>
  <c r="G4369" i="26"/>
  <c r="G4373" i="26"/>
  <c r="G4377" i="26"/>
  <c r="G4381" i="26"/>
  <c r="G4385" i="26"/>
  <c r="G4389" i="26"/>
  <c r="G4393" i="26"/>
  <c r="G4397" i="26"/>
  <c r="G4401" i="26"/>
  <c r="G4405" i="26"/>
  <c r="G4409" i="26"/>
  <c r="G4413" i="26"/>
  <c r="G4417" i="26"/>
  <c r="G4421" i="26"/>
  <c r="G4425" i="26"/>
  <c r="G4429" i="26"/>
  <c r="G4433" i="26"/>
  <c r="G4437" i="26"/>
  <c r="G4441" i="26"/>
  <c r="G4445" i="26"/>
  <c r="G4449" i="26"/>
  <c r="G4453" i="26"/>
  <c r="G4457" i="26"/>
  <c r="G4461" i="26"/>
  <c r="G4465" i="26"/>
  <c r="G4469" i="26"/>
  <c r="G4473" i="26"/>
  <c r="G4477" i="26"/>
  <c r="G4481" i="26"/>
  <c r="G4485" i="26"/>
  <c r="G4489" i="26"/>
  <c r="G4493" i="26"/>
  <c r="G4497" i="26"/>
  <c r="G4501" i="26"/>
  <c r="G4505" i="26"/>
  <c r="G4509" i="26"/>
  <c r="G4513" i="26"/>
  <c r="G4517" i="26"/>
  <c r="G4521" i="26"/>
  <c r="G4525" i="26"/>
  <c r="G4529" i="26"/>
  <c r="G4533" i="26"/>
  <c r="G4537" i="26"/>
  <c r="G4541" i="26"/>
  <c r="G4545" i="26"/>
  <c r="G4549" i="26"/>
  <c r="G4553" i="26"/>
  <c r="G4557" i="26"/>
  <c r="G4561" i="26"/>
  <c r="G4565" i="26"/>
  <c r="G4569" i="26"/>
  <c r="G4573" i="26"/>
  <c r="G4577" i="26"/>
  <c r="G4581" i="26"/>
  <c r="G4585" i="26"/>
  <c r="G4589" i="26"/>
  <c r="G4593" i="26"/>
  <c r="G4597" i="26"/>
  <c r="G4601" i="26"/>
  <c r="G4605" i="26"/>
  <c r="G4609" i="26"/>
  <c r="G4613" i="26"/>
  <c r="G4617" i="26"/>
  <c r="G4621" i="26"/>
  <c r="G4625" i="26"/>
  <c r="G4629" i="26"/>
  <c r="G4633" i="26"/>
  <c r="G4637" i="26"/>
  <c r="G4641" i="26"/>
  <c r="G4645" i="26"/>
  <c r="G4649" i="26"/>
  <c r="G4653" i="26"/>
  <c r="G4657" i="26"/>
  <c r="G4661" i="26"/>
  <c r="G4665" i="26"/>
  <c r="G4669" i="26"/>
  <c r="G4673" i="26"/>
  <c r="G4677" i="26"/>
  <c r="G4681" i="26"/>
  <c r="G4685" i="26"/>
  <c r="G4689" i="26"/>
  <c r="G4693" i="26"/>
  <c r="G4697" i="26"/>
  <c r="G4701" i="26"/>
  <c r="G4705" i="26"/>
  <c r="G4709" i="26"/>
  <c r="G4713" i="26"/>
  <c r="G4717" i="26"/>
  <c r="G4721" i="26"/>
  <c r="G4725" i="26"/>
  <c r="G4729" i="26"/>
  <c r="G4733" i="26"/>
  <c r="G4737" i="26"/>
  <c r="G4741" i="26"/>
  <c r="G4745" i="26"/>
  <c r="G4749" i="26"/>
  <c r="G4753" i="26"/>
  <c r="G4757" i="26"/>
  <c r="G4761" i="26"/>
  <c r="G4765" i="26"/>
  <c r="G4769" i="26"/>
  <c r="G4773" i="26"/>
  <c r="G4777" i="26"/>
  <c r="G4781" i="26"/>
  <c r="G4785" i="26"/>
  <c r="G4789" i="26"/>
  <c r="G4793" i="26"/>
  <c r="G4797" i="26"/>
  <c r="G4801" i="26"/>
  <c r="G4805" i="26"/>
  <c r="G4809" i="26"/>
  <c r="G4813" i="26"/>
  <c r="G4817" i="26"/>
  <c r="G4821" i="26"/>
  <c r="G4825" i="26"/>
  <c r="G4829" i="26"/>
  <c r="G4833" i="26"/>
  <c r="G4837" i="26"/>
  <c r="G4841" i="26"/>
  <c r="G4845" i="26"/>
  <c r="G4849" i="26"/>
  <c r="G4853" i="26"/>
  <c r="G4857" i="26"/>
  <c r="G4861" i="26"/>
  <c r="G4865" i="26"/>
  <c r="G4869" i="26"/>
  <c r="G4873" i="26"/>
  <c r="G4877" i="26"/>
  <c r="G4881" i="26"/>
  <c r="G4885" i="26"/>
  <c r="G4889" i="26"/>
  <c r="G4893" i="26"/>
  <c r="G4897" i="26"/>
  <c r="G4901" i="26"/>
  <c r="G4905" i="26"/>
  <c r="G4909" i="26"/>
  <c r="G4913" i="26"/>
  <c r="G4917" i="26"/>
  <c r="G4921" i="26"/>
  <c r="G4925" i="26"/>
  <c r="G4929" i="26"/>
  <c r="G4933" i="26"/>
  <c r="G4937" i="26"/>
  <c r="G4941" i="26"/>
  <c r="G4945" i="26"/>
  <c r="G4949" i="26"/>
  <c r="G4953" i="26"/>
  <c r="G4957" i="26"/>
  <c r="G4961" i="26"/>
  <c r="G4965" i="26"/>
  <c r="G4969" i="26"/>
  <c r="G4973" i="26"/>
  <c r="G4977" i="26"/>
  <c r="G4981" i="26"/>
  <c r="G4985" i="26"/>
  <c r="G4989" i="26"/>
  <c r="G4993" i="26"/>
  <c r="G4997" i="26"/>
  <c r="G5001" i="26"/>
  <c r="G5005" i="26"/>
  <c r="G5009" i="26"/>
  <c r="G5013" i="26"/>
  <c r="G5017" i="26"/>
  <c r="G5021" i="26"/>
  <c r="G5025" i="26"/>
  <c r="G5029" i="26"/>
  <c r="G5033" i="26"/>
  <c r="G5037" i="26"/>
  <c r="G5041" i="26"/>
  <c r="G5045" i="26"/>
  <c r="G5049" i="26"/>
  <c r="G5053" i="26"/>
  <c r="G5057" i="26"/>
  <c r="G5061" i="26"/>
  <c r="G5065" i="26"/>
  <c r="G5069" i="26"/>
  <c r="G5073" i="26"/>
  <c r="G5077" i="26"/>
  <c r="G5081" i="26"/>
  <c r="G5085" i="26"/>
  <c r="G5089" i="26"/>
  <c r="G5093" i="26"/>
  <c r="G5097" i="26"/>
  <c r="G5101" i="26"/>
  <c r="G5105" i="26"/>
  <c r="G5109" i="26"/>
  <c r="G5113" i="26"/>
  <c r="G5117" i="26"/>
  <c r="G5121" i="26"/>
  <c r="G5125" i="26"/>
  <c r="G5129" i="26"/>
  <c r="G5133" i="26"/>
  <c r="G5137" i="26"/>
  <c r="G5141" i="26"/>
  <c r="G5145" i="26"/>
  <c r="G5149" i="26"/>
  <c r="G5153" i="26"/>
  <c r="G5157" i="26"/>
  <c r="G5161" i="26"/>
  <c r="G5165" i="26"/>
  <c r="G5169" i="26"/>
  <c r="G5173" i="26"/>
  <c r="G5177" i="26"/>
  <c r="G5181" i="26"/>
  <c r="G5185" i="26"/>
  <c r="G5189" i="26"/>
  <c r="G5193" i="26"/>
  <c r="G5197" i="26"/>
  <c r="G5201" i="26"/>
  <c r="G5205" i="26"/>
  <c r="G5209" i="26"/>
  <c r="G5213" i="26"/>
  <c r="G5217" i="26"/>
  <c r="G5221" i="26"/>
  <c r="G5225" i="26"/>
  <c r="G5229" i="26"/>
  <c r="G5233" i="26"/>
  <c r="G5237" i="26"/>
  <c r="G5241" i="26"/>
  <c r="G5245" i="26"/>
  <c r="G5249" i="26"/>
  <c r="G5253" i="26"/>
  <c r="G5257" i="26"/>
  <c r="G5261" i="26"/>
  <c r="G5265" i="26"/>
  <c r="G5269" i="26"/>
  <c r="G5273" i="26"/>
  <c r="G5277" i="26"/>
  <c r="G5281" i="26"/>
  <c r="G5285" i="26"/>
  <c r="G5289" i="26"/>
  <c r="G5293" i="26"/>
  <c r="G5297" i="26"/>
  <c r="G5301" i="26"/>
  <c r="G5305" i="26"/>
  <c r="G5309" i="26"/>
  <c r="G5313" i="26"/>
  <c r="G5317" i="26"/>
  <c r="G5321" i="26"/>
  <c r="G5325" i="26"/>
  <c r="G5329" i="26"/>
  <c r="G5333" i="26"/>
  <c r="G5337" i="26"/>
  <c r="G5341" i="26"/>
  <c r="G5345" i="26"/>
  <c r="G5349" i="26"/>
  <c r="G5353" i="26"/>
  <c r="G5357" i="26"/>
  <c r="G5361" i="26"/>
  <c r="G5365" i="26"/>
  <c r="G5369" i="26"/>
  <c r="G5373" i="26"/>
  <c r="G5377" i="26"/>
  <c r="G5381" i="26"/>
  <c r="G5385" i="26"/>
  <c r="G5389" i="26"/>
  <c r="G5393" i="26"/>
  <c r="G5397" i="26"/>
  <c r="G5401" i="26"/>
  <c r="G5405" i="26"/>
  <c r="G5409" i="26"/>
  <c r="G5413" i="26"/>
  <c r="G5417" i="26"/>
  <c r="G5421" i="26"/>
  <c r="G5425" i="26"/>
  <c r="G5429" i="26"/>
  <c r="G5433" i="26"/>
  <c r="G5437" i="26"/>
  <c r="G5441" i="26"/>
  <c r="G5445" i="26"/>
  <c r="G5449" i="26"/>
  <c r="G5453" i="26"/>
  <c r="G5457" i="26"/>
  <c r="G5461" i="26"/>
  <c r="G5465" i="26"/>
  <c r="G5469" i="26"/>
  <c r="G5473" i="26"/>
  <c r="G5477" i="26"/>
  <c r="G5481" i="26"/>
  <c r="G5485" i="26"/>
  <c r="G5489" i="26"/>
  <c r="G5493" i="26"/>
  <c r="G5497" i="26"/>
  <c r="G5501" i="26"/>
  <c r="G5505" i="26"/>
  <c r="G5509" i="26"/>
  <c r="G5513" i="26"/>
  <c r="G5517" i="26"/>
  <c r="G5521" i="26"/>
  <c r="G5525" i="26"/>
  <c r="G5529" i="26"/>
  <c r="G5533" i="26"/>
  <c r="G5537" i="26"/>
  <c r="G5541" i="26"/>
  <c r="G5545" i="26"/>
  <c r="G5549" i="26"/>
  <c r="G5553" i="26"/>
  <c r="G5557" i="26"/>
  <c r="G5561" i="26"/>
  <c r="G5565" i="26"/>
  <c r="G5569" i="26"/>
  <c r="G5573" i="26"/>
  <c r="G5577" i="26"/>
  <c r="G5581" i="26"/>
  <c r="G5585" i="26"/>
  <c r="G5589" i="26"/>
  <c r="G5593" i="26"/>
  <c r="G5597" i="26"/>
  <c r="G5601" i="26"/>
  <c r="G5605" i="26"/>
  <c r="G5609" i="26"/>
  <c r="G5613" i="26"/>
  <c r="G5617" i="26"/>
  <c r="G5621" i="26"/>
  <c r="G5625" i="26"/>
  <c r="G5629" i="26"/>
  <c r="G5633" i="26"/>
  <c r="G5637" i="26"/>
  <c r="G5641" i="26"/>
  <c r="G5645" i="26"/>
  <c r="G5649" i="26"/>
  <c r="G5653" i="26"/>
  <c r="G5657" i="26"/>
  <c r="G5661" i="26"/>
  <c r="G5665" i="26"/>
  <c r="G5669" i="26"/>
  <c r="G5673" i="26"/>
  <c r="G5677" i="26"/>
  <c r="G5681" i="26"/>
  <c r="G5685" i="26"/>
  <c r="G5689" i="26"/>
  <c r="G5693" i="26"/>
  <c r="G5697" i="26"/>
  <c r="G5701" i="26"/>
  <c r="G5705" i="26"/>
  <c r="G5709" i="26"/>
  <c r="G5713" i="26"/>
  <c r="G5717" i="26"/>
  <c r="G5721" i="26"/>
  <c r="G5725" i="26"/>
  <c r="G5729" i="26"/>
  <c r="G5733" i="26"/>
  <c r="G5737" i="26"/>
  <c r="G5741" i="26"/>
  <c r="G5745" i="26"/>
  <c r="G5749" i="26"/>
  <c r="G5753" i="26"/>
  <c r="G5757" i="26"/>
  <c r="G5761" i="26"/>
  <c r="G5765" i="26"/>
  <c r="G5769" i="26"/>
  <c r="G5773" i="26"/>
  <c r="G5777" i="26"/>
  <c r="G5781" i="26"/>
  <c r="G5785" i="26"/>
  <c r="G5789" i="26"/>
  <c r="G5793" i="26"/>
  <c r="G5797" i="26"/>
  <c r="G5801" i="26"/>
  <c r="G5805" i="26"/>
  <c r="G5809" i="26"/>
  <c r="G5813" i="26"/>
  <c r="G5817" i="26"/>
  <c r="G5821" i="26"/>
  <c r="G5825" i="26"/>
  <c r="G5829" i="26"/>
  <c r="G5833" i="26"/>
  <c r="G5837" i="26"/>
  <c r="G5841" i="26"/>
  <c r="G5845" i="26"/>
  <c r="G5849" i="26"/>
  <c r="G5853" i="26"/>
  <c r="G5857" i="26"/>
  <c r="G5861" i="26"/>
  <c r="G5865" i="26"/>
  <c r="G5869" i="26"/>
  <c r="G5873" i="26"/>
  <c r="G5877" i="26"/>
  <c r="G5881" i="26"/>
  <c r="G5885" i="26"/>
  <c r="G5889" i="26"/>
  <c r="G5893" i="26"/>
  <c r="G5897" i="26"/>
  <c r="G5901" i="26"/>
  <c r="G5905" i="26"/>
  <c r="G5909" i="26"/>
  <c r="G5913" i="26"/>
  <c r="G5917" i="26"/>
  <c r="G5921" i="26"/>
  <c r="G5925" i="26"/>
  <c r="G5929" i="26"/>
  <c r="G5933" i="26"/>
  <c r="G5937" i="26"/>
  <c r="G5941" i="26"/>
  <c r="G5945" i="26"/>
  <c r="G5949" i="26"/>
  <c r="G5953" i="26"/>
  <c r="G5957" i="26"/>
  <c r="G5961" i="26"/>
  <c r="G5965" i="26"/>
  <c r="G5969" i="26"/>
  <c r="G5973" i="26"/>
  <c r="G5977" i="26"/>
  <c r="G5981" i="26"/>
  <c r="G5985" i="26"/>
  <c r="G5989" i="26"/>
  <c r="G5993" i="26"/>
  <c r="G5997" i="26"/>
  <c r="G6001" i="26"/>
  <c r="G6005" i="26"/>
  <c r="G6009" i="26"/>
  <c r="G6013" i="26"/>
  <c r="G6017" i="26"/>
  <c r="G6021" i="26"/>
  <c r="G6025" i="26"/>
  <c r="G6029" i="26"/>
  <c r="G6033" i="26"/>
  <c r="G6037" i="26"/>
  <c r="G6041" i="26"/>
  <c r="G6045" i="26"/>
  <c r="G6049" i="26"/>
  <c r="G6053" i="26"/>
  <c r="G6057" i="26"/>
  <c r="G6061" i="26"/>
  <c r="G6065" i="26"/>
  <c r="G6069" i="26"/>
  <c r="G6073" i="26"/>
  <c r="G6077" i="26"/>
  <c r="G6081" i="26"/>
  <c r="G6085" i="26"/>
  <c r="G6089" i="26"/>
  <c r="G6093" i="26"/>
  <c r="G6097" i="26"/>
  <c r="G6101" i="26"/>
  <c r="G6105" i="26"/>
  <c r="G6109" i="26"/>
  <c r="G6113" i="26"/>
  <c r="G6117" i="26"/>
  <c r="G6121" i="26"/>
  <c r="G6125" i="26"/>
  <c r="G6129" i="26"/>
  <c r="G6133" i="26"/>
  <c r="G6137" i="26"/>
  <c r="G6141" i="26"/>
  <c r="G6145" i="26"/>
  <c r="G6149" i="26"/>
  <c r="G6153" i="26"/>
  <c r="G6157" i="26"/>
  <c r="G6161" i="26"/>
  <c r="G6165" i="26"/>
  <c r="G6169" i="26"/>
  <c r="G6173" i="26"/>
  <c r="G6177" i="26"/>
  <c r="G6181" i="26"/>
  <c r="G6185" i="26"/>
  <c r="G6189" i="26"/>
  <c r="G6193" i="26"/>
  <c r="G6197" i="26"/>
  <c r="G6201" i="26"/>
  <c r="G6205" i="26"/>
  <c r="G6209" i="26"/>
  <c r="G6213" i="26"/>
  <c r="G6217" i="26"/>
  <c r="G6221" i="26"/>
  <c r="G6225" i="26"/>
  <c r="G6229" i="26"/>
  <c r="G6233" i="26"/>
  <c r="G6237" i="26"/>
  <c r="G6241" i="26"/>
  <c r="G6245" i="26"/>
  <c r="G6249" i="26"/>
  <c r="G6253" i="26"/>
  <c r="G6257" i="26"/>
  <c r="G6261" i="26"/>
  <c r="G6265" i="26"/>
  <c r="G6269" i="26"/>
  <c r="G6273" i="26"/>
  <c r="G6277" i="26"/>
  <c r="G6281" i="26"/>
  <c r="G6285" i="26"/>
  <c r="G1199" i="26"/>
  <c r="G1459" i="26"/>
  <c r="G1699" i="26"/>
  <c r="G1773" i="26"/>
  <c r="G1837" i="26"/>
  <c r="G1901" i="26"/>
  <c r="G1965" i="26"/>
  <c r="G2029" i="26"/>
  <c r="G2093" i="26"/>
  <c r="G2157" i="26"/>
  <c r="G2221" i="26"/>
  <c r="G2285" i="26"/>
  <c r="G2349" i="26"/>
  <c r="G2413" i="26"/>
  <c r="G2477" i="26"/>
  <c r="G2541" i="26"/>
  <c r="G2605" i="26"/>
  <c r="G2669" i="26"/>
  <c r="G2733" i="26"/>
  <c r="G2797" i="26"/>
  <c r="G2840" i="26"/>
  <c r="G2861" i="26"/>
  <c r="G2883" i="26"/>
  <c r="G2902" i="26"/>
  <c r="G2918" i="26"/>
  <c r="G2934" i="26"/>
  <c r="G2950" i="26"/>
  <c r="G2966" i="26"/>
  <c r="G2982" i="26"/>
  <c r="G2998" i="26"/>
  <c r="G3014" i="26"/>
  <c r="G3030" i="26"/>
  <c r="G3046" i="26"/>
  <c r="G3062" i="26"/>
  <c r="G3078" i="26"/>
  <c r="G3094" i="26"/>
  <c r="G3110" i="26"/>
  <c r="G3126" i="26"/>
  <c r="G3142" i="26"/>
  <c r="G3158" i="26"/>
  <c r="G3174" i="26"/>
  <c r="G3190" i="26"/>
  <c r="G3206" i="26"/>
  <c r="G3222" i="26"/>
  <c r="G3238" i="26"/>
  <c r="G3254" i="26"/>
  <c r="G3270" i="26"/>
  <c r="G3286" i="26"/>
  <c r="G3302" i="26"/>
  <c r="G3318" i="26"/>
  <c r="G3334" i="26"/>
  <c r="G3350" i="26"/>
  <c r="G3366" i="26"/>
  <c r="G3382" i="26"/>
  <c r="G3398" i="26"/>
  <c r="G3414" i="26"/>
  <c r="G3430" i="26"/>
  <c r="G3446" i="26"/>
  <c r="G3462" i="26"/>
  <c r="G3478" i="26"/>
  <c r="G3494" i="26"/>
  <c r="G3510" i="26"/>
  <c r="G3526" i="26"/>
  <c r="G3542" i="26"/>
  <c r="G3558" i="26"/>
  <c r="G3574" i="26"/>
  <c r="G3590" i="26"/>
  <c r="G3606" i="26"/>
  <c r="G3622" i="26"/>
  <c r="G3638" i="26"/>
  <c r="G3654" i="26"/>
  <c r="G3670" i="26"/>
  <c r="G3686" i="26"/>
  <c r="G3702" i="26"/>
  <c r="G3718" i="26"/>
  <c r="G3734" i="26"/>
  <c r="G3750" i="26"/>
  <c r="G3766" i="26"/>
  <c r="G3782" i="26"/>
  <c r="G3798" i="26"/>
  <c r="G3814" i="26"/>
  <c r="G3830" i="26"/>
  <c r="G3846" i="26"/>
  <c r="G3862" i="26"/>
  <c r="G3878" i="26"/>
  <c r="G3889" i="26"/>
  <c r="G3894" i="26"/>
  <c r="G3900" i="26"/>
  <c r="G3905" i="26"/>
  <c r="G3910" i="26"/>
  <c r="G3916" i="26"/>
  <c r="G3921" i="26"/>
  <c r="G3926" i="26"/>
  <c r="G3932" i="26"/>
  <c r="G3937" i="26"/>
  <c r="G3942" i="26"/>
  <c r="G3946" i="26"/>
  <c r="G3950" i="26"/>
  <c r="G3954" i="26"/>
  <c r="G3958" i="26"/>
  <c r="G3962" i="26"/>
  <c r="G3966" i="26"/>
  <c r="G3970" i="26"/>
  <c r="G3974" i="26"/>
  <c r="G3978" i="26"/>
  <c r="G3982" i="26"/>
  <c r="G3986" i="26"/>
  <c r="G3990" i="26"/>
  <c r="G3994" i="26"/>
  <c r="G3998" i="26"/>
  <c r="G4002" i="26"/>
  <c r="G4006" i="26"/>
  <c r="G4010" i="26"/>
  <c r="G4014" i="26"/>
  <c r="G4018" i="26"/>
  <c r="G4022" i="26"/>
  <c r="G4026" i="26"/>
  <c r="G4030" i="26"/>
  <c r="G4034" i="26"/>
  <c r="G4038" i="26"/>
  <c r="G4042" i="26"/>
  <c r="G4046" i="26"/>
  <c r="G4050" i="26"/>
  <c r="G4054" i="26"/>
  <c r="G4058" i="26"/>
  <c r="G4062" i="26"/>
  <c r="G4066" i="26"/>
  <c r="G4070" i="26"/>
  <c r="G4074" i="26"/>
  <c r="G4078" i="26"/>
  <c r="G4082" i="26"/>
  <c r="G4086" i="26"/>
  <c r="G4090" i="26"/>
  <c r="G4094" i="26"/>
  <c r="G4098" i="26"/>
  <c r="G4102" i="26"/>
  <c r="G4106" i="26"/>
  <c r="G4110" i="26"/>
  <c r="G4114" i="26"/>
  <c r="G4118" i="26"/>
  <c r="G4122" i="26"/>
  <c r="G4126" i="26"/>
  <c r="G4130" i="26"/>
  <c r="G4134" i="26"/>
  <c r="G4138" i="26"/>
  <c r="G4142" i="26"/>
  <c r="G4146" i="26"/>
  <c r="G4150" i="26"/>
  <c r="G4154" i="26"/>
  <c r="G4158" i="26"/>
  <c r="G4162" i="26"/>
  <c r="G4166" i="26"/>
  <c r="G4170" i="26"/>
  <c r="G4174" i="26"/>
  <c r="G4178" i="26"/>
  <c r="G4182" i="26"/>
  <c r="G4186" i="26"/>
  <c r="G4190" i="26"/>
  <c r="G4194" i="26"/>
  <c r="G4198" i="26"/>
  <c r="G4202" i="26"/>
  <c r="G4206" i="26"/>
  <c r="G4210" i="26"/>
  <c r="G4214" i="26"/>
  <c r="G4218" i="26"/>
  <c r="G4222" i="26"/>
  <c r="G4226" i="26"/>
  <c r="G4230" i="26"/>
  <c r="G4234" i="26"/>
  <c r="G4238" i="26"/>
  <c r="G4242" i="26"/>
  <c r="G4246" i="26"/>
  <c r="G4250" i="26"/>
  <c r="G4254" i="26"/>
  <c r="G4258" i="26"/>
  <c r="G4262" i="26"/>
  <c r="G4266" i="26"/>
  <c r="G4270" i="26"/>
  <c r="G4274" i="26"/>
  <c r="G4278" i="26"/>
  <c r="G4282" i="26"/>
  <c r="G4286" i="26"/>
  <c r="G4290" i="26"/>
  <c r="G4294" i="26"/>
  <c r="G4298" i="26"/>
  <c r="G4302" i="26"/>
  <c r="G4306" i="26"/>
  <c r="G4310" i="26"/>
  <c r="G4314" i="26"/>
  <c r="G4318" i="26"/>
  <c r="G4322" i="26"/>
  <c r="G4326" i="26"/>
  <c r="G4330" i="26"/>
  <c r="G4334" i="26"/>
  <c r="G4338" i="26"/>
  <c r="G4342" i="26"/>
  <c r="G4346" i="26"/>
  <c r="G4350" i="26"/>
  <c r="G4354" i="26"/>
  <c r="G4358" i="26"/>
  <c r="G4362" i="26"/>
  <c r="G4366" i="26"/>
  <c r="G4370" i="26"/>
  <c r="G4374" i="26"/>
  <c r="G4378" i="26"/>
  <c r="G4382" i="26"/>
  <c r="G4386" i="26"/>
  <c r="G4390" i="26"/>
  <c r="G4394" i="26"/>
  <c r="G4398" i="26"/>
  <c r="G4402" i="26"/>
  <c r="G4406" i="26"/>
  <c r="G4410" i="26"/>
  <c r="G4414" i="26"/>
  <c r="G4418" i="26"/>
  <c r="G4422" i="26"/>
  <c r="G4426" i="26"/>
  <c r="G4430" i="26"/>
  <c r="G4434" i="26"/>
  <c r="G4438" i="26"/>
  <c r="G4442" i="26"/>
  <c r="G4446" i="26"/>
  <c r="G4450" i="26"/>
  <c r="G4454" i="26"/>
  <c r="G4458" i="26"/>
  <c r="G4462" i="26"/>
  <c r="G4466" i="26"/>
  <c r="G4470" i="26"/>
  <c r="G4474" i="26"/>
  <c r="G4478" i="26"/>
  <c r="G4482" i="26"/>
  <c r="G4486" i="26"/>
  <c r="G4490" i="26"/>
  <c r="G4494" i="26"/>
  <c r="G4498" i="26"/>
  <c r="G4502" i="26"/>
  <c r="G4506" i="26"/>
  <c r="G4510" i="26"/>
  <c r="G4514" i="26"/>
  <c r="G4518" i="26"/>
  <c r="G4522" i="26"/>
  <c r="G4526" i="26"/>
  <c r="G4530" i="26"/>
  <c r="G4534" i="26"/>
  <c r="G4538" i="26"/>
  <c r="G4542" i="26"/>
  <c r="G4546" i="26"/>
  <c r="G4550" i="26"/>
  <c r="G4554" i="26"/>
  <c r="G4558" i="26"/>
  <c r="G4562" i="26"/>
  <c r="G4566" i="26"/>
  <c r="G4570" i="26"/>
  <c r="G4574" i="26"/>
  <c r="G4578" i="26"/>
  <c r="G4582" i="26"/>
  <c r="G4586" i="26"/>
  <c r="G4590" i="26"/>
  <c r="G4594" i="26"/>
  <c r="G4598" i="26"/>
  <c r="G4602" i="26"/>
  <c r="G4606" i="26"/>
  <c r="G4610" i="26"/>
  <c r="G4614" i="26"/>
  <c r="G4618" i="26"/>
  <c r="G4622" i="26"/>
  <c r="G4626" i="26"/>
  <c r="G4630" i="26"/>
  <c r="G4634" i="26"/>
  <c r="G4638" i="26"/>
  <c r="G4642" i="26"/>
  <c r="G4646" i="26"/>
  <c r="G4650" i="26"/>
  <c r="G4654" i="26"/>
  <c r="G4658" i="26"/>
  <c r="G4662" i="26"/>
  <c r="G4666" i="26"/>
  <c r="G4670" i="26"/>
  <c r="G4674" i="26"/>
  <c r="G4678" i="26"/>
  <c r="G4682" i="26"/>
  <c r="G4686" i="26"/>
  <c r="G4690" i="26"/>
  <c r="G4694" i="26"/>
  <c r="G4698" i="26"/>
  <c r="G4702" i="26"/>
  <c r="G4706" i="26"/>
  <c r="G4710" i="26"/>
  <c r="G4714" i="26"/>
  <c r="G4718" i="26"/>
  <c r="G4722" i="26"/>
  <c r="G4726" i="26"/>
  <c r="G4730" i="26"/>
  <c r="G4734" i="26"/>
  <c r="G4738" i="26"/>
  <c r="G4742" i="26"/>
  <c r="G4746" i="26"/>
  <c r="G4750" i="26"/>
  <c r="G4754" i="26"/>
  <c r="G4758" i="26"/>
  <c r="G4762" i="26"/>
  <c r="G4766" i="26"/>
  <c r="G4770" i="26"/>
  <c r="G4774" i="26"/>
  <c r="G4778" i="26"/>
  <c r="G4782" i="26"/>
  <c r="G4786" i="26"/>
  <c r="G4790" i="26"/>
  <c r="G4794" i="26"/>
  <c r="G4798" i="26"/>
  <c r="G4802" i="26"/>
  <c r="G4806" i="26"/>
  <c r="G4810" i="26"/>
  <c r="G4814" i="26"/>
  <c r="G4818" i="26"/>
  <c r="G4822" i="26"/>
  <c r="G4826" i="26"/>
  <c r="G4830" i="26"/>
  <c r="G4834" i="26"/>
  <c r="G4838" i="26"/>
  <c r="G4842" i="26"/>
  <c r="G4846" i="26"/>
  <c r="G4850" i="26"/>
  <c r="G4854" i="26"/>
  <c r="G4858" i="26"/>
  <c r="G4862" i="26"/>
  <c r="G4866" i="26"/>
  <c r="G4870" i="26"/>
  <c r="G4874" i="26"/>
  <c r="G4878" i="26"/>
  <c r="G4882" i="26"/>
  <c r="G4886" i="26"/>
  <c r="G4890" i="26"/>
  <c r="G4894" i="26"/>
  <c r="G4898" i="26"/>
  <c r="G4902" i="26"/>
  <c r="G4906" i="26"/>
  <c r="G4910" i="26"/>
  <c r="G4914" i="26"/>
  <c r="G4918" i="26"/>
  <c r="G4922" i="26"/>
  <c r="G4926" i="26"/>
  <c r="G4930" i="26"/>
  <c r="G4934" i="26"/>
  <c r="G4938" i="26"/>
  <c r="G4942" i="26"/>
  <c r="G4946" i="26"/>
  <c r="G4950" i="26"/>
  <c r="G4954" i="26"/>
  <c r="G4958" i="26"/>
  <c r="G4962" i="26"/>
  <c r="G4966" i="26"/>
  <c r="G4970" i="26"/>
  <c r="G4974" i="26"/>
  <c r="G4978" i="26"/>
  <c r="G4982" i="26"/>
  <c r="G4986" i="26"/>
  <c r="G4990" i="26"/>
  <c r="G4994" i="26"/>
  <c r="G4998" i="26"/>
  <c r="G5002" i="26"/>
  <c r="G5006" i="26"/>
  <c r="G5010" i="26"/>
  <c r="G5014" i="26"/>
  <c r="G5018" i="26"/>
  <c r="G5022" i="26"/>
  <c r="G5026" i="26"/>
  <c r="G5030" i="26"/>
  <c r="G5034" i="26"/>
  <c r="G5038" i="26"/>
  <c r="G5042" i="26"/>
  <c r="G5046" i="26"/>
  <c r="G5050" i="26"/>
  <c r="G5054" i="26"/>
  <c r="G5058" i="26"/>
  <c r="G5062" i="26"/>
  <c r="G5066" i="26"/>
  <c r="G5070" i="26"/>
  <c r="G5074" i="26"/>
  <c r="G5078" i="26"/>
  <c r="G5082" i="26"/>
  <c r="G5086" i="26"/>
  <c r="G5090" i="26"/>
  <c r="G5094" i="26"/>
  <c r="G5098" i="26"/>
  <c r="G5102" i="26"/>
  <c r="G5106" i="26"/>
  <c r="G5110" i="26"/>
  <c r="G5114" i="26"/>
  <c r="G5118" i="26"/>
  <c r="G5122" i="26"/>
  <c r="G5126" i="26"/>
  <c r="G5130" i="26"/>
  <c r="G5134" i="26"/>
  <c r="G5138" i="26"/>
  <c r="G5142" i="26"/>
  <c r="G5146" i="26"/>
  <c r="G5150" i="26"/>
  <c r="G5154" i="26"/>
  <c r="G5158" i="26"/>
  <c r="G5162" i="26"/>
  <c r="G5166" i="26"/>
  <c r="G5170" i="26"/>
  <c r="G5174" i="26"/>
  <c r="G5178" i="26"/>
  <c r="G5182" i="26"/>
  <c r="G5186" i="26"/>
  <c r="G5190" i="26"/>
  <c r="G5194" i="26"/>
  <c r="G5198" i="26"/>
  <c r="G5202" i="26"/>
  <c r="G5206" i="26"/>
  <c r="G5210" i="26"/>
  <c r="G5214" i="26"/>
  <c r="G5218" i="26"/>
  <c r="G5222" i="26"/>
  <c r="G5226" i="26"/>
  <c r="G5230" i="26"/>
  <c r="G5234" i="26"/>
  <c r="G5238" i="26"/>
  <c r="G5242" i="26"/>
  <c r="G5246" i="26"/>
  <c r="G5250" i="26"/>
  <c r="G5254" i="26"/>
  <c r="G5258" i="26"/>
  <c r="G5262" i="26"/>
  <c r="G5266" i="26"/>
  <c r="G5270" i="26"/>
  <c r="G5274" i="26"/>
  <c r="G5278" i="26"/>
  <c r="G5282" i="26"/>
  <c r="G5286" i="26"/>
  <c r="G5290" i="26"/>
  <c r="G5294" i="26"/>
  <c r="G5298" i="26"/>
  <c r="G5302" i="26"/>
  <c r="G5306" i="26"/>
  <c r="G5310" i="26"/>
  <c r="G5314" i="26"/>
  <c r="G5318" i="26"/>
  <c r="G5322" i="26"/>
  <c r="G5326" i="26"/>
  <c r="G5330" i="26"/>
  <c r="G5334" i="26"/>
  <c r="G5338" i="26"/>
  <c r="G5342" i="26"/>
  <c r="G5346" i="26"/>
  <c r="G5350" i="26"/>
  <c r="G5354" i="26"/>
  <c r="G5358" i="26"/>
  <c r="G5362" i="26"/>
  <c r="G5366" i="26"/>
  <c r="G5370" i="26"/>
  <c r="G5374" i="26"/>
  <c r="G5378" i="26"/>
  <c r="G5382" i="26"/>
  <c r="G5386" i="26"/>
  <c r="G5390" i="26"/>
  <c r="G5394" i="26"/>
  <c r="G5398" i="26"/>
  <c r="G5402" i="26"/>
  <c r="G5406" i="26"/>
  <c r="G5410" i="26"/>
  <c r="G5414" i="26"/>
  <c r="G5418" i="26"/>
  <c r="G5422" i="26"/>
  <c r="G5426" i="26"/>
  <c r="G5430" i="26"/>
  <c r="G5434" i="26"/>
  <c r="G5438" i="26"/>
  <c r="G5442" i="26"/>
  <c r="G5446" i="26"/>
  <c r="G5450" i="26"/>
  <c r="G5454" i="26"/>
  <c r="G5458" i="26"/>
  <c r="G5462" i="26"/>
  <c r="G5466" i="26"/>
  <c r="G5470" i="26"/>
  <c r="G5474" i="26"/>
  <c r="G5478" i="26"/>
  <c r="G5482" i="26"/>
  <c r="G5486" i="26"/>
  <c r="G5490" i="26"/>
  <c r="G5494" i="26"/>
  <c r="G5498" i="26"/>
  <c r="G5502" i="26"/>
  <c r="G5506" i="26"/>
  <c r="G5510" i="26"/>
  <c r="G5514" i="26"/>
  <c r="G5518" i="26"/>
  <c r="G5522" i="26"/>
  <c r="G5526" i="26"/>
  <c r="G5530" i="26"/>
  <c r="G5534" i="26"/>
  <c r="G5538" i="26"/>
  <c r="G5542" i="26"/>
  <c r="G5546" i="26"/>
  <c r="G5550" i="26"/>
  <c r="G5554" i="26"/>
  <c r="G5558" i="26"/>
  <c r="G5562" i="26"/>
  <c r="G5566" i="26"/>
  <c r="G5570" i="26"/>
  <c r="G5574" i="26"/>
  <c r="G5578" i="26"/>
  <c r="G5582" i="26"/>
  <c r="G5586" i="26"/>
  <c r="G5590" i="26"/>
  <c r="G5594" i="26"/>
  <c r="G5598" i="26"/>
  <c r="G5602" i="26"/>
  <c r="G5606" i="26"/>
  <c r="G5610" i="26"/>
  <c r="G5614" i="26"/>
  <c r="G5618" i="26"/>
  <c r="G5622" i="26"/>
  <c r="G5626" i="26"/>
  <c r="G5630" i="26"/>
  <c r="G5634" i="26"/>
  <c r="G5638" i="26"/>
  <c r="G5642" i="26"/>
  <c r="G5646" i="26"/>
  <c r="G5650" i="26"/>
  <c r="G5654" i="26"/>
  <c r="G5658" i="26"/>
  <c r="G5662" i="26"/>
  <c r="G5666" i="26"/>
  <c r="G5670" i="26"/>
  <c r="G5674" i="26"/>
  <c r="G5678" i="26"/>
  <c r="G5682" i="26"/>
  <c r="G5686" i="26"/>
  <c r="G5690" i="26"/>
  <c r="G5694" i="26"/>
  <c r="G5698" i="26"/>
  <c r="G5702" i="26"/>
  <c r="G5706" i="26"/>
  <c r="G5710" i="26"/>
  <c r="G5714" i="26"/>
  <c r="G5718" i="26"/>
  <c r="G5722" i="26"/>
  <c r="G5726" i="26"/>
  <c r="G5730" i="26"/>
  <c r="G5734" i="26"/>
  <c r="G5738" i="26"/>
  <c r="G5742" i="26"/>
  <c r="G5746" i="26"/>
  <c r="G5750" i="26"/>
  <c r="G5754" i="26"/>
  <c r="G5758" i="26"/>
  <c r="G5762" i="26"/>
  <c r="G5766" i="26"/>
  <c r="G5770" i="26"/>
  <c r="G5774" i="26"/>
  <c r="G5778" i="26"/>
  <c r="G5782" i="26"/>
  <c r="G5786" i="26"/>
  <c r="G5790" i="26"/>
  <c r="G5794" i="26"/>
  <c r="G5798" i="26"/>
  <c r="G5802" i="26"/>
  <c r="G5806" i="26"/>
  <c r="G5810" i="26"/>
  <c r="G5814" i="26"/>
  <c r="G5818" i="26"/>
  <c r="G5822" i="26"/>
  <c r="G5826" i="26"/>
  <c r="G5830" i="26"/>
  <c r="G5834" i="26"/>
  <c r="G5838" i="26"/>
  <c r="G5842" i="26"/>
  <c r="G5846" i="26"/>
  <c r="G5850" i="26"/>
  <c r="G5854" i="26"/>
  <c r="G5858" i="26"/>
  <c r="G5862" i="26"/>
  <c r="G5866" i="26"/>
  <c r="G5870" i="26"/>
  <c r="G5874" i="26"/>
  <c r="G5878" i="26"/>
  <c r="G5882" i="26"/>
  <c r="G5886" i="26"/>
  <c r="G5890" i="26"/>
  <c r="G5894" i="26"/>
  <c r="G5898" i="26"/>
  <c r="G5902" i="26"/>
  <c r="G5906" i="26"/>
  <c r="G5910" i="26"/>
  <c r="G5914" i="26"/>
  <c r="G5918" i="26"/>
  <c r="G5922" i="26"/>
  <c r="G5926" i="26"/>
  <c r="G5930" i="26"/>
  <c r="G5934" i="26"/>
  <c r="G5938" i="26"/>
  <c r="G5942" i="26"/>
  <c r="G5946" i="26"/>
  <c r="G5950" i="26"/>
  <c r="G5954" i="26"/>
  <c r="G5958" i="26"/>
  <c r="G5962" i="26"/>
  <c r="G5966" i="26"/>
  <c r="G5970" i="26"/>
  <c r="G5974" i="26"/>
  <c r="G5978" i="26"/>
  <c r="G5982" i="26"/>
  <c r="G5986" i="26"/>
  <c r="G5990" i="26"/>
  <c r="G5994" i="26"/>
  <c r="G5998" i="26"/>
  <c r="G6002" i="26"/>
  <c r="G6006" i="26"/>
  <c r="G6010" i="26"/>
  <c r="G6014" i="26"/>
  <c r="G6018" i="26"/>
  <c r="G6022" i="26"/>
  <c r="G6026" i="26"/>
  <c r="G6030" i="26"/>
  <c r="G6034" i="26"/>
  <c r="G6038" i="26"/>
  <c r="G6042" i="26"/>
  <c r="G6046" i="26"/>
  <c r="G6050" i="26"/>
  <c r="G6054" i="26"/>
  <c r="G6058" i="26"/>
  <c r="G6062" i="26"/>
  <c r="G6066" i="26"/>
  <c r="G6070" i="26"/>
  <c r="G6074" i="26"/>
  <c r="G6078" i="26"/>
  <c r="G6082" i="26"/>
  <c r="G6086" i="26"/>
  <c r="G6090" i="26"/>
  <c r="G6094" i="26"/>
  <c r="G6098" i="26"/>
  <c r="G6102" i="26"/>
  <c r="G6106" i="26"/>
  <c r="G6110" i="26"/>
  <c r="G6114" i="26"/>
  <c r="G6118" i="26"/>
  <c r="G6122" i="26"/>
  <c r="G6126" i="26"/>
  <c r="G6130" i="26"/>
  <c r="G6134" i="26"/>
  <c r="G6138" i="26"/>
  <c r="G6142" i="26"/>
  <c r="G6146" i="26"/>
  <c r="G6150" i="26"/>
  <c r="G6154" i="26"/>
  <c r="G6158" i="26"/>
  <c r="G6162" i="26"/>
  <c r="G6166" i="26"/>
  <c r="G6170" i="26"/>
  <c r="G6174" i="26"/>
  <c r="G6178" i="26"/>
  <c r="G6182" i="26"/>
  <c r="G6186" i="26"/>
  <c r="G6190" i="26"/>
  <c r="G6194" i="26"/>
  <c r="G6198" i="26"/>
  <c r="G6202" i="26"/>
  <c r="G6206" i="26"/>
  <c r="G6210" i="26"/>
  <c r="G6214" i="26"/>
  <c r="G6218" i="26"/>
  <c r="G6222" i="26"/>
  <c r="G6226" i="26"/>
  <c r="G6230" i="26"/>
  <c r="G6234" i="26"/>
  <c r="G6238" i="26"/>
  <c r="G6242" i="26"/>
  <c r="G6246" i="26"/>
  <c r="G6250" i="26"/>
  <c r="G6254" i="26"/>
  <c r="G6258" i="26"/>
  <c r="G6262" i="26"/>
  <c r="G6266" i="26"/>
  <c r="G6270" i="26"/>
  <c r="G6274" i="26"/>
  <c r="G7359" i="26"/>
  <c r="G7355" i="26"/>
  <c r="G7351" i="26"/>
  <c r="G7347" i="26"/>
  <c r="G7343" i="26"/>
  <c r="G7339" i="26"/>
  <c r="G7335" i="26"/>
  <c r="G7331" i="26"/>
  <c r="G7327" i="26"/>
  <c r="G7323" i="26"/>
  <c r="G7319" i="26"/>
  <c r="G7315" i="26"/>
  <c r="G7311" i="26"/>
  <c r="G7307" i="26"/>
  <c r="G7303" i="26"/>
  <c r="G7299" i="26"/>
  <c r="G7295" i="26"/>
  <c r="G7291" i="26"/>
  <c r="G7287" i="26"/>
  <c r="G7283" i="26"/>
  <c r="G7279" i="26"/>
  <c r="G7275" i="26"/>
  <c r="G7271" i="26"/>
  <c r="G7267" i="26"/>
  <c r="G7263" i="26"/>
  <c r="G7259" i="26"/>
  <c r="G7255" i="26"/>
  <c r="G7251" i="26"/>
  <c r="G7247" i="26"/>
  <c r="G7243" i="26"/>
  <c r="G7239" i="26"/>
  <c r="G7235" i="26"/>
  <c r="G7231" i="26"/>
  <c r="G7227" i="26"/>
  <c r="G7223" i="26"/>
  <c r="G7219" i="26"/>
  <c r="G7215" i="26"/>
  <c r="G7211" i="26"/>
  <c r="G7207" i="26"/>
  <c r="G7203" i="26"/>
  <c r="G7199" i="26"/>
  <c r="G7195" i="26"/>
  <c r="G7191" i="26"/>
  <c r="G7187" i="26"/>
  <c r="G7183" i="26"/>
  <c r="G7179" i="26"/>
  <c r="G7175" i="26"/>
  <c r="G7171" i="26"/>
  <c r="G7167" i="26"/>
  <c r="G7163" i="26"/>
  <c r="G7159" i="26"/>
  <c r="G7155" i="26"/>
  <c r="G7151" i="26"/>
  <c r="G7147" i="26"/>
  <c r="G7143" i="26"/>
  <c r="G7139" i="26"/>
  <c r="G7135" i="26"/>
  <c r="G7131" i="26"/>
  <c r="G7127" i="26"/>
  <c r="G7123" i="26"/>
  <c r="G7119" i="26"/>
  <c r="G7115" i="26"/>
  <c r="G7111" i="26"/>
  <c r="G7107" i="26"/>
  <c r="G7103" i="26"/>
  <c r="G7099" i="26"/>
  <c r="G7095" i="26"/>
  <c r="G7091" i="26"/>
  <c r="G7087" i="26"/>
  <c r="G7083" i="26"/>
  <c r="G7079" i="26"/>
  <c r="G7075" i="26"/>
  <c r="G7071" i="26"/>
  <c r="G7067" i="26"/>
  <c r="G7063" i="26"/>
  <c r="G7059" i="26"/>
  <c r="G7055" i="26"/>
  <c r="G7051" i="26"/>
  <c r="G7047" i="26"/>
  <c r="G7043" i="26"/>
  <c r="G7039" i="26"/>
  <c r="G7035" i="26"/>
  <c r="G7031" i="26"/>
  <c r="G7027" i="26"/>
  <c r="G7023" i="26"/>
  <c r="G7019" i="26"/>
  <c r="G7015" i="26"/>
  <c r="G7011" i="26"/>
  <c r="G7007" i="26"/>
  <c r="G7003" i="26"/>
  <c r="G6999" i="26"/>
  <c r="G6995" i="26"/>
  <c r="G6991" i="26"/>
  <c r="G6987" i="26"/>
  <c r="G6983" i="26"/>
  <c r="G6979" i="26"/>
  <c r="G6975" i="26"/>
  <c r="G6971" i="26"/>
  <c r="G6967" i="26"/>
  <c r="G6963" i="26"/>
  <c r="G6959" i="26"/>
  <c r="G6955" i="26"/>
  <c r="G6951" i="26"/>
  <c r="G6947" i="26"/>
  <c r="G6943" i="26"/>
  <c r="G6939" i="26"/>
  <c r="G6935" i="26"/>
  <c r="G6931" i="26"/>
  <c r="G6927" i="26"/>
  <c r="G6923" i="26"/>
  <c r="G6919" i="26"/>
  <c r="G6915" i="26"/>
  <c r="G6911" i="26"/>
  <c r="G6907" i="26"/>
  <c r="G6903" i="26"/>
  <c r="G6899" i="26"/>
  <c r="G6895" i="26"/>
  <c r="G6891" i="26"/>
  <c r="G6887" i="26"/>
  <c r="G6883" i="26"/>
  <c r="G6879" i="26"/>
  <c r="G6875" i="26"/>
  <c r="G6871" i="26"/>
  <c r="G6867" i="26"/>
  <c r="G6863" i="26"/>
  <c r="G6859" i="26"/>
  <c r="G6855" i="26"/>
  <c r="G6851" i="26"/>
  <c r="G6847" i="26"/>
  <c r="G6843" i="26"/>
  <c r="G6839" i="26"/>
  <c r="G6835" i="26"/>
  <c r="G6831" i="26"/>
  <c r="G6827" i="26"/>
  <c r="G6823" i="26"/>
  <c r="G6819" i="26"/>
  <c r="G6815" i="26"/>
  <c r="G6811" i="26"/>
  <c r="G6807" i="26"/>
  <c r="G6803" i="26"/>
  <c r="G6799" i="26"/>
  <c r="G6795" i="26"/>
  <c r="G6791" i="26"/>
  <c r="G6787" i="26"/>
  <c r="G6783" i="26"/>
  <c r="G6779" i="26"/>
  <c r="G6775" i="26"/>
  <c r="G6771" i="26"/>
  <c r="G6767" i="26"/>
  <c r="G6763" i="26"/>
  <c r="G6759" i="26"/>
  <c r="G6755" i="26"/>
  <c r="G6751" i="26"/>
  <c r="G6747" i="26"/>
  <c r="G6743" i="26"/>
  <c r="G6739" i="26"/>
  <c r="G6735" i="26"/>
  <c r="G6731" i="26"/>
  <c r="G6727" i="26"/>
  <c r="G6723" i="26"/>
  <c r="G6719" i="26"/>
  <c r="G6715" i="26"/>
  <c r="G6711" i="26"/>
  <c r="G6707" i="26"/>
  <c r="G6703" i="26"/>
  <c r="G6699" i="26"/>
  <c r="G6695" i="26"/>
  <c r="G6691" i="26"/>
  <c r="G6687" i="26"/>
  <c r="G6683" i="26"/>
  <c r="G6679" i="26"/>
  <c r="G6675" i="26"/>
  <c r="G6671" i="26"/>
  <c r="G6667" i="26"/>
  <c r="G6663" i="26"/>
  <c r="G6659" i="26"/>
  <c r="G6655" i="26"/>
  <c r="G6651" i="26"/>
  <c r="G6647" i="26"/>
  <c r="G6643" i="26"/>
  <c r="G6639" i="26"/>
  <c r="G6635" i="26"/>
  <c r="G6631" i="26"/>
  <c r="G6627" i="26"/>
  <c r="G6623" i="26"/>
  <c r="G6619" i="26"/>
  <c r="G6615" i="26"/>
  <c r="G6611" i="26"/>
  <c r="G6607" i="26"/>
  <c r="G6603" i="26"/>
  <c r="G6599" i="26"/>
  <c r="G6595" i="26"/>
  <c r="G6591" i="26"/>
  <c r="G6587" i="26"/>
  <c r="G6583" i="26"/>
  <c r="G6579" i="26"/>
  <c r="G6575" i="26"/>
  <c r="G6571" i="26"/>
  <c r="G6567" i="26"/>
  <c r="G6563" i="26"/>
  <c r="G6559" i="26"/>
  <c r="G6555" i="26"/>
  <c r="G6551" i="26"/>
  <c r="G6547" i="26"/>
  <c r="G6543" i="26"/>
  <c r="G6539" i="26"/>
  <c r="G6535" i="26"/>
  <c r="G6531" i="26"/>
  <c r="G6527" i="26"/>
  <c r="G6523" i="26"/>
  <c r="G6519" i="26"/>
  <c r="G6515" i="26"/>
  <c r="G6511" i="26"/>
  <c r="G6507" i="26"/>
  <c r="G6503" i="26"/>
  <c r="G6499" i="26"/>
  <c r="G6495" i="26"/>
  <c r="G6491" i="26"/>
  <c r="G6487" i="26"/>
  <c r="G6483" i="26"/>
  <c r="G6479" i="26"/>
  <c r="G6475" i="26"/>
  <c r="G6471" i="26"/>
  <c r="G6467" i="26"/>
  <c r="G6463" i="26"/>
  <c r="G6459" i="26"/>
  <c r="G6455" i="26"/>
  <c r="G6451" i="26"/>
  <c r="G6447" i="26"/>
  <c r="G6443" i="26"/>
  <c r="G6439" i="26"/>
  <c r="G6435" i="26"/>
  <c r="G6431" i="26"/>
  <c r="G6427" i="26"/>
  <c r="G6423" i="26"/>
  <c r="G6419" i="26"/>
  <c r="G6415" i="26"/>
  <c r="G6411" i="26"/>
  <c r="G6407" i="26"/>
  <c r="G6403" i="26"/>
  <c r="G6399" i="26"/>
  <c r="G6395" i="26"/>
  <c r="G6391" i="26"/>
  <c r="G6387" i="26"/>
  <c r="G6383" i="26"/>
  <c r="G6379" i="26"/>
  <c r="G6375" i="26"/>
  <c r="G6371" i="26"/>
  <c r="G6367" i="26"/>
  <c r="G6363" i="26"/>
  <c r="G6359" i="26"/>
  <c r="G6355" i="26"/>
  <c r="G6351" i="26"/>
  <c r="G6347" i="26"/>
  <c r="G6343" i="26"/>
  <c r="G6339" i="26"/>
  <c r="G6335" i="26"/>
  <c r="G6331" i="26"/>
  <c r="G6327" i="26"/>
  <c r="G6323" i="26"/>
  <c r="G6319" i="26"/>
  <c r="G6315" i="26"/>
  <c r="G6311" i="26"/>
  <c r="G6307" i="26"/>
  <c r="G6303" i="26"/>
  <c r="G6299" i="26"/>
  <c r="G6295" i="26"/>
  <c r="G6291" i="26"/>
  <c r="G6287" i="26"/>
  <c r="G6282" i="26"/>
  <c r="G6276" i="26"/>
  <c r="G6268" i="26"/>
  <c r="G6260" i="26"/>
  <c r="G6251" i="26"/>
  <c r="G6235" i="26"/>
  <c r="G6219" i="26"/>
  <c r="G6203" i="26"/>
  <c r="G6187" i="26"/>
  <c r="G6171" i="26"/>
  <c r="G6155" i="26"/>
  <c r="G6139" i="26"/>
  <c r="G6123" i="26"/>
  <c r="G6107" i="26"/>
  <c r="G6091" i="26"/>
  <c r="G6075" i="26"/>
  <c r="G6059" i="26"/>
  <c r="G6043" i="26"/>
  <c r="G6027" i="26"/>
  <c r="G6011" i="26"/>
  <c r="G5995" i="26"/>
  <c r="G5979" i="26"/>
  <c r="G5963" i="26"/>
  <c r="G5947" i="26"/>
  <c r="G5931" i="26"/>
  <c r="G5915" i="26"/>
  <c r="G5899" i="26"/>
  <c r="G5883" i="26"/>
  <c r="G5867" i="26"/>
  <c r="G5851" i="26"/>
  <c r="G5835" i="26"/>
  <c r="G5819" i="26"/>
  <c r="G5803" i="26"/>
  <c r="G5787" i="26"/>
  <c r="G5771" i="26"/>
  <c r="G5755" i="26"/>
  <c r="G5739" i="26"/>
  <c r="G5723" i="26"/>
  <c r="G5707" i="26"/>
  <c r="G5691" i="26"/>
  <c r="G5675" i="26"/>
  <c r="G5659" i="26"/>
  <c r="G5643" i="26"/>
  <c r="G5627" i="26"/>
  <c r="G5611" i="26"/>
  <c r="G5595" i="26"/>
  <c r="G5579" i="26"/>
  <c r="G5563" i="26"/>
  <c r="G5547" i="26"/>
  <c r="G5531" i="26"/>
  <c r="G5515" i="26"/>
  <c r="G5499" i="26"/>
  <c r="G5483" i="26"/>
  <c r="G5467" i="26"/>
  <c r="G5451" i="26"/>
  <c r="G5435" i="26"/>
  <c r="G5419" i="26"/>
  <c r="G5403" i="26"/>
  <c r="G5387" i="26"/>
  <c r="G5371" i="26"/>
  <c r="G5355" i="26"/>
  <c r="G5339" i="26"/>
  <c r="G5323" i="26"/>
  <c r="G5307" i="26"/>
  <c r="G5291" i="26"/>
  <c r="G5275" i="26"/>
  <c r="G5259" i="26"/>
  <c r="G5243" i="26"/>
  <c r="G5227" i="26"/>
  <c r="G5211" i="26"/>
  <c r="G5195" i="26"/>
  <c r="G5179" i="26"/>
  <c r="G5163" i="26"/>
  <c r="G5147" i="26"/>
  <c r="G5131" i="26"/>
  <c r="G5115" i="26"/>
  <c r="G5099" i="26"/>
  <c r="G5083" i="26"/>
  <c r="G5067" i="26"/>
  <c r="G5051" i="26"/>
  <c r="G5035" i="26"/>
  <c r="G5019" i="26"/>
  <c r="G5003" i="26"/>
  <c r="G4987" i="26"/>
  <c r="G4971" i="26"/>
  <c r="G4955" i="26"/>
  <c r="G4939" i="26"/>
  <c r="G4923" i="26"/>
  <c r="G4907" i="26"/>
  <c r="G4891" i="26"/>
  <c r="G4875" i="26"/>
  <c r="G4859" i="26"/>
  <c r="G4843" i="26"/>
  <c r="G4827" i="26"/>
  <c r="G4811" i="26"/>
  <c r="G4795" i="26"/>
  <c r="G4779" i="26"/>
  <c r="G4763" i="26"/>
  <c r="G4747" i="26"/>
  <c r="G4731" i="26"/>
  <c r="G4715" i="26"/>
  <c r="G4699" i="26"/>
  <c r="G4683" i="26"/>
  <c r="G4667" i="26"/>
  <c r="G4651" i="26"/>
  <c r="G4635" i="26"/>
  <c r="G4619" i="26"/>
  <c r="G4603" i="26"/>
  <c r="G4587" i="26"/>
  <c r="G4571" i="26"/>
  <c r="G4555" i="26"/>
  <c r="G4539" i="26"/>
  <c r="G4523" i="26"/>
  <c r="G4507" i="26"/>
  <c r="G4491" i="26"/>
  <c r="G4475" i="26"/>
  <c r="G4459" i="26"/>
  <c r="G4443" i="26"/>
  <c r="G4427" i="26"/>
  <c r="G4411" i="26"/>
  <c r="G4395" i="26"/>
  <c r="G4379" i="26"/>
  <c r="G4363" i="26"/>
  <c r="G4347" i="26"/>
  <c r="G4331" i="26"/>
  <c r="G4315" i="26"/>
  <c r="G4299" i="26"/>
  <c r="G4283" i="26"/>
  <c r="G4267" i="26"/>
  <c r="G4251" i="26"/>
  <c r="G4235" i="26"/>
  <c r="G4219" i="26"/>
  <c r="G4203" i="26"/>
  <c r="G4187" i="26"/>
  <c r="G4171" i="26"/>
  <c r="G4155" i="26"/>
  <c r="G4139" i="26"/>
  <c r="G4123" i="26"/>
  <c r="G4107" i="26"/>
  <c r="G4091" i="26"/>
  <c r="G4075" i="26"/>
  <c r="G4059" i="26"/>
  <c r="G4043" i="26"/>
  <c r="G4027" i="26"/>
  <c r="G4011" i="26"/>
  <c r="G3995" i="26"/>
  <c r="G3979" i="26"/>
  <c r="G3963" i="26"/>
  <c r="G3947" i="26"/>
  <c r="G3928" i="26"/>
  <c r="G3906" i="26"/>
  <c r="G3882" i="26"/>
  <c r="G3818" i="26"/>
  <c r="G3754" i="26"/>
  <c r="G3690" i="26"/>
  <c r="G3626" i="26"/>
  <c r="G3562" i="26"/>
  <c r="G3498" i="26"/>
  <c r="G3434" i="26"/>
  <c r="G3370" i="26"/>
  <c r="G3306" i="26"/>
  <c r="G3242" i="26"/>
  <c r="G3178" i="26"/>
  <c r="G3114" i="26"/>
  <c r="G3050" i="26"/>
  <c r="G2986" i="26"/>
  <c r="G2922" i="26"/>
  <c r="G2845" i="26"/>
  <c r="G2621" i="26"/>
  <c r="G2365" i="26"/>
  <c r="G2109" i="26"/>
  <c r="G1853" i="26"/>
  <c r="G1267" i="26"/>
  <c r="G11" i="26"/>
  <c r="G12" i="26"/>
  <c r="G16" i="26"/>
  <c r="G20" i="26"/>
  <c r="G24" i="26"/>
  <c r="G28" i="26"/>
  <c r="G32" i="26"/>
  <c r="G36" i="26"/>
  <c r="G10" i="26"/>
  <c r="G15" i="26"/>
  <c r="G21" i="26"/>
  <c r="G26" i="26"/>
  <c r="G31" i="26"/>
  <c r="G37" i="26"/>
  <c r="G9" i="26"/>
  <c r="G18" i="26"/>
  <c r="G25" i="26"/>
  <c r="G33" i="26"/>
  <c r="G13" i="26"/>
  <c r="G22" i="26"/>
  <c r="G30" i="26"/>
  <c r="G14" i="26"/>
  <c r="G27" i="26"/>
  <c r="G38" i="26"/>
  <c r="G17" i="26"/>
  <c r="G34" i="26"/>
  <c r="G19" i="26"/>
  <c r="G23" i="26"/>
  <c r="G35" i="26"/>
  <c r="G29" i="26"/>
  <c r="J28" i="26" l="1"/>
  <c r="K28" i="26" s="1"/>
  <c r="L28" i="26" s="1"/>
  <c r="J27" i="26"/>
  <c r="K27" i="26" s="1"/>
  <c r="L27" i="26" s="1"/>
  <c r="J26" i="26"/>
  <c r="K26" i="26" s="1"/>
  <c r="L26" i="26" s="1"/>
  <c r="J25" i="26"/>
  <c r="K25" i="26" s="1"/>
  <c r="L25" i="26" s="1"/>
  <c r="L21" i="26"/>
  <c r="L20" i="26"/>
  <c r="L19" i="26"/>
  <c r="L18" i="26"/>
  <c r="N11" i="16" l="1"/>
  <c r="L11" i="16"/>
  <c r="M8" i="16"/>
  <c r="L8" i="16" s="1"/>
  <c r="L10" i="16"/>
  <c r="O10" i="16"/>
  <c r="N10" i="16" s="1"/>
  <c r="M10" i="16"/>
  <c r="O9" i="16"/>
  <c r="N9" i="16" s="1"/>
  <c r="M9" i="16"/>
  <c r="L9" i="16" s="1"/>
  <c r="O8" i="16"/>
  <c r="N8" i="16" s="1"/>
  <c r="L7" i="16"/>
  <c r="O7" i="16"/>
  <c r="N7" i="16" s="1"/>
  <c r="M7" i="16"/>
  <c r="P33" i="15"/>
  <c r="O33" i="15"/>
  <c r="N33" i="15"/>
  <c r="P31" i="15"/>
  <c r="O31" i="15"/>
  <c r="N31" i="15"/>
  <c r="P29" i="15"/>
  <c r="O29" i="15"/>
  <c r="N29" i="15"/>
  <c r="P26" i="15"/>
  <c r="P28" i="15"/>
  <c r="O28" i="15"/>
  <c r="N28" i="15"/>
  <c r="O27" i="15"/>
  <c r="P27" i="15"/>
  <c r="N27" i="15"/>
  <c r="O26" i="15"/>
  <c r="N26" i="15"/>
  <c r="O24" i="15"/>
  <c r="P24" i="15"/>
  <c r="N24" i="15"/>
  <c r="L8" i="15"/>
  <c r="K8" i="15"/>
  <c r="J8" i="15"/>
  <c r="G8" i="15"/>
  <c r="E8" i="15"/>
  <c r="D8" i="15"/>
  <c r="F8" i="15" s="1"/>
  <c r="B8" i="15"/>
  <c r="G14" i="15"/>
  <c r="G13" i="15"/>
  <c r="G12" i="15"/>
  <c r="G11" i="15"/>
  <c r="G10" i="15"/>
  <c r="G9" i="15"/>
  <c r="L9" i="22"/>
  <c r="L8" i="22"/>
  <c r="L7" i="22"/>
  <c r="L6" i="22"/>
  <c r="L5" i="22"/>
  <c r="L4" i="22"/>
  <c r="L3" i="22"/>
  <c r="L14" i="15"/>
  <c r="L13" i="15"/>
  <c r="L12" i="15"/>
  <c r="L11" i="15"/>
  <c r="L10" i="15"/>
  <c r="L9" i="15"/>
  <c r="K10" i="15"/>
  <c r="J14" i="15"/>
  <c r="J13" i="15"/>
  <c r="J12" i="15"/>
  <c r="J11" i="15"/>
  <c r="J10" i="15"/>
  <c r="J9" i="15"/>
  <c r="E14" i="15"/>
  <c r="E13" i="15"/>
  <c r="E12" i="15"/>
  <c r="E11" i="15"/>
  <c r="E10" i="15"/>
  <c r="E9" i="15"/>
  <c r="D14" i="15"/>
  <c r="D13" i="15"/>
  <c r="D12" i="15"/>
  <c r="F12" i="15" s="1"/>
  <c r="H12" i="15" s="1"/>
  <c r="D11" i="15"/>
  <c r="D10" i="15"/>
  <c r="D9" i="15"/>
  <c r="B14" i="15"/>
  <c r="B13" i="15"/>
  <c r="B12" i="15"/>
  <c r="B11" i="15"/>
  <c r="B10" i="15"/>
  <c r="B9" i="15"/>
  <c r="J9" i="22"/>
  <c r="K14" i="15" s="1"/>
  <c r="J8" i="22"/>
  <c r="K13" i="15" s="1"/>
  <c r="J7" i="22"/>
  <c r="K12" i="15" s="1"/>
  <c r="J6" i="22"/>
  <c r="K11" i="15" s="1"/>
  <c r="J5" i="22"/>
  <c r="J4" i="22"/>
  <c r="J3" i="22"/>
  <c r="K9" i="15" s="1"/>
  <c r="O12" i="15" l="1"/>
  <c r="N12" i="15"/>
  <c r="P8" i="15"/>
  <c r="H8" i="15"/>
  <c r="F9" i="15"/>
  <c r="P9" i="15" s="1"/>
  <c r="F13" i="15"/>
  <c r="P12" i="15"/>
  <c r="F11" i="15"/>
  <c r="F14" i="15"/>
  <c r="F10" i="15"/>
  <c r="H13" i="15" l="1"/>
  <c r="P13" i="15"/>
  <c r="H11" i="15"/>
  <c r="P11" i="15"/>
  <c r="O8" i="15"/>
  <c r="N8" i="15"/>
  <c r="H10" i="15"/>
  <c r="P10" i="15"/>
  <c r="P20" i="15" s="1"/>
  <c r="H14" i="15"/>
  <c r="P14" i="15"/>
  <c r="H9" i="15"/>
  <c r="P22" i="15"/>
  <c r="P19" i="15" l="1"/>
  <c r="P21" i="15"/>
  <c r="O9" i="15"/>
  <c r="N9" i="15"/>
  <c r="O10" i="15"/>
  <c r="N10" i="15"/>
  <c r="O11" i="15"/>
  <c r="N11" i="15"/>
  <c r="P18" i="15"/>
  <c r="P17" i="15"/>
  <c r="O14" i="15"/>
  <c r="N14" i="15"/>
  <c r="O13" i="15"/>
  <c r="O18" i="15" s="1"/>
  <c r="N13" i="15"/>
  <c r="N18" i="15" l="1"/>
  <c r="N17" i="15"/>
  <c r="N19" i="15"/>
  <c r="O21" i="15"/>
  <c r="O20" i="15"/>
  <c r="O19" i="15"/>
  <c r="O22" i="15"/>
  <c r="N21" i="15"/>
  <c r="N22" i="15"/>
  <c r="O17" i="15"/>
  <c r="N20" i="15"/>
  <c r="D40" i="13" l="1"/>
  <c r="D37" i="13"/>
  <c r="D36" i="13"/>
  <c r="D26" i="13"/>
  <c r="F32" i="13" s="1"/>
  <c r="G13" i="13"/>
  <c r="H13" i="13" s="1"/>
  <c r="I13" i="13" s="1"/>
  <c r="E20" i="13"/>
  <c r="G14" i="13" s="1"/>
  <c r="F11" i="13"/>
  <c r="G11" i="13" s="1"/>
  <c r="H11" i="13" s="1"/>
  <c r="I11" i="13" s="1"/>
  <c r="J11" i="13" s="1"/>
  <c r="F9" i="13"/>
  <c r="G9" i="13" s="1"/>
  <c r="H9" i="13" s="1"/>
  <c r="I9" i="13" s="1"/>
  <c r="J9" i="13" s="1"/>
  <c r="E8" i="13"/>
  <c r="F8" i="13" s="1"/>
  <c r="E6" i="13"/>
  <c r="F6" i="13" s="1"/>
  <c r="G6" i="13" s="1"/>
  <c r="H6" i="13" s="1"/>
  <c r="I6" i="13" s="1"/>
  <c r="J6" i="13" s="1"/>
  <c r="K64" i="17"/>
  <c r="K63" i="17"/>
  <c r="G42" i="17"/>
  <c r="H42" i="17"/>
  <c r="I42" i="17"/>
  <c r="J42" i="17"/>
  <c r="K42" i="17"/>
  <c r="H43" i="17"/>
  <c r="I43" i="17"/>
  <c r="J43" i="17"/>
  <c r="K43" i="17"/>
  <c r="G45" i="17"/>
  <c r="H45" i="17"/>
  <c r="I45" i="17"/>
  <c r="I47" i="17" s="1"/>
  <c r="J45" i="17"/>
  <c r="K45" i="17"/>
  <c r="K47" i="17" s="1"/>
  <c r="J47" i="17"/>
  <c r="H47" i="17"/>
  <c r="G47" i="17"/>
  <c r="K2" i="17"/>
  <c r="K40" i="17" s="1"/>
  <c r="K56" i="17" s="1"/>
  <c r="J2" i="17"/>
  <c r="J40" i="17" s="1"/>
  <c r="J56" i="17" s="1"/>
  <c r="I2" i="17"/>
  <c r="I40" i="17" s="1"/>
  <c r="I56" i="17" s="1"/>
  <c r="H2" i="17"/>
  <c r="H40" i="17" s="1"/>
  <c r="H56" i="17" s="1"/>
  <c r="G2" i="17"/>
  <c r="G40" i="17" s="1"/>
  <c r="G56" i="17" s="1"/>
  <c r="J22" i="17"/>
  <c r="K36" i="17"/>
  <c r="J36" i="17"/>
  <c r="I36" i="17"/>
  <c r="H36" i="17"/>
  <c r="G36" i="17"/>
  <c r="H32" i="17"/>
  <c r="I32" i="17"/>
  <c r="J32" i="17"/>
  <c r="K32" i="17"/>
  <c r="G32" i="17"/>
  <c r="K29" i="17"/>
  <c r="J29" i="17"/>
  <c r="I29" i="17"/>
  <c r="H29" i="17"/>
  <c r="G29" i="17"/>
  <c r="K28" i="17"/>
  <c r="J28" i="17"/>
  <c r="I28" i="17"/>
  <c r="H28" i="17"/>
  <c r="G28" i="17"/>
  <c r="K27" i="17"/>
  <c r="J27" i="17"/>
  <c r="I27" i="17"/>
  <c r="H27" i="17"/>
  <c r="G27" i="17"/>
  <c r="K26" i="17"/>
  <c r="J26" i="17"/>
  <c r="I26" i="17"/>
  <c r="H26" i="17"/>
  <c r="G26" i="17"/>
  <c r="K25" i="17"/>
  <c r="J25" i="17"/>
  <c r="I25" i="17"/>
  <c r="H25" i="17"/>
  <c r="G25" i="17"/>
  <c r="K24" i="17"/>
  <c r="J24" i="17"/>
  <c r="I24" i="17"/>
  <c r="H24" i="17"/>
  <c r="G24" i="17"/>
  <c r="K23" i="17"/>
  <c r="J23" i="17"/>
  <c r="I23" i="17"/>
  <c r="H23" i="17"/>
  <c r="G23" i="17"/>
  <c r="K22" i="17"/>
  <c r="I22" i="17"/>
  <c r="H22" i="17"/>
  <c r="G22" i="17"/>
  <c r="K21" i="17"/>
  <c r="J21" i="17"/>
  <c r="I21" i="17"/>
  <c r="H21" i="17"/>
  <c r="G21" i="17"/>
  <c r="B32" i="17"/>
  <c r="B31" i="17"/>
  <c r="B22" i="17"/>
  <c r="B23" i="17"/>
  <c r="B24" i="17"/>
  <c r="B25" i="17"/>
  <c r="B26" i="17"/>
  <c r="B27" i="17"/>
  <c r="B28" i="17"/>
  <c r="B29" i="17"/>
  <c r="B21" i="17"/>
  <c r="K15" i="17"/>
  <c r="J15" i="17"/>
  <c r="I15" i="17"/>
  <c r="H15" i="17"/>
  <c r="G15" i="17"/>
  <c r="K14" i="17"/>
  <c r="J14" i="17"/>
  <c r="I14" i="17"/>
  <c r="H14" i="17"/>
  <c r="G14" i="17"/>
  <c r="K13" i="17"/>
  <c r="J13" i="17"/>
  <c r="I13" i="17"/>
  <c r="H13" i="17"/>
  <c r="G13" i="17"/>
  <c r="K12" i="17"/>
  <c r="J12" i="17"/>
  <c r="I12" i="17"/>
  <c r="H12" i="17"/>
  <c r="G12" i="17"/>
  <c r="K8" i="17"/>
  <c r="J8" i="17"/>
  <c r="I8" i="17"/>
  <c r="H8" i="17"/>
  <c r="K7" i="17"/>
  <c r="J7" i="17"/>
  <c r="I7" i="17"/>
  <c r="H7" i="17"/>
  <c r="G8" i="17"/>
  <c r="G7" i="17"/>
  <c r="B8" i="17"/>
  <c r="H5" i="17"/>
  <c r="I5" i="17"/>
  <c r="J5" i="17"/>
  <c r="K5" i="17"/>
  <c r="H6" i="17"/>
  <c r="I6" i="17"/>
  <c r="J6" i="17"/>
  <c r="K6" i="17"/>
  <c r="G6" i="17"/>
  <c r="G5" i="17"/>
  <c r="B13" i="17"/>
  <c r="B14" i="17"/>
  <c r="B15" i="17"/>
  <c r="B12" i="17"/>
  <c r="D25" i="13" l="1"/>
  <c r="H29" i="13" s="1"/>
  <c r="F10" i="13"/>
  <c r="F12" i="13" s="1"/>
  <c r="G8" i="13"/>
  <c r="J13" i="13"/>
  <c r="J14" i="13" s="1"/>
  <c r="I14" i="13"/>
  <c r="H14" i="13"/>
  <c r="E10" i="13"/>
  <c r="E12" i="13" s="1"/>
  <c r="F14" i="13"/>
  <c r="I9" i="17"/>
  <c r="H9" i="17"/>
  <c r="J16" i="17"/>
  <c r="J31" i="17"/>
  <c r="J33" i="17" s="1"/>
  <c r="I31" i="17"/>
  <c r="I33" i="17" s="1"/>
  <c r="G16" i="17"/>
  <c r="G31" i="17"/>
  <c r="G33" i="17" s="1"/>
  <c r="J9" i="17"/>
  <c r="H16" i="17"/>
  <c r="H18" i="17" s="1"/>
  <c r="H31" i="17"/>
  <c r="H33" i="17" s="1"/>
  <c r="K9" i="17"/>
  <c r="K16" i="17"/>
  <c r="K31" i="17"/>
  <c r="K33" i="17" s="1"/>
  <c r="G9" i="17"/>
  <c r="G18" i="17" s="1"/>
  <c r="I16" i="17"/>
  <c r="I18" i="17" s="1"/>
  <c r="H8" i="13" l="1"/>
  <c r="G10" i="13"/>
  <c r="G12" i="13" s="1"/>
  <c r="G16" i="13" s="1"/>
  <c r="F16" i="13"/>
  <c r="K18" i="17"/>
  <c r="H35" i="17"/>
  <c r="H38" i="17" s="1"/>
  <c r="H59" i="17" s="1"/>
  <c r="H49" i="17"/>
  <c r="H51" i="17" s="1"/>
  <c r="I35" i="17"/>
  <c r="I38" i="17" s="1"/>
  <c r="I59" i="17" s="1"/>
  <c r="I49" i="17"/>
  <c r="I51" i="17" s="1"/>
  <c r="I58" i="17" s="1"/>
  <c r="K35" i="17"/>
  <c r="K38" i="17" s="1"/>
  <c r="K59" i="17" s="1"/>
  <c r="J18" i="17"/>
  <c r="K49" i="17" s="1"/>
  <c r="K51" i="17" s="1"/>
  <c r="K58" i="17" s="1"/>
  <c r="K61" i="17" s="1"/>
  <c r="G35" i="17"/>
  <c r="G38" i="17" s="1"/>
  <c r="I8" i="13" l="1"/>
  <c r="H10" i="13"/>
  <c r="H12" i="13" s="1"/>
  <c r="H16" i="13" s="1"/>
  <c r="H58" i="17"/>
  <c r="H61" i="17" s="1"/>
  <c r="I61" i="17"/>
  <c r="J35" i="17"/>
  <c r="J38" i="17" s="1"/>
  <c r="J59" i="17" s="1"/>
  <c r="J49" i="17"/>
  <c r="J51" i="17" s="1"/>
  <c r="J58" i="17" s="1"/>
  <c r="J61" i="17" s="1"/>
  <c r="J8" i="13" l="1"/>
  <c r="J10" i="13" s="1"/>
  <c r="J12" i="13" s="1"/>
  <c r="I10" i="13"/>
  <c r="I12" i="13" s="1"/>
  <c r="I16" i="13" s="1"/>
  <c r="K53" i="17"/>
  <c r="K54" i="17"/>
  <c r="J16" i="13" l="1"/>
  <c r="D32" i="13" s="1"/>
  <c r="D24" i="13"/>
  <c r="D28" i="13" s="1"/>
  <c r="D33" i="13" s="1"/>
  <c r="B7" i="17"/>
  <c r="B6" i="17"/>
  <c r="B5" i="17"/>
  <c r="J42" i="14"/>
  <c r="J41" i="14"/>
  <c r="J38" i="14"/>
  <c r="J40" i="14"/>
  <c r="J37" i="14"/>
  <c r="E24" i="14"/>
  <c r="E22" i="14"/>
  <c r="J25" i="14"/>
  <c r="J23" i="14"/>
  <c r="G8" i="21"/>
  <c r="G6" i="21"/>
  <c r="J24" i="14"/>
  <c r="J33" i="14"/>
  <c r="J32" i="14"/>
  <c r="J31" i="14"/>
  <c r="E34" i="14"/>
  <c r="E31" i="14"/>
  <c r="E30" i="14"/>
  <c r="J30" i="14"/>
  <c r="J16" i="14"/>
  <c r="I16" i="14"/>
  <c r="I17" i="14"/>
  <c r="J17" i="14"/>
  <c r="J11" i="14"/>
  <c r="J12" i="14"/>
  <c r="J13" i="14"/>
  <c r="J14" i="14"/>
  <c r="J10" i="14"/>
  <c r="I11" i="14"/>
  <c r="L12" i="20"/>
  <c r="L7" i="20"/>
  <c r="L6" i="20"/>
  <c r="P6" i="20"/>
  <c r="D34" i="13" l="1"/>
  <c r="H66" i="20"/>
  <c r="D63" i="20"/>
  <c r="D64" i="20"/>
  <c r="D65" i="20"/>
  <c r="D66" i="20"/>
  <c r="H8" i="20"/>
  <c r="H64" i="20"/>
  <c r="H63" i="20"/>
  <c r="H62" i="20"/>
  <c r="H61" i="20"/>
  <c r="H60" i="20"/>
  <c r="H59" i="20"/>
  <c r="H58" i="20"/>
  <c r="H57" i="20"/>
  <c r="H56" i="20"/>
  <c r="H55" i="20"/>
  <c r="H54" i="20"/>
  <c r="H53" i="20"/>
  <c r="H52" i="20"/>
  <c r="H51" i="20"/>
  <c r="H50" i="20"/>
  <c r="H49" i="20"/>
  <c r="H48" i="20"/>
  <c r="H47" i="20"/>
  <c r="H46" i="20"/>
  <c r="H45" i="20"/>
  <c r="H44" i="20"/>
  <c r="H43" i="20"/>
  <c r="H42" i="20"/>
  <c r="H41" i="20"/>
  <c r="H40" i="20"/>
  <c r="H39" i="20"/>
  <c r="H38" i="20"/>
  <c r="H37" i="20"/>
  <c r="H36" i="20"/>
  <c r="H35" i="20"/>
  <c r="H34" i="20"/>
  <c r="H33" i="20"/>
  <c r="H32" i="20"/>
  <c r="H31" i="20"/>
  <c r="H30" i="20"/>
  <c r="H29" i="20"/>
  <c r="H28" i="20"/>
  <c r="H27" i="20"/>
  <c r="H26" i="20"/>
  <c r="H25" i="20"/>
  <c r="H24" i="20"/>
  <c r="H23" i="20"/>
  <c r="H22" i="20"/>
  <c r="H21" i="20"/>
  <c r="H20" i="20"/>
  <c r="H19" i="20"/>
  <c r="H18" i="20"/>
  <c r="H17" i="20"/>
  <c r="H16" i="20"/>
  <c r="H15" i="20"/>
  <c r="H14" i="20"/>
  <c r="H13" i="20"/>
  <c r="H12" i="20"/>
  <c r="H11" i="20"/>
  <c r="H10" i="20"/>
  <c r="H9" i="20"/>
  <c r="H65" i="20"/>
  <c r="D8" i="20"/>
  <c r="P5" i="20" s="1"/>
  <c r="D9" i="20"/>
  <c r="D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D36" i="20"/>
  <c r="D37" i="20"/>
  <c r="D38" i="20"/>
  <c r="D39" i="20"/>
  <c r="D40" i="20"/>
  <c r="D41" i="20"/>
  <c r="D42" i="20"/>
  <c r="D43" i="20"/>
  <c r="D44" i="20"/>
  <c r="D45" i="20"/>
  <c r="D46" i="20"/>
  <c r="D47" i="20"/>
  <c r="D48" i="20"/>
  <c r="D49" i="20"/>
  <c r="D50" i="20"/>
  <c r="D51" i="20"/>
  <c r="D52" i="20"/>
  <c r="D53" i="20"/>
  <c r="D54" i="20"/>
  <c r="D55" i="20"/>
  <c r="D56" i="20"/>
  <c r="D57" i="20"/>
  <c r="D58" i="20"/>
  <c r="D59" i="20"/>
  <c r="D60" i="20"/>
  <c r="D61" i="20"/>
  <c r="D62" i="20"/>
  <c r="E32" i="14"/>
  <c r="D34" i="14"/>
  <c r="D31" i="14"/>
  <c r="D32" i="14"/>
  <c r="D30" i="14"/>
  <c r="C32" i="14"/>
  <c r="C31" i="14"/>
  <c r="C30" i="14"/>
  <c r="F17" i="14"/>
  <c r="F16" i="14"/>
  <c r="H13" i="14"/>
  <c r="E11" i="14"/>
  <c r="E12" i="14"/>
  <c r="G12" i="14" s="1"/>
  <c r="E13" i="14"/>
  <c r="E14" i="14"/>
  <c r="E10" i="14"/>
  <c r="D14" i="14"/>
  <c r="G14" i="14" s="1"/>
  <c r="D13" i="14"/>
  <c r="G13" i="14" s="1"/>
  <c r="D12" i="14"/>
  <c r="H12" i="14" s="1"/>
  <c r="D11" i="14"/>
  <c r="H11" i="14" s="1"/>
  <c r="D10" i="14"/>
  <c r="G10" i="14" s="1"/>
  <c r="B11" i="14"/>
  <c r="B12" i="14"/>
  <c r="B13" i="14"/>
  <c r="B14" i="14"/>
  <c r="B10" i="14"/>
  <c r="D40" i="18"/>
  <c r="E40" i="18"/>
  <c r="F40" i="18"/>
  <c r="G40" i="18"/>
  <c r="H40" i="18"/>
  <c r="I40" i="18"/>
  <c r="J40" i="18"/>
  <c r="K40" i="18"/>
  <c r="L40" i="18"/>
  <c r="M40" i="18"/>
  <c r="N40" i="18"/>
  <c r="O40" i="18"/>
  <c r="D41" i="18"/>
  <c r="E41" i="18"/>
  <c r="F41" i="18"/>
  <c r="G41" i="18"/>
  <c r="H41" i="18"/>
  <c r="I41" i="18"/>
  <c r="J41" i="18"/>
  <c r="K41" i="18"/>
  <c r="L41" i="18"/>
  <c r="M41" i="18"/>
  <c r="N41" i="18"/>
  <c r="O41" i="18"/>
  <c r="D42" i="18"/>
  <c r="E42" i="18"/>
  <c r="F42" i="18"/>
  <c r="G42" i="18"/>
  <c r="H42" i="18"/>
  <c r="I42" i="18"/>
  <c r="J42" i="18"/>
  <c r="K42" i="18"/>
  <c r="L42" i="18"/>
  <c r="M42" i="18"/>
  <c r="N42" i="18"/>
  <c r="O42" i="18"/>
  <c r="C41" i="18"/>
  <c r="C42" i="18"/>
  <c r="C40" i="18"/>
  <c r="D38" i="18"/>
  <c r="E38" i="18"/>
  <c r="F38" i="18"/>
  <c r="G38" i="18"/>
  <c r="H38" i="18"/>
  <c r="I38" i="18"/>
  <c r="J38" i="18"/>
  <c r="K38" i="18"/>
  <c r="L38" i="18"/>
  <c r="M38" i="18"/>
  <c r="N38" i="18"/>
  <c r="O38" i="18"/>
  <c r="D39" i="18"/>
  <c r="E39" i="18"/>
  <c r="F39" i="18"/>
  <c r="G39" i="18"/>
  <c r="H39" i="18"/>
  <c r="I39" i="18"/>
  <c r="J39" i="18"/>
  <c r="K39" i="18"/>
  <c r="L39" i="18"/>
  <c r="M39" i="18"/>
  <c r="N39" i="18"/>
  <c r="O39" i="18"/>
  <c r="C39" i="18"/>
  <c r="C38" i="18"/>
  <c r="B44" i="18"/>
  <c r="B42" i="18"/>
  <c r="B40" i="18"/>
  <c r="B41" i="18"/>
  <c r="B38" i="18"/>
  <c r="B39" i="18"/>
  <c r="B37" i="18"/>
  <c r="C77" i="18"/>
  <c r="D77" i="18"/>
  <c r="E77" i="18"/>
  <c r="F77" i="18"/>
  <c r="G77" i="18"/>
  <c r="H77" i="18"/>
  <c r="I77" i="18"/>
  <c r="J77" i="18"/>
  <c r="K77" i="18"/>
  <c r="L77" i="18"/>
  <c r="M77" i="18"/>
  <c r="N77" i="18"/>
  <c r="C50" i="18"/>
  <c r="D50" i="18"/>
  <c r="E50" i="18"/>
  <c r="F50" i="18"/>
  <c r="G50" i="18"/>
  <c r="H50" i="18"/>
  <c r="I50" i="18"/>
  <c r="J50" i="18"/>
  <c r="K50" i="18"/>
  <c r="L50" i="18"/>
  <c r="M50" i="18"/>
  <c r="N50" i="18"/>
  <c r="C51" i="18"/>
  <c r="D51" i="18"/>
  <c r="E51" i="18"/>
  <c r="F51" i="18"/>
  <c r="G51" i="18"/>
  <c r="H51" i="18"/>
  <c r="I51" i="18"/>
  <c r="J51" i="18"/>
  <c r="K51" i="18"/>
  <c r="L51" i="18"/>
  <c r="M51" i="18"/>
  <c r="N51" i="18"/>
  <c r="C52" i="18"/>
  <c r="D52" i="18"/>
  <c r="E52" i="18"/>
  <c r="F52" i="18"/>
  <c r="G52" i="18"/>
  <c r="H52" i="18"/>
  <c r="I52" i="18"/>
  <c r="J52" i="18"/>
  <c r="K52" i="18"/>
  <c r="L52" i="18"/>
  <c r="M52" i="18"/>
  <c r="N52" i="18"/>
  <c r="C53" i="18"/>
  <c r="D53" i="18"/>
  <c r="E53" i="18"/>
  <c r="F53" i="18"/>
  <c r="G53" i="18"/>
  <c r="H53" i="18"/>
  <c r="I53" i="18"/>
  <c r="J53" i="18"/>
  <c r="K53" i="18"/>
  <c r="L53" i="18"/>
  <c r="M53" i="18"/>
  <c r="N53" i="18"/>
  <c r="C54" i="18"/>
  <c r="D54" i="18"/>
  <c r="E54" i="18"/>
  <c r="F54" i="18"/>
  <c r="G54" i="18"/>
  <c r="H54" i="18"/>
  <c r="I54" i="18"/>
  <c r="J54" i="18"/>
  <c r="K54" i="18"/>
  <c r="L54" i="18"/>
  <c r="M54" i="18"/>
  <c r="N54" i="18"/>
  <c r="C55" i="18"/>
  <c r="D55" i="18"/>
  <c r="E55" i="18"/>
  <c r="F55" i="18"/>
  <c r="G55" i="18"/>
  <c r="H55" i="18"/>
  <c r="I55" i="18"/>
  <c r="J55" i="18"/>
  <c r="K55" i="18"/>
  <c r="L55" i="18"/>
  <c r="M55" i="18"/>
  <c r="N55" i="18"/>
  <c r="C56" i="18"/>
  <c r="D56" i="18"/>
  <c r="E56" i="18"/>
  <c r="F56" i="18"/>
  <c r="G56" i="18"/>
  <c r="H56" i="18"/>
  <c r="I56" i="18"/>
  <c r="J56" i="18"/>
  <c r="K56" i="18"/>
  <c r="L56" i="18"/>
  <c r="M56" i="18"/>
  <c r="N56" i="18"/>
  <c r="C57" i="18"/>
  <c r="D57" i="18"/>
  <c r="E57" i="18"/>
  <c r="F57" i="18"/>
  <c r="G57" i="18"/>
  <c r="H57" i="18"/>
  <c r="I57" i="18"/>
  <c r="J57" i="18"/>
  <c r="K57" i="18"/>
  <c r="L57" i="18"/>
  <c r="M57" i="18"/>
  <c r="N57" i="18"/>
  <c r="C58" i="18"/>
  <c r="D58" i="18"/>
  <c r="E58" i="18"/>
  <c r="F58" i="18"/>
  <c r="G58" i="18"/>
  <c r="H58" i="18"/>
  <c r="I58" i="18"/>
  <c r="J58" i="18"/>
  <c r="K58" i="18"/>
  <c r="L58" i="18"/>
  <c r="M58" i="18"/>
  <c r="N58" i="18"/>
  <c r="C59" i="18"/>
  <c r="D59" i="18"/>
  <c r="E59" i="18"/>
  <c r="F59" i="18"/>
  <c r="G59" i="18"/>
  <c r="H59" i="18"/>
  <c r="I59" i="18"/>
  <c r="J59" i="18"/>
  <c r="K59" i="18"/>
  <c r="L59" i="18"/>
  <c r="M59" i="18"/>
  <c r="N59" i="18"/>
  <c r="C60" i="18"/>
  <c r="D60" i="18"/>
  <c r="E60" i="18"/>
  <c r="F60" i="18"/>
  <c r="G60" i="18"/>
  <c r="H60" i="18"/>
  <c r="I60" i="18"/>
  <c r="J60" i="18"/>
  <c r="K60" i="18"/>
  <c r="L60" i="18"/>
  <c r="M60" i="18"/>
  <c r="N60" i="18"/>
  <c r="C61" i="18"/>
  <c r="D61" i="18"/>
  <c r="E61" i="18"/>
  <c r="F61" i="18"/>
  <c r="G61" i="18"/>
  <c r="H61" i="18"/>
  <c r="I61" i="18"/>
  <c r="J61" i="18"/>
  <c r="K61" i="18"/>
  <c r="L61" i="18"/>
  <c r="M61" i="18"/>
  <c r="N61" i="18"/>
  <c r="C62" i="18"/>
  <c r="D62" i="18"/>
  <c r="E62" i="18"/>
  <c r="F62" i="18"/>
  <c r="G62" i="18"/>
  <c r="H62" i="18"/>
  <c r="I62" i="18"/>
  <c r="J62" i="18"/>
  <c r="K62" i="18"/>
  <c r="L62" i="18"/>
  <c r="M62" i="18"/>
  <c r="N62" i="18"/>
  <c r="C63" i="18"/>
  <c r="D63" i="18"/>
  <c r="E63" i="18"/>
  <c r="F63" i="18"/>
  <c r="G63" i="18"/>
  <c r="H63" i="18"/>
  <c r="I63" i="18"/>
  <c r="J63" i="18"/>
  <c r="K63" i="18"/>
  <c r="L63" i="18"/>
  <c r="M63" i="18"/>
  <c r="N63" i="18"/>
  <c r="C64" i="18"/>
  <c r="D64" i="18"/>
  <c r="E64" i="18"/>
  <c r="F64" i="18"/>
  <c r="G64" i="18"/>
  <c r="H64" i="18"/>
  <c r="I64" i="18"/>
  <c r="J64" i="18"/>
  <c r="K64" i="18"/>
  <c r="L64" i="18"/>
  <c r="M64" i="18"/>
  <c r="N64" i="18"/>
  <c r="C65" i="18"/>
  <c r="D65" i="18"/>
  <c r="E65" i="18"/>
  <c r="F65" i="18"/>
  <c r="G65" i="18"/>
  <c r="H65" i="18"/>
  <c r="I65" i="18"/>
  <c r="J65" i="18"/>
  <c r="K65" i="18"/>
  <c r="L65" i="18"/>
  <c r="M65" i="18"/>
  <c r="N65" i="18"/>
  <c r="C66" i="18"/>
  <c r="D66" i="18"/>
  <c r="E66" i="18"/>
  <c r="F66" i="18"/>
  <c r="G66" i="18"/>
  <c r="H66" i="18"/>
  <c r="I66" i="18"/>
  <c r="J66" i="18"/>
  <c r="K66" i="18"/>
  <c r="L66" i="18"/>
  <c r="M66" i="18"/>
  <c r="N66" i="18"/>
  <c r="C67" i="18"/>
  <c r="D67" i="18"/>
  <c r="E67" i="18"/>
  <c r="F67" i="18"/>
  <c r="G67" i="18"/>
  <c r="H67" i="18"/>
  <c r="I67" i="18"/>
  <c r="J67" i="18"/>
  <c r="K67" i="18"/>
  <c r="L67" i="18"/>
  <c r="M67" i="18"/>
  <c r="N67" i="18"/>
  <c r="C68" i="18"/>
  <c r="D68" i="18"/>
  <c r="E68" i="18"/>
  <c r="F68" i="18"/>
  <c r="G68" i="18"/>
  <c r="H68" i="18"/>
  <c r="I68" i="18"/>
  <c r="J68" i="18"/>
  <c r="K68" i="18"/>
  <c r="L68" i="18"/>
  <c r="M68" i="18"/>
  <c r="N68" i="18"/>
  <c r="C69" i="18"/>
  <c r="D69" i="18"/>
  <c r="E69" i="18"/>
  <c r="F69" i="18"/>
  <c r="G69" i="18"/>
  <c r="H69" i="18"/>
  <c r="I69" i="18"/>
  <c r="J69" i="18"/>
  <c r="K69" i="18"/>
  <c r="L69" i="18"/>
  <c r="M69" i="18"/>
  <c r="N69" i="18"/>
  <c r="C70" i="18"/>
  <c r="D70" i="18"/>
  <c r="E70" i="18"/>
  <c r="F70" i="18"/>
  <c r="G70" i="18"/>
  <c r="H70" i="18"/>
  <c r="I70" i="18"/>
  <c r="J70" i="18"/>
  <c r="K70" i="18"/>
  <c r="L70" i="18"/>
  <c r="M70" i="18"/>
  <c r="N70" i="18"/>
  <c r="C71" i="18"/>
  <c r="D71" i="18"/>
  <c r="E71" i="18"/>
  <c r="F71" i="18"/>
  <c r="G71" i="18"/>
  <c r="H71" i="18"/>
  <c r="I71" i="18"/>
  <c r="J71" i="18"/>
  <c r="K71" i="18"/>
  <c r="L71" i="18"/>
  <c r="M71" i="18"/>
  <c r="N71" i="18"/>
  <c r="C72" i="18"/>
  <c r="D72" i="18"/>
  <c r="E72" i="18"/>
  <c r="F72" i="18"/>
  <c r="G72" i="18"/>
  <c r="H72" i="18"/>
  <c r="I72" i="18"/>
  <c r="J72" i="18"/>
  <c r="K72" i="18"/>
  <c r="L72" i="18"/>
  <c r="M72" i="18"/>
  <c r="N72" i="18"/>
  <c r="C73" i="18"/>
  <c r="D73" i="18"/>
  <c r="E73" i="18"/>
  <c r="F73" i="18"/>
  <c r="G73" i="18"/>
  <c r="H73" i="18"/>
  <c r="I73" i="18"/>
  <c r="J73" i="18"/>
  <c r="K73" i="18"/>
  <c r="L73" i="18"/>
  <c r="M73" i="18"/>
  <c r="N73" i="18"/>
  <c r="C74" i="18"/>
  <c r="D74" i="18"/>
  <c r="E74" i="18"/>
  <c r="F74" i="18"/>
  <c r="G74" i="18"/>
  <c r="H74" i="18"/>
  <c r="I74" i="18"/>
  <c r="J74" i="18"/>
  <c r="K74" i="18"/>
  <c r="L74" i="18"/>
  <c r="M74" i="18"/>
  <c r="N74" i="18"/>
  <c r="C75" i="18"/>
  <c r="D75" i="18"/>
  <c r="E75" i="18"/>
  <c r="F75" i="18"/>
  <c r="G75" i="18"/>
  <c r="H75" i="18"/>
  <c r="I75" i="18"/>
  <c r="J75" i="18"/>
  <c r="K75" i="18"/>
  <c r="L75" i="18"/>
  <c r="M75" i="18"/>
  <c r="N75" i="18"/>
  <c r="D49" i="18"/>
  <c r="E49" i="18"/>
  <c r="F49" i="18"/>
  <c r="G49" i="18"/>
  <c r="H49" i="18"/>
  <c r="I49" i="18"/>
  <c r="J49" i="18"/>
  <c r="K49" i="18"/>
  <c r="L49" i="18"/>
  <c r="M49" i="18"/>
  <c r="N49" i="18"/>
  <c r="C49" i="18"/>
  <c r="B75" i="18"/>
  <c r="B77" i="18"/>
  <c r="B50" i="18"/>
  <c r="B51" i="18"/>
  <c r="B52" i="18"/>
  <c r="B53" i="18"/>
  <c r="B54" i="18"/>
  <c r="B55" i="18"/>
  <c r="B56" i="18"/>
  <c r="B57" i="18"/>
  <c r="B58" i="18"/>
  <c r="B59" i="18"/>
  <c r="B60" i="18"/>
  <c r="B61" i="18"/>
  <c r="B62" i="18"/>
  <c r="B63" i="18"/>
  <c r="B64" i="18"/>
  <c r="B65" i="18"/>
  <c r="B66" i="18"/>
  <c r="B67" i="18"/>
  <c r="B68" i="18"/>
  <c r="B69" i="18"/>
  <c r="B70" i="18"/>
  <c r="B71" i="18"/>
  <c r="B72" i="18"/>
  <c r="B73" i="18"/>
  <c r="B74" i="18"/>
  <c r="B49" i="18"/>
  <c r="O35" i="18"/>
  <c r="O34" i="18"/>
  <c r="N22" i="18"/>
  <c r="O22" i="18"/>
  <c r="N23" i="18"/>
  <c r="O23" i="18"/>
  <c r="N24" i="18"/>
  <c r="O24" i="18"/>
  <c r="N25" i="18"/>
  <c r="O25" i="18"/>
  <c r="N26" i="18"/>
  <c r="O26" i="18"/>
  <c r="N27" i="18"/>
  <c r="O27" i="18"/>
  <c r="N28" i="18"/>
  <c r="O28" i="18"/>
  <c r="N29" i="18"/>
  <c r="O29" i="18"/>
  <c r="N30" i="18"/>
  <c r="O30" i="18"/>
  <c r="N31" i="18"/>
  <c r="O31" i="18"/>
  <c r="O21" i="18"/>
  <c r="N34" i="18"/>
  <c r="N35" i="18"/>
  <c r="D34" i="18"/>
  <c r="E34" i="18"/>
  <c r="F34" i="18"/>
  <c r="G34" i="18"/>
  <c r="H34" i="18"/>
  <c r="I34" i="18"/>
  <c r="J34" i="18"/>
  <c r="K34" i="18"/>
  <c r="L34" i="18"/>
  <c r="M34" i="18"/>
  <c r="D35" i="18"/>
  <c r="E35" i="18"/>
  <c r="F35" i="18"/>
  <c r="G35" i="18"/>
  <c r="H35" i="18"/>
  <c r="I35" i="18"/>
  <c r="J35" i="18"/>
  <c r="K35" i="18"/>
  <c r="L35" i="18"/>
  <c r="M35" i="18"/>
  <c r="C35" i="18"/>
  <c r="C34" i="18"/>
  <c r="D30" i="18"/>
  <c r="E30" i="18"/>
  <c r="F30" i="18"/>
  <c r="G30" i="18"/>
  <c r="H30" i="18"/>
  <c r="I30" i="18"/>
  <c r="J30" i="18"/>
  <c r="K30" i="18"/>
  <c r="L30" i="18"/>
  <c r="M30" i="18"/>
  <c r="D31" i="18"/>
  <c r="E31" i="18"/>
  <c r="F31" i="18"/>
  <c r="G31" i="18"/>
  <c r="H31" i="18"/>
  <c r="I31" i="18"/>
  <c r="J31" i="18"/>
  <c r="K31" i="18"/>
  <c r="L31" i="18"/>
  <c r="M31" i="18"/>
  <c r="C31" i="18"/>
  <c r="C30" i="18"/>
  <c r="D21" i="18"/>
  <c r="E21" i="18"/>
  <c r="F21" i="18"/>
  <c r="G21" i="18"/>
  <c r="H21" i="18"/>
  <c r="I21" i="18"/>
  <c r="J21" i="18"/>
  <c r="K21" i="18"/>
  <c r="L21" i="18"/>
  <c r="M21" i="18"/>
  <c r="N21" i="18"/>
  <c r="D22" i="18"/>
  <c r="E22" i="18"/>
  <c r="F22" i="18"/>
  <c r="G22" i="18"/>
  <c r="H22" i="18"/>
  <c r="I22" i="18"/>
  <c r="J22" i="18"/>
  <c r="K22" i="18"/>
  <c r="L22" i="18"/>
  <c r="M22" i="18"/>
  <c r="D23" i="18"/>
  <c r="E23" i="18"/>
  <c r="F23" i="18"/>
  <c r="G23" i="18"/>
  <c r="H23" i="18"/>
  <c r="I23" i="18"/>
  <c r="J23" i="18"/>
  <c r="K23" i="18"/>
  <c r="L23" i="18"/>
  <c r="M23" i="18"/>
  <c r="D24" i="18"/>
  <c r="E24" i="18"/>
  <c r="F24" i="18"/>
  <c r="G24" i="18"/>
  <c r="H24" i="18"/>
  <c r="I24" i="18"/>
  <c r="J24" i="18"/>
  <c r="K24" i="18"/>
  <c r="L24" i="18"/>
  <c r="M24" i="18"/>
  <c r="D25" i="18"/>
  <c r="E25" i="18"/>
  <c r="F25" i="18"/>
  <c r="G25" i="18"/>
  <c r="H25" i="18"/>
  <c r="I25" i="18"/>
  <c r="J25" i="18"/>
  <c r="K25" i="18"/>
  <c r="L25" i="18"/>
  <c r="M25" i="18"/>
  <c r="D26" i="18"/>
  <c r="E26" i="18"/>
  <c r="F26" i="18"/>
  <c r="G26" i="18"/>
  <c r="H26" i="18"/>
  <c r="I26" i="18"/>
  <c r="J26" i="18"/>
  <c r="K26" i="18"/>
  <c r="L26" i="18"/>
  <c r="M26" i="18"/>
  <c r="D27" i="18"/>
  <c r="E27" i="18"/>
  <c r="F27" i="18"/>
  <c r="G27" i="18"/>
  <c r="H27" i="18"/>
  <c r="I27" i="18"/>
  <c r="J27" i="18"/>
  <c r="K27" i="18"/>
  <c r="L27" i="18"/>
  <c r="M27" i="18"/>
  <c r="D28" i="18"/>
  <c r="E28" i="18"/>
  <c r="F28" i="18"/>
  <c r="G28" i="18"/>
  <c r="H28" i="18"/>
  <c r="I28" i="18"/>
  <c r="J28" i="18"/>
  <c r="K28" i="18"/>
  <c r="L28" i="18"/>
  <c r="M28" i="18"/>
  <c r="D29" i="18"/>
  <c r="E29" i="18"/>
  <c r="F29" i="18"/>
  <c r="G29" i="18"/>
  <c r="H29" i="18"/>
  <c r="I29" i="18"/>
  <c r="J29" i="18"/>
  <c r="K29" i="18"/>
  <c r="L29" i="18"/>
  <c r="M29" i="18"/>
  <c r="C22" i="18"/>
  <c r="C23" i="18"/>
  <c r="C24" i="18"/>
  <c r="C25" i="18"/>
  <c r="C26" i="18"/>
  <c r="C27" i="18"/>
  <c r="C28" i="18"/>
  <c r="C29" i="18"/>
  <c r="C21" i="18"/>
  <c r="B21" i="18"/>
  <c r="B22" i="18"/>
  <c r="B23" i="18"/>
  <c r="B24" i="18"/>
  <c r="B25" i="18"/>
  <c r="B26" i="18"/>
  <c r="B27" i="18"/>
  <c r="B28" i="18"/>
  <c r="B29" i="18"/>
  <c r="B30" i="18"/>
  <c r="B31" i="18"/>
  <c r="B34" i="18"/>
  <c r="B35" i="18"/>
  <c r="B20" i="18"/>
  <c r="C5" i="18"/>
  <c r="D5" i="18"/>
  <c r="E5" i="18"/>
  <c r="F5" i="18"/>
  <c r="G5" i="18"/>
  <c r="H5" i="18"/>
  <c r="I5" i="18"/>
  <c r="J5" i="18"/>
  <c r="K5" i="18"/>
  <c r="L5" i="18"/>
  <c r="M5" i="18"/>
  <c r="N5" i="18"/>
  <c r="O5" i="18"/>
  <c r="C7" i="18"/>
  <c r="D7" i="18"/>
  <c r="E7" i="18"/>
  <c r="F7" i="18"/>
  <c r="G7" i="18"/>
  <c r="H7" i="18"/>
  <c r="I7" i="18"/>
  <c r="J7" i="18"/>
  <c r="K7" i="18"/>
  <c r="L7" i="18"/>
  <c r="M7" i="18"/>
  <c r="N7" i="18"/>
  <c r="O7" i="18"/>
  <c r="C8" i="18"/>
  <c r="D8" i="18"/>
  <c r="E8" i="18"/>
  <c r="F8" i="18"/>
  <c r="G8" i="18"/>
  <c r="H8" i="18"/>
  <c r="I8" i="18"/>
  <c r="J8" i="18"/>
  <c r="K8" i="18"/>
  <c r="L8" i="18"/>
  <c r="M8" i="18"/>
  <c r="N8" i="18"/>
  <c r="O8" i="18"/>
  <c r="C9" i="18"/>
  <c r="D9" i="18"/>
  <c r="E9" i="18"/>
  <c r="F9" i="18"/>
  <c r="G9" i="18"/>
  <c r="H9" i="18"/>
  <c r="I9" i="18"/>
  <c r="J9" i="18"/>
  <c r="K9" i="18"/>
  <c r="L9" i="18"/>
  <c r="M9" i="18"/>
  <c r="N9" i="18"/>
  <c r="O9" i="18"/>
  <c r="C10" i="18"/>
  <c r="D10" i="18"/>
  <c r="E10" i="18"/>
  <c r="F10" i="18"/>
  <c r="G10" i="18"/>
  <c r="H10" i="18"/>
  <c r="I10" i="18"/>
  <c r="J10" i="18"/>
  <c r="K10" i="18"/>
  <c r="L10" i="18"/>
  <c r="M10" i="18"/>
  <c r="N10" i="18"/>
  <c r="O10" i="18"/>
  <c r="C11" i="18"/>
  <c r="D11" i="18"/>
  <c r="E11" i="18"/>
  <c r="F11" i="18"/>
  <c r="G11" i="18"/>
  <c r="H11" i="18"/>
  <c r="I11" i="18"/>
  <c r="J11" i="18"/>
  <c r="K11" i="18"/>
  <c r="L11" i="18"/>
  <c r="M11" i="18"/>
  <c r="N11" i="18"/>
  <c r="O11" i="18"/>
  <c r="C13" i="18"/>
  <c r="D13" i="18"/>
  <c r="E13" i="18"/>
  <c r="F13" i="18"/>
  <c r="G13" i="18"/>
  <c r="H13" i="18"/>
  <c r="I13" i="18"/>
  <c r="J13" i="18"/>
  <c r="K13" i="18"/>
  <c r="L13" i="18"/>
  <c r="M13" i="18"/>
  <c r="N13" i="18"/>
  <c r="O13" i="18"/>
  <c r="C14" i="18"/>
  <c r="D14" i="18"/>
  <c r="E14" i="18"/>
  <c r="F14" i="18"/>
  <c r="G14" i="18"/>
  <c r="H14" i="18"/>
  <c r="I14" i="18"/>
  <c r="J14" i="18"/>
  <c r="K14" i="18"/>
  <c r="L14" i="18"/>
  <c r="M14" i="18"/>
  <c r="N14" i="18"/>
  <c r="O14" i="18"/>
  <c r="C15" i="18"/>
  <c r="D15" i="18"/>
  <c r="E15" i="18"/>
  <c r="F15" i="18"/>
  <c r="G15" i="18"/>
  <c r="H15" i="18"/>
  <c r="I15" i="18"/>
  <c r="J15" i="18"/>
  <c r="K15" i="18"/>
  <c r="L15" i="18"/>
  <c r="M15" i="18"/>
  <c r="N15" i="18"/>
  <c r="O15" i="18"/>
  <c r="C16" i="18"/>
  <c r="D16" i="18"/>
  <c r="E16" i="18"/>
  <c r="F16" i="18"/>
  <c r="G16" i="18"/>
  <c r="H16" i="18"/>
  <c r="I16" i="18"/>
  <c r="J16" i="18"/>
  <c r="K16" i="18"/>
  <c r="L16" i="18"/>
  <c r="M16" i="18"/>
  <c r="N16" i="18"/>
  <c r="O16" i="18"/>
  <c r="D4" i="18"/>
  <c r="E4" i="18"/>
  <c r="F4" i="18"/>
  <c r="G4" i="18"/>
  <c r="H4" i="18"/>
  <c r="I4" i="18"/>
  <c r="J4" i="18"/>
  <c r="K4" i="18"/>
  <c r="L4" i="18"/>
  <c r="M4" i="18"/>
  <c r="N4" i="18"/>
  <c r="O4" i="18"/>
  <c r="C4" i="18"/>
  <c r="B15" i="18"/>
  <c r="B16" i="18"/>
  <c r="B5" i="18"/>
  <c r="B6" i="18"/>
  <c r="B7" i="18"/>
  <c r="B8" i="18"/>
  <c r="B9" i="18"/>
  <c r="B10" i="18"/>
  <c r="B11" i="18"/>
  <c r="B12" i="18"/>
  <c r="B13" i="18"/>
  <c r="B14" i="18"/>
  <c r="B4" i="18"/>
  <c r="D2" i="18"/>
  <c r="E2" i="18" s="1"/>
  <c r="F2" i="18" s="1"/>
  <c r="G2" i="18" s="1"/>
  <c r="H2" i="18" s="1"/>
  <c r="I2" i="18" s="1"/>
  <c r="J2" i="18" s="1"/>
  <c r="K2" i="18" s="1"/>
  <c r="L2" i="18" s="1"/>
  <c r="M2" i="18" s="1"/>
  <c r="N2" i="18" s="1"/>
  <c r="D39" i="13" l="1"/>
  <c r="D42" i="13" s="1"/>
  <c r="F29" i="13" s="1"/>
  <c r="P4" i="20"/>
  <c r="G11" i="14"/>
  <c r="G17" i="14" s="1"/>
  <c r="H14" i="14"/>
  <c r="H10" i="14"/>
  <c r="K32" i="18"/>
  <c r="G32" i="18"/>
  <c r="N32" i="18"/>
  <c r="J32" i="18"/>
  <c r="F32" i="18"/>
  <c r="C32" i="18"/>
  <c r="M32" i="18"/>
  <c r="I32" i="18"/>
  <c r="E32" i="18"/>
  <c r="L32" i="18"/>
  <c r="H32" i="18"/>
  <c r="D32" i="18"/>
  <c r="O32" i="18"/>
  <c r="N18" i="18"/>
  <c r="J18" i="18"/>
  <c r="F18" i="18"/>
  <c r="K18" i="18"/>
  <c r="M18" i="18"/>
  <c r="G18" i="18"/>
  <c r="C18" i="18"/>
  <c r="L18" i="18"/>
  <c r="H18" i="18"/>
  <c r="D18" i="18"/>
  <c r="I18" i="18"/>
  <c r="E18" i="18"/>
  <c r="O18" i="18"/>
  <c r="D45" i="13" l="1"/>
  <c r="G16" i="14"/>
  <c r="H17" i="14"/>
  <c r="H16" i="14"/>
  <c r="O14" i="9"/>
  <c r="O15" i="9"/>
  <c r="O16" i="9"/>
  <c r="O17" i="9"/>
  <c r="O18" i="9"/>
  <c r="N16" i="9"/>
  <c r="N17" i="9"/>
  <c r="N18" i="9"/>
  <c r="N15" i="9"/>
  <c r="N14" i="9"/>
  <c r="O6" i="9"/>
  <c r="O7" i="9"/>
  <c r="O8" i="9"/>
  <c r="O9" i="9"/>
  <c r="O10" i="9"/>
  <c r="O11" i="9"/>
  <c r="O12" i="9"/>
  <c r="O13" i="9"/>
  <c r="O5" i="9"/>
  <c r="J14" i="9"/>
  <c r="J13" i="9"/>
  <c r="N4" i="9" a="1"/>
  <c r="N4" i="9" s="1"/>
  <c r="N5" i="9"/>
  <c r="N6" i="9"/>
  <c r="N7" i="9"/>
  <c r="N8" i="9"/>
  <c r="N9" i="9"/>
  <c r="N10" i="9"/>
  <c r="N11" i="9"/>
  <c r="N12" i="9"/>
  <c r="N13" i="9"/>
  <c r="L2" i="9"/>
  <c r="M7" i="9"/>
  <c r="M8" i="9" s="1"/>
  <c r="M9" i="9" s="1"/>
  <c r="M10" i="9" s="1"/>
  <c r="M11" i="9" s="1"/>
  <c r="M12" i="9" s="1"/>
  <c r="M13" i="9" s="1"/>
  <c r="M14" i="9" s="1"/>
  <c r="M15" i="9" s="1"/>
  <c r="M16" i="9" s="1"/>
  <c r="M17" i="9" s="1"/>
  <c r="M18" i="9" s="1"/>
  <c r="M6" i="9"/>
  <c r="L6" i="9"/>
  <c r="L7" i="9" s="1"/>
  <c r="L8" i="9" s="1"/>
  <c r="L9" i="9" s="1"/>
  <c r="L10" i="9" s="1"/>
  <c r="L11" i="9" s="1"/>
  <c r="L12" i="9" s="1"/>
  <c r="L13" i="9" s="1"/>
  <c r="L14" i="9" s="1"/>
  <c r="M5" i="9"/>
  <c r="L5" i="9"/>
  <c r="J15" i="9"/>
  <c r="J16" i="9"/>
  <c r="J17" i="9"/>
  <c r="J18" i="9"/>
  <c r="I15" i="9"/>
  <c r="I16" i="9"/>
  <c r="I17" i="9"/>
  <c r="I18" i="9"/>
  <c r="I14" i="9"/>
  <c r="J6" i="9"/>
  <c r="J7" i="9"/>
  <c r="J8" i="9"/>
  <c r="J9" i="9"/>
  <c r="J10" i="9"/>
  <c r="J11" i="9"/>
  <c r="J12" i="9"/>
  <c r="J5" i="9"/>
  <c r="I4" i="9" a="1"/>
  <c r="I5" i="9" s="1"/>
  <c r="G2" i="9"/>
  <c r="H7" i="9"/>
  <c r="H8" i="9" s="1"/>
  <c r="H9" i="9" s="1"/>
  <c r="H10" i="9" s="1"/>
  <c r="H11" i="9" s="1"/>
  <c r="H12" i="9" s="1"/>
  <c r="H13" i="9" s="1"/>
  <c r="H14" i="9" s="1"/>
  <c r="H15" i="9" s="1"/>
  <c r="H16" i="9" s="1"/>
  <c r="H17" i="9" s="1"/>
  <c r="H18" i="9" s="1"/>
  <c r="H6" i="9"/>
  <c r="G6" i="9"/>
  <c r="G7" i="9" s="1"/>
  <c r="G8" i="9" s="1"/>
  <c r="G9" i="9" s="1"/>
  <c r="G10" i="9" s="1"/>
  <c r="G11" i="9" s="1"/>
  <c r="G12" i="9" s="1"/>
  <c r="G13" i="9" s="1"/>
  <c r="G14" i="9" s="1"/>
  <c r="H5" i="9"/>
  <c r="G5" i="9"/>
  <c r="E6" i="9"/>
  <c r="E7" i="9"/>
  <c r="E8" i="9"/>
  <c r="E9" i="9"/>
  <c r="E10" i="9"/>
  <c r="E11" i="9"/>
  <c r="E12" i="9"/>
  <c r="E13" i="9"/>
  <c r="E14" i="9"/>
  <c r="E15" i="9"/>
  <c r="E16" i="9"/>
  <c r="E17" i="9"/>
  <c r="E18" i="9"/>
  <c r="E5" i="9"/>
  <c r="D15" i="9"/>
  <c r="D16" i="9"/>
  <c r="D17" i="9"/>
  <c r="D18" i="9"/>
  <c r="D14" i="9"/>
  <c r="D4" i="9" a="1"/>
  <c r="D4" i="9"/>
  <c r="D5" i="9"/>
  <c r="D6" i="9"/>
  <c r="D7" i="9"/>
  <c r="D8" i="9"/>
  <c r="D9" i="9"/>
  <c r="D10" i="9"/>
  <c r="D11" i="9"/>
  <c r="D12" i="9"/>
  <c r="D13" i="9"/>
  <c r="L15" i="9" l="1"/>
  <c r="I12" i="9"/>
  <c r="I8" i="9"/>
  <c r="I4" i="9"/>
  <c r="I11" i="9"/>
  <c r="I7" i="9"/>
  <c r="I10" i="9"/>
  <c r="I6" i="9"/>
  <c r="I13" i="9"/>
  <c r="I9" i="9"/>
  <c r="G15" i="9"/>
  <c r="L16" i="9" l="1"/>
  <c r="G16" i="9"/>
  <c r="L17" i="9" l="1"/>
  <c r="G17" i="9"/>
  <c r="L18" i="9" l="1"/>
  <c r="G18" i="9"/>
  <c r="C5" i="9" l="1"/>
  <c r="C6" i="9" s="1"/>
  <c r="C7" i="9" s="1"/>
  <c r="C8" i="9" s="1"/>
  <c r="C9" i="9" s="1"/>
  <c r="C10" i="9" s="1"/>
  <c r="C11" i="9" s="1"/>
  <c r="C12" i="9" s="1"/>
  <c r="C13" i="9" s="1"/>
  <c r="C14" i="9" s="1"/>
  <c r="C15" i="9" s="1"/>
  <c r="C16" i="9" s="1"/>
  <c r="C17" i="9" s="1"/>
  <c r="C18" i="9" s="1"/>
  <c r="B5" i="9"/>
  <c r="B6" i="9" s="1"/>
  <c r="B7" i="9" s="1"/>
  <c r="B8" i="9" s="1"/>
  <c r="B9" i="9" s="1"/>
  <c r="B10" i="9" s="1"/>
  <c r="B11" i="9" s="1"/>
  <c r="B12" i="9" s="1"/>
  <c r="B13" i="9" s="1"/>
  <c r="B14" i="9" s="1"/>
  <c r="B15" i="9" s="1"/>
  <c r="B16" i="9" s="1"/>
  <c r="B17" i="9" s="1"/>
  <c r="B18" i="9" s="1"/>
  <c r="B2" i="9"/>
  <c r="C34" i="11"/>
  <c r="D34" i="11"/>
  <c r="E34" i="11"/>
  <c r="F34" i="11"/>
  <c r="G34" i="11"/>
  <c r="H34" i="11"/>
  <c r="I34" i="11"/>
  <c r="J34" i="11"/>
  <c r="K34" i="11"/>
  <c r="L34" i="11"/>
  <c r="C35" i="11"/>
  <c r="D35" i="11"/>
  <c r="E35" i="11"/>
  <c r="F35" i="11"/>
  <c r="G35" i="11"/>
  <c r="H35" i="11"/>
  <c r="I35" i="11"/>
  <c r="J35" i="11"/>
  <c r="K35" i="11"/>
  <c r="L35" i="11"/>
  <c r="L33" i="11"/>
  <c r="K33" i="11"/>
  <c r="J33" i="11"/>
  <c r="I33" i="11"/>
  <c r="H33" i="11"/>
  <c r="G33" i="11"/>
  <c r="F33" i="11"/>
  <c r="E33" i="11"/>
  <c r="D33" i="11"/>
  <c r="C33" i="11"/>
  <c r="E32" i="11"/>
  <c r="D32" i="11"/>
  <c r="C32" i="11"/>
  <c r="F32" i="11"/>
  <c r="G32" i="11"/>
  <c r="H32" i="11"/>
  <c r="I32" i="11"/>
  <c r="J32" i="11"/>
  <c r="K32" i="11"/>
  <c r="L32" i="11"/>
  <c r="C30" i="11"/>
  <c r="D30" i="11"/>
  <c r="E30" i="11"/>
  <c r="F30" i="11"/>
  <c r="G30" i="11"/>
  <c r="H30" i="11"/>
  <c r="I30" i="11"/>
  <c r="J30" i="11"/>
  <c r="K30" i="11"/>
  <c r="L30" i="11"/>
  <c r="C31" i="11"/>
  <c r="D31" i="11"/>
  <c r="E31" i="11"/>
  <c r="F31" i="11"/>
  <c r="G31" i="11"/>
  <c r="H31" i="11"/>
  <c r="I31" i="11"/>
  <c r="J31" i="11"/>
  <c r="K31" i="11"/>
  <c r="L31" i="11"/>
  <c r="L29" i="11"/>
  <c r="K29" i="11"/>
  <c r="J29" i="11"/>
  <c r="I29" i="11"/>
  <c r="H29" i="11"/>
  <c r="G29" i="11"/>
  <c r="F29" i="11"/>
  <c r="E29" i="11"/>
  <c r="D29" i="11"/>
  <c r="C29" i="11"/>
  <c r="B30" i="11"/>
  <c r="B31" i="11"/>
  <c r="B32" i="11"/>
  <c r="B33" i="11"/>
  <c r="B34" i="11"/>
  <c r="B35" i="11"/>
  <c r="B29" i="11"/>
  <c r="C24" i="11"/>
  <c r="D24" i="11"/>
  <c r="E24" i="11"/>
  <c r="F24" i="11"/>
  <c r="G24" i="11"/>
  <c r="H24" i="11"/>
  <c r="I24" i="11"/>
  <c r="J24" i="11"/>
  <c r="K24" i="11"/>
  <c r="L24" i="11"/>
  <c r="C25" i="11"/>
  <c r="D25" i="11"/>
  <c r="E25" i="11"/>
  <c r="F25" i="11"/>
  <c r="G25" i="11"/>
  <c r="H25" i="11"/>
  <c r="I25" i="11"/>
  <c r="J25" i="11"/>
  <c r="K25" i="11"/>
  <c r="L25" i="11"/>
  <c r="C26" i="11"/>
  <c r="D26" i="11"/>
  <c r="E26" i="11"/>
  <c r="F26" i="11"/>
  <c r="G26" i="11"/>
  <c r="H26" i="11"/>
  <c r="I26" i="11"/>
  <c r="J26" i="11"/>
  <c r="K26" i="11"/>
  <c r="L26" i="11"/>
  <c r="D23" i="11"/>
  <c r="E23" i="11"/>
  <c r="F23" i="11"/>
  <c r="G23" i="11"/>
  <c r="H23" i="11"/>
  <c r="I23" i="11"/>
  <c r="J23" i="11"/>
  <c r="K23" i="11"/>
  <c r="L23" i="11"/>
  <c r="C23" i="11"/>
  <c r="B24" i="11"/>
  <c r="B25" i="11"/>
  <c r="B26" i="11"/>
  <c r="B23" i="11"/>
  <c r="B20" i="11"/>
  <c r="C6" i="11"/>
  <c r="D6" i="11"/>
  <c r="E6" i="11"/>
  <c r="F6" i="11"/>
  <c r="G6" i="11"/>
  <c r="H6" i="11"/>
  <c r="I6" i="11"/>
  <c r="J6" i="11"/>
  <c r="K6" i="11"/>
  <c r="L6" i="11"/>
  <c r="C7" i="11"/>
  <c r="D7" i="11"/>
  <c r="E7" i="11"/>
  <c r="F7" i="11"/>
  <c r="G7" i="11"/>
  <c r="H7" i="11"/>
  <c r="I7" i="11"/>
  <c r="J7" i="11"/>
  <c r="K7" i="11"/>
  <c r="L7" i="11"/>
  <c r="C8" i="11"/>
  <c r="D8" i="11"/>
  <c r="E8" i="11"/>
  <c r="F8" i="11"/>
  <c r="G8" i="11"/>
  <c r="H8" i="11"/>
  <c r="I8" i="11"/>
  <c r="J8" i="11"/>
  <c r="K8" i="11"/>
  <c r="L8" i="11"/>
  <c r="C9" i="11"/>
  <c r="D9" i="11"/>
  <c r="E9" i="11"/>
  <c r="F9" i="11"/>
  <c r="G9" i="11"/>
  <c r="H9" i="11"/>
  <c r="I9" i="11"/>
  <c r="J9" i="11"/>
  <c r="K9" i="11"/>
  <c r="L9" i="11"/>
  <c r="C10" i="11"/>
  <c r="D10" i="11"/>
  <c r="E10" i="11"/>
  <c r="F10" i="11"/>
  <c r="G10" i="11"/>
  <c r="H10" i="11"/>
  <c r="I10" i="11"/>
  <c r="J10" i="11"/>
  <c r="K10" i="11"/>
  <c r="L10" i="11"/>
  <c r="C11" i="11"/>
  <c r="D11" i="11"/>
  <c r="E11" i="11"/>
  <c r="F11" i="11"/>
  <c r="G11" i="11"/>
  <c r="H11" i="11"/>
  <c r="I11" i="11"/>
  <c r="J11" i="11"/>
  <c r="K11" i="11"/>
  <c r="L11" i="11"/>
  <c r="C12" i="11"/>
  <c r="D12" i="11"/>
  <c r="E12" i="11"/>
  <c r="F12" i="11"/>
  <c r="G12" i="11"/>
  <c r="H12" i="11"/>
  <c r="I12" i="11"/>
  <c r="J12" i="11"/>
  <c r="K12" i="11"/>
  <c r="L12" i="11"/>
  <c r="C13" i="11"/>
  <c r="D13" i="11"/>
  <c r="E13" i="11"/>
  <c r="F13" i="11"/>
  <c r="G13" i="11"/>
  <c r="H13" i="11"/>
  <c r="I13" i="11"/>
  <c r="J13" i="11"/>
  <c r="K13" i="11"/>
  <c r="L13" i="11"/>
  <c r="C14" i="11"/>
  <c r="D14" i="11"/>
  <c r="E14" i="11"/>
  <c r="F14" i="11"/>
  <c r="G14" i="11"/>
  <c r="H14" i="11"/>
  <c r="I14" i="11"/>
  <c r="J14" i="11"/>
  <c r="K14" i="11"/>
  <c r="L14" i="11"/>
  <c r="C15" i="11"/>
  <c r="D15" i="11"/>
  <c r="E15" i="11"/>
  <c r="F15" i="11"/>
  <c r="G15" i="11"/>
  <c r="H15" i="11"/>
  <c r="I15" i="11"/>
  <c r="J15" i="11"/>
  <c r="K15" i="11"/>
  <c r="L15" i="11"/>
  <c r="C16" i="11"/>
  <c r="D16" i="11"/>
  <c r="E16" i="11"/>
  <c r="F16" i="11"/>
  <c r="G16" i="11"/>
  <c r="H16" i="11"/>
  <c r="I16" i="11"/>
  <c r="J16" i="11"/>
  <c r="K16" i="11"/>
  <c r="L16" i="11"/>
  <c r="C17" i="11"/>
  <c r="D17" i="11"/>
  <c r="E17" i="11"/>
  <c r="F17" i="11"/>
  <c r="G17" i="11"/>
  <c r="H17" i="11"/>
  <c r="I17" i="11"/>
  <c r="J17" i="11"/>
  <c r="K17" i="11"/>
  <c r="L17" i="11"/>
  <c r="C18" i="11"/>
  <c r="D18" i="11"/>
  <c r="E18" i="11"/>
  <c r="F18" i="11"/>
  <c r="G18" i="11"/>
  <c r="H18" i="11"/>
  <c r="I18" i="11"/>
  <c r="J18" i="11"/>
  <c r="K18" i="11"/>
  <c r="L18" i="11"/>
  <c r="D5" i="11"/>
  <c r="E5" i="11"/>
  <c r="F5" i="11"/>
  <c r="G5" i="11"/>
  <c r="H5" i="11"/>
  <c r="I5" i="11"/>
  <c r="J5" i="11"/>
  <c r="K5" i="11"/>
  <c r="L5" i="11"/>
  <c r="C5" i="11"/>
  <c r="B18" i="11"/>
  <c r="B17" i="11"/>
  <c r="B16" i="11"/>
  <c r="B15" i="11"/>
  <c r="B14" i="11"/>
  <c r="B13" i="11"/>
  <c r="B12" i="11"/>
  <c r="B11" i="11"/>
  <c r="B10" i="11"/>
  <c r="B9" i="11"/>
  <c r="B8" i="11"/>
  <c r="B7" i="11"/>
  <c r="B6" i="11"/>
  <c r="B5" i="11"/>
  <c r="L4" i="11"/>
  <c r="D4" i="11"/>
  <c r="E4" i="11"/>
  <c r="F4" i="11"/>
  <c r="G4" i="11"/>
  <c r="H4" i="11"/>
  <c r="I4" i="11"/>
  <c r="J4" i="11"/>
  <c r="K4" i="11"/>
  <c r="C4" i="11"/>
  <c r="B2" i="11"/>
  <c r="C28" i="10"/>
  <c r="D28" i="10"/>
  <c r="E28" i="10"/>
  <c r="F28" i="10"/>
  <c r="N28" i="10" s="1"/>
  <c r="G28" i="10"/>
  <c r="H28" i="10"/>
  <c r="I28" i="10"/>
  <c r="J28" i="10"/>
  <c r="K28" i="10"/>
  <c r="L28" i="10"/>
  <c r="O28" i="10"/>
  <c r="O13" i="10"/>
  <c r="O8" i="10"/>
  <c r="O5" i="10"/>
  <c r="O31" i="10"/>
  <c r="O17" i="10"/>
  <c r="O18" i="10"/>
  <c r="O22" i="10"/>
  <c r="O25" i="10"/>
  <c r="O26" i="10"/>
  <c r="O27" i="10"/>
  <c r="O33" i="10"/>
  <c r="O34" i="10"/>
  <c r="O35" i="10"/>
  <c r="O38" i="10"/>
  <c r="O40" i="10"/>
  <c r="O11" i="10"/>
  <c r="O12" i="10"/>
  <c r="O14" i="10"/>
  <c r="O15" i="10"/>
  <c r="N11" i="10"/>
  <c r="N12" i="10"/>
  <c r="N13" i="10"/>
  <c r="N14" i="10"/>
  <c r="N15" i="10"/>
  <c r="N17" i="10"/>
  <c r="N18" i="10"/>
  <c r="N22" i="10"/>
  <c r="N25" i="10"/>
  <c r="N26" i="10"/>
  <c r="N27" i="10"/>
  <c r="N31" i="10"/>
  <c r="N33" i="10"/>
  <c r="N34" i="10"/>
  <c r="N35" i="10"/>
  <c r="N38" i="10"/>
  <c r="N40" i="10"/>
  <c r="O6" i="10"/>
  <c r="O7" i="10"/>
  <c r="O9" i="10"/>
  <c r="N6" i="10"/>
  <c r="N7" i="10"/>
  <c r="N8" i="10"/>
  <c r="N9" i="10"/>
  <c r="N5" i="10"/>
  <c r="L35" i="10"/>
  <c r="K35" i="10"/>
  <c r="J35" i="10"/>
  <c r="I35" i="10"/>
  <c r="H35" i="10"/>
  <c r="G35" i="10"/>
  <c r="F35" i="10"/>
  <c r="E35" i="10"/>
  <c r="D35" i="10"/>
  <c r="C35" i="10"/>
  <c r="D40" i="10"/>
  <c r="F38" i="10"/>
  <c r="G38" i="10"/>
  <c r="H38" i="10"/>
  <c r="K38" i="10"/>
  <c r="L38" i="10"/>
  <c r="E40" i="10"/>
  <c r="G40" i="10"/>
  <c r="I40" i="10"/>
  <c r="K40" i="10"/>
  <c r="D34" i="10"/>
  <c r="E34" i="10"/>
  <c r="F34" i="10"/>
  <c r="G34" i="10"/>
  <c r="H34" i="10"/>
  <c r="I34" i="10"/>
  <c r="J34" i="10"/>
  <c r="K34" i="10"/>
  <c r="L34" i="10"/>
  <c r="C34" i="10"/>
  <c r="L33" i="10"/>
  <c r="L40" i="10" s="1"/>
  <c r="K33" i="10"/>
  <c r="J33" i="10"/>
  <c r="J40" i="10" s="1"/>
  <c r="I33" i="10"/>
  <c r="H33" i="10"/>
  <c r="H40" i="10" s="1"/>
  <c r="G33" i="10"/>
  <c r="F33" i="10"/>
  <c r="F40" i="10" s="1"/>
  <c r="E33" i="10"/>
  <c r="D33" i="10"/>
  <c r="C33" i="10"/>
  <c r="C40" i="10" s="1"/>
  <c r="D32" i="10"/>
  <c r="D39" i="10" s="1"/>
  <c r="E32" i="10"/>
  <c r="E39" i="10" s="1"/>
  <c r="F32" i="10"/>
  <c r="F39" i="10" s="1"/>
  <c r="G32" i="10"/>
  <c r="G39" i="10" s="1"/>
  <c r="H32" i="10"/>
  <c r="H39" i="10" s="1"/>
  <c r="I32" i="10"/>
  <c r="I39" i="10" s="1"/>
  <c r="J32" i="10"/>
  <c r="J39" i="10" s="1"/>
  <c r="K32" i="10"/>
  <c r="K39" i="10" s="1"/>
  <c r="L32" i="10"/>
  <c r="L39" i="10" s="1"/>
  <c r="C32" i="10"/>
  <c r="C39" i="10" s="1"/>
  <c r="D31" i="10"/>
  <c r="D38" i="10" s="1"/>
  <c r="E31" i="10"/>
  <c r="E38" i="10" s="1"/>
  <c r="F31" i="10"/>
  <c r="G31" i="10"/>
  <c r="H31" i="10"/>
  <c r="I31" i="10"/>
  <c r="I38" i="10" s="1"/>
  <c r="J31" i="10"/>
  <c r="J38" i="10" s="1"/>
  <c r="K31" i="10"/>
  <c r="L31" i="10"/>
  <c r="C31" i="10"/>
  <c r="C38" i="10" s="1"/>
  <c r="F6" i="10"/>
  <c r="G6" i="10"/>
  <c r="H6" i="10"/>
  <c r="I6" i="10"/>
  <c r="J6" i="10"/>
  <c r="K6" i="10"/>
  <c r="L6" i="10"/>
  <c r="E6" i="10"/>
  <c r="D6" i="10"/>
  <c r="D26" i="10"/>
  <c r="E26" i="10"/>
  <c r="F26" i="10"/>
  <c r="G26" i="10"/>
  <c r="H26" i="10"/>
  <c r="I26" i="10"/>
  <c r="J26" i="10"/>
  <c r="K26" i="10"/>
  <c r="L26" i="10"/>
  <c r="C26" i="10"/>
  <c r="L27" i="10"/>
  <c r="K27" i="10"/>
  <c r="J27" i="10"/>
  <c r="I27" i="10"/>
  <c r="H27" i="10"/>
  <c r="G27" i="10"/>
  <c r="F27" i="10"/>
  <c r="E27" i="10"/>
  <c r="D27" i="10"/>
  <c r="C27" i="10"/>
  <c r="M15" i="8"/>
  <c r="D48" i="8"/>
  <c r="E48" i="8"/>
  <c r="F48" i="8"/>
  <c r="G48" i="8"/>
  <c r="H48" i="8"/>
  <c r="I48" i="8"/>
  <c r="J48" i="8"/>
  <c r="K48" i="8"/>
  <c r="L48" i="8"/>
  <c r="C48" i="8"/>
  <c r="C15" i="8"/>
  <c r="M9" i="8"/>
  <c r="L9" i="8"/>
  <c r="K9" i="8"/>
  <c r="J9" i="8"/>
  <c r="I9" i="8"/>
  <c r="H9" i="8"/>
  <c r="G9" i="8"/>
  <c r="F9" i="8"/>
  <c r="E9" i="8"/>
  <c r="D9" i="8"/>
  <c r="C9" i="8"/>
  <c r="D15" i="8"/>
  <c r="E15" i="8"/>
  <c r="F15" i="8"/>
  <c r="G15" i="8"/>
  <c r="H15" i="8"/>
  <c r="I15" i="8"/>
  <c r="J15" i="8"/>
  <c r="K15" i="8"/>
  <c r="L15" i="8"/>
  <c r="B33" i="6"/>
  <c r="L21" i="10"/>
  <c r="K21" i="10"/>
  <c r="J21" i="10"/>
  <c r="I21" i="10"/>
  <c r="H21" i="10"/>
  <c r="G21" i="10"/>
  <c r="F21" i="10"/>
  <c r="E21" i="10"/>
  <c r="D21" i="10"/>
  <c r="C21" i="10"/>
  <c r="O39" i="10" l="1"/>
  <c r="N21" i="10"/>
  <c r="N32" i="10"/>
  <c r="H41" i="10"/>
  <c r="O21" i="10"/>
  <c r="J41" i="10"/>
  <c r="G41" i="10"/>
  <c r="C41" i="10"/>
  <c r="N39" i="10"/>
  <c r="O32" i="10"/>
  <c r="I41" i="10"/>
  <c r="E41" i="10"/>
  <c r="L41" i="10"/>
  <c r="F41" i="10"/>
  <c r="D41" i="10"/>
  <c r="K41" i="10"/>
  <c r="L3" i="10"/>
  <c r="K3" i="10"/>
  <c r="J3" i="10"/>
  <c r="I3" i="10"/>
  <c r="H3" i="10"/>
  <c r="G3" i="10"/>
  <c r="F3" i="10"/>
  <c r="E3" i="10"/>
  <c r="D3" i="10"/>
  <c r="C3" i="10"/>
  <c r="B2" i="10"/>
  <c r="C78" i="8"/>
  <c r="C79" i="8"/>
  <c r="C80" i="8"/>
  <c r="C81" i="8"/>
  <c r="C82" i="8"/>
  <c r="C77" i="8"/>
  <c r="C76" i="8"/>
  <c r="C98" i="8"/>
  <c r="D98" i="8"/>
  <c r="E98" i="8"/>
  <c r="F98" i="8"/>
  <c r="G98" i="8"/>
  <c r="H98" i="8"/>
  <c r="I98" i="8"/>
  <c r="J98" i="8"/>
  <c r="K98" i="8"/>
  <c r="L98" i="8"/>
  <c r="C99" i="8"/>
  <c r="D99" i="8"/>
  <c r="E99" i="8"/>
  <c r="F99" i="8"/>
  <c r="G99" i="8"/>
  <c r="H99" i="8"/>
  <c r="I99" i="8"/>
  <c r="J99" i="8"/>
  <c r="K99" i="8"/>
  <c r="L99" i="8"/>
  <c r="C100" i="8"/>
  <c r="D100" i="8"/>
  <c r="E100" i="8"/>
  <c r="F100" i="8"/>
  <c r="G100" i="8"/>
  <c r="H100" i="8"/>
  <c r="I100" i="8"/>
  <c r="J100" i="8"/>
  <c r="K100" i="8"/>
  <c r="L100" i="8"/>
  <c r="C101" i="8"/>
  <c r="D101" i="8"/>
  <c r="E101" i="8"/>
  <c r="F101" i="8"/>
  <c r="G101" i="8"/>
  <c r="H101" i="8"/>
  <c r="I101" i="8"/>
  <c r="J101" i="8"/>
  <c r="K101" i="8"/>
  <c r="L101" i="8"/>
  <c r="C102" i="8"/>
  <c r="D102" i="8"/>
  <c r="E102" i="8"/>
  <c r="F102" i="8"/>
  <c r="G102" i="8"/>
  <c r="H102" i="8"/>
  <c r="I102" i="8"/>
  <c r="J102" i="8"/>
  <c r="K102" i="8"/>
  <c r="L102" i="8"/>
  <c r="C103" i="8"/>
  <c r="D103" i="8"/>
  <c r="E103" i="8"/>
  <c r="F103" i="8"/>
  <c r="G103" i="8"/>
  <c r="H103" i="8"/>
  <c r="I103" i="8"/>
  <c r="J103" i="8"/>
  <c r="K103" i="8"/>
  <c r="L103" i="8"/>
  <c r="D97" i="8"/>
  <c r="E97" i="8"/>
  <c r="F97" i="8"/>
  <c r="G97" i="8"/>
  <c r="H97" i="8"/>
  <c r="I97" i="8"/>
  <c r="J97" i="8"/>
  <c r="K97" i="8"/>
  <c r="L97" i="8"/>
  <c r="C97" i="8"/>
  <c r="B98" i="8"/>
  <c r="B99" i="8"/>
  <c r="B100" i="8"/>
  <c r="B101" i="8"/>
  <c r="B102" i="8"/>
  <c r="B103" i="8"/>
  <c r="B97" i="8"/>
  <c r="C86" i="8"/>
  <c r="D86" i="8"/>
  <c r="E86" i="8"/>
  <c r="F86" i="8"/>
  <c r="G86" i="8"/>
  <c r="H86" i="8"/>
  <c r="I86" i="8"/>
  <c r="J86" i="8"/>
  <c r="K86" i="8"/>
  <c r="L86" i="8"/>
  <c r="C87" i="8"/>
  <c r="D87" i="8"/>
  <c r="E87" i="8"/>
  <c r="F87" i="8"/>
  <c r="G87" i="8"/>
  <c r="H87" i="8"/>
  <c r="I87" i="8"/>
  <c r="J87" i="8"/>
  <c r="K87" i="8"/>
  <c r="L87" i="8"/>
  <c r="C88" i="8"/>
  <c r="D88" i="8"/>
  <c r="E88" i="8"/>
  <c r="F88" i="8"/>
  <c r="G88" i="8"/>
  <c r="H88" i="8"/>
  <c r="I88" i="8"/>
  <c r="J88" i="8"/>
  <c r="K88" i="8"/>
  <c r="L88" i="8"/>
  <c r="C89" i="8"/>
  <c r="D89" i="8"/>
  <c r="E89" i="8"/>
  <c r="F89" i="8"/>
  <c r="G89" i="8"/>
  <c r="H89" i="8"/>
  <c r="I89" i="8"/>
  <c r="J89" i="8"/>
  <c r="K89" i="8"/>
  <c r="L89" i="8"/>
  <c r="C90" i="8"/>
  <c r="D90" i="8"/>
  <c r="E90" i="8"/>
  <c r="F90" i="8"/>
  <c r="G90" i="8"/>
  <c r="H90" i="8"/>
  <c r="I90" i="8"/>
  <c r="J90" i="8"/>
  <c r="K90" i="8"/>
  <c r="L90" i="8"/>
  <c r="C91" i="8"/>
  <c r="D91" i="8"/>
  <c r="E91" i="8"/>
  <c r="F91" i="8"/>
  <c r="G91" i="8"/>
  <c r="H91" i="8"/>
  <c r="I91" i="8"/>
  <c r="J91" i="8"/>
  <c r="K91" i="8"/>
  <c r="L91" i="8"/>
  <c r="C92" i="8"/>
  <c r="D92" i="8"/>
  <c r="E92" i="8"/>
  <c r="F92" i="8"/>
  <c r="G92" i="8"/>
  <c r="H92" i="8"/>
  <c r="I92" i="8"/>
  <c r="J92" i="8"/>
  <c r="K92" i="8"/>
  <c r="L92" i="8"/>
  <c r="C93" i="8"/>
  <c r="D93" i="8"/>
  <c r="E93" i="8"/>
  <c r="F93" i="8"/>
  <c r="G93" i="8"/>
  <c r="H93" i="8"/>
  <c r="I93" i="8"/>
  <c r="J93" i="8"/>
  <c r="K93" i="8"/>
  <c r="L93" i="8"/>
  <c r="C94" i="8"/>
  <c r="D94" i="8"/>
  <c r="E94" i="8"/>
  <c r="F94" i="8"/>
  <c r="G94" i="8"/>
  <c r="H94" i="8"/>
  <c r="I94" i="8"/>
  <c r="J94" i="8"/>
  <c r="K94" i="8"/>
  <c r="L94" i="8"/>
  <c r="D85" i="8"/>
  <c r="E85" i="8"/>
  <c r="F85" i="8"/>
  <c r="G85" i="8"/>
  <c r="H85" i="8"/>
  <c r="I85" i="8"/>
  <c r="J85" i="8"/>
  <c r="K85" i="8"/>
  <c r="L85" i="8"/>
  <c r="C85" i="8"/>
  <c r="B94" i="8"/>
  <c r="B92" i="8"/>
  <c r="B93" i="8"/>
  <c r="B86" i="8"/>
  <c r="B87" i="8"/>
  <c r="B88" i="8"/>
  <c r="B89" i="8"/>
  <c r="B90" i="8"/>
  <c r="B91" i="8"/>
  <c r="B85" i="8"/>
  <c r="D77" i="8"/>
  <c r="E77" i="8"/>
  <c r="F77" i="8"/>
  <c r="G77" i="8"/>
  <c r="H77" i="8"/>
  <c r="I77" i="8"/>
  <c r="J77" i="8"/>
  <c r="K77" i="8"/>
  <c r="L77" i="8"/>
  <c r="D78" i="8"/>
  <c r="E78" i="8"/>
  <c r="F78" i="8"/>
  <c r="G78" i="8"/>
  <c r="H78" i="8"/>
  <c r="I78" i="8"/>
  <c r="J78" i="8"/>
  <c r="K78" i="8"/>
  <c r="L78" i="8"/>
  <c r="D79" i="8"/>
  <c r="E79" i="8"/>
  <c r="F79" i="8"/>
  <c r="G79" i="8"/>
  <c r="H79" i="8"/>
  <c r="I79" i="8"/>
  <c r="J79" i="8"/>
  <c r="K79" i="8"/>
  <c r="L79" i="8"/>
  <c r="D80" i="8"/>
  <c r="E80" i="8"/>
  <c r="F80" i="8"/>
  <c r="G80" i="8"/>
  <c r="H80" i="8"/>
  <c r="I80" i="8"/>
  <c r="J80" i="8"/>
  <c r="K80" i="8"/>
  <c r="L80" i="8"/>
  <c r="D81" i="8"/>
  <c r="E81" i="8"/>
  <c r="F81" i="8"/>
  <c r="G81" i="8"/>
  <c r="H81" i="8"/>
  <c r="I81" i="8"/>
  <c r="J81" i="8"/>
  <c r="K81" i="8"/>
  <c r="L81" i="8"/>
  <c r="D82" i="8"/>
  <c r="E82" i="8"/>
  <c r="F82" i="8"/>
  <c r="G82" i="8"/>
  <c r="H82" i="8"/>
  <c r="I82" i="8"/>
  <c r="J82" i="8"/>
  <c r="K82" i="8"/>
  <c r="L82" i="8"/>
  <c r="L76" i="8"/>
  <c r="K76" i="8"/>
  <c r="J76" i="8"/>
  <c r="I76" i="8"/>
  <c r="H76" i="8"/>
  <c r="G76" i="8"/>
  <c r="F76" i="8"/>
  <c r="E76" i="8"/>
  <c r="D76" i="8"/>
  <c r="B82" i="8"/>
  <c r="B77" i="8"/>
  <c r="B78" i="8"/>
  <c r="B79" i="8"/>
  <c r="B80" i="8"/>
  <c r="B81" i="8"/>
  <c r="B76" i="8"/>
  <c r="D61" i="8"/>
  <c r="E61" i="8"/>
  <c r="F61" i="8"/>
  <c r="G61" i="8"/>
  <c r="H61" i="8"/>
  <c r="I61" i="8"/>
  <c r="J61" i="8"/>
  <c r="K61" i="8"/>
  <c r="L61" i="8"/>
  <c r="C61" i="8"/>
  <c r="K74" i="6"/>
  <c r="J74" i="6"/>
  <c r="I74" i="6"/>
  <c r="H74" i="6"/>
  <c r="G74" i="6"/>
  <c r="F74" i="6"/>
  <c r="E74" i="6"/>
  <c r="D74" i="6"/>
  <c r="C74" i="6"/>
  <c r="B74" i="6"/>
  <c r="C65" i="8"/>
  <c r="D65" i="8"/>
  <c r="E65" i="8"/>
  <c r="F65" i="8"/>
  <c r="G65" i="8"/>
  <c r="H65" i="8"/>
  <c r="I65" i="8"/>
  <c r="J65" i="8"/>
  <c r="K65" i="8"/>
  <c r="L65" i="8"/>
  <c r="C66" i="8"/>
  <c r="D66" i="8"/>
  <c r="E66" i="8"/>
  <c r="F66" i="8"/>
  <c r="G66" i="8"/>
  <c r="H66" i="8"/>
  <c r="I66" i="8"/>
  <c r="J66" i="8"/>
  <c r="K66" i="8"/>
  <c r="L66" i="8"/>
  <c r="L64" i="8"/>
  <c r="K64" i="8"/>
  <c r="J64" i="8"/>
  <c r="I64" i="8"/>
  <c r="H64" i="8"/>
  <c r="G64" i="8"/>
  <c r="F64" i="8"/>
  <c r="E64" i="8"/>
  <c r="D64" i="8"/>
  <c r="C64" i="8"/>
  <c r="B65" i="8"/>
  <c r="B66" i="8"/>
  <c r="B64" i="8"/>
  <c r="C59" i="8"/>
  <c r="D59" i="8"/>
  <c r="E59" i="8"/>
  <c r="F59" i="8"/>
  <c r="G59" i="8"/>
  <c r="H59" i="8"/>
  <c r="I59" i="8"/>
  <c r="J59" i="8"/>
  <c r="K59" i="8"/>
  <c r="L59" i="8"/>
  <c r="C60" i="8"/>
  <c r="D60" i="8"/>
  <c r="E60" i="8"/>
  <c r="F60" i="8"/>
  <c r="G60" i="8"/>
  <c r="H60" i="8"/>
  <c r="I60" i="8"/>
  <c r="J60" i="8"/>
  <c r="K60" i="8"/>
  <c r="L60" i="8"/>
  <c r="L58" i="8"/>
  <c r="K58" i="8"/>
  <c r="J58" i="8"/>
  <c r="I58" i="8"/>
  <c r="H58" i="8"/>
  <c r="G58" i="8"/>
  <c r="F58" i="8"/>
  <c r="E58" i="8"/>
  <c r="D58" i="8"/>
  <c r="C58" i="8"/>
  <c r="B59" i="8"/>
  <c r="B60" i="8"/>
  <c r="B61" i="8"/>
  <c r="B58" i="8"/>
  <c r="D52" i="8"/>
  <c r="E52" i="8"/>
  <c r="F52" i="8"/>
  <c r="G52" i="8"/>
  <c r="H52" i="8"/>
  <c r="I52" i="8"/>
  <c r="J52" i="8"/>
  <c r="K52" i="8"/>
  <c r="L52" i="8"/>
  <c r="D53" i="8"/>
  <c r="E53" i="8"/>
  <c r="F53" i="8"/>
  <c r="G53" i="8"/>
  <c r="H53" i="8"/>
  <c r="I53" i="8"/>
  <c r="J53" i="8"/>
  <c r="K53" i="8"/>
  <c r="L53" i="8"/>
  <c r="D54" i="8"/>
  <c r="E54" i="8"/>
  <c r="F54" i="8"/>
  <c r="G54" i="8"/>
  <c r="H54" i="8"/>
  <c r="I54" i="8"/>
  <c r="J54" i="8"/>
  <c r="K54" i="8"/>
  <c r="L54" i="8"/>
  <c r="D55" i="8"/>
  <c r="E55" i="8"/>
  <c r="F55" i="8"/>
  <c r="G55" i="8"/>
  <c r="H55" i="8"/>
  <c r="I55" i="8"/>
  <c r="J55" i="8"/>
  <c r="K55" i="8"/>
  <c r="L55" i="8"/>
  <c r="C53" i="8"/>
  <c r="C54" i="8"/>
  <c r="C55" i="8"/>
  <c r="C52" i="8"/>
  <c r="B55" i="8"/>
  <c r="B54" i="8"/>
  <c r="B53" i="8"/>
  <c r="B52" i="8"/>
  <c r="M33" i="8"/>
  <c r="M27" i="8"/>
  <c r="M21" i="8"/>
  <c r="M6" i="8"/>
  <c r="L39" i="8"/>
  <c r="L44" i="8" s="1"/>
  <c r="K39" i="8"/>
  <c r="K44" i="8" s="1"/>
  <c r="J39" i="8"/>
  <c r="J44" i="8" s="1"/>
  <c r="J9" i="10" s="1"/>
  <c r="I39" i="8"/>
  <c r="I44" i="8" s="1"/>
  <c r="I9" i="10" s="1"/>
  <c r="H39" i="8"/>
  <c r="H44" i="8" s="1"/>
  <c r="G39" i="8"/>
  <c r="G44" i="8" s="1"/>
  <c r="G9" i="10" s="1"/>
  <c r="F39" i="8"/>
  <c r="F44" i="8" s="1"/>
  <c r="F9" i="10" s="1"/>
  <c r="E39" i="8"/>
  <c r="E44" i="8" s="1"/>
  <c r="E9" i="10" s="1"/>
  <c r="D39" i="8"/>
  <c r="D44" i="8" s="1"/>
  <c r="C39" i="8"/>
  <c r="C44" i="8" s="1"/>
  <c r="L33" i="8"/>
  <c r="K33" i="8"/>
  <c r="J33" i="8"/>
  <c r="I33" i="8"/>
  <c r="H33" i="8"/>
  <c r="G33" i="8"/>
  <c r="F33" i="8"/>
  <c r="E33" i="8"/>
  <c r="D33" i="8"/>
  <c r="C33" i="8"/>
  <c r="L27" i="8"/>
  <c r="K27" i="8"/>
  <c r="J27" i="8"/>
  <c r="I27" i="8"/>
  <c r="H27" i="8"/>
  <c r="G27" i="8"/>
  <c r="F27" i="8"/>
  <c r="E27" i="8"/>
  <c r="D27" i="8"/>
  <c r="C27" i="8"/>
  <c r="L21" i="8"/>
  <c r="K21" i="8"/>
  <c r="J21" i="8"/>
  <c r="I21" i="8"/>
  <c r="H21" i="8"/>
  <c r="G21" i="8"/>
  <c r="F21" i="8"/>
  <c r="E21" i="8"/>
  <c r="D21" i="8"/>
  <c r="C21" i="8"/>
  <c r="B21" i="8"/>
  <c r="L6" i="8"/>
  <c r="K6" i="8"/>
  <c r="J6" i="8"/>
  <c r="I6" i="8"/>
  <c r="H6" i="8"/>
  <c r="G6" i="8"/>
  <c r="F6" i="8"/>
  <c r="E6" i="8"/>
  <c r="D6" i="8"/>
  <c r="C6" i="8"/>
  <c r="D3" i="8"/>
  <c r="E3" i="8"/>
  <c r="F3" i="8"/>
  <c r="G3" i="8"/>
  <c r="H3" i="8"/>
  <c r="I3" i="8"/>
  <c r="J3" i="8"/>
  <c r="K3" i="8"/>
  <c r="L3" i="8"/>
  <c r="C3" i="8"/>
  <c r="B2" i="8"/>
  <c r="J83" i="8" l="1"/>
  <c r="C83" i="8"/>
  <c r="F83" i="8"/>
  <c r="F44" i="10"/>
  <c r="F45" i="10"/>
  <c r="F43" i="10"/>
  <c r="J44" i="10"/>
  <c r="J45" i="10"/>
  <c r="J43" i="10"/>
  <c r="C44" i="10"/>
  <c r="C45" i="10"/>
  <c r="C43" i="10"/>
  <c r="O41" i="10"/>
  <c r="N41" i="10"/>
  <c r="K12" i="8"/>
  <c r="K5" i="10"/>
  <c r="H5" i="10"/>
  <c r="G83" i="8"/>
  <c r="K83" i="8"/>
  <c r="J104" i="8"/>
  <c r="F104" i="8"/>
  <c r="D5" i="10"/>
  <c r="K9" i="10"/>
  <c r="I5" i="10"/>
  <c r="D9" i="10"/>
  <c r="H9" i="10"/>
  <c r="L9" i="10"/>
  <c r="D83" i="8"/>
  <c r="H83" i="8"/>
  <c r="L83" i="8"/>
  <c r="C11" i="10"/>
  <c r="C12" i="8"/>
  <c r="G12" i="8"/>
  <c r="G11" i="10" s="1"/>
  <c r="G5" i="10"/>
  <c r="L5" i="10"/>
  <c r="E5" i="10"/>
  <c r="F12" i="8"/>
  <c r="F11" i="10" s="1"/>
  <c r="F5" i="10"/>
  <c r="J12" i="8"/>
  <c r="J13" i="8" s="1"/>
  <c r="J5" i="10"/>
  <c r="E83" i="8"/>
  <c r="I83" i="8"/>
  <c r="C95" i="8"/>
  <c r="K13" i="8"/>
  <c r="K11" i="10"/>
  <c r="J11" i="10"/>
  <c r="C104" i="8"/>
  <c r="C106" i="8" s="1"/>
  <c r="I95" i="8"/>
  <c r="E22" i="8"/>
  <c r="E18" i="10" s="1"/>
  <c r="I22" i="8"/>
  <c r="I18" i="10" s="1"/>
  <c r="C28" i="8"/>
  <c r="L56" i="8"/>
  <c r="H56" i="8"/>
  <c r="D56" i="8"/>
  <c r="J56" i="8"/>
  <c r="F56" i="8"/>
  <c r="D62" i="8"/>
  <c r="H62" i="8"/>
  <c r="L62" i="8"/>
  <c r="C67" i="8"/>
  <c r="G67" i="8"/>
  <c r="K67" i="8"/>
  <c r="J67" i="8"/>
  <c r="F67" i="8"/>
  <c r="J95" i="8"/>
  <c r="F95" i="8"/>
  <c r="K95" i="8"/>
  <c r="G95" i="8"/>
  <c r="I104" i="8"/>
  <c r="E104" i="8"/>
  <c r="E16" i="8"/>
  <c r="E17" i="10" s="1"/>
  <c r="I16" i="8"/>
  <c r="I17" i="10" s="1"/>
  <c r="I56" i="8"/>
  <c r="E95" i="8"/>
  <c r="E67" i="8"/>
  <c r="I67" i="8"/>
  <c r="L95" i="8"/>
  <c r="H95" i="8"/>
  <c r="D95" i="8"/>
  <c r="K104" i="8"/>
  <c r="G104" i="8"/>
  <c r="L104" i="8"/>
  <c r="H104" i="8"/>
  <c r="D104" i="8"/>
  <c r="E56" i="8"/>
  <c r="H67" i="8"/>
  <c r="C10" i="8"/>
  <c r="C16" i="8"/>
  <c r="C17" i="10" s="1"/>
  <c r="M39" i="8"/>
  <c r="M44" i="8" s="1"/>
  <c r="D12" i="8"/>
  <c r="H12" i="8"/>
  <c r="M22" i="8"/>
  <c r="F62" i="8"/>
  <c r="J62" i="8"/>
  <c r="K62" i="8"/>
  <c r="K69" i="8" s="1"/>
  <c r="G62" i="8"/>
  <c r="C62" i="8"/>
  <c r="I62" i="8"/>
  <c r="I69" i="8" s="1"/>
  <c r="E62" i="8"/>
  <c r="D67" i="8"/>
  <c r="L67" i="8"/>
  <c r="L7" i="8"/>
  <c r="G16" i="8"/>
  <c r="G17" i="10" s="1"/>
  <c r="K16" i="8"/>
  <c r="K17" i="10" s="1"/>
  <c r="M28" i="8"/>
  <c r="C56" i="8"/>
  <c r="K56" i="8"/>
  <c r="G56" i="8"/>
  <c r="F69" i="8"/>
  <c r="F71" i="8" s="1"/>
  <c r="J69" i="8"/>
  <c r="J71" i="8" s="1"/>
  <c r="C69" i="8"/>
  <c r="L12" i="8"/>
  <c r="D22" i="8"/>
  <c r="D18" i="10" s="1"/>
  <c r="H22" i="8"/>
  <c r="H18" i="10" s="1"/>
  <c r="L22" i="8"/>
  <c r="L18" i="10" s="1"/>
  <c r="E7" i="8"/>
  <c r="I7" i="8"/>
  <c r="E12" i="8"/>
  <c r="E13" i="8" s="1"/>
  <c r="I10" i="8"/>
  <c r="E28" i="8"/>
  <c r="I28" i="8"/>
  <c r="F18" i="8"/>
  <c r="J18" i="8"/>
  <c r="G7" i="8"/>
  <c r="F22" i="8"/>
  <c r="F18" i="10" s="1"/>
  <c r="J22" i="8"/>
  <c r="J18" i="10" s="1"/>
  <c r="G10" i="8"/>
  <c r="K10" i="8"/>
  <c r="G28" i="8"/>
  <c r="K28" i="8"/>
  <c r="C13" i="8"/>
  <c r="C18" i="8"/>
  <c r="G18" i="8"/>
  <c r="I12" i="8"/>
  <c r="I11" i="10" s="1"/>
  <c r="J16" i="8"/>
  <c r="J17" i="10" s="1"/>
  <c r="J28" i="8"/>
  <c r="F28" i="8"/>
  <c r="M12" i="8"/>
  <c r="M13" i="8" s="1"/>
  <c r="M7" i="8"/>
  <c r="K7" i="8"/>
  <c r="F7" i="8"/>
  <c r="E10" i="8"/>
  <c r="J10" i="8"/>
  <c r="K18" i="8"/>
  <c r="J7" i="8"/>
  <c r="F10" i="8"/>
  <c r="F16" i="8"/>
  <c r="F17" i="10" s="1"/>
  <c r="D7" i="8"/>
  <c r="H7" i="8"/>
  <c r="D10" i="8"/>
  <c r="H10" i="8"/>
  <c r="L10" i="8"/>
  <c r="D16" i="8"/>
  <c r="D17" i="10" s="1"/>
  <c r="H16" i="8"/>
  <c r="H17" i="10" s="1"/>
  <c r="L16" i="8"/>
  <c r="L17" i="10" s="1"/>
  <c r="C22" i="8"/>
  <c r="C18" i="10" s="1"/>
  <c r="G22" i="8"/>
  <c r="G18" i="10" s="1"/>
  <c r="K22" i="8"/>
  <c r="K18" i="10" s="1"/>
  <c r="D28" i="8"/>
  <c r="H28" i="8"/>
  <c r="L28" i="8"/>
  <c r="M10" i="8"/>
  <c r="M16" i="8"/>
  <c r="J106" i="8" l="1"/>
  <c r="F106" i="8"/>
  <c r="K44" i="10"/>
  <c r="K45" i="10"/>
  <c r="K43" i="10"/>
  <c r="I44" i="10"/>
  <c r="I45" i="10"/>
  <c r="I43" i="10"/>
  <c r="L45" i="10"/>
  <c r="L43" i="10"/>
  <c r="L44" i="10"/>
  <c r="G44" i="10"/>
  <c r="G45" i="10"/>
  <c r="G43" i="10"/>
  <c r="E45" i="10"/>
  <c r="E44" i="10"/>
  <c r="E43" i="10"/>
  <c r="H45" i="10"/>
  <c r="H43" i="10"/>
  <c r="H44" i="10"/>
  <c r="D45" i="10"/>
  <c r="D43" i="10"/>
  <c r="D44" i="10"/>
  <c r="G13" i="8"/>
  <c r="L69" i="8"/>
  <c r="L71" i="8" s="1"/>
  <c r="I71" i="8"/>
  <c r="I106" i="8"/>
  <c r="D69" i="8"/>
  <c r="D71" i="8" s="1"/>
  <c r="F13" i="8"/>
  <c r="E69" i="8"/>
  <c r="K106" i="8"/>
  <c r="L13" i="8"/>
  <c r="L11" i="10"/>
  <c r="H18" i="8"/>
  <c r="H11" i="10"/>
  <c r="E18" i="8"/>
  <c r="E11" i="10"/>
  <c r="D13" i="8"/>
  <c r="D11" i="10"/>
  <c r="J12" i="10"/>
  <c r="H12" i="10"/>
  <c r="K12" i="10"/>
  <c r="G12" i="10"/>
  <c r="F24" i="8"/>
  <c r="F12" i="10"/>
  <c r="E12" i="10"/>
  <c r="C12" i="10"/>
  <c r="E106" i="8"/>
  <c r="H13" i="8"/>
  <c r="H69" i="8"/>
  <c r="H71" i="8" s="1"/>
  <c r="D18" i="8"/>
  <c r="C71" i="8"/>
  <c r="D106" i="8"/>
  <c r="G106" i="8"/>
  <c r="L106" i="8"/>
  <c r="H106" i="8"/>
  <c r="K71" i="8"/>
  <c r="G69" i="8"/>
  <c r="G71" i="8" s="1"/>
  <c r="F19" i="8"/>
  <c r="E71" i="8"/>
  <c r="L18" i="8"/>
  <c r="J24" i="8"/>
  <c r="J19" i="8"/>
  <c r="K24" i="8"/>
  <c r="K19" i="8"/>
  <c r="E24" i="8"/>
  <c r="E19" i="8"/>
  <c r="H24" i="8"/>
  <c r="G24" i="8"/>
  <c r="G19" i="8"/>
  <c r="M18" i="8"/>
  <c r="C19" i="8"/>
  <c r="C24" i="8"/>
  <c r="I13" i="8"/>
  <c r="I18" i="8"/>
  <c r="O43" i="10" l="1"/>
  <c r="N43" i="10"/>
  <c r="O45" i="10"/>
  <c r="N45" i="10"/>
  <c r="O44" i="10"/>
  <c r="N44" i="10"/>
  <c r="F25" i="8"/>
  <c r="H19" i="8"/>
  <c r="I12" i="10"/>
  <c r="J22" i="10"/>
  <c r="J13" i="10"/>
  <c r="G22" i="10"/>
  <c r="G13" i="10"/>
  <c r="G7" i="10"/>
  <c r="E22" i="10"/>
  <c r="E13" i="10"/>
  <c r="L24" i="8"/>
  <c r="L12" i="10"/>
  <c r="D19" i="8"/>
  <c r="D12" i="10"/>
  <c r="H13" i="10"/>
  <c r="H7" i="10"/>
  <c r="H22" i="10"/>
  <c r="K22" i="10"/>
  <c r="K13" i="10"/>
  <c r="K7" i="10"/>
  <c r="F30" i="8"/>
  <c r="F13" i="10"/>
  <c r="F22" i="10"/>
  <c r="F7" i="10"/>
  <c r="C13" i="10"/>
  <c r="C22" i="10"/>
  <c r="D24" i="8"/>
  <c r="L19" i="8"/>
  <c r="J25" i="8"/>
  <c r="J30" i="8"/>
  <c r="J14" i="10" s="1"/>
  <c r="G30" i="8"/>
  <c r="G14" i="10" s="1"/>
  <c r="G25" i="8"/>
  <c r="E25" i="8"/>
  <c r="E30" i="8"/>
  <c r="E14" i="10" s="1"/>
  <c r="I24" i="8"/>
  <c r="I19" i="8"/>
  <c r="H25" i="8"/>
  <c r="H30" i="8"/>
  <c r="H14" i="10" s="1"/>
  <c r="K30" i="8"/>
  <c r="K14" i="10" s="1"/>
  <c r="K25" i="8"/>
  <c r="M24" i="8"/>
  <c r="M19" i="8"/>
  <c r="C30" i="8"/>
  <c r="C14" i="10" s="1"/>
  <c r="C25" i="8"/>
  <c r="L25" i="8" l="1"/>
  <c r="J7" i="10"/>
  <c r="D25" i="8"/>
  <c r="F14" i="10"/>
  <c r="F36" i="8"/>
  <c r="F34" i="8"/>
  <c r="F31" i="8"/>
  <c r="I7" i="10"/>
  <c r="I22" i="10"/>
  <c r="I13" i="10"/>
  <c r="D13" i="10"/>
  <c r="D22" i="10"/>
  <c r="L13" i="10"/>
  <c r="L7" i="10"/>
  <c r="L22" i="10"/>
  <c r="D7" i="10"/>
  <c r="E7" i="10"/>
  <c r="L30" i="8"/>
  <c r="L14" i="10" s="1"/>
  <c r="D30" i="8"/>
  <c r="D14" i="10" s="1"/>
  <c r="J36" i="8"/>
  <c r="J31" i="8"/>
  <c r="J34" i="8"/>
  <c r="I25" i="8"/>
  <c r="I30" i="8"/>
  <c r="I14" i="10" s="1"/>
  <c r="G31" i="8"/>
  <c r="G36" i="8"/>
  <c r="G34" i="8"/>
  <c r="H31" i="8"/>
  <c r="H36" i="8"/>
  <c r="H34" i="8"/>
  <c r="E36" i="8"/>
  <c r="E34" i="8"/>
  <c r="E31" i="8"/>
  <c r="D31" i="8"/>
  <c r="C31" i="8"/>
  <c r="C36" i="8"/>
  <c r="C34" i="8"/>
  <c r="M30" i="8"/>
  <c r="M25" i="8"/>
  <c r="K31" i="8"/>
  <c r="K36" i="8"/>
  <c r="K34" i="8"/>
  <c r="L31" i="8" l="1"/>
  <c r="G15" i="10"/>
  <c r="G8" i="10"/>
  <c r="G25" i="10"/>
  <c r="D34" i="8"/>
  <c r="L34" i="8"/>
  <c r="F25" i="10"/>
  <c r="F15" i="10"/>
  <c r="F8" i="10"/>
  <c r="F41" i="8"/>
  <c r="F37" i="8"/>
  <c r="H8" i="10"/>
  <c r="H25" i="10"/>
  <c r="H15" i="10"/>
  <c r="K25" i="10"/>
  <c r="K15" i="10"/>
  <c r="K8" i="10"/>
  <c r="D36" i="8"/>
  <c r="E8" i="10" s="1"/>
  <c r="E25" i="10"/>
  <c r="E15" i="10"/>
  <c r="L36" i="8"/>
  <c r="J25" i="10"/>
  <c r="J15" i="10"/>
  <c r="D8" i="10"/>
  <c r="C25" i="10"/>
  <c r="C15" i="10"/>
  <c r="J41" i="8"/>
  <c r="J37" i="8"/>
  <c r="H37" i="8"/>
  <c r="H41" i="8"/>
  <c r="M36" i="8"/>
  <c r="M31" i="8"/>
  <c r="M34" i="8"/>
  <c r="I36" i="8"/>
  <c r="J8" i="10" s="1"/>
  <c r="I34" i="8"/>
  <c r="I31" i="8"/>
  <c r="K41" i="8"/>
  <c r="K37" i="8"/>
  <c r="D37" i="8"/>
  <c r="D41" i="8"/>
  <c r="E37" i="8"/>
  <c r="E41" i="8"/>
  <c r="L37" i="8"/>
  <c r="L41" i="8"/>
  <c r="C41" i="8"/>
  <c r="C45" i="8" s="1"/>
  <c r="C37" i="8"/>
  <c r="G41" i="8"/>
  <c r="G37" i="8"/>
  <c r="I25" i="10" l="1"/>
  <c r="I15" i="10"/>
  <c r="I8" i="10"/>
  <c r="L8" i="10"/>
  <c r="L15" i="10"/>
  <c r="L25" i="10"/>
  <c r="D25" i="10"/>
  <c r="D15" i="10"/>
  <c r="F47" i="8"/>
  <c r="F45" i="8"/>
  <c r="J47" i="8"/>
  <c r="J45" i="8"/>
  <c r="L47" i="8"/>
  <c r="L45" i="8"/>
  <c r="L42" i="8"/>
  <c r="D47" i="8"/>
  <c r="D45" i="8"/>
  <c r="D42" i="8"/>
  <c r="G47" i="8"/>
  <c r="G42" i="8"/>
  <c r="G45" i="8"/>
  <c r="M41" i="8"/>
  <c r="M37" i="8"/>
  <c r="E42" i="8"/>
  <c r="E45" i="8"/>
  <c r="E47" i="8"/>
  <c r="F42" i="8"/>
  <c r="I37" i="8"/>
  <c r="I41" i="8"/>
  <c r="H47" i="8"/>
  <c r="H42" i="8"/>
  <c r="H45" i="8"/>
  <c r="C47" i="8"/>
  <c r="K47" i="8"/>
  <c r="K42" i="8"/>
  <c r="K45" i="8"/>
  <c r="M47" i="8" l="1"/>
  <c r="M48" i="8" s="1"/>
  <c r="M42" i="8"/>
  <c r="M45" i="8"/>
  <c r="I42" i="8"/>
  <c r="I47" i="8"/>
  <c r="I45" i="8"/>
  <c r="J42" i="8"/>
  <c r="B6" i="6" l="1"/>
  <c r="E1" i="6"/>
</calcChain>
</file>

<file path=xl/sharedStrings.xml><?xml version="1.0" encoding="utf-8"?>
<sst xmlns="http://schemas.openxmlformats.org/spreadsheetml/2006/main" count="15327" uniqueCount="7792">
  <si>
    <t>COMPANY NAME</t>
  </si>
  <si>
    <t>Sales</t>
  </si>
  <si>
    <t>Expenses</t>
  </si>
  <si>
    <t>Operating Profit</t>
  </si>
  <si>
    <t>Other Income</t>
  </si>
  <si>
    <t>Depreciation</t>
  </si>
  <si>
    <t>Interest</t>
  </si>
  <si>
    <t>Profit before tax</t>
  </si>
  <si>
    <t>Tax</t>
  </si>
  <si>
    <t>Net profit</t>
  </si>
  <si>
    <t>Equity Share Capital</t>
  </si>
  <si>
    <t>Reserves</t>
  </si>
  <si>
    <t>Total</t>
  </si>
  <si>
    <t>Net Block</t>
  </si>
  <si>
    <t>Capital Work in Progress</t>
  </si>
  <si>
    <t>Investments</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</si>
  <si>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</si>
  <si>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</si>
  <si>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</si>
  <si>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</si>
  <si>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</si>
  <si>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</si>
  <si>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</si>
  <si>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</si>
  <si>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</si>
  <si>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</si>
  <si>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</si>
  <si>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</si>
  <si>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</si>
  <si>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Inventory</t>
  </si>
  <si>
    <t>EPS</t>
  </si>
  <si>
    <t>LATEST VERSION</t>
  </si>
  <si>
    <t>CURRENT VERSION</t>
  </si>
  <si>
    <t>TATA STEEL LTD</t>
  </si>
  <si>
    <t>META</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</si>
  <si>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</si>
  <si>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</si>
  <si>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</si>
  <si>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</si>
  <si>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</si>
  <si>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</si>
  <si>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</si>
  <si>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</si>
  <si>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</si>
  <si>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</si>
  <si>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</si>
  <si>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</si>
  <si>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</si>
  <si>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</si>
  <si>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</si>
  <si>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</si>
  <si>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</si>
  <si>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</si>
  <si>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</si>
  <si>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</si>
  <si>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Year</t>
  </si>
  <si>
    <t>Income Statement</t>
  </si>
  <si>
    <t>Sales Growth(%)</t>
  </si>
  <si>
    <t>COGS</t>
  </si>
  <si>
    <t>(COGS %of Sale)</t>
  </si>
  <si>
    <t>Gross Profit</t>
  </si>
  <si>
    <t>(Gross Margin)</t>
  </si>
  <si>
    <t>Selling&amp;General Expense</t>
  </si>
  <si>
    <t>(S&amp;G EXP %of Sale)</t>
  </si>
  <si>
    <t>(Operating Margin)</t>
  </si>
  <si>
    <t>Operating Income(EBITDA)</t>
  </si>
  <si>
    <t>(DEP % of Sale)</t>
  </si>
  <si>
    <t>EBIT</t>
  </si>
  <si>
    <t>(EBIT Margin)</t>
  </si>
  <si>
    <t>Intrest</t>
  </si>
  <si>
    <t>(Intrest % of Sale)</t>
  </si>
  <si>
    <t>Profit Before Tax</t>
  </si>
  <si>
    <t>(PBT % of Sale)</t>
  </si>
  <si>
    <t>(Effective tax Rate)</t>
  </si>
  <si>
    <t>Net Profit</t>
  </si>
  <si>
    <t>(Net Margin)</t>
  </si>
  <si>
    <t>No Of Equity Share</t>
  </si>
  <si>
    <t>Earning Per Growth</t>
  </si>
  <si>
    <t>Divident Per Share</t>
  </si>
  <si>
    <t>(Divident Payout Ratio)</t>
  </si>
  <si>
    <t>Retained Earning</t>
  </si>
  <si>
    <t>LTM</t>
  </si>
  <si>
    <t>#</t>
  </si>
  <si>
    <t>Balance Sheet</t>
  </si>
  <si>
    <t>Total Liabilites</t>
  </si>
  <si>
    <t>Total Non Current Asset</t>
  </si>
  <si>
    <t>Total Current Asset</t>
  </si>
  <si>
    <t>Other Asset</t>
  </si>
  <si>
    <t>Total Asset</t>
  </si>
  <si>
    <t>Check</t>
  </si>
  <si>
    <t>Cash Flow</t>
  </si>
  <si>
    <t>Cash from Operating Activity -</t>
  </si>
  <si>
    <t>Profit from operations</t>
  </si>
  <si>
    <t>Payables</t>
  </si>
  <si>
    <t>Other WC items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</si>
  <si>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</si>
  <si>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</si>
  <si>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</si>
  <si>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</si>
  <si>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</si>
  <si>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</si>
  <si>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</si>
  <si>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</si>
  <si>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</si>
  <si>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</si>
  <si>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Acquisition of companies</t>
  </si>
  <si>
    <t>Inter corporate deposits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</si>
  <si>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</si>
  <si>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</si>
  <si>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</si>
  <si>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</si>
  <si>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</si>
  <si>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</si>
  <si>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</si>
  <si>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</si>
  <si>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</si>
  <si>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Activites</t>
  </si>
  <si>
    <t>Investing Activites</t>
  </si>
  <si>
    <t>Financial Activites</t>
  </si>
  <si>
    <t>Cash From Investing Activites</t>
  </si>
  <si>
    <t>Cash From Financing Activites</t>
  </si>
  <si>
    <t>Cash From Operating Activites</t>
  </si>
  <si>
    <t>Sales Growth</t>
  </si>
  <si>
    <t>EBITDA Growth</t>
  </si>
  <si>
    <t>EBIT Growth</t>
  </si>
  <si>
    <t>Net Profit Growth</t>
  </si>
  <si>
    <t>Divident Growth</t>
  </si>
  <si>
    <t>Gross Margin</t>
  </si>
  <si>
    <t>Net Profit Margin</t>
  </si>
  <si>
    <t>EBITDA Margin</t>
  </si>
  <si>
    <t>EBIT Margin</t>
  </si>
  <si>
    <t>EBT Margin</t>
  </si>
  <si>
    <t>Sales Expense % of Sale</t>
  </si>
  <si>
    <t>Depriciation % of Sale</t>
  </si>
  <si>
    <t>Debt to Equity Ratio</t>
  </si>
  <si>
    <t>Debt/Equity</t>
  </si>
  <si>
    <t>Equity Capital</t>
  </si>
  <si>
    <t>Borrowings -</t>
  </si>
  <si>
    <t>Long term Borrowings</t>
  </si>
  <si>
    <t>Short term Borrowings</t>
  </si>
  <si>
    <t>Lease Liabilities</t>
  </si>
  <si>
    <t>Preference Capital</t>
  </si>
  <si>
    <t>Other Borrowings</t>
  </si>
  <si>
    <t>Other Liabilities -</t>
  </si>
  <si>
    <t>Non controlling int</t>
  </si>
  <si>
    <t>Trade Payables</t>
  </si>
  <si>
    <t>Advance from Customers</t>
  </si>
  <si>
    <t>Other liability items</t>
  </si>
  <si>
    <t>Total Liabilities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</si>
  <si>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</si>
  <si>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</si>
  <si>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</si>
  <si>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</si>
  <si>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</si>
  <si>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</si>
  <si>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</si>
  <si>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</si>
  <si>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</si>
  <si>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</si>
  <si>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</si>
  <si>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</si>
  <si>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</si>
  <si>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</si>
  <si>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</si>
  <si>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</si>
  <si>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Receivables over 6m</t>
  </si>
  <si>
    <t>Receivables under 6m</t>
  </si>
  <si>
    <t>Prov for Doubtful</t>
  </si>
  <si>
    <t>Cash Equivalents</t>
  </si>
  <si>
    <t>Loans n Advances</t>
  </si>
  <si>
    <t>Other asset items</t>
  </si>
  <si>
    <t>Total Assets</t>
  </si>
  <si>
    <t>Intrest Coverage Ratio</t>
  </si>
  <si>
    <t>Return Ratio</t>
  </si>
  <si>
    <t>Return on Equity</t>
  </si>
  <si>
    <t>Return On Captial Employed</t>
  </si>
  <si>
    <t>EBITDA</t>
  </si>
  <si>
    <t>Selfsustained Growth</t>
  </si>
  <si>
    <t>Retained  Earning%</t>
  </si>
  <si>
    <t>Retained Earning%</t>
  </si>
  <si>
    <t>Turnover Ratio</t>
  </si>
  <si>
    <t>Receivabel Turnover Ratio</t>
  </si>
  <si>
    <t>Payabel Turnover Ratio</t>
  </si>
  <si>
    <t>Inventory Turnover Ratio</t>
  </si>
  <si>
    <t>Fixed Asset Turnover Ratio</t>
  </si>
  <si>
    <t>WC(Cash Conversion Cycel)</t>
  </si>
  <si>
    <t>Debtor Day</t>
  </si>
  <si>
    <t>Payabel Day</t>
  </si>
  <si>
    <t>Inventory Day</t>
  </si>
  <si>
    <t>Cash Conversion Cycel</t>
  </si>
  <si>
    <t>CFO/Sales</t>
  </si>
  <si>
    <t>CFO/Total Asset</t>
  </si>
  <si>
    <t>CFO/ Total Debt</t>
  </si>
  <si>
    <t>(Long Term Only)</t>
  </si>
  <si>
    <t>Capital Turnover Ratio</t>
  </si>
  <si>
    <t>Mean</t>
  </si>
  <si>
    <t xml:space="preserve">Median </t>
  </si>
  <si>
    <t>Trend</t>
  </si>
  <si>
    <t>Particular</t>
  </si>
  <si>
    <t>Weight</t>
  </si>
  <si>
    <t>Ebitda Growth</t>
  </si>
  <si>
    <t>Ebitda</t>
  </si>
  <si>
    <t>EPS Growth</t>
  </si>
  <si>
    <t>Cash from Operating Activity -</t>
  </si>
  <si>
    <t>Cash from Investing Activity -</t>
  </si>
  <si>
    <t>Cash from Financing Activity -</t>
  </si>
  <si>
    <t>Profit &amp;Loss</t>
  </si>
  <si>
    <t>Weighted Average Cost of Capital</t>
  </si>
  <si>
    <t>All Fig Are in INR as Stated Below</t>
  </si>
  <si>
    <t>PeerComs</t>
  </si>
  <si>
    <t>Name of Comps</t>
  </si>
  <si>
    <t>Total Debt</t>
  </si>
  <si>
    <t>Tax Rate</t>
  </si>
  <si>
    <t>Country</t>
  </si>
  <si>
    <t>Toatal Equity</t>
  </si>
  <si>
    <r>
      <t>TaxRate</t>
    </r>
    <r>
      <rPr>
        <vertAlign val="superscript"/>
        <sz val="11"/>
        <color theme="1"/>
        <rFont val="Calibri"/>
        <family val="2"/>
        <scheme val="minor"/>
      </rPr>
      <t xml:space="preserve"> 1</t>
    </r>
  </si>
  <si>
    <t>Debt /</t>
  </si>
  <si>
    <t>Equity</t>
  </si>
  <si>
    <t xml:space="preserve">Equity </t>
  </si>
  <si>
    <r>
      <t>Capital</t>
    </r>
    <r>
      <rPr>
        <vertAlign val="superscript"/>
        <sz val="11"/>
        <color theme="1"/>
        <rFont val="Calibri"/>
        <family val="2"/>
        <scheme val="minor"/>
      </rPr>
      <t xml:space="preserve"> </t>
    </r>
  </si>
  <si>
    <t>Levered</t>
  </si>
  <si>
    <r>
      <t>Beta</t>
    </r>
    <r>
      <rPr>
        <vertAlign val="superscript"/>
        <sz val="11"/>
        <color theme="1"/>
        <rFont val="Calibri"/>
        <family val="2"/>
        <scheme val="minor"/>
      </rPr>
      <t xml:space="preserve"> 2</t>
    </r>
  </si>
  <si>
    <t>Unlevered</t>
  </si>
  <si>
    <r>
      <t xml:space="preserve">Beta </t>
    </r>
    <r>
      <rPr>
        <vertAlign val="superscript"/>
        <sz val="11"/>
        <color theme="1"/>
        <rFont val="Calibri"/>
        <family val="2"/>
        <scheme val="minor"/>
      </rPr>
      <t>3</t>
    </r>
  </si>
  <si>
    <t>JSW Steel</t>
  </si>
  <si>
    <t>Tata Steel</t>
  </si>
  <si>
    <t>Jindal Steel</t>
  </si>
  <si>
    <t>Tube Investments</t>
  </si>
  <si>
    <t>S A I L</t>
  </si>
  <si>
    <t>Peer Comps</t>
  </si>
  <si>
    <t>Debt</t>
  </si>
  <si>
    <t>India</t>
  </si>
  <si>
    <t>Average</t>
  </si>
  <si>
    <t>Median</t>
  </si>
  <si>
    <t>Pre Cost of Debt</t>
  </si>
  <si>
    <t>Post Cost of Debt</t>
  </si>
  <si>
    <t>Cost of Equity</t>
  </si>
  <si>
    <t>Cost of Debt</t>
  </si>
  <si>
    <t>RisK Free Rate</t>
  </si>
  <si>
    <t>Equity Risk Premium</t>
  </si>
  <si>
    <t>Levered Beta</t>
  </si>
  <si>
    <t>Cost Of Equity</t>
  </si>
  <si>
    <t>Capital Structure</t>
  </si>
  <si>
    <t>Current</t>
  </si>
  <si>
    <t>Target</t>
  </si>
  <si>
    <r>
      <t>Levered Beta</t>
    </r>
    <r>
      <rPr>
        <vertAlign val="superscript"/>
        <sz val="11"/>
        <color theme="1"/>
        <rFont val="Calibri"/>
        <family val="2"/>
        <scheme val="minor"/>
      </rPr>
      <t xml:space="preserve"> 4</t>
    </r>
  </si>
  <si>
    <t>Total Capital</t>
  </si>
  <si>
    <t>Comps Median Unleverd Beta</t>
  </si>
  <si>
    <t>Target Debt / Equity</t>
  </si>
  <si>
    <t>Notes</t>
  </si>
  <si>
    <t>Tax Rate Is Considerd as Marginal Tax Rate of  Country .</t>
  </si>
  <si>
    <t>Levered Beta is based in on 5 year monthly Data.</t>
  </si>
  <si>
    <t>Unlevered Beta= Levered Beta/(1+(1-Tax Rate)*Debt/ Equity)</t>
  </si>
  <si>
    <t>Levered Beta= Unlevered Beta*(1+(1-Tax Rate)*Debt/ Equity)</t>
  </si>
  <si>
    <t>Weight of Equity</t>
  </si>
  <si>
    <t>Weight of Debt</t>
  </si>
  <si>
    <t>Regressison  Beta</t>
  </si>
  <si>
    <t>Date</t>
  </si>
  <si>
    <t>Closing price</t>
  </si>
  <si>
    <t>Return</t>
  </si>
  <si>
    <t>Tata Stell Monthly Return</t>
  </si>
  <si>
    <t>Nifty 50 Monthly Return</t>
  </si>
  <si>
    <t>Beta 1</t>
  </si>
  <si>
    <t>Beta 2</t>
  </si>
  <si>
    <t>Beta 3</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</si>
  <si>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</si>
  <si>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</si>
  <si>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</si>
  <si>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</si>
  <si>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</si>
  <si>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</si>
  <si>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</si>
  <si>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</si>
  <si>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</si>
  <si>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</si>
  <si>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</si>
  <si>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</si>
  <si>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</si>
  <si>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</si>
  <si>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</si>
  <si>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</si>
  <si>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</si>
  <si>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</si>
  <si>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</si>
  <si>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</si>
  <si>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</si>
  <si>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</si>
  <si>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</si>
  <si>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</si>
  <si>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Beta Drfting</t>
  </si>
  <si>
    <t>Levered  Raw beeta</t>
  </si>
  <si>
    <t>Market Beeta</t>
  </si>
  <si>
    <t>Market Beeta Weight</t>
  </si>
  <si>
    <t>Raw Beeta Weight</t>
  </si>
  <si>
    <t>Adjusted Beta</t>
  </si>
  <si>
    <t>10 YEARS GOVERNMENT BOND</t>
  </si>
  <si>
    <t>BETA ALWAYS BE TAKEN OF THESE MOSTOF THE TIME COMPARABEL COMPS KA BETA BOLTA HAI NIKAL NAE</t>
  </si>
  <si>
    <t xml:space="preserve">Return On Market </t>
  </si>
  <si>
    <t>prime investors sae yearly return for nifty</t>
  </si>
  <si>
    <t>Annual</t>
  </si>
  <si>
    <t>Average Return</t>
  </si>
  <si>
    <t>Divident Yield</t>
  </si>
  <si>
    <t>Total Market Return</t>
  </si>
  <si>
    <t xml:space="preserve"> Cost of Equity</t>
  </si>
  <si>
    <t xml:space="preserve"> Cost of Debt</t>
  </si>
  <si>
    <t>WACC</t>
  </si>
  <si>
    <t>int/debt)</t>
  </si>
  <si>
    <t>Calculation of ROIC</t>
  </si>
  <si>
    <t>Current Asset</t>
  </si>
  <si>
    <t>Currrent Liabilites</t>
  </si>
  <si>
    <t>Net Working Capital</t>
  </si>
  <si>
    <t>Non Current Asset</t>
  </si>
  <si>
    <t>Invested Capital</t>
  </si>
  <si>
    <t>ROIC</t>
  </si>
  <si>
    <t>Calculation of Reinvestment Rate</t>
  </si>
  <si>
    <t>Net Capex</t>
  </si>
  <si>
    <t>Change In Working Capital</t>
  </si>
  <si>
    <t>Reinvestment</t>
  </si>
  <si>
    <t>Marginal Tax Rate</t>
  </si>
  <si>
    <t>EBIT(1-Tax)</t>
  </si>
  <si>
    <t>Reinvestment Rate</t>
  </si>
  <si>
    <t>4 Year Average</t>
  </si>
  <si>
    <t>4 Year Median</t>
  </si>
  <si>
    <t>Calculation Of Growth rate</t>
  </si>
  <si>
    <t>Intrinsic Growth Rate</t>
  </si>
  <si>
    <t>Net Non Current Asset</t>
  </si>
  <si>
    <t>Total Current Liabilites</t>
  </si>
  <si>
    <t>Calculation of PV of FCFF</t>
  </si>
  <si>
    <t>PV of FCFF</t>
  </si>
  <si>
    <t>Free Cashflow to the Firm</t>
  </si>
  <si>
    <t>Less:Reinvestment Rate</t>
  </si>
  <si>
    <t>Mid Year Conversion</t>
  </si>
  <si>
    <t>Discounting Factor</t>
  </si>
  <si>
    <t>Expected Growth rate</t>
  </si>
  <si>
    <t>Terminal Growth</t>
  </si>
  <si>
    <t>Wacc</t>
  </si>
  <si>
    <t>Calculation of Terminal Value</t>
  </si>
  <si>
    <t>FCFF(n+1)</t>
  </si>
  <si>
    <t>Terminal Growth Rate</t>
  </si>
  <si>
    <t>Terminal Value</t>
  </si>
  <si>
    <t>Calculation of Equity Value</t>
  </si>
  <si>
    <t>Operating Asset</t>
  </si>
  <si>
    <t>Add Cash</t>
  </si>
  <si>
    <t>Less Debt</t>
  </si>
  <si>
    <t>Value of Equity</t>
  </si>
  <si>
    <t>No of Share</t>
  </si>
  <si>
    <t>Equity Value Per  Share</t>
  </si>
  <si>
    <t>(FCFE)</t>
  </si>
  <si>
    <t>Share price</t>
  </si>
  <si>
    <t xml:space="preserve">Discount/Premium </t>
  </si>
  <si>
    <t>The Valuation School</t>
  </si>
  <si>
    <t>Amount are In Crores</t>
  </si>
  <si>
    <t>Comparabel Companies Valuation</t>
  </si>
  <si>
    <t>Companies</t>
  </si>
  <si>
    <t>Ticker</t>
  </si>
  <si>
    <t>Share Price</t>
  </si>
  <si>
    <t>Outstanding Share</t>
  </si>
  <si>
    <t>Equity Value</t>
  </si>
  <si>
    <t>Enterprise Value</t>
  </si>
  <si>
    <t>Market Data</t>
  </si>
  <si>
    <t>Financial</t>
  </si>
  <si>
    <t>Valuation</t>
  </si>
  <si>
    <t>Revenue</t>
  </si>
  <si>
    <t>Income</t>
  </si>
  <si>
    <t>Ev/Revenue</t>
  </si>
  <si>
    <t>EV/Ebitda</t>
  </si>
  <si>
    <t>P/E</t>
  </si>
  <si>
    <t>S.No.</t>
  </si>
  <si>
    <t>Name</t>
  </si>
  <si>
    <t>CMP Rs.</t>
  </si>
  <si>
    <t>Debt Rs.Cr.</t>
  </si>
  <si>
    <t>Mar Cap Rs.Cr.</t>
  </si>
  <si>
    <t>Sales Rs.Cr.</t>
  </si>
  <si>
    <t>EV Rs.Cr.</t>
  </si>
  <si>
    <t>EV / EBITDA</t>
  </si>
  <si>
    <t>Cash End Rs.Cr.</t>
  </si>
  <si>
    <t>No. Eq. Shares Cr.</t>
  </si>
  <si>
    <t>PAT 12M Rs.Cr.</t>
  </si>
  <si>
    <t>Jindal Stain.</t>
  </si>
  <si>
    <t>APL Apollo Tubes</t>
  </si>
  <si>
    <t>Net Debt</t>
  </si>
  <si>
    <t>Positive hai</t>
  </si>
  <si>
    <t>debt-cash</t>
  </si>
  <si>
    <t>High</t>
  </si>
  <si>
    <t>75th Percentile</t>
  </si>
  <si>
    <t>25th Percentile</t>
  </si>
  <si>
    <t>Low</t>
  </si>
  <si>
    <t>Tata Stell Comparabel valuation</t>
  </si>
  <si>
    <t>Implied Enterprise Value</t>
  </si>
  <si>
    <t>Implied Market Value</t>
  </si>
  <si>
    <t>Shares Outstanding</t>
  </si>
  <si>
    <t>Implied Value Per Share</t>
  </si>
  <si>
    <t>Source:The Valuation School.Screener.in</t>
  </si>
  <si>
    <t>Sensitivity Analysis</t>
  </si>
  <si>
    <t>Football Field Analysis - Data</t>
  </si>
  <si>
    <t>Comps</t>
  </si>
  <si>
    <t>DCF Bear</t>
  </si>
  <si>
    <t>DCF Bull</t>
  </si>
  <si>
    <t>DCF Base</t>
  </si>
  <si>
    <t>52W H/L</t>
  </si>
  <si>
    <t>OpenLow</t>
  </si>
  <si>
    <t>OpenHigh</t>
  </si>
  <si>
    <t>Football Field Analysis</t>
  </si>
  <si>
    <t>Apr 9, 2025</t>
  </si>
  <si>
    <t>Apr 8, 2025</t>
  </si>
  <si>
    <t>Apr 7, 2025</t>
  </si>
  <si>
    <t>Apr 4, 2025</t>
  </si>
  <si>
    <t>Apr 3, 2025</t>
  </si>
  <si>
    <t>Apr 2, 2025</t>
  </si>
  <si>
    <t>Apr 1, 2025</t>
  </si>
  <si>
    <t>Mar 28, 2025</t>
  </si>
  <si>
    <t>Mar 27, 2025</t>
  </si>
  <si>
    <t>Mar 26, 2025</t>
  </si>
  <si>
    <t>Mar 25, 2025</t>
  </si>
  <si>
    <t>Mar 24, 2025</t>
  </si>
  <si>
    <t>Mar 21, 2025</t>
  </si>
  <si>
    <t>Mar 20, 2025</t>
  </si>
  <si>
    <t>Mar 19, 2025</t>
  </si>
  <si>
    <t>Mar 18, 2025</t>
  </si>
  <si>
    <t>Mar 17, 2025</t>
  </si>
  <si>
    <t>Mar 13, 2025</t>
  </si>
  <si>
    <t>Mar 12, 2025</t>
  </si>
  <si>
    <t>Mar 11, 2025</t>
  </si>
  <si>
    <t>Mar 10, 2025</t>
  </si>
  <si>
    <t>Mar 7, 2025</t>
  </si>
  <si>
    <t>Mar 6, 2025</t>
  </si>
  <si>
    <t>Mar 5, 2025</t>
  </si>
  <si>
    <t>Mar 4, 2025</t>
  </si>
  <si>
    <t>Mar 3, 2025</t>
  </si>
  <si>
    <t>Feb 28, 2025</t>
  </si>
  <si>
    <t>Feb 27, 2025</t>
  </si>
  <si>
    <t>Feb 25, 2025</t>
  </si>
  <si>
    <t>Feb 24, 2025</t>
  </si>
  <si>
    <t>Feb 21, 2025</t>
  </si>
  <si>
    <t>Feb 20, 2025</t>
  </si>
  <si>
    <t>Feb 19, 2025</t>
  </si>
  <si>
    <t>Feb 18, 2025</t>
  </si>
  <si>
    <t>Feb 17, 2025</t>
  </si>
  <si>
    <t>Feb 14, 2025</t>
  </si>
  <si>
    <t>Feb 13, 2025</t>
  </si>
  <si>
    <t>Feb 12, 2025</t>
  </si>
  <si>
    <t>Feb 11, 2025</t>
  </si>
  <si>
    <t>Feb 10, 2025</t>
  </si>
  <si>
    <t>Feb 7, 2025</t>
  </si>
  <si>
    <t>Feb 6, 2025</t>
  </si>
  <si>
    <t>Feb 5, 2025</t>
  </si>
  <si>
    <t>Feb 4, 2025</t>
  </si>
  <si>
    <t>Feb 3, 2025</t>
  </si>
  <si>
    <t>Feb 1, 2025</t>
  </si>
  <si>
    <t>Jan 31, 2025</t>
  </si>
  <si>
    <t>Jan 30, 2025</t>
  </si>
  <si>
    <t>Jan 29, 2025</t>
  </si>
  <si>
    <t>Jan 28, 2025</t>
  </si>
  <si>
    <t>Jan 27, 2025</t>
  </si>
  <si>
    <t>Jan 24, 2025</t>
  </si>
  <si>
    <t>Jan 23, 2025</t>
  </si>
  <si>
    <t>Jan 22, 2025</t>
  </si>
  <si>
    <t>Jan 21, 2025</t>
  </si>
  <si>
    <t>Jan 20, 2025</t>
  </si>
  <si>
    <t>Jan 17, 2025</t>
  </si>
  <si>
    <t>Jan 16, 2025</t>
  </si>
  <si>
    <t>Jan 15, 2025</t>
  </si>
  <si>
    <t>Jan 14, 2025</t>
  </si>
  <si>
    <t>Jan 13, 2025</t>
  </si>
  <si>
    <t>Jan 10, 2025</t>
  </si>
  <si>
    <t>Jan 9, 2025</t>
  </si>
  <si>
    <t>Jan 8, 2025</t>
  </si>
  <si>
    <t>Jan 7, 2025</t>
  </si>
  <si>
    <t>Jan 6, 2025</t>
  </si>
  <si>
    <t>Jan 3, 2025</t>
  </si>
  <si>
    <t>Jan 2, 2025</t>
  </si>
  <si>
    <t>Jan 1, 2025</t>
  </si>
  <si>
    <t>Dec 31, 2024</t>
  </si>
  <si>
    <t>Dec 30, 2024</t>
  </si>
  <si>
    <t>Dec 27, 2024</t>
  </si>
  <si>
    <t>Dec 26, 2024</t>
  </si>
  <si>
    <t>Dec 24, 2024</t>
  </si>
  <si>
    <t>Dec 23, 2024</t>
  </si>
  <si>
    <t>Dec 20, 2024</t>
  </si>
  <si>
    <t>Dec 19, 2024</t>
  </si>
  <si>
    <t>Dec 18, 2024</t>
  </si>
  <si>
    <t>Dec 17, 2024</t>
  </si>
  <si>
    <t>Dec 16, 2024</t>
  </si>
  <si>
    <t>Dec 13, 2024</t>
  </si>
  <si>
    <t>Dec 12, 2024</t>
  </si>
  <si>
    <t>Dec 11, 2024</t>
  </si>
  <si>
    <t>Dec 10, 2024</t>
  </si>
  <si>
    <t>Dec 9, 2024</t>
  </si>
  <si>
    <t>Dec 6, 2024</t>
  </si>
  <si>
    <t>Dec 5, 2024</t>
  </si>
  <si>
    <t>Dec 4, 2024</t>
  </si>
  <si>
    <t>Dec 3, 2024</t>
  </si>
  <si>
    <t>Dec 2, 2024</t>
  </si>
  <si>
    <t>Nov 29, 2024</t>
  </si>
  <si>
    <t>Nov 28, 2024</t>
  </si>
  <si>
    <t>Nov 27, 2024</t>
  </si>
  <si>
    <t>Nov 26, 2024</t>
  </si>
  <si>
    <t>Nov 25, 2024</t>
  </si>
  <si>
    <t>Nov 22, 2024</t>
  </si>
  <si>
    <t>Nov 21, 2024</t>
  </si>
  <si>
    <t>Nov 19, 2024</t>
  </si>
  <si>
    <t>Nov 18, 2024</t>
  </si>
  <si>
    <t>Nov 14, 2024</t>
  </si>
  <si>
    <t>Nov 13, 2024</t>
  </si>
  <si>
    <t>Nov 12, 2024</t>
  </si>
  <si>
    <t>Nov 11, 2024</t>
  </si>
  <si>
    <t>Nov 8, 2024</t>
  </si>
  <si>
    <t>Nov 7, 2024</t>
  </si>
  <si>
    <t>Nov 6, 2024</t>
  </si>
  <si>
    <t>Nov 5, 2024</t>
  </si>
  <si>
    <t>Nov 4, 2024</t>
  </si>
  <si>
    <t>Nov 1, 2024</t>
  </si>
  <si>
    <t>Oct 31, 2024</t>
  </si>
  <si>
    <t>Oct 30, 2024</t>
  </si>
  <si>
    <t>Oct 29, 2024</t>
  </si>
  <si>
    <t>Oct 28, 2024</t>
  </si>
  <si>
    <t>Oct 25, 2024</t>
  </si>
  <si>
    <t>Oct 24, 2024</t>
  </si>
  <si>
    <t>Oct 23, 2024</t>
  </si>
  <si>
    <t>Oct 22, 2024</t>
  </si>
  <si>
    <t>Oct 21, 2024</t>
  </si>
  <si>
    <t>Oct 18, 2024</t>
  </si>
  <si>
    <t>Oct 17, 2024</t>
  </si>
  <si>
    <t>Oct 16, 2024</t>
  </si>
  <si>
    <t>Oct 15, 2024</t>
  </si>
  <si>
    <t>Oct 14, 2024</t>
  </si>
  <si>
    <t>Oct 11, 2024</t>
  </si>
  <si>
    <t>Oct 10, 2024</t>
  </si>
  <si>
    <t>Oct 9, 2024</t>
  </si>
  <si>
    <t>Oct 8, 2024</t>
  </si>
  <si>
    <t>Oct 7, 2024</t>
  </si>
  <si>
    <t>Oct 4, 2024</t>
  </si>
  <si>
    <t>Oct 3, 2024</t>
  </si>
  <si>
    <t>Oct 1, 2024</t>
  </si>
  <si>
    <t>Sep 30, 2024</t>
  </si>
  <si>
    <t>Sep 27, 2024</t>
  </si>
  <si>
    <t>Sep 26, 2024</t>
  </si>
  <si>
    <t>Sep 25, 2024</t>
  </si>
  <si>
    <t>Sep 24, 2024</t>
  </si>
  <si>
    <t>Sep 23, 2024</t>
  </si>
  <si>
    <t>Sep 20, 2024</t>
  </si>
  <si>
    <t>Sep 19, 2024</t>
  </si>
  <si>
    <t>Sep 18, 2024</t>
  </si>
  <si>
    <t>Sep 17, 2024</t>
  </si>
  <si>
    <t>Sep 16, 2024</t>
  </si>
  <si>
    <t>Sep 13, 2024</t>
  </si>
  <si>
    <t>Sep 12, 2024</t>
  </si>
  <si>
    <t>Sep 11, 2024</t>
  </si>
  <si>
    <t>Sep 10, 2024</t>
  </si>
  <si>
    <t>Sep 9, 2024</t>
  </si>
  <si>
    <t>Sep 6, 2024</t>
  </si>
  <si>
    <t>Sep 5, 2024</t>
  </si>
  <si>
    <t>Sep 4, 2024</t>
  </si>
  <si>
    <t>Sep 3, 2024</t>
  </si>
  <si>
    <t>Sep 2, 2024</t>
  </si>
  <si>
    <t>Aug 30, 2024</t>
  </si>
  <si>
    <t>Aug 29, 2024</t>
  </si>
  <si>
    <t>Aug 28, 2024</t>
  </si>
  <si>
    <t>Aug 27, 2024</t>
  </si>
  <si>
    <t>Aug 26, 2024</t>
  </si>
  <si>
    <t>Aug 23, 2024</t>
  </si>
  <si>
    <t>Aug 22, 2024</t>
  </si>
  <si>
    <t>Aug 21, 2024</t>
  </si>
  <si>
    <t>Aug 20, 2024</t>
  </si>
  <si>
    <t>Aug 19, 2024</t>
  </si>
  <si>
    <t>Aug 16, 2024</t>
  </si>
  <si>
    <t>Aug 14, 2024</t>
  </si>
  <si>
    <t>Aug 13, 2024</t>
  </si>
  <si>
    <t>Aug 12, 2024</t>
  </si>
  <si>
    <t>Aug 9, 2024</t>
  </si>
  <si>
    <t>Aug 8, 2024</t>
  </si>
  <si>
    <t>Aug 7, 2024</t>
  </si>
  <si>
    <t>Aug 6, 2024</t>
  </si>
  <si>
    <t>Aug 5, 2024</t>
  </si>
  <si>
    <t>Aug 2, 2024</t>
  </si>
  <si>
    <t>Aug 1, 2024</t>
  </si>
  <si>
    <t>Jul 31, 2024</t>
  </si>
  <si>
    <t>Jul 30, 2024</t>
  </si>
  <si>
    <t>Jul 29, 2024</t>
  </si>
  <si>
    <t>Jul 26, 2024</t>
  </si>
  <si>
    <t>Jul 25, 2024</t>
  </si>
  <si>
    <t>Jul 24, 2024</t>
  </si>
  <si>
    <t>Jul 23, 2024</t>
  </si>
  <si>
    <t>Jul 22, 2024</t>
  </si>
  <si>
    <t>Jul 19, 2024</t>
  </si>
  <si>
    <t>Jul 18, 2024</t>
  </si>
  <si>
    <t>Jul 16, 2024</t>
  </si>
  <si>
    <t>Jul 15, 2024</t>
  </si>
  <si>
    <t>Jul 12, 2024</t>
  </si>
  <si>
    <t>Jul 11, 2024</t>
  </si>
  <si>
    <t>Jul 10, 2024</t>
  </si>
  <si>
    <t>Jul 9, 2024</t>
  </si>
  <si>
    <t>Jul 8, 2024</t>
  </si>
  <si>
    <t>Jul 5, 2024</t>
  </si>
  <si>
    <t>Jul 4, 2024</t>
  </si>
  <si>
    <t>Jul 3, 2024</t>
  </si>
  <si>
    <t>Jul 2, 2024</t>
  </si>
  <si>
    <t>Jul 1, 2024</t>
  </si>
  <si>
    <t>Jun 28, 2024</t>
  </si>
  <si>
    <t>Jun 27, 2024</t>
  </si>
  <si>
    <t>Jun 26, 2024</t>
  </si>
  <si>
    <t>Jun 25, 2024</t>
  </si>
  <si>
    <t>Jun 24, 2024</t>
  </si>
  <si>
    <t>Jun 21, 2024</t>
  </si>
  <si>
    <t>Jun 20, 2024</t>
  </si>
  <si>
    <t>Jun 19, 2024</t>
  </si>
  <si>
    <t>Jun 18, 2024</t>
  </si>
  <si>
    <t>Jun 14, 2024</t>
  </si>
  <si>
    <t>Jun 13, 2024</t>
  </si>
  <si>
    <t>Jun 12, 2024</t>
  </si>
  <si>
    <t>Jun 11, 2024</t>
  </si>
  <si>
    <t>Jun 10, 2024</t>
  </si>
  <si>
    <t>Jun 7, 2024</t>
  </si>
  <si>
    <t>Jun 6, 2024</t>
  </si>
  <si>
    <t>Jun 5, 2024</t>
  </si>
  <si>
    <t>Jun 4, 2024</t>
  </si>
  <si>
    <t>Jun 3, 2024</t>
  </si>
  <si>
    <t>May 31, 2024</t>
  </si>
  <si>
    <t>May 30, 2024</t>
  </si>
  <si>
    <t>May 29, 2024</t>
  </si>
  <si>
    <t>May 28, 2024</t>
  </si>
  <si>
    <t>May 27, 2024</t>
  </si>
  <si>
    <t>May 24, 2024</t>
  </si>
  <si>
    <t>May 23, 2024</t>
  </si>
  <si>
    <t>May 22, 2024</t>
  </si>
  <si>
    <t>May 21, 2024</t>
  </si>
  <si>
    <t>May 17, 2024</t>
  </si>
  <si>
    <t>May 16, 2024</t>
  </si>
  <si>
    <t>May 15, 2024</t>
  </si>
  <si>
    <t>May 14, 2024</t>
  </si>
  <si>
    <t>May 13, 2024</t>
  </si>
  <si>
    <t>May 10, 2024</t>
  </si>
  <si>
    <t>May 9, 2024</t>
  </si>
  <si>
    <t>May 8, 2024</t>
  </si>
  <si>
    <t>May 7, 2024</t>
  </si>
  <si>
    <t>May 6, 2024</t>
  </si>
  <si>
    <t>May 3, 2024</t>
  </si>
  <si>
    <t>May 2, 2024</t>
  </si>
  <si>
    <t>Apr 30, 2024</t>
  </si>
  <si>
    <t>Apr 29, 2024</t>
  </si>
  <si>
    <t>Apr 26, 2024</t>
  </si>
  <si>
    <t>Apr 25, 2024</t>
  </si>
  <si>
    <t>Apr 24, 2024</t>
  </si>
  <si>
    <t>Apr 23, 2024</t>
  </si>
  <si>
    <t>Apr 22, 2024</t>
  </si>
  <si>
    <t>Apr 19, 2024</t>
  </si>
  <si>
    <t>Apr 18, 2024</t>
  </si>
  <si>
    <t>Apr 16, 2024</t>
  </si>
  <si>
    <t>Apr 15, 2024</t>
  </si>
  <si>
    <t>Apr 12, 2024</t>
  </si>
  <si>
    <t>Apr 10, 2024</t>
  </si>
  <si>
    <t>Apr 9, 2024</t>
  </si>
  <si>
    <t>Apr 8, 2024</t>
  </si>
  <si>
    <t>Apr 5, 2024</t>
  </si>
  <si>
    <t>Apr 4, 2024</t>
  </si>
  <si>
    <t>Apr 3, 2024</t>
  </si>
  <si>
    <t>Apr 2, 2024</t>
  </si>
  <si>
    <t>Apr 1, 2024</t>
  </si>
  <si>
    <t>Mar 28, 2024</t>
  </si>
  <si>
    <t>Mar 27, 2024</t>
  </si>
  <si>
    <t>Mar 26, 2024</t>
  </si>
  <si>
    <t>Mar 22, 2024</t>
  </si>
  <si>
    <t>Mar 21, 2024</t>
  </si>
  <si>
    <t>Mar 20, 2024</t>
  </si>
  <si>
    <t>Mar 19, 2024</t>
  </si>
  <si>
    <t>Mar 18, 2024</t>
  </si>
  <si>
    <t>Mar 15, 2024</t>
  </si>
  <si>
    <t>Mar 14, 2024</t>
  </si>
  <si>
    <t>Mar 13, 2024</t>
  </si>
  <si>
    <t>Mar 12, 2024</t>
  </si>
  <si>
    <t>Mar 11, 2024</t>
  </si>
  <si>
    <t>Mar 7, 2024</t>
  </si>
  <si>
    <t>Mar 6, 2024</t>
  </si>
  <si>
    <t>Mar 5, 2024</t>
  </si>
  <si>
    <t>Mar 4, 2024</t>
  </si>
  <si>
    <t>Mar 1, 2024</t>
  </si>
  <si>
    <t>Feb 29, 2024</t>
  </si>
  <si>
    <t>Feb 28, 2024</t>
  </si>
  <si>
    <t>Feb 27, 2024</t>
  </si>
  <si>
    <t>Feb 26, 2024</t>
  </si>
  <si>
    <t>Feb 23, 2024</t>
  </si>
  <si>
    <t>Feb 22, 2024</t>
  </si>
  <si>
    <t>Feb 21, 2024</t>
  </si>
  <si>
    <t>Feb 20, 2024</t>
  </si>
  <si>
    <t>Feb 19, 2024</t>
  </si>
  <si>
    <t>Feb 16, 2024</t>
  </si>
  <si>
    <t>Feb 15, 2024</t>
  </si>
  <si>
    <t>Feb 14, 2024</t>
  </si>
  <si>
    <t>Feb 13, 2024</t>
  </si>
  <si>
    <t>Feb 12, 2024</t>
  </si>
  <si>
    <t>Feb 9, 2024</t>
  </si>
  <si>
    <t>Feb 8, 2024</t>
  </si>
  <si>
    <t>Feb 7, 2024</t>
  </si>
  <si>
    <t>Feb 6, 2024</t>
  </si>
  <si>
    <t>Feb 5, 2024</t>
  </si>
  <si>
    <t>Feb 2, 2024</t>
  </si>
  <si>
    <t>Feb 1, 2024</t>
  </si>
  <si>
    <t>Jan 31, 2024</t>
  </si>
  <si>
    <t>Jan 30, 2024</t>
  </si>
  <si>
    <t>Jan 29, 2024</t>
  </si>
  <si>
    <t>Jan 25, 2024</t>
  </si>
  <si>
    <t>Jan 24, 2024</t>
  </si>
  <si>
    <t>Jan 23, 2024</t>
  </si>
  <si>
    <t>Jan 19, 2024</t>
  </si>
  <si>
    <t>Jan 18, 2024</t>
  </si>
  <si>
    <t>Jan 17, 2024</t>
  </si>
  <si>
    <t>Jan 16, 2024</t>
  </si>
  <si>
    <t>Jan 15, 2024</t>
  </si>
  <si>
    <t>Jan 12, 2024</t>
  </si>
  <si>
    <t>Jan 11, 2024</t>
  </si>
  <si>
    <t>Jan 10, 2024</t>
  </si>
  <si>
    <t>Jan 9, 2024</t>
  </si>
  <si>
    <t>Jan 8, 2024</t>
  </si>
  <si>
    <t>Jan 5, 2024</t>
  </si>
  <si>
    <t>Jan 4, 2024</t>
  </si>
  <si>
    <t>Jan 3, 2024</t>
  </si>
  <si>
    <t>Jan 2, 2024</t>
  </si>
  <si>
    <t>Jan 1, 2024</t>
  </si>
  <si>
    <t>Dec 29, 2023</t>
  </si>
  <si>
    <t>Dec 28, 2023</t>
  </si>
  <si>
    <t>Dec 27, 2023</t>
  </si>
  <si>
    <t>Dec 26, 2023</t>
  </si>
  <si>
    <t>Dec 22, 2023</t>
  </si>
  <si>
    <t>Dec 21, 2023</t>
  </si>
  <si>
    <t>Dec 20, 2023</t>
  </si>
  <si>
    <t>Dec 19, 2023</t>
  </si>
  <si>
    <t>Dec 18, 2023</t>
  </si>
  <si>
    <t>Dec 15, 2023</t>
  </si>
  <si>
    <t>Dec 14, 2023</t>
  </si>
  <si>
    <t>Dec 13, 2023</t>
  </si>
  <si>
    <t>Dec 12, 2023</t>
  </si>
  <si>
    <t>Dec 11, 2023</t>
  </si>
  <si>
    <t>Dec 8, 2023</t>
  </si>
  <si>
    <t>Dec 7, 2023</t>
  </si>
  <si>
    <t>Dec 6, 2023</t>
  </si>
  <si>
    <t>Dec 5, 2023</t>
  </si>
  <si>
    <t>Dec 4, 2023</t>
  </si>
  <si>
    <t>Dec 1, 2023</t>
  </si>
  <si>
    <t>Nov 30, 2023</t>
  </si>
  <si>
    <t>Nov 29, 2023</t>
  </si>
  <si>
    <t>Nov 28, 2023</t>
  </si>
  <si>
    <t>Nov 24, 2023</t>
  </si>
  <si>
    <t>Nov 23, 2023</t>
  </si>
  <si>
    <t>Nov 22, 2023</t>
  </si>
  <si>
    <t>Nov 21, 2023</t>
  </si>
  <si>
    <t>Nov 20, 2023</t>
  </si>
  <si>
    <t>Nov 17, 2023</t>
  </si>
  <si>
    <t>Nov 16, 2023</t>
  </si>
  <si>
    <t>Nov 15, 2023</t>
  </si>
  <si>
    <t>Nov 13, 2023</t>
  </si>
  <si>
    <t>Nov 10, 2023</t>
  </si>
  <si>
    <t>Nov 9, 2023</t>
  </si>
  <si>
    <t>Nov 8, 2023</t>
  </si>
  <si>
    <t>Nov 7, 2023</t>
  </si>
  <si>
    <t>Nov 6, 2023</t>
  </si>
  <si>
    <t>Nov 3, 2023</t>
  </si>
  <si>
    <t>Nov 2, 2023</t>
  </si>
  <si>
    <t>Nov 1, 2023</t>
  </si>
  <si>
    <t>Oct 31, 2023</t>
  </si>
  <si>
    <t>Oct 30, 2023</t>
  </si>
  <si>
    <t>Oct 27, 2023</t>
  </si>
  <si>
    <t>Oct 26, 2023</t>
  </si>
  <si>
    <t>Oct 25, 2023</t>
  </si>
  <si>
    <t>Oct 23, 2023</t>
  </si>
  <si>
    <t>Oct 20, 2023</t>
  </si>
  <si>
    <t>Oct 19, 2023</t>
  </si>
  <si>
    <t>Oct 18, 2023</t>
  </si>
  <si>
    <t>Oct 17, 2023</t>
  </si>
  <si>
    <t>Oct 16, 2023</t>
  </si>
  <si>
    <t>Oct 13, 2023</t>
  </si>
  <si>
    <t>Oct 12, 2023</t>
  </si>
  <si>
    <t>Oct 11, 2023</t>
  </si>
  <si>
    <t>Oct 10, 2023</t>
  </si>
  <si>
    <t>Oct 9, 2023</t>
  </si>
  <si>
    <t>Oct 6, 2023</t>
  </si>
  <si>
    <t>Oct 5, 2023</t>
  </si>
  <si>
    <t>Oct 4, 2023</t>
  </si>
  <si>
    <t>Oct 3, 2023</t>
  </si>
  <si>
    <t>Sep 29, 2023</t>
  </si>
  <si>
    <t>Sep 28, 2023</t>
  </si>
  <si>
    <t>Sep 27, 2023</t>
  </si>
  <si>
    <t>Sep 26, 2023</t>
  </si>
  <si>
    <t>Sep 25, 2023</t>
  </si>
  <si>
    <t>Sep 22, 2023</t>
  </si>
  <si>
    <t>Sep 21, 2023</t>
  </si>
  <si>
    <t>Sep 20, 2023</t>
  </si>
  <si>
    <t>Sep 18, 2023</t>
  </si>
  <si>
    <t>Sep 15, 2023</t>
  </si>
  <si>
    <t>Sep 14, 2023</t>
  </si>
  <si>
    <t>Sep 13, 2023</t>
  </si>
  <si>
    <t>Sep 12, 2023</t>
  </si>
  <si>
    <t>Sep 11, 2023</t>
  </si>
  <si>
    <t>Sep 8, 2023</t>
  </si>
  <si>
    <t>Sep 7, 2023</t>
  </si>
  <si>
    <t>Sep 6, 2023</t>
  </si>
  <si>
    <t>Sep 5, 2023</t>
  </si>
  <si>
    <t>Sep 4, 2023</t>
  </si>
  <si>
    <t>Sep 1, 2023</t>
  </si>
  <si>
    <t>Aug 31, 2023</t>
  </si>
  <si>
    <t>Aug 30, 2023</t>
  </si>
  <si>
    <t>Aug 29, 2023</t>
  </si>
  <si>
    <t>Aug 28, 2023</t>
  </si>
  <si>
    <t>Aug 25, 2023</t>
  </si>
  <si>
    <t>Aug 24, 2023</t>
  </si>
  <si>
    <t>Aug 23, 2023</t>
  </si>
  <si>
    <t>Aug 22, 2023</t>
  </si>
  <si>
    <t>Aug 21, 2023</t>
  </si>
  <si>
    <t>Aug 18, 2023</t>
  </si>
  <si>
    <t>Aug 17, 2023</t>
  </si>
  <si>
    <t>Aug 16, 2023</t>
  </si>
  <si>
    <t>Aug 14, 2023</t>
  </si>
  <si>
    <t>Aug 11, 2023</t>
  </si>
  <si>
    <t>Aug 10, 2023</t>
  </si>
  <si>
    <t>Aug 9, 2023</t>
  </si>
  <si>
    <t>Aug 8, 2023</t>
  </si>
  <si>
    <t>Aug 7, 2023</t>
  </si>
  <si>
    <t>Aug 4, 2023</t>
  </si>
  <si>
    <t>Aug 3, 2023</t>
  </si>
  <si>
    <t>Aug 2, 2023</t>
  </si>
  <si>
    <t>Aug 1, 2023</t>
  </si>
  <si>
    <t>Jul 31, 2023</t>
  </si>
  <si>
    <t>Jul 28, 2023</t>
  </si>
  <si>
    <t>Jul 27, 2023</t>
  </si>
  <si>
    <t>Jul 26, 2023</t>
  </si>
  <si>
    <t>Jul 25, 2023</t>
  </si>
  <si>
    <t>Jul 24, 2023</t>
  </si>
  <si>
    <t>Jul 21, 2023</t>
  </si>
  <si>
    <t>Jul 20, 2023</t>
  </si>
  <si>
    <t>Jul 19, 2023</t>
  </si>
  <si>
    <t>Jul 18, 2023</t>
  </si>
  <si>
    <t>Jul 17, 2023</t>
  </si>
  <si>
    <t>Jul 14, 2023</t>
  </si>
  <si>
    <t>Jul 13, 2023</t>
  </si>
  <si>
    <t>Jul 12, 2023</t>
  </si>
  <si>
    <t>Jul 11, 2023</t>
  </si>
  <si>
    <t>Jul 10, 2023</t>
  </si>
  <si>
    <t>Jul 7, 2023</t>
  </si>
  <si>
    <t>Jul 6, 2023</t>
  </si>
  <si>
    <t>Jul 5, 2023</t>
  </si>
  <si>
    <t>Jul 4, 2023</t>
  </si>
  <si>
    <t>Jul 3, 2023</t>
  </si>
  <si>
    <t>Jun 30, 2023</t>
  </si>
  <si>
    <t>Jun 28, 2023</t>
  </si>
  <si>
    <t>Jun 27, 2023</t>
  </si>
  <si>
    <t>Jun 26, 2023</t>
  </si>
  <si>
    <t>Jun 23, 2023</t>
  </si>
  <si>
    <t>Jun 22, 2023</t>
  </si>
  <si>
    <t>Jun 21, 2023</t>
  </si>
  <si>
    <t>Jun 20, 2023</t>
  </si>
  <si>
    <t>Jun 19, 2023</t>
  </si>
  <si>
    <t>Jun 16, 2023</t>
  </si>
  <si>
    <t>Jun 15, 2023</t>
  </si>
  <si>
    <t>Jun 14, 2023</t>
  </si>
  <si>
    <t>Jun 13, 2023</t>
  </si>
  <si>
    <t>Jun 12, 2023</t>
  </si>
  <si>
    <t>Jun 9, 2023</t>
  </si>
  <si>
    <t>Jun 8, 2023</t>
  </si>
  <si>
    <t>Jun 7, 2023</t>
  </si>
  <si>
    <t>Jun 6, 2023</t>
  </si>
  <si>
    <t>Jun 5, 2023</t>
  </si>
  <si>
    <t>Jun 2, 2023</t>
  </si>
  <si>
    <t>Jun 1, 2023</t>
  </si>
  <si>
    <t>May 31, 2023</t>
  </si>
  <si>
    <t>May 30, 2023</t>
  </si>
  <si>
    <t>May 29, 2023</t>
  </si>
  <si>
    <t>May 26, 2023</t>
  </si>
  <si>
    <t>May 25, 2023</t>
  </si>
  <si>
    <t>May 24, 2023</t>
  </si>
  <si>
    <t>May 23, 2023</t>
  </si>
  <si>
    <t>May 22, 2023</t>
  </si>
  <si>
    <t>May 19, 2023</t>
  </si>
  <si>
    <t>May 18, 2023</t>
  </si>
  <si>
    <t>May 17, 2023</t>
  </si>
  <si>
    <t>May 16, 2023</t>
  </si>
  <si>
    <t>May 15, 2023</t>
  </si>
  <si>
    <t>May 12, 2023</t>
  </si>
  <si>
    <t>May 11, 2023</t>
  </si>
  <si>
    <t>May 10, 2023</t>
  </si>
  <si>
    <t>May 9, 2023</t>
  </si>
  <si>
    <t>May 8, 2023</t>
  </si>
  <si>
    <t>May 5, 2023</t>
  </si>
  <si>
    <t>May 4, 2023</t>
  </si>
  <si>
    <t>May 3, 2023</t>
  </si>
  <si>
    <t>May 2, 2023</t>
  </si>
  <si>
    <t>Apr 28, 2023</t>
  </si>
  <si>
    <t>Apr 27, 2023</t>
  </si>
  <si>
    <t>Apr 26, 2023</t>
  </si>
  <si>
    <t>Apr 25, 2023</t>
  </si>
  <si>
    <t>Apr 24, 2023</t>
  </si>
  <si>
    <t>Apr 21, 2023</t>
  </si>
  <si>
    <t>Apr 20, 2023</t>
  </si>
  <si>
    <t>Apr 19, 2023</t>
  </si>
  <si>
    <t>Apr 18, 2023</t>
  </si>
  <si>
    <t>Apr 17, 2023</t>
  </si>
  <si>
    <t>Apr 13, 2023</t>
  </si>
  <si>
    <t>Apr 12, 2023</t>
  </si>
  <si>
    <t>Apr 11, 2023</t>
  </si>
  <si>
    <t>Apr 10, 2023</t>
  </si>
  <si>
    <t>Apr 6, 2023</t>
  </si>
  <si>
    <t>Apr 5, 2023</t>
  </si>
  <si>
    <t>Apr 3, 2023</t>
  </si>
  <si>
    <t>Mar 31, 2023</t>
  </si>
  <si>
    <t>Mar 29, 2023</t>
  </si>
  <si>
    <t>Mar 28, 2023</t>
  </si>
  <si>
    <t>Mar 27, 2023</t>
  </si>
  <si>
    <t>Mar 24, 2023</t>
  </si>
  <si>
    <t>Mar 23, 2023</t>
  </si>
  <si>
    <t>Mar 22, 2023</t>
  </si>
  <si>
    <t>Mar 21, 2023</t>
  </si>
  <si>
    <t>Mar 20, 2023</t>
  </si>
  <si>
    <t>Mar 17, 2023</t>
  </si>
  <si>
    <t>Mar 16, 2023</t>
  </si>
  <si>
    <t>Mar 15, 2023</t>
  </si>
  <si>
    <t>Mar 14, 2023</t>
  </si>
  <si>
    <t>Mar 13, 2023</t>
  </si>
  <si>
    <t>Mar 10, 2023</t>
  </si>
  <si>
    <t>Mar 9, 2023</t>
  </si>
  <si>
    <t>Mar 8, 2023</t>
  </si>
  <si>
    <t>Mar 6, 2023</t>
  </si>
  <si>
    <t>Mar 3, 2023</t>
  </si>
  <si>
    <t>Mar 2, 2023</t>
  </si>
  <si>
    <t>Mar 1, 2023</t>
  </si>
  <si>
    <t>Feb 28, 2023</t>
  </si>
  <si>
    <t>Feb 27, 2023</t>
  </si>
  <si>
    <t>Feb 24, 2023</t>
  </si>
  <si>
    <t>Feb 23, 2023</t>
  </si>
  <si>
    <t>Feb 22, 2023</t>
  </si>
  <si>
    <t>Feb 21, 2023</t>
  </si>
  <si>
    <t>Feb 20, 2023</t>
  </si>
  <si>
    <t>Feb 17, 2023</t>
  </si>
  <si>
    <t>Feb 16, 2023</t>
  </si>
  <si>
    <t>Feb 15, 2023</t>
  </si>
  <si>
    <t>Feb 14, 2023</t>
  </si>
  <si>
    <t>Feb 13, 2023</t>
  </si>
  <si>
    <t>Feb 10, 2023</t>
  </si>
  <si>
    <t>Feb 9, 2023</t>
  </si>
  <si>
    <t>Feb 8, 2023</t>
  </si>
  <si>
    <t>Feb 7, 2023</t>
  </si>
  <si>
    <t>Feb 6, 2023</t>
  </si>
  <si>
    <t>Feb 3, 2023</t>
  </si>
  <si>
    <t>Feb 2, 2023</t>
  </si>
  <si>
    <t>Feb 1, 2023</t>
  </si>
  <si>
    <t>Jan 31, 2023</t>
  </si>
  <si>
    <t>Jan 30, 2023</t>
  </si>
  <si>
    <t>Jan 27, 2023</t>
  </si>
  <si>
    <t>Jan 25, 2023</t>
  </si>
  <si>
    <t>Jan 24, 2023</t>
  </si>
  <si>
    <t>Jan 23, 2023</t>
  </si>
  <si>
    <t>Jan 20, 2023</t>
  </si>
  <si>
    <t>Jan 19, 2023</t>
  </si>
  <si>
    <t>Jan 18, 2023</t>
  </si>
  <si>
    <t>Jan 17, 2023</t>
  </si>
  <si>
    <t>Jan 16, 2023</t>
  </si>
  <si>
    <t>Jan 13, 2023</t>
  </si>
  <si>
    <t>Jan 12, 2023</t>
  </si>
  <si>
    <t>Jan 11, 2023</t>
  </si>
  <si>
    <t>Jan 10, 2023</t>
  </si>
  <si>
    <t>Jan 9, 2023</t>
  </si>
  <si>
    <t>Jan 6, 2023</t>
  </si>
  <si>
    <t>Jan 5, 2023</t>
  </si>
  <si>
    <t>Jan 4, 2023</t>
  </si>
  <si>
    <t>Jan 3, 2023</t>
  </si>
  <si>
    <t>Jan 2, 2023</t>
  </si>
  <si>
    <t>Dec 30, 2022</t>
  </si>
  <si>
    <t>Dec 29, 2022</t>
  </si>
  <si>
    <t>Dec 28, 2022</t>
  </si>
  <si>
    <t>Dec 27, 2022</t>
  </si>
  <si>
    <t>Dec 26, 2022</t>
  </si>
  <si>
    <t>Dec 23, 2022</t>
  </si>
  <si>
    <t>Dec 22, 2022</t>
  </si>
  <si>
    <t>Dec 21, 2022</t>
  </si>
  <si>
    <t>Dec 20, 2022</t>
  </si>
  <si>
    <t>Dec 19, 2022</t>
  </si>
  <si>
    <t>Dec 16, 2022</t>
  </si>
  <si>
    <t>Dec 15, 2022</t>
  </si>
  <si>
    <t>Dec 14, 2022</t>
  </si>
  <si>
    <t>Dec 13, 2022</t>
  </si>
  <si>
    <t>Dec 12, 2022</t>
  </si>
  <si>
    <t>Dec 9, 2022</t>
  </si>
  <si>
    <t>Dec 8, 2022</t>
  </si>
  <si>
    <t>Dec 7, 2022</t>
  </si>
  <si>
    <t>Dec 6, 2022</t>
  </si>
  <si>
    <t>Dec 5, 2022</t>
  </si>
  <si>
    <t>Dec 2, 2022</t>
  </si>
  <si>
    <t>Dec 1, 2022</t>
  </si>
  <si>
    <t>Nov 30, 2022</t>
  </si>
  <si>
    <t>Nov 29, 2022</t>
  </si>
  <si>
    <t>Nov 28, 2022</t>
  </si>
  <si>
    <t>Nov 25, 2022</t>
  </si>
  <si>
    <t>Nov 24, 2022</t>
  </si>
  <si>
    <t>Nov 23, 2022</t>
  </si>
  <si>
    <t>Nov 22, 2022</t>
  </si>
  <si>
    <t>Nov 21, 2022</t>
  </si>
  <si>
    <t>Nov 18, 2022</t>
  </si>
  <si>
    <t>Nov 17, 2022</t>
  </si>
  <si>
    <t>Nov 16, 2022</t>
  </si>
  <si>
    <t>Nov 15, 2022</t>
  </si>
  <si>
    <t>Nov 14, 2022</t>
  </si>
  <si>
    <t>Nov 11, 2022</t>
  </si>
  <si>
    <t>Nov 10, 2022</t>
  </si>
  <si>
    <t>Nov 9, 2022</t>
  </si>
  <si>
    <t>Nov 7, 2022</t>
  </si>
  <si>
    <t>Nov 4, 2022</t>
  </si>
  <si>
    <t>Nov 3, 2022</t>
  </si>
  <si>
    <t>Nov 2, 2022</t>
  </si>
  <si>
    <t>Nov 1, 2022</t>
  </si>
  <si>
    <t>Oct 31, 2022</t>
  </si>
  <si>
    <t>Oct 28, 2022</t>
  </si>
  <si>
    <t>Oct 27, 2022</t>
  </si>
  <si>
    <t>Oct 25, 2022</t>
  </si>
  <si>
    <t>Oct 24, 2022</t>
  </si>
  <si>
    <t>Oct 21, 2022</t>
  </si>
  <si>
    <t>Oct 20, 2022</t>
  </si>
  <si>
    <t>Oct 19, 2022</t>
  </si>
  <si>
    <t>Oct 18, 2022</t>
  </si>
  <si>
    <t>Oct 17, 2022</t>
  </si>
  <si>
    <t>Oct 14, 2022</t>
  </si>
  <si>
    <t>Oct 13, 2022</t>
  </si>
  <si>
    <t>Oct 12, 2022</t>
  </si>
  <si>
    <t>Oct 11, 2022</t>
  </si>
  <si>
    <t>Oct 10, 2022</t>
  </si>
  <si>
    <t>Oct 7, 2022</t>
  </si>
  <si>
    <t>Oct 6, 2022</t>
  </si>
  <si>
    <t>Oct 4, 2022</t>
  </si>
  <si>
    <t>Oct 3, 2022</t>
  </si>
  <si>
    <t>Sep 30, 2022</t>
  </si>
  <si>
    <t>Sep 29, 2022</t>
  </si>
  <si>
    <t>Sep 28, 2022</t>
  </si>
  <si>
    <t>Sep 27, 2022</t>
  </si>
  <si>
    <t>Sep 26, 2022</t>
  </si>
  <si>
    <t>Sep 23, 2022</t>
  </si>
  <si>
    <t>Sep 22, 2022</t>
  </si>
  <si>
    <t>Sep 21, 2022</t>
  </si>
  <si>
    <t>Sep 20, 2022</t>
  </si>
  <si>
    <t>Sep 19, 2022</t>
  </si>
  <si>
    <t>Sep 16, 2022</t>
  </si>
  <si>
    <t>Sep 15, 2022</t>
  </si>
  <si>
    <t>Sep 14, 2022</t>
  </si>
  <si>
    <t>Sep 13, 2022</t>
  </si>
  <si>
    <t>Sep 12, 2022</t>
  </si>
  <si>
    <t>Sep 9, 2022</t>
  </si>
  <si>
    <t>Sep 8, 2022</t>
  </si>
  <si>
    <t>Sep 7, 2022</t>
  </si>
  <si>
    <t>Sep 6, 2022</t>
  </si>
  <si>
    <t>Sep 5, 2022</t>
  </si>
  <si>
    <t>Sep 2, 2022</t>
  </si>
  <si>
    <t>Sep 1, 2022</t>
  </si>
  <si>
    <t>Aug 30, 2022</t>
  </si>
  <si>
    <t>Aug 29, 2022</t>
  </si>
  <si>
    <t>Aug 26, 2022</t>
  </si>
  <si>
    <t>Aug 25, 2022</t>
  </si>
  <si>
    <t>Aug 24, 2022</t>
  </si>
  <si>
    <t>Aug 23, 2022</t>
  </si>
  <si>
    <t>Aug 22, 2022</t>
  </si>
  <si>
    <t>Aug 19, 2022</t>
  </si>
  <si>
    <t>Aug 18, 2022</t>
  </si>
  <si>
    <t>Aug 17, 2022</t>
  </si>
  <si>
    <t>Aug 16, 2022</t>
  </si>
  <si>
    <t>Aug 12, 2022</t>
  </si>
  <si>
    <t>Aug 11, 2022</t>
  </si>
  <si>
    <t>Aug 10, 2022</t>
  </si>
  <si>
    <t>Aug 8, 2022</t>
  </si>
  <si>
    <t>Aug 5, 2022</t>
  </si>
  <si>
    <t>Aug 4, 2022</t>
  </si>
  <si>
    <t>Aug 3, 2022</t>
  </si>
  <si>
    <t>Aug 2, 2022</t>
  </si>
  <si>
    <t>Aug 1, 2022</t>
  </si>
  <si>
    <t>Jul 29, 2022</t>
  </si>
  <si>
    <t>Jul 28, 2022</t>
  </si>
  <si>
    <t>Jul 27, 2022</t>
  </si>
  <si>
    <t>Jul 26, 2022</t>
  </si>
  <si>
    <t>Jul 25, 2022</t>
  </si>
  <si>
    <t>Jul 22, 2022</t>
  </si>
  <si>
    <t>Jul 21, 2022</t>
  </si>
  <si>
    <t>Jul 20, 2022</t>
  </si>
  <si>
    <t>Jul 19, 2022</t>
  </si>
  <si>
    <t>Jul 18, 2022</t>
  </si>
  <si>
    <t>Jul 15, 2022</t>
  </si>
  <si>
    <t>Jul 14, 2022</t>
  </si>
  <si>
    <t>Jul 13, 2022</t>
  </si>
  <si>
    <t>Jul 12, 2022</t>
  </si>
  <si>
    <t>Jul 11, 2022</t>
  </si>
  <si>
    <t>Jul 8, 2022</t>
  </si>
  <si>
    <t>Jul 7, 2022</t>
  </si>
  <si>
    <t>Jul 6, 2022</t>
  </si>
  <si>
    <t>Jul 5, 2022</t>
  </si>
  <si>
    <t>Jul 4, 2022</t>
  </si>
  <si>
    <t>Jul 1, 2022</t>
  </si>
  <si>
    <t>Jun 30, 2022</t>
  </si>
  <si>
    <t>Jun 29, 2022</t>
  </si>
  <si>
    <t>Jun 28, 2022</t>
  </si>
  <si>
    <t>Jun 27, 2022</t>
  </si>
  <si>
    <t>Jun 24, 2022</t>
  </si>
  <si>
    <t>Jun 23, 2022</t>
  </si>
  <si>
    <t>Jun 22, 2022</t>
  </si>
  <si>
    <t>Jun 21, 2022</t>
  </si>
  <si>
    <t>Jun 20, 2022</t>
  </si>
  <si>
    <t>Jun 17, 2022</t>
  </si>
  <si>
    <t>Jun 16, 2022</t>
  </si>
  <si>
    <t>Jun 15, 2022</t>
  </si>
  <si>
    <t>Jun 14, 2022</t>
  </si>
  <si>
    <t>Jun 13, 2022</t>
  </si>
  <si>
    <t>Jun 10, 2022</t>
  </si>
  <si>
    <t>Jun 9, 2022</t>
  </si>
  <si>
    <t>Jun 8, 2022</t>
  </si>
  <si>
    <t>Jun 7, 2022</t>
  </si>
  <si>
    <t>Jun 6, 2022</t>
  </si>
  <si>
    <t>Jun 3, 2022</t>
  </si>
  <si>
    <t>Jun 2, 2022</t>
  </si>
  <si>
    <t>Jun 1, 2022</t>
  </si>
  <si>
    <t>May 31, 2022</t>
  </si>
  <si>
    <t>May 30, 2022</t>
  </si>
  <si>
    <t>May 27, 2022</t>
  </si>
  <si>
    <t>May 26, 2022</t>
  </si>
  <si>
    <t>May 25, 2022</t>
  </si>
  <si>
    <t>May 24, 2022</t>
  </si>
  <si>
    <t>May 23, 2022</t>
  </si>
  <si>
    <t>May 20, 2022</t>
  </si>
  <si>
    <t>May 19, 2022</t>
  </si>
  <si>
    <t>May 18, 2022</t>
  </si>
  <si>
    <t>May 17, 2022</t>
  </si>
  <si>
    <t>May 16, 2022</t>
  </si>
  <si>
    <t>May 13, 2022</t>
  </si>
  <si>
    <t>May 12, 2022</t>
  </si>
  <si>
    <t>May 11, 2022</t>
  </si>
  <si>
    <t>May 10, 2022</t>
  </si>
  <si>
    <t>May 9, 2022</t>
  </si>
  <si>
    <t>May 6, 2022</t>
  </si>
  <si>
    <t>May 5, 2022</t>
  </si>
  <si>
    <t>May 4, 2022</t>
  </si>
  <si>
    <t>May 2, 2022</t>
  </si>
  <si>
    <t>Apr 29, 2022</t>
  </si>
  <si>
    <t>Apr 28, 2022</t>
  </si>
  <si>
    <t>Apr 27, 2022</t>
  </si>
  <si>
    <t>Apr 26, 2022</t>
  </si>
  <si>
    <t>Apr 25, 2022</t>
  </si>
  <si>
    <t>Apr 22, 2022</t>
  </si>
  <si>
    <t>Apr 21, 2022</t>
  </si>
  <si>
    <t>Apr 20, 2022</t>
  </si>
  <si>
    <t>Apr 19, 2022</t>
  </si>
  <si>
    <t>Apr 18, 2022</t>
  </si>
  <si>
    <t>Apr 13, 2022</t>
  </si>
  <si>
    <t>Apr 12, 2022</t>
  </si>
  <si>
    <t>Apr 11, 2022</t>
  </si>
  <si>
    <t>Apr 8, 2022</t>
  </si>
  <si>
    <t>Apr 7, 2022</t>
  </si>
  <si>
    <t>Apr 6, 2022</t>
  </si>
  <si>
    <t>Apr 5, 2022</t>
  </si>
  <si>
    <t>Apr 4, 2022</t>
  </si>
  <si>
    <t>Apr 1, 2022</t>
  </si>
  <si>
    <t>Mar 31, 2022</t>
  </si>
  <si>
    <t>Mar 30, 2022</t>
  </si>
  <si>
    <t>Mar 29, 2022</t>
  </si>
  <si>
    <t>Mar 28, 2022</t>
  </si>
  <si>
    <t>Mar 25, 2022</t>
  </si>
  <si>
    <t>Mar 24, 2022</t>
  </si>
  <si>
    <t>Mar 23, 2022</t>
  </si>
  <si>
    <t>Mar 22, 2022</t>
  </si>
  <si>
    <t>Mar 21, 2022</t>
  </si>
  <si>
    <t>Mar 17, 2022</t>
  </si>
  <si>
    <t>Mar 16, 2022</t>
  </si>
  <si>
    <t>Mar 15, 2022</t>
  </si>
  <si>
    <t>Mar 14, 2022</t>
  </si>
  <si>
    <t>Mar 11, 2022</t>
  </si>
  <si>
    <t>Mar 10, 2022</t>
  </si>
  <si>
    <t>Mar 9, 2022</t>
  </si>
  <si>
    <t>Mar 8, 2022</t>
  </si>
  <si>
    <t>Mar 7, 2022</t>
  </si>
  <si>
    <t>Mar 4, 2022</t>
  </si>
  <si>
    <t>Mar 3, 2022</t>
  </si>
  <si>
    <t>Mar 2, 2022</t>
  </si>
  <si>
    <t>Feb 28, 2022</t>
  </si>
  <si>
    <t>Feb 25, 2022</t>
  </si>
  <si>
    <t>Feb 24, 2022</t>
  </si>
  <si>
    <t>Feb 23, 2022</t>
  </si>
  <si>
    <t>Feb 22, 2022</t>
  </si>
  <si>
    <t>Feb 21, 2022</t>
  </si>
  <si>
    <t>Feb 18, 2022</t>
  </si>
  <si>
    <t>Feb 17, 2022</t>
  </si>
  <si>
    <t>Feb 16, 2022</t>
  </si>
  <si>
    <t>Feb 15, 2022</t>
  </si>
  <si>
    <t>Feb 14, 2022</t>
  </si>
  <si>
    <t>Feb 11, 2022</t>
  </si>
  <si>
    <t>Feb 10, 2022</t>
  </si>
  <si>
    <t>Feb 9, 2022</t>
  </si>
  <si>
    <t>Feb 8, 2022</t>
  </si>
  <si>
    <t>Feb 7, 2022</t>
  </si>
  <si>
    <t>Feb 4, 2022</t>
  </si>
  <si>
    <t>Feb 3, 2022</t>
  </si>
  <si>
    <t>Feb 2, 2022</t>
  </si>
  <si>
    <t>Feb 1, 2022</t>
  </si>
  <si>
    <t>Jan 31, 2022</t>
  </si>
  <si>
    <t>Jan 28, 2022</t>
  </si>
  <si>
    <t>Jan 27, 2022</t>
  </si>
  <si>
    <t>Jan 25, 2022</t>
  </si>
  <si>
    <t>Jan 24, 2022</t>
  </si>
  <si>
    <t>Jan 21, 2022</t>
  </si>
  <si>
    <t>Jan 20, 2022</t>
  </si>
  <si>
    <t>Jan 19, 2022</t>
  </si>
  <si>
    <t>Jan 18, 2022</t>
  </si>
  <si>
    <t>Jan 17, 2022</t>
  </si>
  <si>
    <t>Jan 14, 2022</t>
  </si>
  <si>
    <t>Jan 13, 2022</t>
  </si>
  <si>
    <t>Jan 12, 2022</t>
  </si>
  <si>
    <t>Jan 11, 2022</t>
  </si>
  <si>
    <t>Jan 10, 2022</t>
  </si>
  <si>
    <t>Jan 7, 2022</t>
  </si>
  <si>
    <t>Jan 6, 2022</t>
  </si>
  <si>
    <t>Jan 5, 2022</t>
  </si>
  <si>
    <t>Jan 4, 2022</t>
  </si>
  <si>
    <t>Jan 3, 2022</t>
  </si>
  <si>
    <t>Dec 31, 2021</t>
  </si>
  <si>
    <t>Dec 30, 2021</t>
  </si>
  <si>
    <t>Dec 29, 2021</t>
  </si>
  <si>
    <t>Dec 28, 2021</t>
  </si>
  <si>
    <t>Dec 27, 2021</t>
  </si>
  <si>
    <t>Dec 24, 2021</t>
  </si>
  <si>
    <t>Dec 23, 2021</t>
  </si>
  <si>
    <t>Dec 22, 2021</t>
  </si>
  <si>
    <t>Dec 21, 2021</t>
  </si>
  <si>
    <t>Dec 20, 2021</t>
  </si>
  <si>
    <t>Dec 17, 2021</t>
  </si>
  <si>
    <t>Dec 16, 2021</t>
  </si>
  <si>
    <t>Dec 15, 2021</t>
  </si>
  <si>
    <t>Dec 14, 2021</t>
  </si>
  <si>
    <t>Dec 13, 2021</t>
  </si>
  <si>
    <t>Dec 10, 2021</t>
  </si>
  <si>
    <t>Dec 9, 2021</t>
  </si>
  <si>
    <t>Dec 8, 2021</t>
  </si>
  <si>
    <t>Dec 7, 2021</t>
  </si>
  <si>
    <t>Dec 6, 2021</t>
  </si>
  <si>
    <t>Dec 3, 2021</t>
  </si>
  <si>
    <t>Dec 2, 2021</t>
  </si>
  <si>
    <t>Dec 1, 2021</t>
  </si>
  <si>
    <t>Nov 30, 2021</t>
  </si>
  <si>
    <t>Nov 29, 2021</t>
  </si>
  <si>
    <t>Nov 26, 2021</t>
  </si>
  <si>
    <t>Nov 25, 2021</t>
  </si>
  <si>
    <t>Nov 24, 2021</t>
  </si>
  <si>
    <t>Nov 23, 2021</t>
  </si>
  <si>
    <t>Nov 22, 2021</t>
  </si>
  <si>
    <t>Nov 18, 2021</t>
  </si>
  <si>
    <t>Nov 17, 2021</t>
  </si>
  <si>
    <t>Nov 16, 2021</t>
  </si>
  <si>
    <t>Nov 15, 2021</t>
  </si>
  <si>
    <t>Nov 12, 2021</t>
  </si>
  <si>
    <t>Nov 11, 2021</t>
  </si>
  <si>
    <t>Nov 10, 2021</t>
  </si>
  <si>
    <t>Nov 9, 2021</t>
  </si>
  <si>
    <t>Nov 8, 2021</t>
  </si>
  <si>
    <t>Nov 4, 2021</t>
  </si>
  <si>
    <t>Nov 3, 2021</t>
  </si>
  <si>
    <t>Nov 2, 2021</t>
  </si>
  <si>
    <t>Nov 1, 2021</t>
  </si>
  <si>
    <t>Oct 29, 2021</t>
  </si>
  <si>
    <t>Oct 28, 2021</t>
  </si>
  <si>
    <t>Oct 27, 2021</t>
  </si>
  <si>
    <t>Oct 26, 2021</t>
  </si>
  <si>
    <t>Oct 25, 2021</t>
  </si>
  <si>
    <t>Oct 22, 2021</t>
  </si>
  <si>
    <t>Oct 21, 2021</t>
  </si>
  <si>
    <t>Oct 20, 2021</t>
  </si>
  <si>
    <t>Oct 19, 2021</t>
  </si>
  <si>
    <t>Oct 18, 2021</t>
  </si>
  <si>
    <t>Oct 14, 2021</t>
  </si>
  <si>
    <t>Oct 13, 2021</t>
  </si>
  <si>
    <t>Oct 12, 2021</t>
  </si>
  <si>
    <t>Oct 11, 2021</t>
  </si>
  <si>
    <t>Oct 8, 2021</t>
  </si>
  <si>
    <t>Oct 7, 2021</t>
  </si>
  <si>
    <t>Oct 6, 2021</t>
  </si>
  <si>
    <t>Oct 5, 2021</t>
  </si>
  <si>
    <t>Oct 4, 2021</t>
  </si>
  <si>
    <t>Oct 1, 2021</t>
  </si>
  <si>
    <t>Sep 30, 2021</t>
  </si>
  <si>
    <t>Sep 29, 2021</t>
  </si>
  <si>
    <t>Sep 28, 2021</t>
  </si>
  <si>
    <t>Sep 27, 2021</t>
  </si>
  <si>
    <t>Sep 24, 2021</t>
  </si>
  <si>
    <t>Sep 23, 2021</t>
  </si>
  <si>
    <t>Sep 22, 2021</t>
  </si>
  <si>
    <t>Sep 21, 2021</t>
  </si>
  <si>
    <t>Sep 20, 2021</t>
  </si>
  <si>
    <t>Sep 17, 2021</t>
  </si>
  <si>
    <t>Sep 16, 2021</t>
  </si>
  <si>
    <t>Sep 15, 2021</t>
  </si>
  <si>
    <t>Sep 14, 2021</t>
  </si>
  <si>
    <t>Sep 13, 2021</t>
  </si>
  <si>
    <t>Sep 9, 2021</t>
  </si>
  <si>
    <t>Sep 8, 2021</t>
  </si>
  <si>
    <t>Sep 7, 2021</t>
  </si>
  <si>
    <t>Sep 6, 2021</t>
  </si>
  <si>
    <t>Sep 3, 2021</t>
  </si>
  <si>
    <t>Sep 2, 2021</t>
  </si>
  <si>
    <t>Sep 1, 2021</t>
  </si>
  <si>
    <t>Aug 31, 2021</t>
  </si>
  <si>
    <t>Aug 30, 2021</t>
  </si>
  <si>
    <t>Aug 27, 2021</t>
  </si>
  <si>
    <t>Aug 26, 2021</t>
  </si>
  <si>
    <t>Aug 25, 2021</t>
  </si>
  <si>
    <t>Aug 24, 2021</t>
  </si>
  <si>
    <t>Aug 23, 2021</t>
  </si>
  <si>
    <t>Aug 20, 2021</t>
  </si>
  <si>
    <t>Aug 18, 2021</t>
  </si>
  <si>
    <t>Aug 17, 2021</t>
  </si>
  <si>
    <t>Aug 16, 2021</t>
  </si>
  <si>
    <t>Aug 13, 2021</t>
  </si>
  <si>
    <t>Aug 12, 2021</t>
  </si>
  <si>
    <t>Aug 11, 2021</t>
  </si>
  <si>
    <t>Aug 10, 2021</t>
  </si>
  <si>
    <t>Aug 9, 2021</t>
  </si>
  <si>
    <t>Aug 6, 2021</t>
  </si>
  <si>
    <t>Aug 5, 2021</t>
  </si>
  <si>
    <t>Aug 4, 2021</t>
  </si>
  <si>
    <t>Aug 3, 2021</t>
  </si>
  <si>
    <t>Aug 2, 2021</t>
  </si>
  <si>
    <t>Jul 30, 2021</t>
  </si>
  <si>
    <t>Jul 29, 2021</t>
  </si>
  <si>
    <t>Jul 28, 2021</t>
  </si>
  <si>
    <t>Jul 27, 2021</t>
  </si>
  <si>
    <t>Jul 26, 2021</t>
  </si>
  <si>
    <t>Jul 23, 2021</t>
  </si>
  <si>
    <t>Jul 22, 2021</t>
  </si>
  <si>
    <t>Jul 20, 2021</t>
  </si>
  <si>
    <t>Jul 19, 2021</t>
  </si>
  <si>
    <t>Jul 16, 2021</t>
  </si>
  <si>
    <t>Jul 15, 2021</t>
  </si>
  <si>
    <t>Jul 14, 2021</t>
  </si>
  <si>
    <t>Jul 13, 2021</t>
  </si>
  <si>
    <t>Jul 12, 2021</t>
  </si>
  <si>
    <t>Jul 9, 2021</t>
  </si>
  <si>
    <t>Jul 8, 2021</t>
  </si>
  <si>
    <t>Jul 7, 2021</t>
  </si>
  <si>
    <t>Jul 6, 2021</t>
  </si>
  <si>
    <t>Jul 5, 2021</t>
  </si>
  <si>
    <t>Jul 2, 2021</t>
  </si>
  <si>
    <t>Jul 1, 2021</t>
  </si>
  <si>
    <t>Jun 30, 2021</t>
  </si>
  <si>
    <t>Jun 29, 2021</t>
  </si>
  <si>
    <t>Jun 28, 2021</t>
  </si>
  <si>
    <t>Jun 25, 2021</t>
  </si>
  <si>
    <t>Jun 24, 2021</t>
  </si>
  <si>
    <t>Jun 23, 2021</t>
  </si>
  <si>
    <t>Jun 22, 2021</t>
  </si>
  <si>
    <t>Jun 21, 2021</t>
  </si>
  <si>
    <t>Jun 18, 2021</t>
  </si>
  <si>
    <t>Jun 17, 2021</t>
  </si>
  <si>
    <t>Jun 16, 2021</t>
  </si>
  <si>
    <t>Jun 15, 2021</t>
  </si>
  <si>
    <t>Jun 14, 2021</t>
  </si>
  <si>
    <t>Jun 11, 2021</t>
  </si>
  <si>
    <t>Jun 10, 2021</t>
  </si>
  <si>
    <t>Jun 9, 2021</t>
  </si>
  <si>
    <t>Jun 8, 2021</t>
  </si>
  <si>
    <t>Jun 7, 2021</t>
  </si>
  <si>
    <t>Jun 4, 2021</t>
  </si>
  <si>
    <t>Jun 3, 2021</t>
  </si>
  <si>
    <t>Jun 2, 2021</t>
  </si>
  <si>
    <t>Jun 1, 2021</t>
  </si>
  <si>
    <t>May 31, 2021</t>
  </si>
  <si>
    <t>May 28, 2021</t>
  </si>
  <si>
    <t>May 27, 2021</t>
  </si>
  <si>
    <t>May 26, 2021</t>
  </si>
  <si>
    <t>May 25, 2021</t>
  </si>
  <si>
    <t>May 24, 2021</t>
  </si>
  <si>
    <t>May 21, 2021</t>
  </si>
  <si>
    <t>May 20, 2021</t>
  </si>
  <si>
    <t>May 19, 2021</t>
  </si>
  <si>
    <t>May 18, 2021</t>
  </si>
  <si>
    <t>May 17, 2021</t>
  </si>
  <si>
    <t>May 14, 2021</t>
  </si>
  <si>
    <t>May 12, 2021</t>
  </si>
  <si>
    <t>May 11, 2021</t>
  </si>
  <si>
    <t>May 10, 2021</t>
  </si>
  <si>
    <t>May 7, 2021</t>
  </si>
  <si>
    <t>May 6, 2021</t>
  </si>
  <si>
    <t>May 5, 2021</t>
  </si>
  <si>
    <t>May 4, 2021</t>
  </si>
  <si>
    <t>May 3, 2021</t>
  </si>
  <si>
    <t>Apr 30, 2021</t>
  </si>
  <si>
    <t>Apr 29, 2021</t>
  </si>
  <si>
    <t>Apr 28, 2021</t>
  </si>
  <si>
    <t>Apr 27, 2021</t>
  </si>
  <si>
    <t>Apr 26, 2021</t>
  </si>
  <si>
    <t>Apr 23, 2021</t>
  </si>
  <si>
    <t>Apr 22, 2021</t>
  </si>
  <si>
    <t>Apr 20, 2021</t>
  </si>
  <si>
    <t>Apr 19, 2021</t>
  </si>
  <si>
    <t>Apr 16, 2021</t>
  </si>
  <si>
    <t>Apr 15, 2021</t>
  </si>
  <si>
    <t>Apr 13, 2021</t>
  </si>
  <si>
    <t>Apr 12, 2021</t>
  </si>
  <si>
    <t>Apr 9, 2021</t>
  </si>
  <si>
    <t>Apr 8, 2021</t>
  </si>
  <si>
    <t>Apr 7, 2021</t>
  </si>
  <si>
    <t>Apr 6, 2021</t>
  </si>
  <si>
    <t>Apr 5, 2021</t>
  </si>
  <si>
    <t>Apr 1, 2021</t>
  </si>
  <si>
    <t>Mar 31, 2021</t>
  </si>
  <si>
    <t>Mar 30, 2021</t>
  </si>
  <si>
    <t>Mar 26, 2021</t>
  </si>
  <si>
    <t>Mar 25, 2021</t>
  </si>
  <si>
    <t>Mar 24, 2021</t>
  </si>
  <si>
    <t>Mar 23, 2021</t>
  </si>
  <si>
    <t>Mar 22, 2021</t>
  </si>
  <si>
    <t>Mar 19, 2021</t>
  </si>
  <si>
    <t>Mar 18, 2021</t>
  </si>
  <si>
    <t>Mar 17, 2021</t>
  </si>
  <si>
    <t>Mar 16, 2021</t>
  </si>
  <si>
    <t>Mar 15, 2021</t>
  </si>
  <si>
    <t>Mar 12, 2021</t>
  </si>
  <si>
    <t>Mar 10, 2021</t>
  </si>
  <si>
    <t>Mar 9, 2021</t>
  </si>
  <si>
    <t>Mar 8, 2021</t>
  </si>
  <si>
    <t>Mar 5, 2021</t>
  </si>
  <si>
    <t>Mar 4, 2021</t>
  </si>
  <si>
    <t>Mar 3, 2021</t>
  </si>
  <si>
    <t>Mar 2, 2021</t>
  </si>
  <si>
    <t>Mar 1, 2021</t>
  </si>
  <si>
    <t>Feb 26, 2021</t>
  </si>
  <si>
    <t>Feb 25, 2021</t>
  </si>
  <si>
    <t>Feb 24, 2021</t>
  </si>
  <si>
    <t>Feb 23, 2021</t>
  </si>
  <si>
    <t>Feb 22, 2021</t>
  </si>
  <si>
    <t>Feb 19, 2021</t>
  </si>
  <si>
    <t>Feb 18, 2021</t>
  </si>
  <si>
    <t>Feb 17, 2021</t>
  </si>
  <si>
    <t>Feb 16, 2021</t>
  </si>
  <si>
    <t>Feb 15, 2021</t>
  </si>
  <si>
    <t>Feb 12, 2021</t>
  </si>
  <si>
    <t>Feb 11, 2021</t>
  </si>
  <si>
    <t>Feb 10, 2021</t>
  </si>
  <si>
    <t>Feb 9, 2021</t>
  </si>
  <si>
    <t>Feb 8, 2021</t>
  </si>
  <si>
    <t>Feb 5, 2021</t>
  </si>
  <si>
    <t>Feb 4, 2021</t>
  </si>
  <si>
    <t>Feb 3, 2021</t>
  </si>
  <si>
    <t>Feb 2, 2021</t>
  </si>
  <si>
    <t>Feb 1, 2021</t>
  </si>
  <si>
    <t>Jan 29, 2021</t>
  </si>
  <si>
    <t>Jan 28, 2021</t>
  </si>
  <si>
    <t>Jan 27, 2021</t>
  </si>
  <si>
    <t>Jan 25, 2021</t>
  </si>
  <si>
    <t>Jan 22, 2021</t>
  </si>
  <si>
    <t>Jan 21, 2021</t>
  </si>
  <si>
    <t>Jan 20, 2021</t>
  </si>
  <si>
    <t>Jan 19, 2021</t>
  </si>
  <si>
    <t>Jan 18, 2021</t>
  </si>
  <si>
    <t>Jan 15, 2021</t>
  </si>
  <si>
    <t>Jan 14, 2021</t>
  </si>
  <si>
    <t>Jan 13, 2021</t>
  </si>
  <si>
    <t>Jan 12, 2021</t>
  </si>
  <si>
    <t>Jan 11, 2021</t>
  </si>
  <si>
    <t>Jan 8, 2021</t>
  </si>
  <si>
    <t>Jan 7, 2021</t>
  </si>
  <si>
    <t>Jan 6, 2021</t>
  </si>
  <si>
    <t>Jan 5, 2021</t>
  </si>
  <si>
    <t>Jan 4, 2021</t>
  </si>
  <si>
    <t>Jan 1, 2021</t>
  </si>
  <si>
    <t>Dec 31, 2020</t>
  </si>
  <si>
    <t>Dec 30, 2020</t>
  </si>
  <si>
    <t>Dec 29, 2020</t>
  </si>
  <si>
    <t>Dec 28, 2020</t>
  </si>
  <si>
    <t>Dec 24, 2020</t>
  </si>
  <si>
    <t>Dec 23, 2020</t>
  </si>
  <si>
    <t>Dec 22, 2020</t>
  </si>
  <si>
    <t>Dec 21, 2020</t>
  </si>
  <si>
    <t>Dec 18, 2020</t>
  </si>
  <si>
    <t>Dec 17, 2020</t>
  </si>
  <si>
    <t>Dec 16, 2020</t>
  </si>
  <si>
    <t>Dec 15, 2020</t>
  </si>
  <si>
    <t>Dec 14, 2020</t>
  </si>
  <si>
    <t>Dec 11, 2020</t>
  </si>
  <si>
    <t>Dec 10, 2020</t>
  </si>
  <si>
    <t>Dec 9, 2020</t>
  </si>
  <si>
    <t>Dec 8, 2020</t>
  </si>
  <si>
    <t>Dec 7, 2020</t>
  </si>
  <si>
    <t>Dec 4, 2020</t>
  </si>
  <si>
    <t>Dec 3, 2020</t>
  </si>
  <si>
    <t>Dec 2, 2020</t>
  </si>
  <si>
    <t>Dec 1, 2020</t>
  </si>
  <si>
    <t>Nov 27, 2020</t>
  </si>
  <si>
    <t>Nov 26, 2020</t>
  </si>
  <si>
    <t>Nov 25, 2020</t>
  </si>
  <si>
    <t>Nov 24, 2020</t>
  </si>
  <si>
    <t>Nov 23, 2020</t>
  </si>
  <si>
    <t>Nov 20, 2020</t>
  </si>
  <si>
    <t>Nov 19, 2020</t>
  </si>
  <si>
    <t>Nov 18, 2020</t>
  </si>
  <si>
    <t>Nov 17, 2020</t>
  </si>
  <si>
    <t>Nov 14, 2020</t>
  </si>
  <si>
    <t>Nov 13, 2020</t>
  </si>
  <si>
    <t>Nov 12, 2020</t>
  </si>
  <si>
    <t>Nov 11, 2020</t>
  </si>
  <si>
    <t>Nov 10, 2020</t>
  </si>
  <si>
    <t>Nov 9, 2020</t>
  </si>
  <si>
    <t>Nov 6, 2020</t>
  </si>
  <si>
    <t>Nov 5, 2020</t>
  </si>
  <si>
    <t>Nov 4, 2020</t>
  </si>
  <si>
    <t>Nov 3, 2020</t>
  </si>
  <si>
    <t>Nov 2, 2020</t>
  </si>
  <si>
    <t>Oct 30, 2020</t>
  </si>
  <si>
    <t>Oct 29, 2020</t>
  </si>
  <si>
    <t>Oct 28, 2020</t>
  </si>
  <si>
    <t>Oct 27, 2020</t>
  </si>
  <si>
    <t>Oct 26, 2020</t>
  </si>
  <si>
    <t>Oct 23, 2020</t>
  </si>
  <si>
    <t>Oct 22, 2020</t>
  </si>
  <si>
    <t>Oct 21, 2020</t>
  </si>
  <si>
    <t>Oct 20, 2020</t>
  </si>
  <si>
    <t>Oct 19, 2020</t>
  </si>
  <si>
    <t>Oct 16, 2020</t>
  </si>
  <si>
    <t>Oct 15, 2020</t>
  </si>
  <si>
    <t>Oct 14, 2020</t>
  </si>
  <si>
    <t>Oct 13, 2020</t>
  </si>
  <si>
    <t>Oct 12, 2020</t>
  </si>
  <si>
    <t>Oct 9, 2020</t>
  </si>
  <si>
    <t>Oct 8, 2020</t>
  </si>
  <si>
    <t>Oct 7, 2020</t>
  </si>
  <si>
    <t>Oct 6, 2020</t>
  </si>
  <si>
    <t>Oct 5, 2020</t>
  </si>
  <si>
    <t>Oct 1, 2020</t>
  </si>
  <si>
    <t>Sep 30, 2020</t>
  </si>
  <si>
    <t>Sep 29, 2020</t>
  </si>
  <si>
    <t>Sep 28, 2020</t>
  </si>
  <si>
    <t>Sep 25, 2020</t>
  </si>
  <si>
    <t>Sep 24, 2020</t>
  </si>
  <si>
    <t>Sep 23, 2020</t>
  </si>
  <si>
    <t>Sep 22, 2020</t>
  </si>
  <si>
    <t>Sep 21, 2020</t>
  </si>
  <si>
    <t>Sep 18, 2020</t>
  </si>
  <si>
    <t>Sep 17, 2020</t>
  </si>
  <si>
    <t>Sep 16, 2020</t>
  </si>
  <si>
    <t>Sep 15, 2020</t>
  </si>
  <si>
    <t>Sep 14, 2020</t>
  </si>
  <si>
    <t>Sep 11, 2020</t>
  </si>
  <si>
    <t>Sep 10, 2020</t>
  </si>
  <si>
    <t>Sep 9, 2020</t>
  </si>
  <si>
    <t>Sep 8, 2020</t>
  </si>
  <si>
    <t>Sep 7, 2020</t>
  </si>
  <si>
    <t>Sep 4, 2020</t>
  </si>
  <si>
    <t>Sep 3, 2020</t>
  </si>
  <si>
    <t>Sep 2, 2020</t>
  </si>
  <si>
    <t>Sep 1, 2020</t>
  </si>
  <si>
    <t>Aug 31, 2020</t>
  </si>
  <si>
    <t>Aug 28, 2020</t>
  </si>
  <si>
    <t>Aug 27, 2020</t>
  </si>
  <si>
    <t>Aug 26, 2020</t>
  </si>
  <si>
    <t>Aug 25, 2020</t>
  </si>
  <si>
    <t>Aug 24, 2020</t>
  </si>
  <si>
    <t>Aug 21, 2020</t>
  </si>
  <si>
    <t>Aug 20, 2020</t>
  </si>
  <si>
    <t>Aug 19, 2020</t>
  </si>
  <si>
    <t>Aug 18, 2020</t>
  </si>
  <si>
    <t>Aug 17, 2020</t>
  </si>
  <si>
    <t>Aug 14, 2020</t>
  </si>
  <si>
    <t>Aug 13, 2020</t>
  </si>
  <si>
    <t>Aug 12, 2020</t>
  </si>
  <si>
    <t>Aug 11, 2020</t>
  </si>
  <si>
    <t>Aug 10, 2020</t>
  </si>
  <si>
    <t>Aug 7, 2020</t>
  </si>
  <si>
    <t>Aug 6, 2020</t>
  </si>
  <si>
    <t>Aug 5, 2020</t>
  </si>
  <si>
    <t>Aug 4, 2020</t>
  </si>
  <si>
    <t>Aug 3, 2020</t>
  </si>
  <si>
    <t>Jul 31, 2020</t>
  </si>
  <si>
    <t>Jul 30, 2020</t>
  </si>
  <si>
    <t>Jul 29, 2020</t>
  </si>
  <si>
    <t>Jul 28, 2020</t>
  </si>
  <si>
    <t>Jul 27, 2020</t>
  </si>
  <si>
    <t>Jul 24, 2020</t>
  </si>
  <si>
    <t>Jul 23, 2020</t>
  </si>
  <si>
    <t>Jul 22, 2020</t>
  </si>
  <si>
    <t>Jul 21, 2020</t>
  </si>
  <si>
    <t>Jul 20, 2020</t>
  </si>
  <si>
    <t>Jul 17, 2020</t>
  </si>
  <si>
    <t>Jul 16, 2020</t>
  </si>
  <si>
    <t>Jul 15, 2020</t>
  </si>
  <si>
    <t>Jul 14, 2020</t>
  </si>
  <si>
    <t>Jul 13, 2020</t>
  </si>
  <si>
    <t>Jul 10, 2020</t>
  </si>
  <si>
    <t>Jul 9, 2020</t>
  </si>
  <si>
    <t>Jul 8, 2020</t>
  </si>
  <si>
    <t>Jul 7, 2020</t>
  </si>
  <si>
    <t>Jul 6, 2020</t>
  </si>
  <si>
    <t>Jul 3, 2020</t>
  </si>
  <si>
    <t>Jul 2, 2020</t>
  </si>
  <si>
    <t>Jul 1, 2020</t>
  </si>
  <si>
    <t>Jun 30, 2020</t>
  </si>
  <si>
    <t>Jun 29, 2020</t>
  </si>
  <si>
    <t>Jun 26, 2020</t>
  </si>
  <si>
    <t>Jun 25, 2020</t>
  </si>
  <si>
    <t>Jun 24, 2020</t>
  </si>
  <si>
    <t>Jun 23, 2020</t>
  </si>
  <si>
    <t>Jun 22, 2020</t>
  </si>
  <si>
    <t>Jun 19, 2020</t>
  </si>
  <si>
    <t>Jun 18, 2020</t>
  </si>
  <si>
    <t>Jun 17, 2020</t>
  </si>
  <si>
    <t>Jun 16, 2020</t>
  </si>
  <si>
    <t>Jun 15, 2020</t>
  </si>
  <si>
    <t>Jun 12, 2020</t>
  </si>
  <si>
    <t>Jun 11, 2020</t>
  </si>
  <si>
    <t>Jun 10, 2020</t>
  </si>
  <si>
    <t>Jun 9, 2020</t>
  </si>
  <si>
    <t>Jun 8, 2020</t>
  </si>
  <si>
    <t>Jun 5, 2020</t>
  </si>
  <si>
    <t>Jun 4, 2020</t>
  </si>
  <si>
    <t>Jun 3, 2020</t>
  </si>
  <si>
    <t>Jun 2, 2020</t>
  </si>
  <si>
    <t>Jun 1, 2020</t>
  </si>
  <si>
    <t>May 29, 2020</t>
  </si>
  <si>
    <t>May 28, 2020</t>
  </si>
  <si>
    <t>May 27, 2020</t>
  </si>
  <si>
    <t>May 26, 2020</t>
  </si>
  <si>
    <t>May 22, 2020</t>
  </si>
  <si>
    <t>May 21, 2020</t>
  </si>
  <si>
    <t>May 20, 2020</t>
  </si>
  <si>
    <t>May 19, 2020</t>
  </si>
  <si>
    <t>May 18, 2020</t>
  </si>
  <si>
    <t>May 15, 2020</t>
  </si>
  <si>
    <t>May 14, 2020</t>
  </si>
  <si>
    <t>May 13, 2020</t>
  </si>
  <si>
    <t>May 12, 2020</t>
  </si>
  <si>
    <t>May 11, 2020</t>
  </si>
  <si>
    <t>May 8, 2020</t>
  </si>
  <si>
    <t>May 7, 2020</t>
  </si>
  <si>
    <t>May 6, 2020</t>
  </si>
  <si>
    <t>May 5, 2020</t>
  </si>
  <si>
    <t>May 4, 2020</t>
  </si>
  <si>
    <t>Apr 30, 2020</t>
  </si>
  <si>
    <t>Apr 29, 2020</t>
  </si>
  <si>
    <t>Apr 28, 2020</t>
  </si>
  <si>
    <t>Apr 27, 2020</t>
  </si>
  <si>
    <t>Apr 24, 2020</t>
  </si>
  <si>
    <t>Apr 23, 2020</t>
  </si>
  <si>
    <t>Apr 22, 2020</t>
  </si>
  <si>
    <t>Apr 21, 2020</t>
  </si>
  <si>
    <t>Apr 20, 2020</t>
  </si>
  <si>
    <t>Apr 17, 2020</t>
  </si>
  <si>
    <t>Apr 16, 2020</t>
  </si>
  <si>
    <t>Apr 15, 2020</t>
  </si>
  <si>
    <t>Apr 13, 2020</t>
  </si>
  <si>
    <t>Apr 9, 2020</t>
  </si>
  <si>
    <t>Apr 8, 2020</t>
  </si>
  <si>
    <t>Apr 7, 2020</t>
  </si>
  <si>
    <t>Apr 3, 2020</t>
  </si>
  <si>
    <t>Apr 1, 2020</t>
  </si>
  <si>
    <t>Mar 31, 2020</t>
  </si>
  <si>
    <t>Mar 30, 2020</t>
  </si>
  <si>
    <t>Mar 27, 2020</t>
  </si>
  <si>
    <t>Mar 26, 2020</t>
  </si>
  <si>
    <t>Mar 25, 2020</t>
  </si>
  <si>
    <t>Mar 24, 2020</t>
  </si>
  <si>
    <t>Mar 23, 2020</t>
  </si>
  <si>
    <t>Mar 20, 2020</t>
  </si>
  <si>
    <t>Mar 19, 2020</t>
  </si>
  <si>
    <t>Mar 18, 2020</t>
  </si>
  <si>
    <t>Mar 17, 2020</t>
  </si>
  <si>
    <t>Mar 16, 2020</t>
  </si>
  <si>
    <t>Mar 13, 2020</t>
  </si>
  <si>
    <t>Mar 12, 2020</t>
  </si>
  <si>
    <t>Mar 11, 2020</t>
  </si>
  <si>
    <t>Mar 9, 2020</t>
  </si>
  <si>
    <t>Mar 6, 2020</t>
  </si>
  <si>
    <t>Mar 5, 2020</t>
  </si>
  <si>
    <t>Mar 4, 2020</t>
  </si>
  <si>
    <t>Mar 3, 2020</t>
  </si>
  <si>
    <t>Mar 2, 2020</t>
  </si>
  <si>
    <t>Feb 28, 2020</t>
  </si>
  <si>
    <t>Feb 27, 2020</t>
  </si>
  <si>
    <t>Feb 26, 2020</t>
  </si>
  <si>
    <t>Feb 25, 2020</t>
  </si>
  <si>
    <t>Feb 24, 2020</t>
  </si>
  <si>
    <t>Feb 20, 2020</t>
  </si>
  <si>
    <t>Feb 19, 2020</t>
  </si>
  <si>
    <t>Feb 18, 2020</t>
  </si>
  <si>
    <t>Feb 17, 2020</t>
  </si>
  <si>
    <t>Feb 14, 2020</t>
  </si>
  <si>
    <t>Feb 13, 2020</t>
  </si>
  <si>
    <t>Feb 12, 2020</t>
  </si>
  <si>
    <t>Feb 11, 2020</t>
  </si>
  <si>
    <t>Feb 10, 2020</t>
  </si>
  <si>
    <t>Feb 7, 2020</t>
  </si>
  <si>
    <t>Feb 6, 2020</t>
  </si>
  <si>
    <t>Feb 5, 2020</t>
  </si>
  <si>
    <t>Feb 4, 2020</t>
  </si>
  <si>
    <t>Feb 3, 2020</t>
  </si>
  <si>
    <t>Jan 31, 2020</t>
  </si>
  <si>
    <t>Jan 30, 2020</t>
  </si>
  <si>
    <t>Jan 29, 2020</t>
  </si>
  <si>
    <t>Jan 28, 2020</t>
  </si>
  <si>
    <t>Jan 27, 2020</t>
  </si>
  <si>
    <t>Jan 24, 2020</t>
  </si>
  <si>
    <t>Jan 23, 2020</t>
  </si>
  <si>
    <t>Jan 22, 2020</t>
  </si>
  <si>
    <t>Jan 21, 2020</t>
  </si>
  <si>
    <t>Jan 20, 2020</t>
  </si>
  <si>
    <t>Jan 17, 2020</t>
  </si>
  <si>
    <t>Jan 16, 2020</t>
  </si>
  <si>
    <t>Jan 15, 2020</t>
  </si>
  <si>
    <t>Jan 14, 2020</t>
  </si>
  <si>
    <t>Jan 13, 2020</t>
  </si>
  <si>
    <t>Jan 10, 2020</t>
  </si>
  <si>
    <t>Jan 9, 2020</t>
  </si>
  <si>
    <t>Jan 8, 2020</t>
  </si>
  <si>
    <t>Jan 7, 2020</t>
  </si>
  <si>
    <t>Jan 6, 2020</t>
  </si>
  <si>
    <t>Jan 3, 2020</t>
  </si>
  <si>
    <t>Jan 2, 2020</t>
  </si>
  <si>
    <t>Jan 1, 2020</t>
  </si>
  <si>
    <t>Dec 31, 2019</t>
  </si>
  <si>
    <t>Dec 30, 2019</t>
  </si>
  <si>
    <t>Dec 27, 2019</t>
  </si>
  <si>
    <t>Dec 26, 2019</t>
  </si>
  <si>
    <t>Dec 24, 2019</t>
  </si>
  <si>
    <t>Dec 23, 2019</t>
  </si>
  <si>
    <t>Dec 20, 2019</t>
  </si>
  <si>
    <t>Dec 19, 2019</t>
  </si>
  <si>
    <t>Dec 18, 2019</t>
  </si>
  <si>
    <t>Dec 17, 2019</t>
  </si>
  <si>
    <t>Dec 16, 2019</t>
  </si>
  <si>
    <t>Dec 13, 2019</t>
  </si>
  <si>
    <t>Dec 12, 2019</t>
  </si>
  <si>
    <t>Dec 11, 2019</t>
  </si>
  <si>
    <t>Dec 10, 2019</t>
  </si>
  <si>
    <t>Dec 9, 2019</t>
  </si>
  <si>
    <t>Dec 6, 2019</t>
  </si>
  <si>
    <t>Dec 5, 2019</t>
  </si>
  <si>
    <t>Dec 4, 2019</t>
  </si>
  <si>
    <t>Dec 3, 2019</t>
  </si>
  <si>
    <t>Dec 2, 2019</t>
  </si>
  <si>
    <t>Nov 29, 2019</t>
  </si>
  <si>
    <t>Nov 28, 2019</t>
  </si>
  <si>
    <t>Nov 27, 2019</t>
  </si>
  <si>
    <t>Nov 26, 2019</t>
  </si>
  <si>
    <t>Nov 25, 2019</t>
  </si>
  <si>
    <t>Nov 22, 2019</t>
  </si>
  <si>
    <t>Nov 21, 2019</t>
  </si>
  <si>
    <t>Nov 20, 2019</t>
  </si>
  <si>
    <t>Nov 19, 2019</t>
  </si>
  <si>
    <t>Nov 18, 2019</t>
  </si>
  <si>
    <t>Nov 15, 2019</t>
  </si>
  <si>
    <t>Nov 14, 2019</t>
  </si>
  <si>
    <t>Nov 13, 2019</t>
  </si>
  <si>
    <t>Nov 11, 2019</t>
  </si>
  <si>
    <t>Nov 8, 2019</t>
  </si>
  <si>
    <t>Nov 7, 2019</t>
  </si>
  <si>
    <t>Nov 6, 2019</t>
  </si>
  <si>
    <t>Nov 5, 2019</t>
  </si>
  <si>
    <t>Nov 4, 2019</t>
  </si>
  <si>
    <t>Nov 1, 2019</t>
  </si>
  <si>
    <t>Oct 31, 2019</t>
  </si>
  <si>
    <t>Oct 30, 2019</t>
  </si>
  <si>
    <t>Oct 29, 2019</t>
  </si>
  <si>
    <t>Oct 27, 2019</t>
  </si>
  <si>
    <t>Oct 25, 2019</t>
  </si>
  <si>
    <t>Oct 24, 2019</t>
  </si>
  <si>
    <t>Oct 23, 2019</t>
  </si>
  <si>
    <t>Oct 22, 2019</t>
  </si>
  <si>
    <t>Oct 18, 2019</t>
  </si>
  <si>
    <t>Oct 17, 2019</t>
  </si>
  <si>
    <t>Oct 16, 2019</t>
  </si>
  <si>
    <t>Oct 15, 2019</t>
  </si>
  <si>
    <t>Oct 14, 2019</t>
  </si>
  <si>
    <t>Oct 11, 2019</t>
  </si>
  <si>
    <t>Oct 10, 2019</t>
  </si>
  <si>
    <t>Oct 9, 2019</t>
  </si>
  <si>
    <t>Oct 7, 2019</t>
  </si>
  <si>
    <t>Oct 4, 2019</t>
  </si>
  <si>
    <t>Oct 3, 2019</t>
  </si>
  <si>
    <t>Oct 1, 2019</t>
  </si>
  <si>
    <t>Sep 30, 2019</t>
  </si>
  <si>
    <t>Sep 27, 2019</t>
  </si>
  <si>
    <t>Sep 26, 2019</t>
  </si>
  <si>
    <t>Sep 25, 2019</t>
  </si>
  <si>
    <t>Sep 24, 2019</t>
  </si>
  <si>
    <t>Sep 23, 2019</t>
  </si>
  <si>
    <t>Sep 20, 2019</t>
  </si>
  <si>
    <t>Sep 19, 2019</t>
  </si>
  <si>
    <t>Sep 18, 2019</t>
  </si>
  <si>
    <t>Sep 17, 2019</t>
  </si>
  <si>
    <t>Sep 16, 2019</t>
  </si>
  <si>
    <t>Sep 13, 2019</t>
  </si>
  <si>
    <t>Sep 12, 2019</t>
  </si>
  <si>
    <t>Sep 11, 2019</t>
  </si>
  <si>
    <t>Sep 9, 2019</t>
  </si>
  <si>
    <t>Sep 6, 2019</t>
  </si>
  <si>
    <t>Sep 5, 2019</t>
  </si>
  <si>
    <t>Sep 4, 2019</t>
  </si>
  <si>
    <t>Sep 3, 2019</t>
  </si>
  <si>
    <t>Aug 30, 2019</t>
  </si>
  <si>
    <t>Aug 29, 2019</t>
  </si>
  <si>
    <t>Aug 28, 2019</t>
  </si>
  <si>
    <t>Aug 27, 2019</t>
  </si>
  <si>
    <t>Aug 26, 2019</t>
  </si>
  <si>
    <t>Aug 23, 2019</t>
  </si>
  <si>
    <t>Aug 22, 2019</t>
  </si>
  <si>
    <t>Aug 21, 2019</t>
  </si>
  <si>
    <t>Aug 20, 2019</t>
  </si>
  <si>
    <t>Aug 19, 2019</t>
  </si>
  <si>
    <t>Aug 16, 2019</t>
  </si>
  <si>
    <t>Aug 14, 2019</t>
  </si>
  <si>
    <t>Aug 13, 2019</t>
  </si>
  <si>
    <t>Aug 9, 2019</t>
  </si>
  <si>
    <t>Aug 8, 2019</t>
  </si>
  <si>
    <t>Aug 7, 2019</t>
  </si>
  <si>
    <t>Aug 6, 2019</t>
  </si>
  <si>
    <t>Aug 5, 2019</t>
  </si>
  <si>
    <t>Aug 2, 2019</t>
  </si>
  <si>
    <t>Aug 1, 2019</t>
  </si>
  <si>
    <t>Jul 31, 2019</t>
  </si>
  <si>
    <t>Jul 30, 2019</t>
  </si>
  <si>
    <t>Jul 29, 2019</t>
  </si>
  <si>
    <t>Jul 26, 2019</t>
  </si>
  <si>
    <t>Jul 25, 2019</t>
  </si>
  <si>
    <t>Jul 24, 2019</t>
  </si>
  <si>
    <t>Jul 23, 2019</t>
  </si>
  <si>
    <t>Jul 22, 2019</t>
  </si>
  <si>
    <t>Jul 19, 2019</t>
  </si>
  <si>
    <t>Jul 18, 2019</t>
  </si>
  <si>
    <t>Jul 17, 2019</t>
  </si>
  <si>
    <t>Jul 16, 2019</t>
  </si>
  <si>
    <t>Jul 15, 2019</t>
  </si>
  <si>
    <t>Jul 12, 2019</t>
  </si>
  <si>
    <t>Jul 11, 2019</t>
  </si>
  <si>
    <t>Jul 10, 2019</t>
  </si>
  <si>
    <t>Jul 9, 2019</t>
  </si>
  <si>
    <t>Jul 8, 2019</t>
  </si>
  <si>
    <t>Jul 5, 2019</t>
  </si>
  <si>
    <t>Jul 4, 2019</t>
  </si>
  <si>
    <t>Jul 3, 2019</t>
  </si>
  <si>
    <t>Jul 2, 2019</t>
  </si>
  <si>
    <t>Jul 1, 2019</t>
  </si>
  <si>
    <t>Jun 28, 2019</t>
  </si>
  <si>
    <t>Jun 27, 2019</t>
  </si>
  <si>
    <t>Jun 26, 2019</t>
  </si>
  <si>
    <t>Jun 25, 2019</t>
  </si>
  <si>
    <t>Jun 24, 2019</t>
  </si>
  <si>
    <t>Jun 21, 2019</t>
  </si>
  <si>
    <t>Jun 20, 2019</t>
  </si>
  <si>
    <t>Jun 19, 2019</t>
  </si>
  <si>
    <t>Jun 18, 2019</t>
  </si>
  <si>
    <t>Jun 17, 2019</t>
  </si>
  <si>
    <t>Jun 14, 2019</t>
  </si>
  <si>
    <t>Jun 13, 2019</t>
  </si>
  <si>
    <t>Jun 12, 2019</t>
  </si>
  <si>
    <t>Jun 11, 2019</t>
  </si>
  <si>
    <t>Jun 10, 2019</t>
  </si>
  <si>
    <t>Jun 7, 2019</t>
  </si>
  <si>
    <t>Jun 6, 2019</t>
  </si>
  <si>
    <t>Jun 4, 2019</t>
  </si>
  <si>
    <t>Jun 3, 2019</t>
  </si>
  <si>
    <t>May 31, 2019</t>
  </si>
  <si>
    <t>May 30, 2019</t>
  </si>
  <si>
    <t>May 29, 2019</t>
  </si>
  <si>
    <t>May 28, 2019</t>
  </si>
  <si>
    <t>May 27, 2019</t>
  </si>
  <si>
    <t>May 24, 2019</t>
  </si>
  <si>
    <t>May 23, 2019</t>
  </si>
  <si>
    <t>May 22, 2019</t>
  </si>
  <si>
    <t>May 21, 2019</t>
  </si>
  <si>
    <t>May 20, 2019</t>
  </si>
  <si>
    <t>May 17, 2019</t>
  </si>
  <si>
    <t>May 16, 2019</t>
  </si>
  <si>
    <t>May 15, 2019</t>
  </si>
  <si>
    <t>May 14, 2019</t>
  </si>
  <si>
    <t>May 13, 2019</t>
  </si>
  <si>
    <t>May 10, 2019</t>
  </si>
  <si>
    <t>May 9, 2019</t>
  </si>
  <si>
    <t>May 8, 2019</t>
  </si>
  <si>
    <t>May 7, 2019</t>
  </si>
  <si>
    <t>May 6, 2019</t>
  </si>
  <si>
    <t>May 3, 2019</t>
  </si>
  <si>
    <t>May 2, 2019</t>
  </si>
  <si>
    <t>Apr 30, 2019</t>
  </si>
  <si>
    <t>Apr 26, 2019</t>
  </si>
  <si>
    <t>Apr 25, 2019</t>
  </si>
  <si>
    <t>Apr 24, 2019</t>
  </si>
  <si>
    <t>Apr 23, 2019</t>
  </si>
  <si>
    <t>Apr 22, 2019</t>
  </si>
  <si>
    <t>Apr 18, 2019</t>
  </si>
  <si>
    <t>Apr 16, 2019</t>
  </si>
  <si>
    <t>Apr 15, 2019</t>
  </si>
  <si>
    <t>Apr 12, 2019</t>
  </si>
  <si>
    <t>Apr 11, 2019</t>
  </si>
  <si>
    <t>Apr 10, 2019</t>
  </si>
  <si>
    <t>Apr 9, 2019</t>
  </si>
  <si>
    <t>Apr 8, 2019</t>
  </si>
  <si>
    <t>Apr 5, 2019</t>
  </si>
  <si>
    <t>Apr 4, 2019</t>
  </si>
  <si>
    <t>Apr 3, 2019</t>
  </si>
  <si>
    <t>Apr 2, 2019</t>
  </si>
  <si>
    <t>Apr 1, 2019</t>
  </si>
  <si>
    <t>Mar 28, 2019</t>
  </si>
  <si>
    <t>Mar 27, 2019</t>
  </si>
  <si>
    <t>Mar 26, 2019</t>
  </si>
  <si>
    <t>Mar 25, 2019</t>
  </si>
  <si>
    <t>Mar 22, 2019</t>
  </si>
  <si>
    <t>Mar 20, 2019</t>
  </si>
  <si>
    <t>Mar 19, 2019</t>
  </si>
  <si>
    <t>Mar 18, 2019</t>
  </si>
  <si>
    <t>Mar 15, 2019</t>
  </si>
  <si>
    <t>Mar 14, 2019</t>
  </si>
  <si>
    <t>Mar 13, 2019</t>
  </si>
  <si>
    <t>Mar 12, 2019</t>
  </si>
  <si>
    <t>Mar 11, 2019</t>
  </si>
  <si>
    <t>Mar 8, 2019</t>
  </si>
  <si>
    <t>Mar 7, 2019</t>
  </si>
  <si>
    <t>Mar 6, 2019</t>
  </si>
  <si>
    <t>Mar 5, 2019</t>
  </si>
  <si>
    <t>Mar 1, 2019</t>
  </si>
  <si>
    <t>Feb 28, 2019</t>
  </si>
  <si>
    <t>Feb 27, 2019</t>
  </si>
  <si>
    <t>Feb 26, 2019</t>
  </si>
  <si>
    <t>Feb 25, 2019</t>
  </si>
  <si>
    <t>Feb 22, 2019</t>
  </si>
  <si>
    <t>Feb 21, 2019</t>
  </si>
  <si>
    <t>Feb 20, 2019</t>
  </si>
  <si>
    <t>Feb 19, 2019</t>
  </si>
  <si>
    <t>Feb 18, 2019</t>
  </si>
  <si>
    <t>Feb 15, 2019</t>
  </si>
  <si>
    <t>Feb 14, 2019</t>
  </si>
  <si>
    <t>Feb 12, 2019</t>
  </si>
  <si>
    <t>Feb 11, 2019</t>
  </si>
  <si>
    <t>Feb 8, 2019</t>
  </si>
  <si>
    <t>Feb 7, 2019</t>
  </si>
  <si>
    <t>Feb 6, 2019</t>
  </si>
  <si>
    <t>Feb 5, 2019</t>
  </si>
  <si>
    <t>Feb 4, 2019</t>
  </si>
  <si>
    <t>Feb 1, 2019</t>
  </si>
  <si>
    <t>Jan 31, 2019</t>
  </si>
  <si>
    <t>Jan 30, 2019</t>
  </si>
  <si>
    <t>Jan 29, 2019</t>
  </si>
  <si>
    <t>Jan 28, 2019</t>
  </si>
  <si>
    <t>Jan 25, 2019</t>
  </si>
  <si>
    <t>Jan 24, 2019</t>
  </si>
  <si>
    <t>Jan 23, 2019</t>
  </si>
  <si>
    <t>Jan 22, 2019</t>
  </si>
  <si>
    <t>Jan 21, 2019</t>
  </si>
  <si>
    <t>Jan 18, 2019</t>
  </si>
  <si>
    <t>Jan 17, 2019</t>
  </si>
  <si>
    <t>Jan 16, 2019</t>
  </si>
  <si>
    <t>Jan 15, 2019</t>
  </si>
  <si>
    <t>Jan 14, 2019</t>
  </si>
  <si>
    <t>Jan 11, 2019</t>
  </si>
  <si>
    <t>Jan 10, 2019</t>
  </si>
  <si>
    <t>Jan 9, 2019</t>
  </si>
  <si>
    <t>Jan 8, 2019</t>
  </si>
  <si>
    <t>Jan 7, 2019</t>
  </si>
  <si>
    <t>Jan 4, 2019</t>
  </si>
  <si>
    <t>Jan 3, 2019</t>
  </si>
  <si>
    <t>Jan 2, 2019</t>
  </si>
  <si>
    <t>Jan 1, 2019</t>
  </si>
  <si>
    <t>Dec 31, 2018</t>
  </si>
  <si>
    <t>Dec 28, 2018</t>
  </si>
  <si>
    <t>Dec 27, 2018</t>
  </si>
  <si>
    <t>Dec 26, 2018</t>
  </si>
  <si>
    <t>Dec 24, 2018</t>
  </si>
  <si>
    <t>Dec 21, 2018</t>
  </si>
  <si>
    <t>Dec 20, 2018</t>
  </si>
  <si>
    <t>Dec 19, 2018</t>
  </si>
  <si>
    <t>Dec 18, 2018</t>
  </si>
  <si>
    <t>Dec 17, 2018</t>
  </si>
  <si>
    <t>Dec 14, 2018</t>
  </si>
  <si>
    <t>Dec 13, 2018</t>
  </si>
  <si>
    <t>Dec 12, 2018</t>
  </si>
  <si>
    <t>Dec 11, 2018</t>
  </si>
  <si>
    <t>Dec 10, 2018</t>
  </si>
  <si>
    <t>Dec 7, 2018</t>
  </si>
  <si>
    <t>Dec 6, 2018</t>
  </si>
  <si>
    <t>Dec 5, 2018</t>
  </si>
  <si>
    <t>Dec 4, 2018</t>
  </si>
  <si>
    <t>Dec 3, 2018</t>
  </si>
  <si>
    <t>Nov 30, 2018</t>
  </si>
  <si>
    <t>Nov 29, 2018</t>
  </si>
  <si>
    <t>Nov 28, 2018</t>
  </si>
  <si>
    <t>Nov 27, 2018</t>
  </si>
  <si>
    <t>Nov 26, 2018</t>
  </si>
  <si>
    <t>Nov 22, 2018</t>
  </si>
  <si>
    <t>Nov 21, 2018</t>
  </si>
  <si>
    <t>Nov 20, 2018</t>
  </si>
  <si>
    <t>Nov 19, 2018</t>
  </si>
  <si>
    <t>Nov 16, 2018</t>
  </si>
  <si>
    <t>Nov 15, 2018</t>
  </si>
  <si>
    <t>Nov 14, 2018</t>
  </si>
  <si>
    <t>Nov 13, 2018</t>
  </si>
  <si>
    <t>Nov 12, 2018</t>
  </si>
  <si>
    <t>Nov 9, 2018</t>
  </si>
  <si>
    <t>Nov 7, 2018</t>
  </si>
  <si>
    <t>Nov 6, 2018</t>
  </si>
  <si>
    <t>Nov 5, 2018</t>
  </si>
  <si>
    <t>Nov 2, 2018</t>
  </si>
  <si>
    <t>Nov 1, 2018</t>
  </si>
  <si>
    <t>Oct 31, 2018</t>
  </si>
  <si>
    <t>Oct 30, 2018</t>
  </si>
  <si>
    <t>Oct 29, 2018</t>
  </si>
  <si>
    <t>Oct 26, 2018</t>
  </si>
  <si>
    <t>Oct 25, 2018</t>
  </si>
  <si>
    <t>Oct 24, 2018</t>
  </si>
  <si>
    <t>Oct 23, 2018</t>
  </si>
  <si>
    <t>Oct 22, 2018</t>
  </si>
  <si>
    <t>Oct 19, 2018</t>
  </si>
  <si>
    <t>Oct 17, 2018</t>
  </si>
  <si>
    <t>Oct 16, 2018</t>
  </si>
  <si>
    <t>Oct 15, 2018</t>
  </si>
  <si>
    <t>Oct 12, 2018</t>
  </si>
  <si>
    <t>Oct 11, 2018</t>
  </si>
  <si>
    <t>Oct 10, 2018</t>
  </si>
  <si>
    <t>Oct 9, 2018</t>
  </si>
  <si>
    <t>Oct 8, 2018</t>
  </si>
  <si>
    <t>Oct 5, 2018</t>
  </si>
  <si>
    <t>Oct 4, 2018</t>
  </si>
  <si>
    <t>Oct 3, 2018</t>
  </si>
  <si>
    <t>Oct 1, 2018</t>
  </si>
  <si>
    <t>Sep 28, 2018</t>
  </si>
  <si>
    <t>Sep 27, 2018</t>
  </si>
  <si>
    <t>Sep 26, 2018</t>
  </si>
  <si>
    <t>Sep 25, 2018</t>
  </si>
  <si>
    <t>Sep 24, 2018</t>
  </si>
  <si>
    <t>Sep 21, 2018</t>
  </si>
  <si>
    <t>Sep 19, 2018</t>
  </si>
  <si>
    <t>Sep 18, 2018</t>
  </si>
  <si>
    <t>Sep 17, 2018</t>
  </si>
  <si>
    <t>Sep 14, 2018</t>
  </si>
  <si>
    <t>Sep 12, 2018</t>
  </si>
  <si>
    <t>Sep 11, 2018</t>
  </si>
  <si>
    <t>Sep 10, 2018</t>
  </si>
  <si>
    <t>Sep 7, 2018</t>
  </si>
  <si>
    <t>Sep 6, 2018</t>
  </si>
  <si>
    <t>Sep 5, 2018</t>
  </si>
  <si>
    <t>Sep 4, 2018</t>
  </si>
  <si>
    <t>Sep 3, 2018</t>
  </si>
  <si>
    <t>Aug 31, 2018</t>
  </si>
  <si>
    <t>Aug 30, 2018</t>
  </si>
  <si>
    <t>Aug 29, 2018</t>
  </si>
  <si>
    <t>Aug 28, 2018</t>
  </si>
  <si>
    <t>Aug 27, 2018</t>
  </si>
  <si>
    <t>Aug 24, 2018</t>
  </si>
  <si>
    <t>Aug 23, 2018</t>
  </si>
  <si>
    <t>Aug 21, 2018</t>
  </si>
  <si>
    <t>Aug 20, 2018</t>
  </si>
  <si>
    <t>Aug 17, 2018</t>
  </si>
  <si>
    <t>Aug 16, 2018</t>
  </si>
  <si>
    <t>Aug 14, 2018</t>
  </si>
  <si>
    <t>Aug 13, 2018</t>
  </si>
  <si>
    <t>Aug 10, 2018</t>
  </si>
  <si>
    <t>Aug 9, 2018</t>
  </si>
  <si>
    <t>Aug 8, 2018</t>
  </si>
  <si>
    <t>Aug 7, 2018</t>
  </si>
  <si>
    <t>Aug 6, 2018</t>
  </si>
  <si>
    <t>Aug 3, 2018</t>
  </si>
  <si>
    <t>Aug 2, 2018</t>
  </si>
  <si>
    <t>Aug 1, 2018</t>
  </si>
  <si>
    <t>Jul 31, 2018</t>
  </si>
  <si>
    <t>Jul 30, 2018</t>
  </si>
  <si>
    <t>Jul 27, 2018</t>
  </si>
  <si>
    <t>Jul 26, 2018</t>
  </si>
  <si>
    <t>Jul 25, 2018</t>
  </si>
  <si>
    <t>Jul 24, 2018</t>
  </si>
  <si>
    <t>Jul 23, 2018</t>
  </si>
  <si>
    <t>Jul 20, 2018</t>
  </si>
  <si>
    <t>Jul 19, 2018</t>
  </si>
  <si>
    <t>Jul 18, 2018</t>
  </si>
  <si>
    <t>Jul 17, 2018</t>
  </si>
  <si>
    <t>Jul 16, 2018</t>
  </si>
  <si>
    <t>Jul 13, 2018</t>
  </si>
  <si>
    <t>Jul 12, 2018</t>
  </si>
  <si>
    <t>Jul 11, 2018</t>
  </si>
  <si>
    <t>Jul 10, 2018</t>
  </si>
  <si>
    <t>Jul 9, 2018</t>
  </si>
  <si>
    <t>Jul 6, 2018</t>
  </si>
  <si>
    <t>Jul 5, 2018</t>
  </si>
  <si>
    <t>Jul 4, 2018</t>
  </si>
  <si>
    <t>Jul 3, 2018</t>
  </si>
  <si>
    <t>Jul 2, 2018</t>
  </si>
  <si>
    <t>Jun 29, 2018</t>
  </si>
  <si>
    <t>Jun 28, 2018</t>
  </si>
  <si>
    <t>Jun 27, 2018</t>
  </si>
  <si>
    <t>Jun 26, 2018</t>
  </si>
  <si>
    <t>Jun 25, 2018</t>
  </si>
  <si>
    <t>Jun 22, 2018</t>
  </si>
  <si>
    <t>Jun 21, 2018</t>
  </si>
  <si>
    <t>Jun 20, 2018</t>
  </si>
  <si>
    <t>Jun 19, 2018</t>
  </si>
  <si>
    <t>Jun 18, 2018</t>
  </si>
  <si>
    <t>Jun 15, 2018</t>
  </si>
  <si>
    <t>Jun 14, 2018</t>
  </si>
  <si>
    <t>Jun 13, 2018</t>
  </si>
  <si>
    <t>Jun 12, 2018</t>
  </si>
  <si>
    <t>Jun 11, 2018</t>
  </si>
  <si>
    <t>Jun 8, 2018</t>
  </si>
  <si>
    <t>Jun 7, 2018</t>
  </si>
  <si>
    <t>Jun 6, 2018</t>
  </si>
  <si>
    <t>Jun 5, 2018</t>
  </si>
  <si>
    <t>Jun 4, 2018</t>
  </si>
  <si>
    <t>Jun 1, 2018</t>
  </si>
  <si>
    <t>May 31, 2018</t>
  </si>
  <si>
    <t>May 30, 2018</t>
  </si>
  <si>
    <t>May 29, 2018</t>
  </si>
  <si>
    <t>May 28, 2018</t>
  </si>
  <si>
    <t>May 25, 2018</t>
  </si>
  <si>
    <t>May 24, 2018</t>
  </si>
  <si>
    <t>May 23, 2018</t>
  </si>
  <si>
    <t>May 22, 2018</t>
  </si>
  <si>
    <t>May 21, 2018</t>
  </si>
  <si>
    <t>May 18, 2018</t>
  </si>
  <si>
    <t>May 17, 2018</t>
  </si>
  <si>
    <t>May 16, 2018</t>
  </si>
  <si>
    <t>May 15, 2018</t>
  </si>
  <si>
    <t>May 14, 2018</t>
  </si>
  <si>
    <t>May 11, 2018</t>
  </si>
  <si>
    <t>May 10, 2018</t>
  </si>
  <si>
    <t>May 9, 2018</t>
  </si>
  <si>
    <t>May 8, 2018</t>
  </si>
  <si>
    <t>May 7, 2018</t>
  </si>
  <si>
    <t>May 4, 2018</t>
  </si>
  <si>
    <t>May 3, 2018</t>
  </si>
  <si>
    <t>May 2, 2018</t>
  </si>
  <si>
    <t>Apr 30, 2018</t>
  </si>
  <si>
    <t>Apr 27, 2018</t>
  </si>
  <si>
    <t>Apr 26, 2018</t>
  </si>
  <si>
    <t>Apr 25, 2018</t>
  </si>
  <si>
    <t>Apr 24, 2018</t>
  </si>
  <si>
    <t>Apr 23, 2018</t>
  </si>
  <si>
    <t>Apr 20, 2018</t>
  </si>
  <si>
    <t>Apr 19, 2018</t>
  </si>
  <si>
    <t>Apr 18, 2018</t>
  </si>
  <si>
    <t>Apr 17, 2018</t>
  </si>
  <si>
    <t>Apr 16, 2018</t>
  </si>
  <si>
    <t>Apr 13, 2018</t>
  </si>
  <si>
    <t>Apr 12, 2018</t>
  </si>
  <si>
    <t>Apr 11, 2018</t>
  </si>
  <si>
    <t>Apr 10, 2018</t>
  </si>
  <si>
    <t>Apr 9, 2018</t>
  </si>
  <si>
    <t>Apr 6, 2018</t>
  </si>
  <si>
    <t>Apr 5, 2018</t>
  </si>
  <si>
    <t>Apr 4, 2018</t>
  </si>
  <si>
    <t>Apr 3, 2018</t>
  </si>
  <si>
    <t>Apr 2, 2018</t>
  </si>
  <si>
    <t>Mar 28, 2018</t>
  </si>
  <si>
    <t>Mar 27, 2018</t>
  </si>
  <si>
    <t>Mar 26, 2018</t>
  </si>
  <si>
    <t>Mar 23, 2018</t>
  </si>
  <si>
    <t>Mar 22, 2018</t>
  </si>
  <si>
    <t>Mar 21, 2018</t>
  </si>
  <si>
    <t>Mar 20, 2018</t>
  </si>
  <si>
    <t>Mar 19, 2018</t>
  </si>
  <si>
    <t>Mar 16, 2018</t>
  </si>
  <si>
    <t>Mar 15, 2018</t>
  </si>
  <si>
    <t>Mar 14, 2018</t>
  </si>
  <si>
    <t>Mar 13, 2018</t>
  </si>
  <si>
    <t>Mar 12, 2018</t>
  </si>
  <si>
    <t>Mar 9, 2018</t>
  </si>
  <si>
    <t>Mar 8, 2018</t>
  </si>
  <si>
    <t>Mar 7, 2018</t>
  </si>
  <si>
    <t>Mar 6, 2018</t>
  </si>
  <si>
    <t>Mar 5, 2018</t>
  </si>
  <si>
    <t>Mar 1, 2018</t>
  </si>
  <si>
    <t>Feb 28, 2018</t>
  </si>
  <si>
    <t>Feb 27, 2018</t>
  </si>
  <si>
    <t>Feb 26, 2018</t>
  </si>
  <si>
    <t>Feb 23, 2018</t>
  </si>
  <si>
    <t>Feb 22, 2018</t>
  </si>
  <si>
    <t>Feb 21, 2018</t>
  </si>
  <si>
    <t>Feb 20, 2018</t>
  </si>
  <si>
    <t>Feb 19, 2018</t>
  </si>
  <si>
    <t>Feb 16, 2018</t>
  </si>
  <si>
    <t>Feb 15, 2018</t>
  </si>
  <si>
    <t>Feb 14, 2018</t>
  </si>
  <si>
    <t>Feb 12, 2018</t>
  </si>
  <si>
    <t>Feb 9, 2018</t>
  </si>
  <si>
    <t>Feb 8, 2018</t>
  </si>
  <si>
    <t>Feb 7, 2018</t>
  </si>
  <si>
    <t>Feb 6, 2018</t>
  </si>
  <si>
    <t>Feb 5, 2018</t>
  </si>
  <si>
    <t>Feb 2, 2018</t>
  </si>
  <si>
    <t>Feb 1, 2018</t>
  </si>
  <si>
    <t>Jan 31, 2018</t>
  </si>
  <si>
    <t>Jan 30, 2018</t>
  </si>
  <si>
    <t>Jan 29, 2018</t>
  </si>
  <si>
    <t>Jan 25, 2018</t>
  </si>
  <si>
    <t>Jan 24, 2018</t>
  </si>
  <si>
    <t>Jan 23, 2018</t>
  </si>
  <si>
    <t>Jan 22, 2018</t>
  </si>
  <si>
    <t>Jan 19, 2018</t>
  </si>
  <si>
    <t>Jan 18, 2018</t>
  </si>
  <si>
    <t>Jan 17, 2018</t>
  </si>
  <si>
    <t>Jan 16, 2018</t>
  </si>
  <si>
    <t>Jan 15, 2018</t>
  </si>
  <si>
    <t>Jan 12, 2018</t>
  </si>
  <si>
    <t>Jan 11, 2018</t>
  </si>
  <si>
    <t>Jan 10, 2018</t>
  </si>
  <si>
    <t>Jan 9, 2018</t>
  </si>
  <si>
    <t>Jan 8, 2018</t>
  </si>
  <si>
    <t>Jan 5, 2018</t>
  </si>
  <si>
    <t>Jan 4, 2018</t>
  </si>
  <si>
    <t>Jan 3, 2018</t>
  </si>
  <si>
    <t>Jan 2, 2018</t>
  </si>
  <si>
    <t>Jan 1, 2018</t>
  </si>
  <si>
    <t>Dec 29, 2017</t>
  </si>
  <si>
    <t>Dec 28, 2017</t>
  </si>
  <si>
    <t>Dec 27, 2017</t>
  </si>
  <si>
    <t>Dec 26, 2017</t>
  </si>
  <si>
    <t>Dec 22, 2017</t>
  </si>
  <si>
    <t>Dec 21, 2017</t>
  </si>
  <si>
    <t>Dec 20, 2017</t>
  </si>
  <si>
    <t>Dec 19, 2017</t>
  </si>
  <si>
    <t>Dec 18, 2017</t>
  </si>
  <si>
    <t>Dec 15, 2017</t>
  </si>
  <si>
    <t>Dec 14, 2017</t>
  </si>
  <si>
    <t>Dec 13, 2017</t>
  </si>
  <si>
    <t>Dec 12, 2017</t>
  </si>
  <si>
    <t>Dec 11, 2017</t>
  </si>
  <si>
    <t>Dec 8, 2017</t>
  </si>
  <si>
    <t>Dec 7, 2017</t>
  </si>
  <si>
    <t>Dec 6, 2017</t>
  </si>
  <si>
    <t>Dec 5, 2017</t>
  </si>
  <si>
    <t>Dec 4, 2017</t>
  </si>
  <si>
    <t>Dec 1, 2017</t>
  </si>
  <si>
    <t>Nov 30, 2017</t>
  </si>
  <si>
    <t>Nov 29, 2017</t>
  </si>
  <si>
    <t>Nov 28, 2017</t>
  </si>
  <si>
    <t>Nov 27, 2017</t>
  </si>
  <si>
    <t>Nov 24, 2017</t>
  </si>
  <si>
    <t>Nov 23, 2017</t>
  </si>
  <si>
    <t>Nov 22, 2017</t>
  </si>
  <si>
    <t>Nov 21, 2017</t>
  </si>
  <si>
    <t>Nov 20, 2017</t>
  </si>
  <si>
    <t>Nov 17, 2017</t>
  </si>
  <si>
    <t>Nov 16, 2017</t>
  </si>
  <si>
    <t>Nov 15, 2017</t>
  </si>
  <si>
    <t>Nov 14, 2017</t>
  </si>
  <si>
    <t>Nov 13, 2017</t>
  </si>
  <si>
    <t>Nov 10, 2017</t>
  </si>
  <si>
    <t>Nov 9, 2017</t>
  </si>
  <si>
    <t>Nov 8, 2017</t>
  </si>
  <si>
    <t>Nov 7, 2017</t>
  </si>
  <si>
    <t>Nov 6, 2017</t>
  </si>
  <si>
    <t>Nov 3, 2017</t>
  </si>
  <si>
    <t>Nov 2, 2017</t>
  </si>
  <si>
    <t>Nov 1, 2017</t>
  </si>
  <si>
    <t>Oct 31, 2017</t>
  </si>
  <si>
    <t>Oct 30, 2017</t>
  </si>
  <si>
    <t>Oct 27, 2017</t>
  </si>
  <si>
    <t>Oct 26, 2017</t>
  </si>
  <si>
    <t>Oct 25, 2017</t>
  </si>
  <si>
    <t>Oct 24, 2017</t>
  </si>
  <si>
    <t>Oct 23, 2017</t>
  </si>
  <si>
    <t>Oct 19, 2017</t>
  </si>
  <si>
    <t>Oct 18, 2017</t>
  </si>
  <si>
    <t>Oct 17, 2017</t>
  </si>
  <si>
    <t>Oct 16, 2017</t>
  </si>
  <si>
    <t>Oct 13, 2017</t>
  </si>
  <si>
    <t>Oct 12, 2017</t>
  </si>
  <si>
    <t>Oct 11, 2017</t>
  </si>
  <si>
    <t>Oct 10, 2017</t>
  </si>
  <si>
    <t>Oct 9, 2017</t>
  </si>
  <si>
    <t>Oct 6, 2017</t>
  </si>
  <si>
    <t>Oct 5, 2017</t>
  </si>
  <si>
    <t>Oct 4, 2017</t>
  </si>
  <si>
    <t>Oct 3, 2017</t>
  </si>
  <si>
    <t>Sep 29, 2017</t>
  </si>
  <si>
    <t>Sep 28, 2017</t>
  </si>
  <si>
    <t>Sep 27, 2017</t>
  </si>
  <si>
    <t>Sep 26, 2017</t>
  </si>
  <si>
    <t>Sep 25, 2017</t>
  </si>
  <si>
    <t>Sep 22, 2017</t>
  </si>
  <si>
    <t>Sep 21, 2017</t>
  </si>
  <si>
    <t>Sep 20, 2017</t>
  </si>
  <si>
    <t>Sep 19, 2017</t>
  </si>
  <si>
    <t>Sep 18, 2017</t>
  </si>
  <si>
    <t>Sep 15, 2017</t>
  </si>
  <si>
    <t>Sep 14, 2017</t>
  </si>
  <si>
    <t>Sep 13, 2017</t>
  </si>
  <si>
    <t>Sep 12, 2017</t>
  </si>
  <si>
    <t>Sep 11, 2017</t>
  </si>
  <si>
    <t>Sep 8, 2017</t>
  </si>
  <si>
    <t>Sep 7, 2017</t>
  </si>
  <si>
    <t>Sep 6, 2017</t>
  </si>
  <si>
    <t>Sep 5, 2017</t>
  </si>
  <si>
    <t>Sep 4, 2017</t>
  </si>
  <si>
    <t>Sep 1, 2017</t>
  </si>
  <si>
    <t>Aug 31, 2017</t>
  </si>
  <si>
    <t>Aug 30, 2017</t>
  </si>
  <si>
    <t>Aug 29, 2017</t>
  </si>
  <si>
    <t>Aug 28, 2017</t>
  </si>
  <si>
    <t>Aug 24, 2017</t>
  </si>
  <si>
    <t>Aug 23, 2017</t>
  </si>
  <si>
    <t>Aug 22, 2017</t>
  </si>
  <si>
    <t>Aug 21, 2017</t>
  </si>
  <si>
    <t>Aug 18, 2017</t>
  </si>
  <si>
    <t>Aug 17, 2017</t>
  </si>
  <si>
    <t>Aug 16, 2017</t>
  </si>
  <si>
    <t>Aug 14, 2017</t>
  </si>
  <si>
    <t>Aug 11, 2017</t>
  </si>
  <si>
    <t>Aug 10, 2017</t>
  </si>
  <si>
    <t>Aug 9, 2017</t>
  </si>
  <si>
    <t>Aug 8, 2017</t>
  </si>
  <si>
    <t>Aug 7, 2017</t>
  </si>
  <si>
    <t>Aug 4, 2017</t>
  </si>
  <si>
    <t>Aug 3, 2017</t>
  </si>
  <si>
    <t>Aug 2, 2017</t>
  </si>
  <si>
    <t>Aug 1, 2017</t>
  </si>
  <si>
    <t>Jul 31, 2017</t>
  </si>
  <si>
    <t>Jul 28, 2017</t>
  </si>
  <si>
    <t>Jul 27, 2017</t>
  </si>
  <si>
    <t>Jul 26, 2017</t>
  </si>
  <si>
    <t>Jul 25, 2017</t>
  </si>
  <si>
    <t>Jul 24, 2017</t>
  </si>
  <si>
    <t>Jul 21, 2017</t>
  </si>
  <si>
    <t>Jul 20, 2017</t>
  </si>
  <si>
    <t>Jul 19, 2017</t>
  </si>
  <si>
    <t>Jul 18, 2017</t>
  </si>
  <si>
    <t>Jul 17, 2017</t>
  </si>
  <si>
    <t>Jul 14, 2017</t>
  </si>
  <si>
    <t>Jul 13, 2017</t>
  </si>
  <si>
    <t>Jul 12, 2017</t>
  </si>
  <si>
    <t>Jul 11, 2017</t>
  </si>
  <si>
    <t>Jul 10, 2017</t>
  </si>
  <si>
    <t>Jul 7, 2017</t>
  </si>
  <si>
    <t>Jul 6, 2017</t>
  </si>
  <si>
    <t>Jul 5, 2017</t>
  </si>
  <si>
    <t>Jul 4, 2017</t>
  </si>
  <si>
    <t>Jul 3, 2017</t>
  </si>
  <si>
    <t>Jun 30, 2017</t>
  </si>
  <si>
    <t>Jun 29, 2017</t>
  </si>
  <si>
    <t>Jun 28, 2017</t>
  </si>
  <si>
    <t>Jun 27, 2017</t>
  </si>
  <si>
    <t>Jun 23, 2017</t>
  </si>
  <si>
    <t>Jun 22, 2017</t>
  </si>
  <si>
    <t>Jun 21, 2017</t>
  </si>
  <si>
    <t>Jun 20, 2017</t>
  </si>
  <si>
    <t>Jun 19, 2017</t>
  </si>
  <si>
    <t>Jun 16, 2017</t>
  </si>
  <si>
    <t>Jun 15, 2017</t>
  </si>
  <si>
    <t>Jun 14, 2017</t>
  </si>
  <si>
    <t>Jun 13, 2017</t>
  </si>
  <si>
    <t>Jun 12, 2017</t>
  </si>
  <si>
    <t>Jun 9, 2017</t>
  </si>
  <si>
    <t>Jun 8, 2017</t>
  </si>
  <si>
    <t>Jun 7, 2017</t>
  </si>
  <si>
    <t>Jun 6, 2017</t>
  </si>
  <si>
    <t>Jun 5, 2017</t>
  </si>
  <si>
    <t>Jun 2, 2017</t>
  </si>
  <si>
    <t>Jun 1, 2017</t>
  </si>
  <si>
    <t>May 31, 2017</t>
  </si>
  <si>
    <t>May 30, 2017</t>
  </si>
  <si>
    <t>May 29, 2017</t>
  </si>
  <si>
    <t>May 26, 2017</t>
  </si>
  <si>
    <t>May 25, 2017</t>
  </si>
  <si>
    <t>May 24, 2017</t>
  </si>
  <si>
    <t>May 23, 2017</t>
  </si>
  <si>
    <t>May 22, 2017</t>
  </si>
  <si>
    <t>May 19, 2017</t>
  </si>
  <si>
    <t>May 18, 2017</t>
  </si>
  <si>
    <t>May 17, 2017</t>
  </si>
  <si>
    <t>May 16, 2017</t>
  </si>
  <si>
    <t>May 15, 2017</t>
  </si>
  <si>
    <t>May 12, 2017</t>
  </si>
  <si>
    <t>May 11, 2017</t>
  </si>
  <si>
    <t>May 10, 2017</t>
  </si>
  <si>
    <t>May 9, 2017</t>
  </si>
  <si>
    <t>May 8, 2017</t>
  </si>
  <si>
    <t>May 5, 2017</t>
  </si>
  <si>
    <t>May 4, 2017</t>
  </si>
  <si>
    <t>May 3, 2017</t>
  </si>
  <si>
    <t>May 2, 2017</t>
  </si>
  <si>
    <t>Apr 28, 2017</t>
  </si>
  <si>
    <t>Apr 27, 2017</t>
  </si>
  <si>
    <t>Apr 26, 2017</t>
  </si>
  <si>
    <t>Apr 25, 2017</t>
  </si>
  <si>
    <t>Apr 24, 2017</t>
  </si>
  <si>
    <t>Apr 21, 2017</t>
  </si>
  <si>
    <t>Apr 20, 2017</t>
  </si>
  <si>
    <t>Apr 19, 2017</t>
  </si>
  <si>
    <t>Apr 18, 2017</t>
  </si>
  <si>
    <t>Apr 17, 2017</t>
  </si>
  <si>
    <t>Apr 13, 2017</t>
  </si>
  <si>
    <t>Apr 12, 2017</t>
  </si>
  <si>
    <t>Apr 11, 2017</t>
  </si>
  <si>
    <t>Apr 10, 2017</t>
  </si>
  <si>
    <t>Apr 7, 2017</t>
  </si>
  <si>
    <t>Apr 6, 2017</t>
  </si>
  <si>
    <t>Apr 5, 2017</t>
  </si>
  <si>
    <t>Apr 3, 2017</t>
  </si>
  <si>
    <t>Mar 31, 2017</t>
  </si>
  <si>
    <t>Mar 30, 2017</t>
  </si>
  <si>
    <t>Mar 29, 2017</t>
  </si>
  <si>
    <t>Mar 28, 2017</t>
  </si>
  <si>
    <t>Mar 27, 2017</t>
  </si>
  <si>
    <t>Mar 24, 2017</t>
  </si>
  <si>
    <t>Mar 23, 2017</t>
  </si>
  <si>
    <t>Mar 22, 2017</t>
  </si>
  <si>
    <t>Mar 21, 2017</t>
  </si>
  <si>
    <t>Mar 20, 2017</t>
  </si>
  <si>
    <t>Mar 17, 2017</t>
  </si>
  <si>
    <t>Mar 16, 2017</t>
  </si>
  <si>
    <t>Mar 15, 2017</t>
  </si>
  <si>
    <t>Mar 14, 2017</t>
  </si>
  <si>
    <t>Mar 10, 2017</t>
  </si>
  <si>
    <t>Mar 9, 2017</t>
  </si>
  <si>
    <t>Mar 8, 2017</t>
  </si>
  <si>
    <t>Mar 7, 2017</t>
  </si>
  <si>
    <t>Mar 6, 2017</t>
  </si>
  <si>
    <t>Mar 3, 2017</t>
  </si>
  <si>
    <t>Mar 2, 2017</t>
  </si>
  <si>
    <t>Mar 1, 2017</t>
  </si>
  <si>
    <t>Feb 28, 2017</t>
  </si>
  <si>
    <t>Feb 27, 2017</t>
  </si>
  <si>
    <t>Feb 23, 2017</t>
  </si>
  <si>
    <t>Feb 22, 2017</t>
  </si>
  <si>
    <t>Feb 21, 2017</t>
  </si>
  <si>
    <t>Feb 20, 2017</t>
  </si>
  <si>
    <t>Feb 17, 2017</t>
  </si>
  <si>
    <t>Feb 16, 2017</t>
  </si>
  <si>
    <t>Feb 15, 2017</t>
  </si>
  <si>
    <t>Feb 14, 2017</t>
  </si>
  <si>
    <t>Feb 13, 2017</t>
  </si>
  <si>
    <t>Feb 10, 2017</t>
  </si>
  <si>
    <t>Feb 9, 2017</t>
  </si>
  <si>
    <t>Feb 8, 2017</t>
  </si>
  <si>
    <t>Feb 7, 2017</t>
  </si>
  <si>
    <t>Feb 6, 2017</t>
  </si>
  <si>
    <t>Feb 3, 2017</t>
  </si>
  <si>
    <t>Feb 2, 2017</t>
  </si>
  <si>
    <t>Feb 1, 2017</t>
  </si>
  <si>
    <t>Jan 31, 2017</t>
  </si>
  <si>
    <t>Jan 30, 2017</t>
  </si>
  <si>
    <t>Jan 27, 2017</t>
  </si>
  <si>
    <t>Jan 25, 2017</t>
  </si>
  <si>
    <t>Jan 24, 2017</t>
  </si>
  <si>
    <t>Jan 23, 2017</t>
  </si>
  <si>
    <t>Jan 20, 2017</t>
  </si>
  <si>
    <t>Jan 19, 2017</t>
  </si>
  <si>
    <t>Jan 18, 2017</t>
  </si>
  <si>
    <t>Jan 17, 2017</t>
  </si>
  <si>
    <t>Jan 16, 2017</t>
  </si>
  <si>
    <t>Jan 13, 2017</t>
  </si>
  <si>
    <t>Jan 12, 2017</t>
  </si>
  <si>
    <t>Jan 11, 2017</t>
  </si>
  <si>
    <t>Jan 10, 2017</t>
  </si>
  <si>
    <t>Jan 9, 2017</t>
  </si>
  <si>
    <t>Jan 6, 2017</t>
  </si>
  <si>
    <t>Jan 5, 2017</t>
  </si>
  <si>
    <t>Jan 4, 2017</t>
  </si>
  <si>
    <t>Jan 3, 2017</t>
  </si>
  <si>
    <t>Jan 2, 2017</t>
  </si>
  <si>
    <t>Dec 30, 2016</t>
  </si>
  <si>
    <t>Dec 29, 2016</t>
  </si>
  <si>
    <t>Dec 28, 2016</t>
  </si>
  <si>
    <t>Dec 27, 2016</t>
  </si>
  <si>
    <t>Dec 26, 2016</t>
  </si>
  <si>
    <t>Dec 23, 2016</t>
  </si>
  <si>
    <t>Dec 22, 2016</t>
  </si>
  <si>
    <t>Dec 21, 2016</t>
  </si>
  <si>
    <t>Dec 20, 2016</t>
  </si>
  <si>
    <t>Dec 19, 2016</t>
  </si>
  <si>
    <t>Dec 16, 2016</t>
  </si>
  <si>
    <t>Dec 15, 2016</t>
  </si>
  <si>
    <t>Dec 14, 2016</t>
  </si>
  <si>
    <t>Dec 13, 2016</t>
  </si>
  <si>
    <t>Dec 12, 2016</t>
  </si>
  <si>
    <t>Dec 9, 2016</t>
  </si>
  <si>
    <t>Dec 8, 2016</t>
  </si>
  <si>
    <t>Dec 7, 2016</t>
  </si>
  <si>
    <t>Dec 6, 2016</t>
  </si>
  <si>
    <t>Dec 5, 2016</t>
  </si>
  <si>
    <t>Dec 2, 2016</t>
  </si>
  <si>
    <t>Dec 1, 2016</t>
  </si>
  <si>
    <t>Nov 30, 2016</t>
  </si>
  <si>
    <t>Nov 29, 2016</t>
  </si>
  <si>
    <t>Nov 28, 2016</t>
  </si>
  <si>
    <t>Nov 25, 2016</t>
  </si>
  <si>
    <t>Nov 24, 2016</t>
  </si>
  <si>
    <t>Nov 23, 2016</t>
  </si>
  <si>
    <t>Nov 22, 2016</t>
  </si>
  <si>
    <t>Nov 21, 2016</t>
  </si>
  <si>
    <t>Nov 18, 2016</t>
  </si>
  <si>
    <t>Nov 17, 2016</t>
  </si>
  <si>
    <t>Nov 16, 2016</t>
  </si>
  <si>
    <t>Nov 15, 2016</t>
  </si>
  <si>
    <t>Nov 11, 2016</t>
  </si>
  <si>
    <t>Nov 10, 2016</t>
  </si>
  <si>
    <t>Nov 9, 2016</t>
  </si>
  <si>
    <t>Nov 8, 2016</t>
  </si>
  <si>
    <t>Nov 7, 2016</t>
  </si>
  <si>
    <t>Nov 4, 2016</t>
  </si>
  <si>
    <t>Nov 3, 2016</t>
  </si>
  <si>
    <t>Nov 2, 2016</t>
  </si>
  <si>
    <t>Nov 1, 2016</t>
  </si>
  <si>
    <t>Oct 28, 2016</t>
  </si>
  <si>
    <t>Oct 27, 2016</t>
  </si>
  <si>
    <t>Oct 26, 2016</t>
  </si>
  <si>
    <t>Oct 25, 2016</t>
  </si>
  <si>
    <t>Oct 24, 2016</t>
  </si>
  <si>
    <t>Oct 21, 2016</t>
  </si>
  <si>
    <t>Oct 20, 2016</t>
  </si>
  <si>
    <t>Oct 19, 2016</t>
  </si>
  <si>
    <t>Oct 18, 2016</t>
  </si>
  <si>
    <t>Oct 17, 2016</t>
  </si>
  <si>
    <t>Oct 14, 2016</t>
  </si>
  <si>
    <t>Oct 13, 2016</t>
  </si>
  <si>
    <t>Oct 10, 2016</t>
  </si>
  <si>
    <t>Oct 7, 2016</t>
  </si>
  <si>
    <t>Oct 6, 2016</t>
  </si>
  <si>
    <t>Oct 5, 2016</t>
  </si>
  <si>
    <t>Oct 4, 2016</t>
  </si>
  <si>
    <t>Oct 3, 2016</t>
  </si>
  <si>
    <t>Sep 30, 2016</t>
  </si>
  <si>
    <t>Sep 29, 2016</t>
  </si>
  <si>
    <t>Sep 28, 2016</t>
  </si>
  <si>
    <t>Sep 27, 2016</t>
  </si>
  <si>
    <t>Sep 26, 2016</t>
  </si>
  <si>
    <t>Sep 23, 2016</t>
  </si>
  <si>
    <t>Sep 22, 2016</t>
  </si>
  <si>
    <t>Sep 21, 2016</t>
  </si>
  <si>
    <t>Sep 20, 2016</t>
  </si>
  <si>
    <t>Sep 19, 2016</t>
  </si>
  <si>
    <t>Sep 16, 2016</t>
  </si>
  <si>
    <t>Sep 15, 2016</t>
  </si>
  <si>
    <t>Sep 14, 2016</t>
  </si>
  <si>
    <t>Sep 12, 2016</t>
  </si>
  <si>
    <t>Sep 9, 2016</t>
  </si>
  <si>
    <t>Sep 8, 2016</t>
  </si>
  <si>
    <t>Sep 7, 2016</t>
  </si>
  <si>
    <t>Sep 6, 2016</t>
  </si>
  <si>
    <t>Sep 2, 2016</t>
  </si>
  <si>
    <t>Sep 1, 2016</t>
  </si>
  <si>
    <t>Aug 31, 2016</t>
  </si>
  <si>
    <t>Aug 30, 2016</t>
  </si>
  <si>
    <t>Aug 29, 2016</t>
  </si>
  <si>
    <t>Aug 26, 2016</t>
  </si>
  <si>
    <t>Aug 25, 2016</t>
  </si>
  <si>
    <t>Aug 24, 2016</t>
  </si>
  <si>
    <t>Aug 23, 2016</t>
  </si>
  <si>
    <t>Aug 22, 2016</t>
  </si>
  <si>
    <t>Aug 19, 2016</t>
  </si>
  <si>
    <t>Aug 18, 2016</t>
  </si>
  <si>
    <t>Aug 17, 2016</t>
  </si>
  <si>
    <t>Aug 16, 2016</t>
  </si>
  <si>
    <t>Aug 12, 2016</t>
  </si>
  <si>
    <t>Aug 11, 2016</t>
  </si>
  <si>
    <t>Aug 10, 2016</t>
  </si>
  <si>
    <t>Aug 9, 2016</t>
  </si>
  <si>
    <t>Aug 8, 2016</t>
  </si>
  <si>
    <t>Aug 5, 2016</t>
  </si>
  <si>
    <t>Aug 4, 2016</t>
  </si>
  <si>
    <t>Aug 3, 2016</t>
  </si>
  <si>
    <t>Aug 2, 2016</t>
  </si>
  <si>
    <t>Aug 1, 2016</t>
  </si>
  <si>
    <t>Jul 29, 2016</t>
  </si>
  <si>
    <t>Jul 28, 2016</t>
  </si>
  <si>
    <t>Jul 27, 2016</t>
  </si>
  <si>
    <t>Jul 26, 2016</t>
  </si>
  <si>
    <t>Jul 25, 2016</t>
  </si>
  <si>
    <t>Jul 22, 2016</t>
  </si>
  <si>
    <t>Jul 21, 2016</t>
  </si>
  <si>
    <t>Jul 20, 2016</t>
  </si>
  <si>
    <t>Jul 19, 2016</t>
  </si>
  <si>
    <t>Jul 18, 2016</t>
  </si>
  <si>
    <t>Jul 15, 2016</t>
  </si>
  <si>
    <t>Jul 14, 2016</t>
  </si>
  <si>
    <t>Jul 13, 2016</t>
  </si>
  <si>
    <t>Jul 12, 2016</t>
  </si>
  <si>
    <t>Jul 11, 2016</t>
  </si>
  <si>
    <t>Jul 8, 2016</t>
  </si>
  <si>
    <t>Jul 7, 2016</t>
  </si>
  <si>
    <t>Jul 5, 2016</t>
  </si>
  <si>
    <t>Jul 4, 2016</t>
  </si>
  <si>
    <t>Jul 1, 2016</t>
  </si>
  <si>
    <t>Jun 30, 2016</t>
  </si>
  <si>
    <t>Jun 29, 2016</t>
  </si>
  <si>
    <t>Jun 28, 2016</t>
  </si>
  <si>
    <t>Jun 27, 2016</t>
  </si>
  <si>
    <t>Jun 24, 2016</t>
  </si>
  <si>
    <t>Jun 23, 2016</t>
  </si>
  <si>
    <t>Jun 22, 2016</t>
  </si>
  <si>
    <t>Jun 21, 2016</t>
  </si>
  <si>
    <t>Jun 20, 2016</t>
  </si>
  <si>
    <t>Jun 17, 2016</t>
  </si>
  <si>
    <t>Jun 16, 2016</t>
  </si>
  <si>
    <t>Jun 15, 2016</t>
  </si>
  <si>
    <t>Jun 14, 2016</t>
  </si>
  <si>
    <t>Jun 13, 2016</t>
  </si>
  <si>
    <t>Jun 10, 2016</t>
  </si>
  <si>
    <t>Jun 9, 2016</t>
  </si>
  <si>
    <t>Jun 8, 2016</t>
  </si>
  <si>
    <t>Jun 7, 2016</t>
  </si>
  <si>
    <t>Jun 6, 2016</t>
  </si>
  <si>
    <t>Jun 3, 2016</t>
  </si>
  <si>
    <t>Jun 2, 2016</t>
  </si>
  <si>
    <t>Jun 1, 2016</t>
  </si>
  <si>
    <t>May 31, 2016</t>
  </si>
  <si>
    <t>May 30, 2016</t>
  </si>
  <si>
    <t>May 27, 2016</t>
  </si>
  <si>
    <t>May 26, 2016</t>
  </si>
  <si>
    <t>May 25, 2016</t>
  </si>
  <si>
    <t>May 24, 2016</t>
  </si>
  <si>
    <t>May 23, 2016</t>
  </si>
  <si>
    <t>May 20, 2016</t>
  </si>
  <si>
    <t>May 19, 2016</t>
  </si>
  <si>
    <t>May 18, 2016</t>
  </si>
  <si>
    <t>May 17, 2016</t>
  </si>
  <si>
    <t>May 16, 2016</t>
  </si>
  <si>
    <t>May 13, 2016</t>
  </si>
  <si>
    <t>May 12, 2016</t>
  </si>
  <si>
    <t>May 11, 2016</t>
  </si>
  <si>
    <t>May 10, 2016</t>
  </si>
  <si>
    <t>May 9, 2016</t>
  </si>
  <si>
    <t>May 6, 2016</t>
  </si>
  <si>
    <t>May 5, 2016</t>
  </si>
  <si>
    <t>May 4, 2016</t>
  </si>
  <si>
    <t>May 3, 2016</t>
  </si>
  <si>
    <t>May 2, 2016</t>
  </si>
  <si>
    <t>Apr 29, 2016</t>
  </si>
  <si>
    <t>Apr 28, 2016</t>
  </si>
  <si>
    <t>Apr 27, 2016</t>
  </si>
  <si>
    <t>Apr 26, 2016</t>
  </si>
  <si>
    <t>Apr 25, 2016</t>
  </si>
  <si>
    <t>Apr 22, 2016</t>
  </si>
  <si>
    <t>Apr 21, 2016</t>
  </si>
  <si>
    <t>Apr 20, 2016</t>
  </si>
  <si>
    <t>Apr 18, 2016</t>
  </si>
  <si>
    <t>Apr 13, 2016</t>
  </si>
  <si>
    <t>Apr 12, 2016</t>
  </si>
  <si>
    <t>Apr 11, 2016</t>
  </si>
  <si>
    <t>Apr 8, 2016</t>
  </si>
  <si>
    <t>Apr 7, 2016</t>
  </si>
  <si>
    <t>Apr 6, 2016</t>
  </si>
  <si>
    <t>Apr 5, 2016</t>
  </si>
  <si>
    <t>Apr 4, 2016</t>
  </si>
  <si>
    <t>Apr 1, 2016</t>
  </si>
  <si>
    <t>Mar 31, 2016</t>
  </si>
  <si>
    <t>Mar 30, 2016</t>
  </si>
  <si>
    <t>Mar 29, 2016</t>
  </si>
  <si>
    <t>Mar 28, 2016</t>
  </si>
  <si>
    <t>Mar 23, 2016</t>
  </si>
  <si>
    <t>Mar 22, 2016</t>
  </si>
  <si>
    <t>Mar 21, 2016</t>
  </si>
  <si>
    <t>Mar 18, 2016</t>
  </si>
  <si>
    <t>Mar 17, 2016</t>
  </si>
  <si>
    <t>Mar 16, 2016</t>
  </si>
  <si>
    <t>Mar 15, 2016</t>
  </si>
  <si>
    <t>Mar 14, 2016</t>
  </si>
  <si>
    <t>Mar 11, 2016</t>
  </si>
  <si>
    <t>Mar 10, 2016</t>
  </si>
  <si>
    <t>Mar 9, 2016</t>
  </si>
  <si>
    <t>Mar 8, 2016</t>
  </si>
  <si>
    <t>Mar 4, 2016</t>
  </si>
  <si>
    <t>Mar 3, 2016</t>
  </si>
  <si>
    <t>Mar 2, 2016</t>
  </si>
  <si>
    <t>Mar 1, 2016</t>
  </si>
  <si>
    <t>Feb 29, 2016</t>
  </si>
  <si>
    <t>Feb 26, 2016</t>
  </si>
  <si>
    <t>Feb 25, 2016</t>
  </si>
  <si>
    <t>Feb 24, 2016</t>
  </si>
  <si>
    <t>Feb 23, 2016</t>
  </si>
  <si>
    <t>Feb 22, 2016</t>
  </si>
  <si>
    <t>Feb 19, 2016</t>
  </si>
  <si>
    <t>Feb 18, 2016</t>
  </si>
  <si>
    <t>Feb 17, 2016</t>
  </si>
  <si>
    <t>Feb 16, 2016</t>
  </si>
  <si>
    <t>Feb 15, 2016</t>
  </si>
  <si>
    <t>Feb 12, 2016</t>
  </si>
  <si>
    <t>Feb 11, 2016</t>
  </si>
  <si>
    <t>Feb 10, 2016</t>
  </si>
  <si>
    <t>Feb 9, 2016</t>
  </si>
  <si>
    <t>Feb 8, 2016</t>
  </si>
  <si>
    <t>Feb 5, 2016</t>
  </si>
  <si>
    <t>Feb 4, 2016</t>
  </si>
  <si>
    <t>Feb 3, 2016</t>
  </si>
  <si>
    <t>Feb 2, 2016</t>
  </si>
  <si>
    <t>Feb 1, 2016</t>
  </si>
  <si>
    <t>Jan 29, 2016</t>
  </si>
  <si>
    <t>Jan 28, 2016</t>
  </si>
  <si>
    <t>Jan 27, 2016</t>
  </si>
  <si>
    <t>Jan 25, 2016</t>
  </si>
  <si>
    <t>Jan 22, 2016</t>
  </si>
  <si>
    <t>Jan 21, 2016</t>
  </si>
  <si>
    <t>Jan 20, 2016</t>
  </si>
  <si>
    <t>Jan 19, 2016</t>
  </si>
  <si>
    <t>Jan 18, 2016</t>
  </si>
  <si>
    <t>Jan 15, 2016</t>
  </si>
  <si>
    <t>Jan 14, 2016</t>
  </si>
  <si>
    <t>Jan 13, 2016</t>
  </si>
  <si>
    <t>Jan 12, 2016</t>
  </si>
  <si>
    <t>Jan 11, 2016</t>
  </si>
  <si>
    <t>Jan 8, 2016</t>
  </si>
  <si>
    <t>Jan 7, 2016</t>
  </si>
  <si>
    <t>Jan 6, 2016</t>
  </si>
  <si>
    <t>Jan 5, 2016</t>
  </si>
  <si>
    <t>Jan 4, 2016</t>
  </si>
  <si>
    <t>Jan 1, 2016</t>
  </si>
  <si>
    <t>Dec 31, 2015</t>
  </si>
  <si>
    <t>Dec 30, 2015</t>
  </si>
  <si>
    <t>Dec 29, 2015</t>
  </si>
  <si>
    <t>Dec 28, 2015</t>
  </si>
  <si>
    <t>Dec 24, 2015</t>
  </si>
  <si>
    <t>Dec 23, 2015</t>
  </si>
  <si>
    <t>Dec 22, 2015</t>
  </si>
  <si>
    <t>Dec 21, 2015</t>
  </si>
  <si>
    <t>Dec 18, 2015</t>
  </si>
  <si>
    <t>Dec 17, 2015</t>
  </si>
  <si>
    <t>Dec 16, 2015</t>
  </si>
  <si>
    <t>Dec 15, 2015</t>
  </si>
  <si>
    <t>Dec 14, 2015</t>
  </si>
  <si>
    <t>Dec 11, 2015</t>
  </si>
  <si>
    <t>Dec 10, 2015</t>
  </si>
  <si>
    <t>Dec 9, 2015</t>
  </si>
  <si>
    <t>Dec 8, 2015</t>
  </si>
  <si>
    <t>Dec 7, 2015</t>
  </si>
  <si>
    <t>Dec 4, 2015</t>
  </si>
  <si>
    <t>Dec 3, 2015</t>
  </si>
  <si>
    <t>Dec 2, 2015</t>
  </si>
  <si>
    <t>Dec 1, 2015</t>
  </si>
  <si>
    <t>Nov 30, 2015</t>
  </si>
  <si>
    <t>Nov 27, 2015</t>
  </si>
  <si>
    <t>Nov 26, 2015</t>
  </si>
  <si>
    <t>Nov 24, 2015</t>
  </si>
  <si>
    <t>Nov 23, 2015</t>
  </si>
  <si>
    <t>Nov 20, 2015</t>
  </si>
  <si>
    <t>Nov 19, 2015</t>
  </si>
  <si>
    <t>Nov 18, 2015</t>
  </si>
  <si>
    <t>Nov 17, 2015</t>
  </si>
  <si>
    <t>Nov 16, 2015</t>
  </si>
  <si>
    <t>Nov 13, 2015</t>
  </si>
  <si>
    <t>Nov 10, 2015</t>
  </si>
  <si>
    <t>Nov 9, 2015</t>
  </si>
  <si>
    <t>Nov 6, 2015</t>
  </si>
  <si>
    <t>Nov 5, 2015</t>
  </si>
  <si>
    <t>Nov 4, 2015</t>
  </si>
  <si>
    <t>Nov 3, 2015</t>
  </si>
  <si>
    <t>Nov 2, 2015</t>
  </si>
  <si>
    <t>Oct 30, 2015</t>
  </si>
  <si>
    <t>Oct 29, 2015</t>
  </si>
  <si>
    <t>Oct 28, 2015</t>
  </si>
  <si>
    <t>Oct 27, 2015</t>
  </si>
  <si>
    <t>Oct 26, 2015</t>
  </si>
  <si>
    <t>Oct 23, 2015</t>
  </si>
  <si>
    <t>Oct 21, 2015</t>
  </si>
  <si>
    <t>Oct 20, 2015</t>
  </si>
  <si>
    <t>Oct 19, 2015</t>
  </si>
  <si>
    <t>Oct 16, 2015</t>
  </si>
  <si>
    <t>Oct 15, 2015</t>
  </si>
  <si>
    <t>Oct 14, 2015</t>
  </si>
  <si>
    <t>Oct 13, 2015</t>
  </si>
  <si>
    <t>Oct 12, 2015</t>
  </si>
  <si>
    <t>Oct 9, 2015</t>
  </si>
  <si>
    <t>Oct 8, 2015</t>
  </si>
  <si>
    <t>Oct 7, 2015</t>
  </si>
  <si>
    <t>Oct 6, 2015</t>
  </si>
  <si>
    <t>Oct 5, 2015</t>
  </si>
  <si>
    <t>Oct 1, 2015</t>
  </si>
  <si>
    <t>Sep 30, 2015</t>
  </si>
  <si>
    <t>Sep 29, 2015</t>
  </si>
  <si>
    <t>Sep 28, 2015</t>
  </si>
  <si>
    <t>Sep 24, 2015</t>
  </si>
  <si>
    <t>Sep 23, 2015</t>
  </si>
  <si>
    <t>Sep 22, 2015</t>
  </si>
  <si>
    <t>Sep 21, 2015</t>
  </si>
  <si>
    <t>Sep 18, 2015</t>
  </si>
  <si>
    <t>Sep 16, 2015</t>
  </si>
  <si>
    <t>Sep 15, 2015</t>
  </si>
  <si>
    <t>Sep 14, 2015</t>
  </si>
  <si>
    <t>Sep 11, 2015</t>
  </si>
  <si>
    <t>Sep 10, 2015</t>
  </si>
  <si>
    <t>Sep 9, 2015</t>
  </si>
  <si>
    <t>Sep 8, 2015</t>
  </si>
  <si>
    <t>Sep 7, 2015</t>
  </si>
  <si>
    <t>Sep 4, 2015</t>
  </si>
  <si>
    <t>Sep 3, 2015</t>
  </si>
  <si>
    <t>Sep 2, 2015</t>
  </si>
  <si>
    <t>Sep 1, 2015</t>
  </si>
  <si>
    <t>Aug 31, 2015</t>
  </si>
  <si>
    <t>Aug 28, 2015</t>
  </si>
  <si>
    <t>Aug 27, 2015</t>
  </si>
  <si>
    <t>Aug 26, 2015</t>
  </si>
  <si>
    <t>Aug 25, 2015</t>
  </si>
  <si>
    <t>Aug 24, 2015</t>
  </si>
  <si>
    <t>Aug 21, 2015</t>
  </si>
  <si>
    <t>Aug 20, 2015</t>
  </si>
  <si>
    <t>Aug 19, 2015</t>
  </si>
  <si>
    <t>Aug 18, 2015</t>
  </si>
  <si>
    <t>Aug 17, 2015</t>
  </si>
  <si>
    <t>Aug 14, 2015</t>
  </si>
  <si>
    <t>Aug 13, 2015</t>
  </si>
  <si>
    <t>Aug 12, 2015</t>
  </si>
  <si>
    <t>Aug 11, 2015</t>
  </si>
  <si>
    <t>Aug 10, 2015</t>
  </si>
  <si>
    <t>Aug 7, 2015</t>
  </si>
  <si>
    <t>Aug 6, 2015</t>
  </si>
  <si>
    <t>Aug 5, 2015</t>
  </si>
  <si>
    <t>Aug 4, 2015</t>
  </si>
  <si>
    <t>Aug 3, 2015</t>
  </si>
  <si>
    <t>Jul 31, 2015</t>
  </si>
  <si>
    <t>Jul 30, 2015</t>
  </si>
  <si>
    <t>Jul 29, 2015</t>
  </si>
  <si>
    <t>Jul 28, 2015</t>
  </si>
  <si>
    <t>Jul 27, 2015</t>
  </si>
  <si>
    <t>Jul 24, 2015</t>
  </si>
  <si>
    <t>Jul 23, 2015</t>
  </si>
  <si>
    <t>Jul 22, 2015</t>
  </si>
  <si>
    <t>Jul 21, 2015</t>
  </si>
  <si>
    <t>Jul 20, 2015</t>
  </si>
  <si>
    <t>Jul 17, 2015</t>
  </si>
  <si>
    <t>Jul 16, 2015</t>
  </si>
  <si>
    <t>Jul 15, 2015</t>
  </si>
  <si>
    <t>Jul 14, 2015</t>
  </si>
  <si>
    <t>Jul 13, 2015</t>
  </si>
  <si>
    <t>Jul 10, 2015</t>
  </si>
  <si>
    <t>Jul 9, 2015</t>
  </si>
  <si>
    <t>Jul 8, 2015</t>
  </si>
  <si>
    <t>Jul 7, 2015</t>
  </si>
  <si>
    <t>Jul 6, 2015</t>
  </si>
  <si>
    <t>Jul 3, 2015</t>
  </si>
  <si>
    <t>Jul 2, 2015</t>
  </si>
  <si>
    <t>Jul 1, 2015</t>
  </si>
  <si>
    <t>Jun 30, 2015</t>
  </si>
  <si>
    <t>Jun 29, 2015</t>
  </si>
  <si>
    <t>Jun 26, 2015</t>
  </si>
  <si>
    <t>Jun 25, 2015</t>
  </si>
  <si>
    <t>Jun 24, 2015</t>
  </si>
  <si>
    <t>Jun 23, 2015</t>
  </si>
  <si>
    <t>Jun 22, 2015</t>
  </si>
  <si>
    <t>Jun 19, 2015</t>
  </si>
  <si>
    <t>Jun 18, 2015</t>
  </si>
  <si>
    <t>Jun 17, 2015</t>
  </si>
  <si>
    <t>Jun 16, 2015</t>
  </si>
  <si>
    <t>Jun 15, 2015</t>
  </si>
  <si>
    <t>Jun 12, 2015</t>
  </si>
  <si>
    <t>Jun 11, 2015</t>
  </si>
  <si>
    <t>Jun 10, 2015</t>
  </si>
  <si>
    <t>Jun 9, 2015</t>
  </si>
  <si>
    <t>Jun 8, 2015</t>
  </si>
  <si>
    <t>Jun 5, 2015</t>
  </si>
  <si>
    <t>Jun 4, 2015</t>
  </si>
  <si>
    <t>Jun 3, 2015</t>
  </si>
  <si>
    <t>Jun 2, 2015</t>
  </si>
  <si>
    <t>Jun 1, 2015</t>
  </si>
  <si>
    <t>May 29, 2015</t>
  </si>
  <si>
    <t>May 28, 2015</t>
  </si>
  <si>
    <t>May 27, 2015</t>
  </si>
  <si>
    <t>May 26, 2015</t>
  </si>
  <si>
    <t>May 25, 2015</t>
  </si>
  <si>
    <t>May 22, 2015</t>
  </si>
  <si>
    <t>May 21, 2015</t>
  </si>
  <si>
    <t>May 20, 2015</t>
  </si>
  <si>
    <t>May 19, 2015</t>
  </si>
  <si>
    <t>May 18, 2015</t>
  </si>
  <si>
    <t>May 15, 2015</t>
  </si>
  <si>
    <t>May 14, 2015</t>
  </si>
  <si>
    <t>May 13, 2015</t>
  </si>
  <si>
    <t>May 12, 2015</t>
  </si>
  <si>
    <t>May 11, 2015</t>
  </si>
  <si>
    <t>May 8, 2015</t>
  </si>
  <si>
    <t>May 7, 2015</t>
  </si>
  <si>
    <t>May 6, 2015</t>
  </si>
  <si>
    <t>May 5, 2015</t>
  </si>
  <si>
    <t>May 4, 2015</t>
  </si>
  <si>
    <t>Apr 30, 2015</t>
  </si>
  <si>
    <t>Apr 29, 2015</t>
  </si>
  <si>
    <t>Apr 28, 2015</t>
  </si>
  <si>
    <t>Apr 27, 2015</t>
  </si>
  <si>
    <t>Apr 24, 2015</t>
  </si>
  <si>
    <t>Apr 23, 2015</t>
  </si>
  <si>
    <t>Apr 22, 2015</t>
  </si>
  <si>
    <t>Apr 21, 2015</t>
  </si>
  <si>
    <t>Apr 20, 2015</t>
  </si>
  <si>
    <t>Apr 17, 2015</t>
  </si>
  <si>
    <t>Apr 16, 2015</t>
  </si>
  <si>
    <t>Apr 15, 2015</t>
  </si>
  <si>
    <t>Apr 13, 2015</t>
  </si>
  <si>
    <t>Apr 10, 2015</t>
  </si>
  <si>
    <t>Apr 9, 2015</t>
  </si>
  <si>
    <t>Apr 8, 2015</t>
  </si>
  <si>
    <t>Apr 7, 2015</t>
  </si>
  <si>
    <t>Apr 6, 2015</t>
  </si>
  <si>
    <t>Apr 1, 2015</t>
  </si>
  <si>
    <t>Mar 31, 2015</t>
  </si>
  <si>
    <t>Mar 30, 2015</t>
  </si>
  <si>
    <t>Mar 27, 2015</t>
  </si>
  <si>
    <t>Mar 26, 2015</t>
  </si>
  <si>
    <t>Mar 25, 2015</t>
  </si>
  <si>
    <t>Mar 24, 2015</t>
  </si>
  <si>
    <t>Mar 23, 2015</t>
  </si>
  <si>
    <t>Mar 20, 2015</t>
  </si>
  <si>
    <t>Mar 19, 2015</t>
  </si>
  <si>
    <t>Mar 18, 2015</t>
  </si>
  <si>
    <t>Mar 17, 2015</t>
  </si>
  <si>
    <t>Mar 16, 2015</t>
  </si>
  <si>
    <t>Mar 13, 2015</t>
  </si>
  <si>
    <t>Mar 12, 2015</t>
  </si>
  <si>
    <t>Mar 11, 2015</t>
  </si>
  <si>
    <t>Mar 10, 2015</t>
  </si>
  <si>
    <t>Mar 9, 2015</t>
  </si>
  <si>
    <t>Mar 5, 2015</t>
  </si>
  <si>
    <t>Mar 4, 2015</t>
  </si>
  <si>
    <t>Mar 3, 2015</t>
  </si>
  <si>
    <t>Mar 2, 2015</t>
  </si>
  <si>
    <t>Feb 27, 2015</t>
  </si>
  <si>
    <t>Feb 26, 2015</t>
  </si>
  <si>
    <t>Feb 25, 2015</t>
  </si>
  <si>
    <t>Feb 24, 2015</t>
  </si>
  <si>
    <t>Feb 23, 2015</t>
  </si>
  <si>
    <t>Feb 20, 2015</t>
  </si>
  <si>
    <t>Feb 19, 2015</t>
  </si>
  <si>
    <t>Feb 18, 2015</t>
  </si>
  <si>
    <t>Feb 16, 2015</t>
  </si>
  <si>
    <t>Feb 13, 2015</t>
  </si>
  <si>
    <t>Feb 12, 2015</t>
  </si>
  <si>
    <t>Feb 11, 2015</t>
  </si>
  <si>
    <t>Feb 10, 2015</t>
  </si>
  <si>
    <t>Feb 9, 2015</t>
  </si>
  <si>
    <t>Feb 6, 2015</t>
  </si>
  <si>
    <t>Feb 5, 2015</t>
  </si>
  <si>
    <t>Feb 4, 2015</t>
  </si>
  <si>
    <t>Feb 3, 2015</t>
  </si>
  <si>
    <t>Feb 2, 2015</t>
  </si>
  <si>
    <t>Jan 30, 2015</t>
  </si>
  <si>
    <t>Jan 29, 2015</t>
  </si>
  <si>
    <t>Jan 28, 2015</t>
  </si>
  <si>
    <t>Jan 27, 2015</t>
  </si>
  <si>
    <t>Jan 23, 2015</t>
  </si>
  <si>
    <t>Jan 22, 2015</t>
  </si>
  <si>
    <t>Jan 21, 2015</t>
  </si>
  <si>
    <t>Jan 20, 2015</t>
  </si>
  <si>
    <t>Jan 19, 2015</t>
  </si>
  <si>
    <t>Jan 16, 2015</t>
  </si>
  <si>
    <t>Jan 15, 2015</t>
  </si>
  <si>
    <t>Jan 14, 2015</t>
  </si>
  <si>
    <t>Jan 13, 2015</t>
  </si>
  <si>
    <t>Jan 12, 2015</t>
  </si>
  <si>
    <t>Jan 9, 2015</t>
  </si>
  <si>
    <t>Jan 8, 2015</t>
  </si>
  <si>
    <t>Jan 7, 2015</t>
  </si>
  <si>
    <t>Jan 6, 2015</t>
  </si>
  <si>
    <t>Jan 5, 2015</t>
  </si>
  <si>
    <t>Jan 2, 2015</t>
  </si>
  <si>
    <t>Jan 1, 2015</t>
  </si>
  <si>
    <t>Dec 31, 2014</t>
  </si>
  <si>
    <t>Dec 30, 2014</t>
  </si>
  <si>
    <t>Dec 29, 2014</t>
  </si>
  <si>
    <t>Dec 26, 2014</t>
  </si>
  <si>
    <t>Dec 24, 2014</t>
  </si>
  <si>
    <t>Dec 23, 2014</t>
  </si>
  <si>
    <t>Dec 22, 2014</t>
  </si>
  <si>
    <t>Dec 19, 2014</t>
  </si>
  <si>
    <t>Dec 18, 2014</t>
  </si>
  <si>
    <t>Dec 17, 2014</t>
  </si>
  <si>
    <t>Dec 16, 2014</t>
  </si>
  <si>
    <t>Dec 15, 2014</t>
  </si>
  <si>
    <t>Dec 12, 2014</t>
  </si>
  <si>
    <t>Dec 11, 2014</t>
  </si>
  <si>
    <t>Dec 10, 2014</t>
  </si>
  <si>
    <t>Dec 9, 2014</t>
  </si>
  <si>
    <t>Dec 8, 2014</t>
  </si>
  <si>
    <t>Dec 5, 2014</t>
  </si>
  <si>
    <t>Dec 4, 2014</t>
  </si>
  <si>
    <t>Dec 3, 2014</t>
  </si>
  <si>
    <t>Dec 2, 2014</t>
  </si>
  <si>
    <t>Dec 1, 2014</t>
  </si>
  <si>
    <t>Nov 28, 2014</t>
  </si>
  <si>
    <t>Nov 27, 2014</t>
  </si>
  <si>
    <t>Nov 26, 2014</t>
  </si>
  <si>
    <t>Nov 25, 2014</t>
  </si>
  <si>
    <t>Nov 24, 2014</t>
  </si>
  <si>
    <t>Nov 21, 2014</t>
  </si>
  <si>
    <t>Nov 20, 2014</t>
  </si>
  <si>
    <t>Nov 19, 2014</t>
  </si>
  <si>
    <t>Nov 18, 2014</t>
  </si>
  <si>
    <t>Nov 17, 2014</t>
  </si>
  <si>
    <t>Nov 14, 2014</t>
  </si>
  <si>
    <t>Nov 13, 2014</t>
  </si>
  <si>
    <t>Nov 12, 2014</t>
  </si>
  <si>
    <t>Nov 11, 2014</t>
  </si>
  <si>
    <t>Nov 10, 2014</t>
  </si>
  <si>
    <t>Nov 7, 2014</t>
  </si>
  <si>
    <t>Nov 5, 2014</t>
  </si>
  <si>
    <t>Nov 3, 2014</t>
  </si>
  <si>
    <t>Oct 31, 2014</t>
  </si>
  <si>
    <t>Oct 30, 2014</t>
  </si>
  <si>
    <t>Oct 29, 2014</t>
  </si>
  <si>
    <t>Oct 28, 2014</t>
  </si>
  <si>
    <t>Oct 27, 2014</t>
  </si>
  <si>
    <t>Oct 22, 2014</t>
  </si>
  <si>
    <t>Oct 21, 2014</t>
  </si>
  <si>
    <t>Oct 20, 2014</t>
  </si>
  <si>
    <t>Oct 17, 2014</t>
  </si>
  <si>
    <t>Oct 16, 2014</t>
  </si>
  <si>
    <t>Oct 15, 2014</t>
  </si>
  <si>
    <t>Oct 14, 2014</t>
  </si>
  <si>
    <t>Oct 13, 2014</t>
  </si>
  <si>
    <t>Oct 10, 2014</t>
  </si>
  <si>
    <t>Oct 9, 2014</t>
  </si>
  <si>
    <t>Oct 8, 2014</t>
  </si>
  <si>
    <t>Oct 7, 2014</t>
  </si>
  <si>
    <t>Oct 1, 2014</t>
  </si>
  <si>
    <t>Sep 30, 2014</t>
  </si>
  <si>
    <t>Sep 29, 2014</t>
  </si>
  <si>
    <t>Sep 26, 2014</t>
  </si>
  <si>
    <t>Sep 25, 2014</t>
  </si>
  <si>
    <t>Sep 24, 2014</t>
  </si>
  <si>
    <t>Sep 23, 2014</t>
  </si>
  <si>
    <t>Sep 22, 2014</t>
  </si>
  <si>
    <t>Sep 19, 2014</t>
  </si>
  <si>
    <t>Sep 18, 2014</t>
  </si>
  <si>
    <t>Sep 17, 2014</t>
  </si>
  <si>
    <t>Sep 16, 2014</t>
  </si>
  <si>
    <t>Sep 15, 2014</t>
  </si>
  <si>
    <t>Sep 12, 2014</t>
  </si>
  <si>
    <t>Sep 11, 2014</t>
  </si>
  <si>
    <t>Sep 10, 2014</t>
  </si>
  <si>
    <t>Sep 9, 2014</t>
  </si>
  <si>
    <t>Sep 8, 2014</t>
  </si>
  <si>
    <t>Sep 5, 2014</t>
  </si>
  <si>
    <t>Sep 4, 2014</t>
  </si>
  <si>
    <t>Sep 3, 2014</t>
  </si>
  <si>
    <t>Sep 2, 2014</t>
  </si>
  <si>
    <t>Sep 1, 2014</t>
  </si>
  <si>
    <t>Aug 28, 2014</t>
  </si>
  <si>
    <t>Aug 27, 2014</t>
  </si>
  <si>
    <t>Aug 26, 2014</t>
  </si>
  <si>
    <t>Aug 25, 2014</t>
  </si>
  <si>
    <t>Aug 22, 2014</t>
  </si>
  <si>
    <t>Aug 21, 2014</t>
  </si>
  <si>
    <t>Aug 20, 2014</t>
  </si>
  <si>
    <t>Aug 19, 2014</t>
  </si>
  <si>
    <t>Aug 18, 2014</t>
  </si>
  <si>
    <t>Aug 14, 2014</t>
  </si>
  <si>
    <t>Aug 13, 2014</t>
  </si>
  <si>
    <t>Aug 12, 2014</t>
  </si>
  <si>
    <t>Aug 11, 2014</t>
  </si>
  <si>
    <t>Aug 8, 2014</t>
  </si>
  <si>
    <t>Aug 7, 2014</t>
  </si>
  <si>
    <t>Aug 6, 2014</t>
  </si>
  <si>
    <t>Aug 5, 2014</t>
  </si>
  <si>
    <t>Aug 4, 2014</t>
  </si>
  <si>
    <t>Aug 1, 2014</t>
  </si>
  <si>
    <t>Jul 31, 2014</t>
  </si>
  <si>
    <t>Jul 30, 2014</t>
  </si>
  <si>
    <t>Jul 28, 2014</t>
  </si>
  <si>
    <t>Jul 25, 2014</t>
  </si>
  <si>
    <t>Jul 24, 2014</t>
  </si>
  <si>
    <t>Jul 23, 2014</t>
  </si>
  <si>
    <t>Jul 22, 2014</t>
  </si>
  <si>
    <t>Jul 21, 2014</t>
  </si>
  <si>
    <t>Jul 18, 2014</t>
  </si>
  <si>
    <t>Jul 17, 2014</t>
  </si>
  <si>
    <t>Jul 16, 2014</t>
  </si>
  <si>
    <t>Jul 15, 2014</t>
  </si>
  <si>
    <t>Jul 14, 2014</t>
  </si>
  <si>
    <t>Jul 11, 2014</t>
  </si>
  <si>
    <t>Jul 10, 2014</t>
  </si>
  <si>
    <t>Jul 9, 2014</t>
  </si>
  <si>
    <t>Jul 8, 2014</t>
  </si>
  <si>
    <t>Jul 7, 2014</t>
  </si>
  <si>
    <t>Jul 4, 2014</t>
  </si>
  <si>
    <t>Jul 3, 2014</t>
  </si>
  <si>
    <t>Jul 2, 2014</t>
  </si>
  <si>
    <t>Jul 1, 2014</t>
  </si>
  <si>
    <t>Jun 30, 2014</t>
  </si>
  <si>
    <t>Jun 27, 2014</t>
  </si>
  <si>
    <t>Jun 26, 2014</t>
  </si>
  <si>
    <t>Jun 25, 2014</t>
  </si>
  <si>
    <t>Jun 24, 2014</t>
  </si>
  <si>
    <t>Jun 23, 2014</t>
  </si>
  <si>
    <t>Jun 20, 2014</t>
  </si>
  <si>
    <t>Jun 19, 2014</t>
  </si>
  <si>
    <t>Jun 18, 2014</t>
  </si>
  <si>
    <t>Jun 17, 2014</t>
  </si>
  <si>
    <t>Jun 16, 2014</t>
  </si>
  <si>
    <t>Jun 13, 2014</t>
  </si>
  <si>
    <t>Jun 12, 2014</t>
  </si>
  <si>
    <t>Jun 11, 2014</t>
  </si>
  <si>
    <t>Jun 10, 2014</t>
  </si>
  <si>
    <t>Jun 9, 2014</t>
  </si>
  <si>
    <t>Jun 6, 2014</t>
  </si>
  <si>
    <t>Jun 5, 2014</t>
  </si>
  <si>
    <t>Jun 4, 2014</t>
  </si>
  <si>
    <t>Jun 3, 2014</t>
  </si>
  <si>
    <t>Jun 2, 2014</t>
  </si>
  <si>
    <t>May 30, 2014</t>
  </si>
  <si>
    <t>May 29, 2014</t>
  </si>
  <si>
    <t>May 28, 2014</t>
  </si>
  <si>
    <t>May 27, 2014</t>
  </si>
  <si>
    <t>May 26, 2014</t>
  </si>
  <si>
    <t>May 23, 2014</t>
  </si>
  <si>
    <t>May 22, 2014</t>
  </si>
  <si>
    <t>May 21, 2014</t>
  </si>
  <si>
    <t>May 20, 2014</t>
  </si>
  <si>
    <t>May 19, 2014</t>
  </si>
  <si>
    <t>May 16, 2014</t>
  </si>
  <si>
    <t>May 15, 2014</t>
  </si>
  <si>
    <t>May 14, 2014</t>
  </si>
  <si>
    <t>May 13, 2014</t>
  </si>
  <si>
    <t>May 12, 2014</t>
  </si>
  <si>
    <t>May 9, 2014</t>
  </si>
  <si>
    <t>May 8, 2014</t>
  </si>
  <si>
    <t>May 7, 2014</t>
  </si>
  <si>
    <t>May 6, 2014</t>
  </si>
  <si>
    <t>May 5, 2014</t>
  </si>
  <si>
    <t>May 2, 2014</t>
  </si>
  <si>
    <t>Apr 30, 2014</t>
  </si>
  <si>
    <t>Apr 29, 2014</t>
  </si>
  <si>
    <t>Apr 28, 2014</t>
  </si>
  <si>
    <t>Apr 25, 2014</t>
  </si>
  <si>
    <t>Apr 24, 2014</t>
  </si>
  <si>
    <t>Apr 23, 2014</t>
  </si>
  <si>
    <t>Apr 22, 2014</t>
  </si>
  <si>
    <t>Apr 21, 2014</t>
  </si>
  <si>
    <t>Apr 17, 2014</t>
  </si>
  <si>
    <t>Apr 16, 2014</t>
  </si>
  <si>
    <t>Apr 15, 2014</t>
  </si>
  <si>
    <t>Apr 11, 2014</t>
  </si>
  <si>
    <t>Apr 10, 2014</t>
  </si>
  <si>
    <t>Apr 9, 2014</t>
  </si>
  <si>
    <t>Apr 7, 2014</t>
  </si>
  <si>
    <t>Apr 4, 2014</t>
  </si>
  <si>
    <t>Apr 3, 2014</t>
  </si>
  <si>
    <t>Apr 2, 2014</t>
  </si>
  <si>
    <t>Apr 1, 2014</t>
  </si>
  <si>
    <t>Mar 31, 2014</t>
  </si>
  <si>
    <t>Mar 28, 2014</t>
  </si>
  <si>
    <t>Mar 27, 2014</t>
  </si>
  <si>
    <t>Mar 26, 2014</t>
  </si>
  <si>
    <t>Mar 25, 2014</t>
  </si>
  <si>
    <t>Mar 24, 2014</t>
  </si>
  <si>
    <t>Mar 21, 2014</t>
  </si>
  <si>
    <t>Mar 20, 2014</t>
  </si>
  <si>
    <t>Mar 19, 2014</t>
  </si>
  <si>
    <t>Mar 18, 2014</t>
  </si>
  <si>
    <t>Mar 14, 2014</t>
  </si>
  <si>
    <t>Mar 13, 2014</t>
  </si>
  <si>
    <t>Mar 12, 2014</t>
  </si>
  <si>
    <t>Mar 11, 2014</t>
  </si>
  <si>
    <t>Mar 10, 2014</t>
  </si>
  <si>
    <t>Mar 7, 2014</t>
  </si>
  <si>
    <t>Mar 6, 2014</t>
  </si>
  <si>
    <t>Mar 5, 2014</t>
  </si>
  <si>
    <t>Mar 4, 2014</t>
  </si>
  <si>
    <t>Mar 3, 2014</t>
  </si>
  <si>
    <t>Feb 28, 2014</t>
  </si>
  <si>
    <t>Feb 26, 2014</t>
  </si>
  <si>
    <t>Feb 25, 2014</t>
  </si>
  <si>
    <t>Feb 24, 2014</t>
  </si>
  <si>
    <t>Feb 21, 2014</t>
  </si>
  <si>
    <t>Feb 20, 2014</t>
  </si>
  <si>
    <t>Feb 19, 2014</t>
  </si>
  <si>
    <t>Feb 18, 2014</t>
  </si>
  <si>
    <t>Feb 17, 2014</t>
  </si>
  <si>
    <t>Feb 14, 2014</t>
  </si>
  <si>
    <t>Feb 13, 2014</t>
  </si>
  <si>
    <t>Feb 12, 2014</t>
  </si>
  <si>
    <t>Feb 11, 2014</t>
  </si>
  <si>
    <t>Feb 10, 2014</t>
  </si>
  <si>
    <t>Feb 7, 2014</t>
  </si>
  <si>
    <t>Feb 6, 2014</t>
  </si>
  <si>
    <t>Feb 5, 2014</t>
  </si>
  <si>
    <t>Feb 4, 2014</t>
  </si>
  <si>
    <t>Feb 3, 2014</t>
  </si>
  <si>
    <t>Jan 31, 2014</t>
  </si>
  <si>
    <t>Jan 30, 2014</t>
  </si>
  <si>
    <t>Jan 29, 2014</t>
  </si>
  <si>
    <t>Jan 28, 2014</t>
  </si>
  <si>
    <t>Jan 27, 2014</t>
  </si>
  <si>
    <t>Jan 24, 2014</t>
  </si>
  <si>
    <t>Jan 23, 2014</t>
  </si>
  <si>
    <t>Jan 22, 2014</t>
  </si>
  <si>
    <t>Jan 21, 2014</t>
  </si>
  <si>
    <t>Jan 20, 2014</t>
  </si>
  <si>
    <t>Jan 17, 2014</t>
  </si>
  <si>
    <t>Jan 16, 2014</t>
  </si>
  <si>
    <t>Jan 15, 2014</t>
  </si>
  <si>
    <t>Jan 14, 2014</t>
  </si>
  <si>
    <t>Jan 13, 2014</t>
  </si>
  <si>
    <t>Jan 10, 2014</t>
  </si>
  <si>
    <t>Jan 9, 2014</t>
  </si>
  <si>
    <t>Jan 8, 2014</t>
  </si>
  <si>
    <t>Jan 7, 2014</t>
  </si>
  <si>
    <t>Jan 6, 2014</t>
  </si>
  <si>
    <t>Jan 3, 2014</t>
  </si>
  <si>
    <t>Jan 2, 2014</t>
  </si>
  <si>
    <t>Jan 1, 2014</t>
  </si>
  <si>
    <t>Dec 31, 2013</t>
  </si>
  <si>
    <t>Dec 30, 2013</t>
  </si>
  <si>
    <t>Dec 27, 2013</t>
  </si>
  <si>
    <t>Dec 26, 2013</t>
  </si>
  <si>
    <t>Dec 24, 2013</t>
  </si>
  <si>
    <t>Dec 23, 2013</t>
  </si>
  <si>
    <t>Dec 20, 2013</t>
  </si>
  <si>
    <t>Dec 19, 2013</t>
  </si>
  <si>
    <t>Dec 18, 2013</t>
  </si>
  <si>
    <t>Dec 17, 2013</t>
  </si>
  <si>
    <t>Dec 16, 2013</t>
  </si>
  <si>
    <t>Dec 13, 2013</t>
  </si>
  <si>
    <t>Dec 12, 2013</t>
  </si>
  <si>
    <t>Dec 11, 2013</t>
  </si>
  <si>
    <t>Dec 10, 2013</t>
  </si>
  <si>
    <t>Dec 9, 2013</t>
  </si>
  <si>
    <t>Dec 6, 2013</t>
  </si>
  <si>
    <t>Dec 5, 2013</t>
  </si>
  <si>
    <t>Dec 4, 2013</t>
  </si>
  <si>
    <t>Dec 3, 2013</t>
  </si>
  <si>
    <t>Dec 2, 2013</t>
  </si>
  <si>
    <t>Nov 29, 2013</t>
  </si>
  <si>
    <t>Nov 28, 2013</t>
  </si>
  <si>
    <t>Nov 27, 2013</t>
  </si>
  <si>
    <t>Nov 26, 2013</t>
  </si>
  <si>
    <t>Nov 25, 2013</t>
  </si>
  <si>
    <t>Nov 22, 2013</t>
  </si>
  <si>
    <t>Nov 21, 2013</t>
  </si>
  <si>
    <t>Nov 20, 2013</t>
  </si>
  <si>
    <t>Nov 19, 2013</t>
  </si>
  <si>
    <t>Nov 18, 2013</t>
  </si>
  <si>
    <t>Nov 14, 2013</t>
  </si>
  <si>
    <t>Nov 13, 2013</t>
  </si>
  <si>
    <t>Nov 12, 2013</t>
  </si>
  <si>
    <t>Nov 11, 2013</t>
  </si>
  <si>
    <t>Nov 8, 2013</t>
  </si>
  <si>
    <t>Nov 7, 2013</t>
  </si>
  <si>
    <t>Nov 6, 2013</t>
  </si>
  <si>
    <t>Nov 5, 2013</t>
  </si>
  <si>
    <t>Nov 1, 2013</t>
  </si>
  <si>
    <t>Oct 31, 2013</t>
  </si>
  <si>
    <t>Oct 30, 2013</t>
  </si>
  <si>
    <t>Oct 29, 2013</t>
  </si>
  <si>
    <t>Oct 28, 2013</t>
  </si>
  <si>
    <t>Oct 25, 2013</t>
  </si>
  <si>
    <t>Oct 24, 2013</t>
  </si>
  <si>
    <t>Oct 23, 2013</t>
  </si>
  <si>
    <t>Oct 22, 2013</t>
  </si>
  <si>
    <t>Oct 21, 2013</t>
  </si>
  <si>
    <t>Oct 18, 2013</t>
  </si>
  <si>
    <t>Oct 17, 2013</t>
  </si>
  <si>
    <t>Oct 15, 2013</t>
  </si>
  <si>
    <t>Oct 14, 2013</t>
  </si>
  <si>
    <t>Oct 11, 2013</t>
  </si>
  <si>
    <t>Oct 10, 2013</t>
  </si>
  <si>
    <t>Oct 9, 2013</t>
  </si>
  <si>
    <t>Oct 8, 2013</t>
  </si>
  <si>
    <t>Oct 7, 2013</t>
  </si>
  <si>
    <t>Oct 4, 2013</t>
  </si>
  <si>
    <t>Oct 3, 2013</t>
  </si>
  <si>
    <t>Oct 1, 2013</t>
  </si>
  <si>
    <t>Sep 30, 2013</t>
  </si>
  <si>
    <t>Sep 27, 2013</t>
  </si>
  <si>
    <t>Sep 26, 2013</t>
  </si>
  <si>
    <t>Sep 25, 2013</t>
  </si>
  <si>
    <t>Sep 24, 2013</t>
  </si>
  <si>
    <t>Sep 23, 2013</t>
  </si>
  <si>
    <t>Sep 20, 2013</t>
  </si>
  <si>
    <t>Sep 19, 2013</t>
  </si>
  <si>
    <t>Sep 18, 2013</t>
  </si>
  <si>
    <t>Sep 17, 2013</t>
  </si>
  <si>
    <t>Sep 16, 2013</t>
  </si>
  <si>
    <t>Sep 13, 2013</t>
  </si>
  <si>
    <t>Sep 12, 2013</t>
  </si>
  <si>
    <t>Sep 11, 2013</t>
  </si>
  <si>
    <t>Sep 10, 2013</t>
  </si>
  <si>
    <t>Sep 6, 2013</t>
  </si>
  <si>
    <t>Sep 5, 2013</t>
  </si>
  <si>
    <t>Sep 4, 2013</t>
  </si>
  <si>
    <t>Sep 3, 2013</t>
  </si>
  <si>
    <t>Sep 2, 2013</t>
  </si>
  <si>
    <t>Aug 30, 2013</t>
  </si>
  <si>
    <t>Aug 29, 2013</t>
  </si>
  <si>
    <t>Aug 28, 2013</t>
  </si>
  <si>
    <t>Aug 27, 2013</t>
  </si>
  <si>
    <t>Aug 26, 2013</t>
  </si>
  <si>
    <t>Aug 23, 2013</t>
  </si>
  <si>
    <t>Aug 22, 2013</t>
  </si>
  <si>
    <t>Aug 21, 2013</t>
  </si>
  <si>
    <t>Aug 20, 2013</t>
  </si>
  <si>
    <t>Aug 19, 2013</t>
  </si>
  <si>
    <t>Aug 16, 2013</t>
  </si>
  <si>
    <t>Aug 14, 2013</t>
  </si>
  <si>
    <t>Aug 13, 2013</t>
  </si>
  <si>
    <t>Aug 12, 2013</t>
  </si>
  <si>
    <t>Aug 8, 2013</t>
  </si>
  <si>
    <t>Aug 7, 2013</t>
  </si>
  <si>
    <t>Aug 6, 2013</t>
  </si>
  <si>
    <t>Aug 5, 2013</t>
  </si>
  <si>
    <t>Aug 2, 2013</t>
  </si>
  <si>
    <t>Aug 1, 2013</t>
  </si>
  <si>
    <t>Jul 31, 2013</t>
  </si>
  <si>
    <t>Jul 30, 2013</t>
  </si>
  <si>
    <t>Jul 29, 2013</t>
  </si>
  <si>
    <t>Jul 26, 2013</t>
  </si>
  <si>
    <t>Jul 25, 2013</t>
  </si>
  <si>
    <t>Jul 24, 2013</t>
  </si>
  <si>
    <t>Jul 23, 2013</t>
  </si>
  <si>
    <t>Jul 22, 2013</t>
  </si>
  <si>
    <t>Jul 19, 2013</t>
  </si>
  <si>
    <t>Jul 18, 2013</t>
  </si>
  <si>
    <t>Jul 17, 2013</t>
  </si>
  <si>
    <t>Jul 16, 2013</t>
  </si>
  <si>
    <t>Jul 15, 2013</t>
  </si>
  <si>
    <t>Jul 12, 2013</t>
  </si>
  <si>
    <t>Jul 11, 2013</t>
  </si>
  <si>
    <t>Jul 10, 2013</t>
  </si>
  <si>
    <t>Jul 9, 2013</t>
  </si>
  <si>
    <t>Jul 8, 2013</t>
  </si>
  <si>
    <t>Jul 5, 2013</t>
  </si>
  <si>
    <t>Jul 4, 2013</t>
  </si>
  <si>
    <t>Jul 3, 2013</t>
  </si>
  <si>
    <t>Jul 2, 2013</t>
  </si>
  <si>
    <t>Jul 1, 2013</t>
  </si>
  <si>
    <t>Jun 28, 2013</t>
  </si>
  <si>
    <t>Jun 27, 2013</t>
  </si>
  <si>
    <t>Jun 26, 2013</t>
  </si>
  <si>
    <t>Jun 25, 2013</t>
  </si>
  <si>
    <t>Jun 24, 2013</t>
  </si>
  <si>
    <t>Jun 21, 2013</t>
  </si>
  <si>
    <t>Jun 20, 2013</t>
  </si>
  <si>
    <t>Jun 19, 2013</t>
  </si>
  <si>
    <t>Jun 18, 2013</t>
  </si>
  <si>
    <t>Jun 17, 2013</t>
  </si>
  <si>
    <t>Jun 14, 2013</t>
  </si>
  <si>
    <t>Jun 13, 2013</t>
  </si>
  <si>
    <t>Jun 12, 2013</t>
  </si>
  <si>
    <t>Jun 11, 2013</t>
  </si>
  <si>
    <t>Jun 10, 2013</t>
  </si>
  <si>
    <t>Jun 7, 2013</t>
  </si>
  <si>
    <t>Jun 6, 2013</t>
  </si>
  <si>
    <t>Jun 5, 2013</t>
  </si>
  <si>
    <t>Jun 4, 2013</t>
  </si>
  <si>
    <t>Jun 3, 2013</t>
  </si>
  <si>
    <t>May 31, 2013</t>
  </si>
  <si>
    <t>May 30, 2013</t>
  </si>
  <si>
    <t>May 29, 2013</t>
  </si>
  <si>
    <t>May 28, 2013</t>
  </si>
  <si>
    <t>May 27, 2013</t>
  </si>
  <si>
    <t>May 24, 2013</t>
  </si>
  <si>
    <t>May 23, 2013</t>
  </si>
  <si>
    <t>May 22, 2013</t>
  </si>
  <si>
    <t>May 21, 2013</t>
  </si>
  <si>
    <t>May 20, 2013</t>
  </si>
  <si>
    <t>May 17, 2013</t>
  </si>
  <si>
    <t>May 16, 2013</t>
  </si>
  <si>
    <t>May 15, 2013</t>
  </si>
  <si>
    <t>May 14, 2013</t>
  </si>
  <si>
    <t>May 13, 2013</t>
  </si>
  <si>
    <t>May 10, 2013</t>
  </si>
  <si>
    <t>May 9, 2013</t>
  </si>
  <si>
    <t>May 8, 2013</t>
  </si>
  <si>
    <t>May 7, 2013</t>
  </si>
  <si>
    <t>May 6, 2013</t>
  </si>
  <si>
    <t>May 3, 2013</t>
  </si>
  <si>
    <t>May 2, 2013</t>
  </si>
  <si>
    <t>Apr 30, 2013</t>
  </si>
  <si>
    <t>Apr 29, 2013</t>
  </si>
  <si>
    <t>Apr 26, 2013</t>
  </si>
  <si>
    <t>Apr 25, 2013</t>
  </si>
  <si>
    <t>Apr 23, 2013</t>
  </si>
  <si>
    <t>Apr 22, 2013</t>
  </si>
  <si>
    <t>Apr 18, 2013</t>
  </si>
  <si>
    <t>Apr 17, 2013</t>
  </si>
  <si>
    <t>Apr 16, 2013</t>
  </si>
  <si>
    <t>Apr 15, 2013</t>
  </si>
  <si>
    <t>Apr 12, 2013</t>
  </si>
  <si>
    <t>Apr 11, 2013</t>
  </si>
  <si>
    <t>Apr 10, 2013</t>
  </si>
  <si>
    <t>Apr 9, 2013</t>
  </si>
  <si>
    <t>Apr 8, 2013</t>
  </si>
  <si>
    <t>Apr 5, 2013</t>
  </si>
  <si>
    <t>Apr 4, 2013</t>
  </si>
  <si>
    <t>Apr 3, 2013</t>
  </si>
  <si>
    <t>Apr 2, 2013</t>
  </si>
  <si>
    <t>Apr 1, 2013</t>
  </si>
  <si>
    <t>Mar 28, 2013</t>
  </si>
  <si>
    <t>Mar 26, 2013</t>
  </si>
  <si>
    <t>Mar 25, 2013</t>
  </si>
  <si>
    <t>Mar 22, 2013</t>
  </si>
  <si>
    <t>Mar 21, 2013</t>
  </si>
  <si>
    <t>Mar 20, 2013</t>
  </si>
  <si>
    <t>Mar 19, 2013</t>
  </si>
  <si>
    <t>Mar 18, 2013</t>
  </si>
  <si>
    <t>Mar 15, 2013</t>
  </si>
  <si>
    <t>Mar 14, 2013</t>
  </si>
  <si>
    <t>Mar 13, 2013</t>
  </si>
  <si>
    <t>Mar 12, 2013</t>
  </si>
  <si>
    <t>Mar 11, 2013</t>
  </si>
  <si>
    <t>Mar 8, 2013</t>
  </si>
  <si>
    <t>Mar 7, 2013</t>
  </si>
  <si>
    <t>Mar 6, 2013</t>
  </si>
  <si>
    <t>Mar 5, 2013</t>
  </si>
  <si>
    <t>Mar 4, 2013</t>
  </si>
  <si>
    <t>Mar 1, 2013</t>
  </si>
  <si>
    <t>Feb 28, 2013</t>
  </si>
  <si>
    <t>Feb 27, 2013</t>
  </si>
  <si>
    <t>Feb 26, 2013</t>
  </si>
  <si>
    <t>Feb 25, 2013</t>
  </si>
  <si>
    <t>Feb 22, 2013</t>
  </si>
  <si>
    <t>Feb 21, 2013</t>
  </si>
  <si>
    <t>Feb 20, 2013</t>
  </si>
  <si>
    <t>Feb 19, 2013</t>
  </si>
  <si>
    <t>Feb 18, 2013</t>
  </si>
  <si>
    <t>Feb 15, 2013</t>
  </si>
  <si>
    <t>Feb 14, 2013</t>
  </si>
  <si>
    <t>Feb 13, 2013</t>
  </si>
  <si>
    <t>Feb 12, 2013</t>
  </si>
  <si>
    <t>Feb 11, 2013</t>
  </si>
  <si>
    <t>Feb 8, 2013</t>
  </si>
  <si>
    <t>Feb 7, 2013</t>
  </si>
  <si>
    <t>Feb 6, 2013</t>
  </si>
  <si>
    <t>Feb 5, 2013</t>
  </si>
  <si>
    <t>Feb 4, 2013</t>
  </si>
  <si>
    <t>Feb 1, 2013</t>
  </si>
  <si>
    <t>Jan 31, 2013</t>
  </si>
  <si>
    <t>Jan 30, 2013</t>
  </si>
  <si>
    <t>Jan 29, 2013</t>
  </si>
  <si>
    <t>Jan 28, 2013</t>
  </si>
  <si>
    <t>Jan 25, 2013</t>
  </si>
  <si>
    <t>Jan 24, 2013</t>
  </si>
  <si>
    <t>Jan 23, 2013</t>
  </si>
  <si>
    <t>Jan 22, 2013</t>
  </si>
  <si>
    <t>Jan 21, 2013</t>
  </si>
  <si>
    <t>Jan 18, 2013</t>
  </si>
  <si>
    <t>Jan 17, 2013</t>
  </si>
  <si>
    <t>Jan 16, 2013</t>
  </si>
  <si>
    <t>Jan 15, 2013</t>
  </si>
  <si>
    <t>Jan 14, 2013</t>
  </si>
  <si>
    <t>Jan 11, 2013</t>
  </si>
  <si>
    <t>Jan 10, 2013</t>
  </si>
  <si>
    <t>Jan 9, 2013</t>
  </si>
  <si>
    <t>Jan 8, 2013</t>
  </si>
  <si>
    <t>Jan 7, 2013</t>
  </si>
  <si>
    <t>Jan 4, 2013</t>
  </si>
  <si>
    <t>Jan 3, 2013</t>
  </si>
  <si>
    <t>Jan 2, 2013</t>
  </si>
  <si>
    <t>Jan 1, 2013</t>
  </si>
  <si>
    <t>Dec 31, 2012</t>
  </si>
  <si>
    <t>Dec 28, 2012</t>
  </si>
  <si>
    <t>Dec 27, 2012</t>
  </si>
  <si>
    <t>Dec 26, 2012</t>
  </si>
  <si>
    <t>Dec 24, 2012</t>
  </si>
  <si>
    <t>Dec 21, 2012</t>
  </si>
  <si>
    <t>Dec 20, 2012</t>
  </si>
  <si>
    <t>Dec 19, 2012</t>
  </si>
  <si>
    <t>Dec 18, 2012</t>
  </si>
  <si>
    <t>Dec 17, 2012</t>
  </si>
  <si>
    <t>Dec 14, 2012</t>
  </si>
  <si>
    <t>Dec 13, 2012</t>
  </si>
  <si>
    <t>Dec 12, 2012</t>
  </si>
  <si>
    <t>Dec 11, 2012</t>
  </si>
  <si>
    <t>Dec 10, 2012</t>
  </si>
  <si>
    <t>Dec 7, 2012</t>
  </si>
  <si>
    <t>Dec 6, 2012</t>
  </si>
  <si>
    <t>Dec 5, 2012</t>
  </si>
  <si>
    <t>Dec 4, 2012</t>
  </si>
  <si>
    <t>Dec 3, 2012</t>
  </si>
  <si>
    <t>Nov 30, 2012</t>
  </si>
  <si>
    <t>Nov 29, 2012</t>
  </si>
  <si>
    <t>Nov 27, 2012</t>
  </si>
  <si>
    <t>Nov 26, 2012</t>
  </si>
  <si>
    <t>Nov 23, 2012</t>
  </si>
  <si>
    <t>Nov 22, 2012</t>
  </si>
  <si>
    <t>Nov 21, 2012</t>
  </si>
  <si>
    <t>Nov 20, 2012</t>
  </si>
  <si>
    <t>Nov 19, 2012</t>
  </si>
  <si>
    <t>Nov 16, 2012</t>
  </si>
  <si>
    <t>Nov 15, 2012</t>
  </si>
  <si>
    <t>Nov 12, 2012</t>
  </si>
  <si>
    <t>Nov 9, 2012</t>
  </si>
  <si>
    <t>Nov 8, 2012</t>
  </si>
  <si>
    <t>Nov 7, 2012</t>
  </si>
  <si>
    <t>Nov 6, 2012</t>
  </si>
  <si>
    <t>Nov 5, 2012</t>
  </si>
  <si>
    <t>Nov 2, 2012</t>
  </si>
  <si>
    <t>Nov 1, 2012</t>
  </si>
  <si>
    <t>Oct 31, 2012</t>
  </si>
  <si>
    <t>Oct 30, 2012</t>
  </si>
  <si>
    <t>Oct 29, 2012</t>
  </si>
  <si>
    <t>Oct 25, 2012</t>
  </si>
  <si>
    <t>Oct 23, 2012</t>
  </si>
  <si>
    <t>Oct 22, 2012</t>
  </si>
  <si>
    <t>Oct 19, 2012</t>
  </si>
  <si>
    <t>Oct 18, 2012</t>
  </si>
  <si>
    <t>Oct 17, 2012</t>
  </si>
  <si>
    <t>Oct 16, 2012</t>
  </si>
  <si>
    <t>Oct 15, 2012</t>
  </si>
  <si>
    <t>Oct 12, 2012</t>
  </si>
  <si>
    <t>Oct 11, 2012</t>
  </si>
  <si>
    <t>Oct 10, 2012</t>
  </si>
  <si>
    <t>Oct 9, 2012</t>
  </si>
  <si>
    <t>Oct 8, 2012</t>
  </si>
  <si>
    <t>Oct 5, 2012</t>
  </si>
  <si>
    <t>Oct 4, 2012</t>
  </si>
  <si>
    <t>Oct 3, 2012</t>
  </si>
  <si>
    <t>Oct 1, 2012</t>
  </si>
  <si>
    <t>Sep 28, 2012</t>
  </si>
  <si>
    <t>Sep 27, 2012</t>
  </si>
  <si>
    <t>Sep 26, 2012</t>
  </si>
  <si>
    <t>Sep 25, 2012</t>
  </si>
  <si>
    <t>Sep 24, 2012</t>
  </si>
  <si>
    <t>Sep 21, 2012</t>
  </si>
  <si>
    <t>Sep 20, 2012</t>
  </si>
  <si>
    <t>Sep 18, 2012</t>
  </si>
  <si>
    <t>Sep 17, 2012</t>
  </si>
  <si>
    <t>Sep 14, 2012</t>
  </si>
  <si>
    <t>Sep 13, 2012</t>
  </si>
  <si>
    <t>Sep 12, 2012</t>
  </si>
  <si>
    <t>Sep 11, 2012</t>
  </si>
  <si>
    <t>Sep 10, 2012</t>
  </si>
  <si>
    <t>Sep 7, 2012</t>
  </si>
  <si>
    <t>Sep 6, 2012</t>
  </si>
  <si>
    <t>Sep 5, 2012</t>
  </si>
  <si>
    <t>Sep 4, 2012</t>
  </si>
  <si>
    <t>Sep 3, 2012</t>
  </si>
  <si>
    <t>Aug 31, 2012</t>
  </si>
  <si>
    <t>Aug 30, 2012</t>
  </si>
  <si>
    <t>Aug 29, 2012</t>
  </si>
  <si>
    <t>Aug 28, 2012</t>
  </si>
  <si>
    <t>Aug 27, 2012</t>
  </si>
  <si>
    <t>Aug 24, 2012</t>
  </si>
  <si>
    <t>Aug 23, 2012</t>
  </si>
  <si>
    <t>Aug 22, 2012</t>
  </si>
  <si>
    <t>Aug 21, 2012</t>
  </si>
  <si>
    <t>Aug 17, 2012</t>
  </si>
  <si>
    <t>Aug 16, 2012</t>
  </si>
  <si>
    <t>Aug 14, 2012</t>
  </si>
  <si>
    <t>Aug 13, 2012</t>
  </si>
  <si>
    <t>Aug 10, 2012</t>
  </si>
  <si>
    <t>Aug 9, 2012</t>
  </si>
  <si>
    <t>Aug 8, 2012</t>
  </si>
  <si>
    <t>Aug 7, 2012</t>
  </si>
  <si>
    <t>Aug 6, 2012</t>
  </si>
  <si>
    <t>Aug 3, 2012</t>
  </si>
  <si>
    <t>Aug 2, 2012</t>
  </si>
  <si>
    <t>Aug 1, 2012</t>
  </si>
  <si>
    <t>Jul 31, 2012</t>
  </si>
  <si>
    <t>Jul 30, 2012</t>
  </si>
  <si>
    <t>Jul 27, 2012</t>
  </si>
  <si>
    <t>Jul 26, 2012</t>
  </si>
  <si>
    <t>Jul 25, 2012</t>
  </si>
  <si>
    <t>Jul 24, 2012</t>
  </si>
  <si>
    <t>Jul 23, 2012</t>
  </si>
  <si>
    <t>Jul 20, 2012</t>
  </si>
  <si>
    <t>Jul 19, 2012</t>
  </si>
  <si>
    <t>Jul 18, 2012</t>
  </si>
  <si>
    <t>Jul 17, 2012</t>
  </si>
  <si>
    <t>Jul 16, 2012</t>
  </si>
  <si>
    <t>Jul 13, 2012</t>
  </si>
  <si>
    <t>Jul 12, 2012</t>
  </si>
  <si>
    <t>Jul 11, 2012</t>
  </si>
  <si>
    <t>Jul 10, 2012</t>
  </si>
  <si>
    <t>Jul 9, 2012</t>
  </si>
  <si>
    <t>Jul 6, 2012</t>
  </si>
  <si>
    <t>Jul 5, 2012</t>
  </si>
  <si>
    <t>Jul 4, 2012</t>
  </si>
  <si>
    <t>Jul 3, 2012</t>
  </si>
  <si>
    <t>Jul 2, 2012</t>
  </si>
  <si>
    <t>Jun 29, 2012</t>
  </si>
  <si>
    <t>Jun 28, 2012</t>
  </si>
  <si>
    <t>Jun 27, 2012</t>
  </si>
  <si>
    <t>Jun 26, 2012</t>
  </si>
  <si>
    <t>Jun 25, 2012</t>
  </si>
  <si>
    <t>Jun 22, 2012</t>
  </si>
  <si>
    <t>Jun 21, 2012</t>
  </si>
  <si>
    <t>Jun 20, 2012</t>
  </si>
  <si>
    <t>Jun 19, 2012</t>
  </si>
  <si>
    <t>Jun 18, 2012</t>
  </si>
  <si>
    <t>Jun 15, 2012</t>
  </si>
  <si>
    <t>Jun 14, 2012</t>
  </si>
  <si>
    <t>Jun 13, 2012</t>
  </si>
  <si>
    <t>Jun 12, 2012</t>
  </si>
  <si>
    <t>Jun 11, 2012</t>
  </si>
  <si>
    <t>Jun 8, 2012</t>
  </si>
  <si>
    <t>Jun 7, 2012</t>
  </si>
  <si>
    <t>Jun 6, 2012</t>
  </si>
  <si>
    <t>Jun 5, 2012</t>
  </si>
  <si>
    <t>Jun 4, 2012</t>
  </si>
  <si>
    <t>Jun 1, 2012</t>
  </si>
  <si>
    <t>May 31, 2012</t>
  </si>
  <si>
    <t>May 30, 2012</t>
  </si>
  <si>
    <t>May 29, 2012</t>
  </si>
  <si>
    <t>May 28, 2012</t>
  </si>
  <si>
    <t>May 25, 2012</t>
  </si>
  <si>
    <t>May 24, 2012</t>
  </si>
  <si>
    <t>May 23, 2012</t>
  </si>
  <si>
    <t>May 22, 2012</t>
  </si>
  <si>
    <t>May 21, 2012</t>
  </si>
  <si>
    <t>May 18, 2012</t>
  </si>
  <si>
    <t>May 17, 2012</t>
  </si>
  <si>
    <t>May 16, 2012</t>
  </si>
  <si>
    <t>May 15, 2012</t>
  </si>
  <si>
    <t>May 14, 2012</t>
  </si>
  <si>
    <t>May 11, 2012</t>
  </si>
  <si>
    <t>May 10, 2012</t>
  </si>
  <si>
    <t>May 9, 2012</t>
  </si>
  <si>
    <t>May 8, 2012</t>
  </si>
  <si>
    <t>May 7, 2012</t>
  </si>
  <si>
    <t>May 4, 2012</t>
  </si>
  <si>
    <t>May 3, 2012</t>
  </si>
  <si>
    <t>May 2, 2012</t>
  </si>
  <si>
    <t>Apr 30, 2012</t>
  </si>
  <si>
    <t>Apr 27, 2012</t>
  </si>
  <si>
    <t>Apr 26, 2012</t>
  </si>
  <si>
    <t>Apr 25, 2012</t>
  </si>
  <si>
    <t>Apr 24, 2012</t>
  </si>
  <si>
    <t>Apr 23, 2012</t>
  </si>
  <si>
    <t>Apr 20, 2012</t>
  </si>
  <si>
    <t>Apr 19, 2012</t>
  </si>
  <si>
    <t>Apr 18, 2012</t>
  </si>
  <si>
    <t>Apr 17, 2012</t>
  </si>
  <si>
    <t>Apr 16, 2012</t>
  </si>
  <si>
    <t>Apr 13, 2012</t>
  </si>
  <si>
    <t>Apr 12, 2012</t>
  </si>
  <si>
    <t>Apr 11, 2012</t>
  </si>
  <si>
    <t>Apr 10, 2012</t>
  </si>
  <si>
    <t>Apr 9, 2012</t>
  </si>
  <si>
    <t>Apr 4, 2012</t>
  </si>
  <si>
    <t>Apr 3, 2012</t>
  </si>
  <si>
    <t>Apr 2, 2012</t>
  </si>
  <si>
    <t>Mar 30, 2012</t>
  </si>
  <si>
    <t>Mar 29, 2012</t>
  </si>
  <si>
    <t>Mar 28, 2012</t>
  </si>
  <si>
    <t>Mar 27, 2012</t>
  </si>
  <si>
    <t>Mar 26, 2012</t>
  </si>
  <si>
    <t>Mar 23, 2012</t>
  </si>
  <si>
    <t>Mar 22, 2012</t>
  </si>
  <si>
    <t>Mar 21, 2012</t>
  </si>
  <si>
    <t>Mar 20, 2012</t>
  </si>
  <si>
    <t>Mar 19, 2012</t>
  </si>
  <si>
    <t>Mar 16, 2012</t>
  </si>
  <si>
    <t>Mar 15, 2012</t>
  </si>
  <si>
    <t>Mar 14, 2012</t>
  </si>
  <si>
    <t>Mar 13, 2012</t>
  </si>
  <si>
    <t>Mar 12, 2012</t>
  </si>
  <si>
    <t>Mar 9, 2012</t>
  </si>
  <si>
    <t>Mar 7, 2012</t>
  </si>
  <si>
    <t>Mar 6, 2012</t>
  </si>
  <si>
    <t>Mar 5, 2012</t>
  </si>
  <si>
    <t>Mar 2, 2012</t>
  </si>
  <si>
    <t>Mar 1, 2012</t>
  </si>
  <si>
    <t>Feb 29, 2012</t>
  </si>
  <si>
    <t>Feb 28, 2012</t>
  </si>
  <si>
    <t>Feb 27, 2012</t>
  </si>
  <si>
    <t>Feb 24, 2012</t>
  </si>
  <si>
    <t>Feb 23, 2012</t>
  </si>
  <si>
    <t>Feb 22, 2012</t>
  </si>
  <si>
    <t>Feb 21, 2012</t>
  </si>
  <si>
    <t>Feb 17, 2012</t>
  </si>
  <si>
    <t>Feb 16, 2012</t>
  </si>
  <si>
    <t>Feb 15, 2012</t>
  </si>
  <si>
    <t>Feb 14, 2012</t>
  </si>
  <si>
    <t>Feb 13, 2012</t>
  </si>
  <si>
    <t>Feb 10, 2012</t>
  </si>
  <si>
    <t>Feb 9, 2012</t>
  </si>
  <si>
    <t>Feb 8, 2012</t>
  </si>
  <si>
    <t>Feb 7, 2012</t>
  </si>
  <si>
    <t>Feb 6, 2012</t>
  </si>
  <si>
    <t>Feb 3, 2012</t>
  </si>
  <si>
    <t>Feb 2, 2012</t>
  </si>
  <si>
    <t>Feb 1, 2012</t>
  </si>
  <si>
    <t>Jan 31, 2012</t>
  </si>
  <si>
    <t>Jan 30, 2012</t>
  </si>
  <si>
    <t>Jan 27, 2012</t>
  </si>
  <si>
    <t>Jan 25, 2012</t>
  </si>
  <si>
    <t>Jan 24, 2012</t>
  </si>
  <si>
    <t>Jan 23, 2012</t>
  </si>
  <si>
    <t>Jan 20, 2012</t>
  </si>
  <si>
    <t>Jan 19, 2012</t>
  </si>
  <si>
    <t>Jan 18, 2012</t>
  </si>
  <si>
    <t>Jan 17, 2012</t>
  </si>
  <si>
    <t>Jan 16, 2012</t>
  </si>
  <si>
    <t>Jan 13, 2012</t>
  </si>
  <si>
    <t>Jan 12, 2012</t>
  </si>
  <si>
    <t>Jan 11, 2012</t>
  </si>
  <si>
    <t>Jan 10, 2012</t>
  </si>
  <si>
    <t>Jan 9, 2012</t>
  </si>
  <si>
    <t>Jan 6, 2012</t>
  </si>
  <si>
    <t>Jan 5, 2012</t>
  </si>
  <si>
    <t>Jan 4, 2012</t>
  </si>
  <si>
    <t>Jan 3, 2012</t>
  </si>
  <si>
    <t>Jan 2, 2012</t>
  </si>
  <si>
    <t>Dec 30, 2011</t>
  </si>
  <si>
    <t>Dec 29, 2011</t>
  </si>
  <si>
    <t>Dec 28, 2011</t>
  </si>
  <si>
    <t>Dec 27, 2011</t>
  </si>
  <si>
    <t>Dec 26, 2011</t>
  </si>
  <si>
    <t>Dec 23, 2011</t>
  </si>
  <si>
    <t>Dec 22, 2011</t>
  </si>
  <si>
    <t>Dec 21, 2011</t>
  </si>
  <si>
    <t>Dec 20, 2011</t>
  </si>
  <si>
    <t>Dec 19, 2011</t>
  </si>
  <si>
    <t>Dec 16, 2011</t>
  </si>
  <si>
    <t>Dec 15, 2011</t>
  </si>
  <si>
    <t>Dec 14, 2011</t>
  </si>
  <si>
    <t>Dec 13, 2011</t>
  </si>
  <si>
    <t>Dec 12, 2011</t>
  </si>
  <si>
    <t>Dec 9, 2011</t>
  </si>
  <si>
    <t>Dec 8, 2011</t>
  </si>
  <si>
    <t>Dec 7, 2011</t>
  </si>
  <si>
    <t>Dec 5, 2011</t>
  </si>
  <si>
    <t>Dec 2, 2011</t>
  </si>
  <si>
    <t>Dec 1, 2011</t>
  </si>
  <si>
    <t>Nov 30, 2011</t>
  </si>
  <si>
    <t>Nov 29, 2011</t>
  </si>
  <si>
    <t>Nov 28, 2011</t>
  </si>
  <si>
    <t>Nov 25, 2011</t>
  </si>
  <si>
    <t>Nov 24, 2011</t>
  </si>
  <si>
    <t>Nov 23, 2011</t>
  </si>
  <si>
    <t>Nov 22, 2011</t>
  </si>
  <si>
    <t>Nov 21, 2011</t>
  </si>
  <si>
    <t>Nov 18, 2011</t>
  </si>
  <si>
    <t>Nov 17, 2011</t>
  </si>
  <si>
    <t>Nov 16, 2011</t>
  </si>
  <si>
    <t>Nov 15, 2011</t>
  </si>
  <si>
    <t>Nov 14, 2011</t>
  </si>
  <si>
    <t>Nov 11, 2011</t>
  </si>
  <si>
    <t>Nov 9, 2011</t>
  </si>
  <si>
    <t>Nov 8, 2011</t>
  </si>
  <si>
    <t>Nov 4, 2011</t>
  </si>
  <si>
    <t>Nov 3, 2011</t>
  </si>
  <si>
    <t>Nov 2, 2011</t>
  </si>
  <si>
    <t>Nov 1, 2011</t>
  </si>
  <si>
    <t>Oct 31, 2011</t>
  </si>
  <si>
    <t>Oct 28, 2011</t>
  </si>
  <si>
    <t>Oct 25, 2011</t>
  </si>
  <si>
    <t>Oct 24, 2011</t>
  </si>
  <si>
    <t>Oct 21, 2011</t>
  </si>
  <si>
    <t>Oct 20, 2011</t>
  </si>
  <si>
    <t>Oct 19, 2011</t>
  </si>
  <si>
    <t>Oct 18, 2011</t>
  </si>
  <si>
    <t>Oct 17, 2011</t>
  </si>
  <si>
    <t>Oct 14, 2011</t>
  </si>
  <si>
    <t>Oct 13, 2011</t>
  </si>
  <si>
    <t>Oct 12, 2011</t>
  </si>
  <si>
    <t>Oct 11, 2011</t>
  </si>
  <si>
    <t>Oct 10, 2011</t>
  </si>
  <si>
    <t>Oct 7, 2011</t>
  </si>
  <si>
    <t>Oct 5, 2011</t>
  </si>
  <si>
    <t>Oct 4, 2011</t>
  </si>
  <si>
    <t>Oct 3, 2011</t>
  </si>
  <si>
    <t>Sep 30, 2011</t>
  </si>
  <si>
    <t>Sep 29, 2011</t>
  </si>
  <si>
    <t>Sep 28, 2011</t>
  </si>
  <si>
    <t>Sep 27, 2011</t>
  </si>
  <si>
    <t>Sep 26, 2011</t>
  </si>
  <si>
    <t>Sep 23, 2011</t>
  </si>
  <si>
    <t>Sep 22, 2011</t>
  </si>
  <si>
    <t>Sep 21, 2011</t>
  </si>
  <si>
    <t>Sep 20, 2011</t>
  </si>
  <si>
    <t>Sep 19, 2011</t>
  </si>
  <si>
    <t>Sep 16, 2011</t>
  </si>
  <si>
    <t>Sep 15, 2011</t>
  </si>
  <si>
    <t>Sep 14, 2011</t>
  </si>
  <si>
    <t>Sep 13, 2011</t>
  </si>
  <si>
    <t>Sep 12, 2011</t>
  </si>
  <si>
    <t>Sep 9, 2011</t>
  </si>
  <si>
    <t>Sep 8, 2011</t>
  </si>
  <si>
    <t>Sep 7, 2011</t>
  </si>
  <si>
    <t>Sep 6, 2011</t>
  </si>
  <si>
    <t>Sep 5, 2011</t>
  </si>
  <si>
    <t>Sep 2, 2011</t>
  </si>
  <si>
    <t>Aug 30, 2011</t>
  </si>
  <si>
    <t>Aug 29, 2011</t>
  </si>
  <si>
    <t>Aug 26, 2011</t>
  </si>
  <si>
    <t>Aug 25, 2011</t>
  </si>
  <si>
    <t>Aug 24, 2011</t>
  </si>
  <si>
    <t>Aug 23, 2011</t>
  </si>
  <si>
    <t>Aug 22, 2011</t>
  </si>
  <si>
    <t>Aug 19, 2011</t>
  </si>
  <si>
    <t>Aug 18, 2011</t>
  </si>
  <si>
    <t>Aug 17, 2011</t>
  </si>
  <si>
    <t>Aug 16, 2011</t>
  </si>
  <si>
    <t>Aug 12, 2011</t>
  </si>
  <si>
    <t>Aug 11, 2011</t>
  </si>
  <si>
    <t>Aug 10, 2011</t>
  </si>
  <si>
    <t>Aug 9, 2011</t>
  </si>
  <si>
    <t>Aug 8, 2011</t>
  </si>
  <si>
    <t>Aug 5, 2011</t>
  </si>
  <si>
    <t>Aug 4, 2011</t>
  </si>
  <si>
    <t>Aug 3, 2011</t>
  </si>
  <si>
    <t>Aug 2, 2011</t>
  </si>
  <si>
    <t>Aug 1, 2011</t>
  </si>
  <si>
    <t>Jul 29, 2011</t>
  </si>
  <si>
    <t>Jul 28, 2011</t>
  </si>
  <si>
    <t>Jul 27, 2011</t>
  </si>
  <si>
    <t>Jul 26, 2011</t>
  </si>
  <si>
    <t>Jul 25, 2011</t>
  </si>
  <si>
    <t>Jul 22, 2011</t>
  </si>
  <si>
    <t>Jul 21, 2011</t>
  </si>
  <si>
    <t>Jul 20, 2011</t>
  </si>
  <si>
    <t>Jul 19, 2011</t>
  </si>
  <si>
    <t>Jul 18, 2011</t>
  </si>
  <si>
    <t>Jul 15, 2011</t>
  </si>
  <si>
    <t>Jul 14, 2011</t>
  </si>
  <si>
    <t>Jul 13, 2011</t>
  </si>
  <si>
    <t>Jul 12, 2011</t>
  </si>
  <si>
    <t>Jul 11, 2011</t>
  </si>
  <si>
    <t>Jul 8, 2011</t>
  </si>
  <si>
    <t>Jul 7, 2011</t>
  </si>
  <si>
    <t>Jul 6, 2011</t>
  </si>
  <si>
    <t>Jul 5, 2011</t>
  </si>
  <si>
    <t>Jul 4, 2011</t>
  </si>
  <si>
    <t>Jul 1, 2011</t>
  </si>
  <si>
    <t>Jun 30, 2011</t>
  </si>
  <si>
    <t>Jun 29, 2011</t>
  </si>
  <si>
    <t>Jun 28, 2011</t>
  </si>
  <si>
    <t>Jun 27, 2011</t>
  </si>
  <si>
    <t>Jun 24, 2011</t>
  </si>
  <si>
    <t>Jun 23, 2011</t>
  </si>
  <si>
    <t>Jun 22, 2011</t>
  </si>
  <si>
    <t>Jun 21, 2011</t>
  </si>
  <si>
    <t>Jun 20, 2011</t>
  </si>
  <si>
    <t>Jun 17, 2011</t>
  </si>
  <si>
    <t>Jun 16, 2011</t>
  </si>
  <si>
    <t>Jun 15, 2011</t>
  </si>
  <si>
    <t>Jun 14, 2011</t>
  </si>
  <si>
    <t>Jun 13, 2011</t>
  </si>
  <si>
    <t>Jun 10, 2011</t>
  </si>
  <si>
    <t>Jun 9, 2011</t>
  </si>
  <si>
    <t>Jun 8, 2011</t>
  </si>
  <si>
    <t>Jun 7, 2011</t>
  </si>
  <si>
    <t>Jun 6, 2011</t>
  </si>
  <si>
    <t>Jun 3, 2011</t>
  </si>
  <si>
    <t>Jun 2, 2011</t>
  </si>
  <si>
    <t>Jun 1, 2011</t>
  </si>
  <si>
    <t>May 31, 2011</t>
  </si>
  <si>
    <t>May 30, 2011</t>
  </si>
  <si>
    <t>May 27, 2011</t>
  </si>
  <si>
    <t>May 26, 2011</t>
  </si>
  <si>
    <t>May 25, 2011</t>
  </si>
  <si>
    <t>May 24, 2011</t>
  </si>
  <si>
    <t>May 23, 2011</t>
  </si>
  <si>
    <t>May 20, 2011</t>
  </si>
  <si>
    <t>May 19, 2011</t>
  </si>
  <si>
    <t>May 18, 2011</t>
  </si>
  <si>
    <t>May 17, 2011</t>
  </si>
  <si>
    <t>May 16, 2011</t>
  </si>
  <si>
    <t>May 13, 2011</t>
  </si>
  <si>
    <t>May 12, 2011</t>
  </si>
  <si>
    <t>May 11, 2011</t>
  </si>
  <si>
    <t>May 10, 2011</t>
  </si>
  <si>
    <t>May 9, 2011</t>
  </si>
  <si>
    <t>May 6, 2011</t>
  </si>
  <si>
    <t>May 5, 2011</t>
  </si>
  <si>
    <t>May 4, 2011</t>
  </si>
  <si>
    <t>May 3, 2011</t>
  </si>
  <si>
    <t>May 2, 2011</t>
  </si>
  <si>
    <t>Apr 29, 2011</t>
  </si>
  <si>
    <t>Apr 28, 2011</t>
  </si>
  <si>
    <t>Apr 27, 2011</t>
  </si>
  <si>
    <t>Apr 26, 2011</t>
  </si>
  <si>
    <t>Apr 25, 2011</t>
  </si>
  <si>
    <t>Apr 21, 2011</t>
  </si>
  <si>
    <t>Apr 20, 2011</t>
  </si>
  <si>
    <t>Apr 19, 2011</t>
  </si>
  <si>
    <t>Apr 18, 2011</t>
  </si>
  <si>
    <t>Apr 15, 2011</t>
  </si>
  <si>
    <t>Apr 13, 2011</t>
  </si>
  <si>
    <t>Apr 11, 2011</t>
  </si>
  <si>
    <t>Apr 8, 2011</t>
  </si>
  <si>
    <t>Apr 7, 2011</t>
  </si>
  <si>
    <t>Apr 6, 2011</t>
  </si>
  <si>
    <t>Apr 5, 2011</t>
  </si>
  <si>
    <t>Apr 4, 2011</t>
  </si>
  <si>
    <t>Apr 1, 2011</t>
  </si>
  <si>
    <t>Mar 31, 2011</t>
  </si>
  <si>
    <t>Mar 30, 2011</t>
  </si>
  <si>
    <t>Mar 29, 2011</t>
  </si>
  <si>
    <t>Mar 28, 2011</t>
  </si>
  <si>
    <t>Mar 25, 2011</t>
  </si>
  <si>
    <t>Mar 24, 2011</t>
  </si>
  <si>
    <t>Mar 23, 2011</t>
  </si>
  <si>
    <t>Mar 22, 2011</t>
  </si>
  <si>
    <t>Mar 21, 2011</t>
  </si>
  <si>
    <t>Mar 18, 2011</t>
  </si>
  <si>
    <t>Mar 17, 2011</t>
  </si>
  <si>
    <t>Mar 16, 2011</t>
  </si>
  <si>
    <t>Mar 15, 2011</t>
  </si>
  <si>
    <t>Mar 14, 2011</t>
  </si>
  <si>
    <t>Mar 11, 2011</t>
  </si>
  <si>
    <t>Mar 10, 2011</t>
  </si>
  <si>
    <t>Mar 9, 2011</t>
  </si>
  <si>
    <t>Mar 8, 2011</t>
  </si>
  <si>
    <t>Mar 7, 2011</t>
  </si>
  <si>
    <t>Mar 4, 2011</t>
  </si>
  <si>
    <t>Mar 3, 2011</t>
  </si>
  <si>
    <t>Mar 1, 2011</t>
  </si>
  <si>
    <t>Feb 28, 2011</t>
  </si>
  <si>
    <t>Feb 25, 2011</t>
  </si>
  <si>
    <t>Feb 24, 2011</t>
  </si>
  <si>
    <t>Feb 23, 2011</t>
  </si>
  <si>
    <t>Feb 22, 2011</t>
  </si>
  <si>
    <t>Feb 21, 2011</t>
  </si>
  <si>
    <t>Feb 18, 2011</t>
  </si>
  <si>
    <t>Feb 17, 2011</t>
  </si>
  <si>
    <t>Feb 16, 2011</t>
  </si>
  <si>
    <t>Feb 15, 2011</t>
  </si>
  <si>
    <t>Feb 14, 2011</t>
  </si>
  <si>
    <t>Feb 11, 2011</t>
  </si>
  <si>
    <t>Feb 10, 2011</t>
  </si>
  <si>
    <t>Feb 9, 2011</t>
  </si>
  <si>
    <t>Feb 8, 2011</t>
  </si>
  <si>
    <t>Feb 7, 2011</t>
  </si>
  <si>
    <t>Feb 4, 2011</t>
  </si>
  <si>
    <t>Feb 3, 2011</t>
  </si>
  <si>
    <t>Feb 2, 2011</t>
  </si>
  <si>
    <t>Feb 1, 2011</t>
  </si>
  <si>
    <t>Jan 31, 2011</t>
  </si>
  <si>
    <t>Jan 28, 2011</t>
  </si>
  <si>
    <t>Jan 27, 2011</t>
  </si>
  <si>
    <t>Jan 25, 2011</t>
  </si>
  <si>
    <t>Jan 24, 2011</t>
  </si>
  <si>
    <t>Jan 21, 2011</t>
  </si>
  <si>
    <t>Jan 20, 2011</t>
  </si>
  <si>
    <t>Jan 19, 2011</t>
  </si>
  <si>
    <t>Jan 18, 2011</t>
  </si>
  <si>
    <t>Jan 17, 2011</t>
  </si>
  <si>
    <t>Jan 14, 2011</t>
  </si>
  <si>
    <t>Jan 13, 2011</t>
  </si>
  <si>
    <t>Jan 12, 2011</t>
  </si>
  <si>
    <t>Jan 11, 2011</t>
  </si>
  <si>
    <t>Jan 10, 2011</t>
  </si>
  <si>
    <t>Jan 7, 2011</t>
  </si>
  <si>
    <t>Jan 6, 2011</t>
  </si>
  <si>
    <t>Jan 5, 2011</t>
  </si>
  <si>
    <t>Jan 4, 2011</t>
  </si>
  <si>
    <t>Jan 3, 2011</t>
  </si>
  <si>
    <t>Dec 31, 2010</t>
  </si>
  <si>
    <t>Dec 30, 2010</t>
  </si>
  <si>
    <t>Dec 29, 2010</t>
  </si>
  <si>
    <t>Dec 28, 2010</t>
  </si>
  <si>
    <t>Dec 27, 2010</t>
  </si>
  <si>
    <t>Dec 24, 2010</t>
  </si>
  <si>
    <t>Dec 23, 2010</t>
  </si>
  <si>
    <t>Dec 22, 2010</t>
  </si>
  <si>
    <t>Dec 21, 2010</t>
  </si>
  <si>
    <t>Dec 20, 2010</t>
  </si>
  <si>
    <t>Dec 16, 2010</t>
  </si>
  <si>
    <t>Dec 15, 2010</t>
  </si>
  <si>
    <t>Dec 14, 2010</t>
  </si>
  <si>
    <t>Dec 13, 2010</t>
  </si>
  <si>
    <t>Dec 10, 2010</t>
  </si>
  <si>
    <t>Dec 9, 2010</t>
  </si>
  <si>
    <t>Dec 8, 2010</t>
  </si>
  <si>
    <t>Dec 7, 2010</t>
  </si>
  <si>
    <t>Dec 6, 2010</t>
  </si>
  <si>
    <t>Dec 3, 2010</t>
  </si>
  <si>
    <t>Dec 2, 2010</t>
  </si>
  <si>
    <t>Dec 1, 2010</t>
  </si>
  <si>
    <t>Nov 30, 2010</t>
  </si>
  <si>
    <t>Nov 29, 2010</t>
  </si>
  <si>
    <t>Nov 26, 2010</t>
  </si>
  <si>
    <t>Nov 25, 2010</t>
  </si>
  <si>
    <t>Nov 24, 2010</t>
  </si>
  <si>
    <t>Nov 23, 2010</t>
  </si>
  <si>
    <t>Nov 22, 2010</t>
  </si>
  <si>
    <t>Nov 19, 2010</t>
  </si>
  <si>
    <t>Nov 18, 2010</t>
  </si>
  <si>
    <t>Nov 16, 2010</t>
  </si>
  <si>
    <t>Nov 15, 2010</t>
  </si>
  <si>
    <t>Nov 12, 2010</t>
  </si>
  <si>
    <t>Nov 11, 2010</t>
  </si>
  <si>
    <t>Nov 10, 2010</t>
  </si>
  <si>
    <t>Nov 9, 2010</t>
  </si>
  <si>
    <t>Nov 8, 2010</t>
  </si>
  <si>
    <t>Nov 4, 2010</t>
  </si>
  <si>
    <t>Nov 3, 2010</t>
  </si>
  <si>
    <t>Nov 2, 2010</t>
  </si>
  <si>
    <t>Nov 1, 2010</t>
  </si>
  <si>
    <t>Oct 29, 2010</t>
  </si>
  <si>
    <t>Oct 28, 2010</t>
  </si>
  <si>
    <t>Oct 27, 2010</t>
  </si>
  <si>
    <t>Oct 26, 2010</t>
  </si>
  <si>
    <t>Oct 25, 2010</t>
  </si>
  <si>
    <t>Oct 22, 2010</t>
  </si>
  <si>
    <t>Oct 21, 2010</t>
  </si>
  <si>
    <t>Oct 20, 2010</t>
  </si>
  <si>
    <t>Oct 19, 2010</t>
  </si>
  <si>
    <t>Oct 18, 2010</t>
  </si>
  <si>
    <t>Oct 15, 2010</t>
  </si>
  <si>
    <t>Oct 14, 2010</t>
  </si>
  <si>
    <t>Oct 13, 2010</t>
  </si>
  <si>
    <t>Oct 12, 2010</t>
  </si>
  <si>
    <t>Oct 11, 2010</t>
  </si>
  <si>
    <t>Oct 8, 2010</t>
  </si>
  <si>
    <t>Oct 7, 2010</t>
  </si>
  <si>
    <t>Oct 6, 2010</t>
  </si>
  <si>
    <t>Oct 5, 2010</t>
  </si>
  <si>
    <t>Oct 4, 2010</t>
  </si>
  <si>
    <t>Oct 1, 2010</t>
  </si>
  <si>
    <t>Sep 30, 2010</t>
  </si>
  <si>
    <t>Sep 29, 2010</t>
  </si>
  <si>
    <t>Sep 28, 2010</t>
  </si>
  <si>
    <t>Sep 27, 2010</t>
  </si>
  <si>
    <t>Sep 24, 2010</t>
  </si>
  <si>
    <t>Sep 23, 2010</t>
  </si>
  <si>
    <t>Sep 22, 2010</t>
  </si>
  <si>
    <t>Sep 21, 2010</t>
  </si>
  <si>
    <t>Sep 20, 2010</t>
  </si>
  <si>
    <t>Sep 17, 2010</t>
  </si>
  <si>
    <t>Sep 16, 2010</t>
  </si>
  <si>
    <t>Sep 15, 2010</t>
  </si>
  <si>
    <t>Sep 14, 2010</t>
  </si>
  <si>
    <t>Sep 13, 2010</t>
  </si>
  <si>
    <t>Sep 9, 2010</t>
  </si>
  <si>
    <t>Sep 8, 2010</t>
  </si>
  <si>
    <t>Sep 7, 2010</t>
  </si>
  <si>
    <t>Sep 6, 2010</t>
  </si>
  <si>
    <t>Sep 3, 2010</t>
  </si>
  <si>
    <t>Sep 2, 2010</t>
  </si>
  <si>
    <t>Sep 1, 2010</t>
  </si>
  <si>
    <t>Aug 31, 2010</t>
  </si>
  <si>
    <t>Aug 30, 2010</t>
  </si>
  <si>
    <t>Aug 27, 2010</t>
  </si>
  <si>
    <t>Aug 26, 2010</t>
  </si>
  <si>
    <t>Aug 25, 2010</t>
  </si>
  <si>
    <t>Aug 24, 2010</t>
  </si>
  <si>
    <t>Aug 23, 2010</t>
  </si>
  <si>
    <t>Aug 20, 2010</t>
  </si>
  <si>
    <t>Aug 19, 2010</t>
  </si>
  <si>
    <t>Aug 18, 2010</t>
  </si>
  <si>
    <t>Aug 17, 2010</t>
  </si>
  <si>
    <t>Aug 16, 2010</t>
  </si>
  <si>
    <t>Aug 13, 2010</t>
  </si>
  <si>
    <t>Aug 12, 2010</t>
  </si>
  <si>
    <t>Aug 11, 2010</t>
  </si>
  <si>
    <t>Aug 10, 2010</t>
  </si>
  <si>
    <t>Aug 9, 2010</t>
  </si>
  <si>
    <t>Aug 6, 2010</t>
  </si>
  <si>
    <t>Aug 5, 2010</t>
  </si>
  <si>
    <t>Aug 4, 2010</t>
  </si>
  <si>
    <t>Aug 3, 2010</t>
  </si>
  <si>
    <t>Aug 2, 2010</t>
  </si>
  <si>
    <t>Jul 30, 2010</t>
  </si>
  <si>
    <t>Jul 29, 2010</t>
  </si>
  <si>
    <t>Jul 28, 2010</t>
  </si>
  <si>
    <t>Jul 27, 2010</t>
  </si>
  <si>
    <t>Jul 26, 2010</t>
  </si>
  <si>
    <t>Jul 23, 2010</t>
  </si>
  <si>
    <t>Jul 22, 2010</t>
  </si>
  <si>
    <t>Jul 21, 2010</t>
  </si>
  <si>
    <t>Jul 20, 2010</t>
  </si>
  <si>
    <t>Jul 19, 2010</t>
  </si>
  <si>
    <t>Jul 16, 2010</t>
  </si>
  <si>
    <t>Jul 15, 2010</t>
  </si>
  <si>
    <t>Jul 14, 2010</t>
  </si>
  <si>
    <t>Jul 13, 2010</t>
  </si>
  <si>
    <t>Jul 12, 2010</t>
  </si>
  <si>
    <t>Jul 9, 2010</t>
  </si>
  <si>
    <t>Jul 8, 2010</t>
  </si>
  <si>
    <t>Jul 7, 2010</t>
  </si>
  <si>
    <t>Jul 6, 2010</t>
  </si>
  <si>
    <t>Jul 5, 2010</t>
  </si>
  <si>
    <t>Jul 2, 2010</t>
  </si>
  <si>
    <t>Jul 1, 2010</t>
  </si>
  <si>
    <t>Jun 30, 2010</t>
  </si>
  <si>
    <t>Jun 29, 2010</t>
  </si>
  <si>
    <t>Jun 28, 2010</t>
  </si>
  <si>
    <t>Jun 25, 2010</t>
  </si>
  <si>
    <t>Jun 24, 2010</t>
  </si>
  <si>
    <t>Jun 23, 2010</t>
  </si>
  <si>
    <t>Jun 22, 2010</t>
  </si>
  <si>
    <t>Jun 21, 2010</t>
  </si>
  <si>
    <t>Jun 18, 2010</t>
  </si>
  <si>
    <t>Jun 17, 2010</t>
  </si>
  <si>
    <t>Jun 16, 2010</t>
  </si>
  <si>
    <t>Jun 15, 2010</t>
  </si>
  <si>
    <t>Jun 14, 2010</t>
  </si>
  <si>
    <t>Jun 11, 2010</t>
  </si>
  <si>
    <t>Jun 10, 2010</t>
  </si>
  <si>
    <t>Jun 9, 2010</t>
  </si>
  <si>
    <t>Jun 8, 2010</t>
  </si>
  <si>
    <t>Jun 7, 2010</t>
  </si>
  <si>
    <t>Jun 4, 2010</t>
  </si>
  <si>
    <t>Jun 3, 2010</t>
  </si>
  <si>
    <t>Jun 2, 2010</t>
  </si>
  <si>
    <t>Jun 1, 2010</t>
  </si>
  <si>
    <t>May 31, 2010</t>
  </si>
  <si>
    <t>May 28, 2010</t>
  </si>
  <si>
    <t>May 27, 2010</t>
  </si>
  <si>
    <t>May 26, 2010</t>
  </si>
  <si>
    <t>May 25, 2010</t>
  </si>
  <si>
    <t>May 24, 2010</t>
  </si>
  <si>
    <t>May 21, 2010</t>
  </si>
  <si>
    <t>May 20, 2010</t>
  </si>
  <si>
    <t>May 19, 2010</t>
  </si>
  <si>
    <t>May 18, 2010</t>
  </si>
  <si>
    <t>May 17, 2010</t>
  </si>
  <si>
    <t>May 14, 2010</t>
  </si>
  <si>
    <t>May 13, 2010</t>
  </si>
  <si>
    <t>May 12, 2010</t>
  </si>
  <si>
    <t>May 11, 2010</t>
  </si>
  <si>
    <t>May 10, 2010</t>
  </si>
  <si>
    <t>May 7, 2010</t>
  </si>
  <si>
    <t>May 6, 2010</t>
  </si>
  <si>
    <t>May 5, 2010</t>
  </si>
  <si>
    <t>May 4, 2010</t>
  </si>
  <si>
    <t>May 3, 2010</t>
  </si>
  <si>
    <t>Apr 30, 2010</t>
  </si>
  <si>
    <t>Apr 29, 2010</t>
  </si>
  <si>
    <t>Apr 28, 2010</t>
  </si>
  <si>
    <t>Apr 27, 2010</t>
  </si>
  <si>
    <t>Apr 26, 2010</t>
  </si>
  <si>
    <t>Apr 23, 2010</t>
  </si>
  <si>
    <t>Apr 22, 2010</t>
  </si>
  <si>
    <t>Apr 21, 2010</t>
  </si>
  <si>
    <t>Apr 20, 2010</t>
  </si>
  <si>
    <t>Apr 19, 2010</t>
  </si>
  <si>
    <t>Apr 16, 2010</t>
  </si>
  <si>
    <t>Apr 15, 2010</t>
  </si>
  <si>
    <t>Apr 13, 2010</t>
  </si>
  <si>
    <t>Apr 12, 2010</t>
  </si>
  <si>
    <t>Apr 9, 2010</t>
  </si>
  <si>
    <t>Apr 8, 2010</t>
  </si>
  <si>
    <t>Apr 7, 2010</t>
  </si>
  <si>
    <t>Apr 6, 2010</t>
  </si>
  <si>
    <t>Apr 5, 2010</t>
  </si>
  <si>
    <t>Apr 1, 2010</t>
  </si>
  <si>
    <t>Mar 31, 2010</t>
  </si>
  <si>
    <t>Mar 30, 2010</t>
  </si>
  <si>
    <t>Mar 29, 2010</t>
  </si>
  <si>
    <t>Mar 26, 2010</t>
  </si>
  <si>
    <t>Mar 25, 2010</t>
  </si>
  <si>
    <t>Mar 23, 2010</t>
  </si>
  <si>
    <t>Mar 22, 2010</t>
  </si>
  <si>
    <t>Mar 19, 2010</t>
  </si>
  <si>
    <t>Mar 18, 2010</t>
  </si>
  <si>
    <t>Mar 17, 2010</t>
  </si>
  <si>
    <t>Mar 16, 2010</t>
  </si>
  <si>
    <t>Mar 15, 2010</t>
  </si>
  <si>
    <t>Mar 12, 2010</t>
  </si>
  <si>
    <t>Mar 11, 2010</t>
  </si>
  <si>
    <t>Mar 10, 2010</t>
  </si>
  <si>
    <t>Mar 9, 2010</t>
  </si>
  <si>
    <t>Mar 8, 2010</t>
  </si>
  <si>
    <t>Mar 5, 2010</t>
  </si>
  <si>
    <t>Mar 4, 2010</t>
  </si>
  <si>
    <t>Mar 3, 2010</t>
  </si>
  <si>
    <t>Mar 2, 2010</t>
  </si>
  <si>
    <t>Feb 26, 2010</t>
  </si>
  <si>
    <t>Feb 25, 2010</t>
  </si>
  <si>
    <t>Feb 24, 2010</t>
  </si>
  <si>
    <t>Feb 23, 2010</t>
  </si>
  <si>
    <t>Feb 22, 2010</t>
  </si>
  <si>
    <t>Feb 19, 2010</t>
  </si>
  <si>
    <t>Feb 18, 2010</t>
  </si>
  <si>
    <t>Feb 17, 2010</t>
  </si>
  <si>
    <t>Feb 16, 2010</t>
  </si>
  <si>
    <t>Feb 15, 2010</t>
  </si>
  <si>
    <t>Feb 11, 2010</t>
  </si>
  <si>
    <t>Feb 10, 2010</t>
  </si>
  <si>
    <t>Feb 9, 2010</t>
  </si>
  <si>
    <t>Feb 8, 2010</t>
  </si>
  <si>
    <t>Feb 5, 2010</t>
  </si>
  <si>
    <t>Feb 4, 2010</t>
  </si>
  <si>
    <t>Feb 3, 2010</t>
  </si>
  <si>
    <t>Feb 2, 2010</t>
  </si>
  <si>
    <t>Feb 1, 2010</t>
  </si>
  <si>
    <t>Jan 29, 2010</t>
  </si>
  <si>
    <t>Jan 28, 2010</t>
  </si>
  <si>
    <t>Jan 27, 2010</t>
  </si>
  <si>
    <t>Jan 25, 2010</t>
  </si>
  <si>
    <t>Jan 22, 2010</t>
  </si>
  <si>
    <t>Jan 21, 2010</t>
  </si>
  <si>
    <t>Jan 20, 2010</t>
  </si>
  <si>
    <t>Jan 19, 2010</t>
  </si>
  <si>
    <t>Jan 18, 2010</t>
  </si>
  <si>
    <t>Jan 15, 2010</t>
  </si>
  <si>
    <t>Jan 14, 2010</t>
  </si>
  <si>
    <t>Jan 13, 2010</t>
  </si>
  <si>
    <t>Jan 12, 2010</t>
  </si>
  <si>
    <t>Jan 11, 2010</t>
  </si>
  <si>
    <t>Jan 8, 2010</t>
  </si>
  <si>
    <t>Jan 7, 2010</t>
  </si>
  <si>
    <t>Jan 6, 2010</t>
  </si>
  <si>
    <t>Jan 5, 2010</t>
  </si>
  <si>
    <t>Jan 4, 2010</t>
  </si>
  <si>
    <t>Dec 31, 2009</t>
  </si>
  <si>
    <t>Dec 30, 2009</t>
  </si>
  <si>
    <t>Dec 29, 2009</t>
  </si>
  <si>
    <t>Dec 24, 2009</t>
  </si>
  <si>
    <t>Dec 23, 2009</t>
  </si>
  <si>
    <t>Dec 22, 2009</t>
  </si>
  <si>
    <t>Dec 21, 2009</t>
  </si>
  <si>
    <t>Dec 18, 2009</t>
  </si>
  <si>
    <t>Dec 17, 2009</t>
  </si>
  <si>
    <t>Dec 16, 2009</t>
  </si>
  <si>
    <t>Dec 15, 2009</t>
  </si>
  <si>
    <t>Dec 14, 2009</t>
  </si>
  <si>
    <t>Dec 11, 2009</t>
  </si>
  <si>
    <t>Dec 10, 2009</t>
  </si>
  <si>
    <t>Dec 9, 2009</t>
  </si>
  <si>
    <t>Dec 8, 2009</t>
  </si>
  <si>
    <t>Dec 7, 2009</t>
  </si>
  <si>
    <t>Dec 4, 2009</t>
  </si>
  <si>
    <t>Dec 3, 2009</t>
  </si>
  <si>
    <t>Dec 2, 2009</t>
  </si>
  <si>
    <t>Dec 1, 2009</t>
  </si>
  <si>
    <t>Nov 30, 2009</t>
  </si>
  <si>
    <t>Nov 27, 2009</t>
  </si>
  <si>
    <t>Nov 26, 2009</t>
  </si>
  <si>
    <t>Nov 25, 2009</t>
  </si>
  <si>
    <t>Nov 24, 2009</t>
  </si>
  <si>
    <t>Nov 23, 2009</t>
  </si>
  <si>
    <t>Nov 20, 2009</t>
  </si>
  <si>
    <t>Nov 19, 2009</t>
  </si>
  <si>
    <t>Nov 18, 2009</t>
  </si>
  <si>
    <t>Nov 17, 2009</t>
  </si>
  <si>
    <t>Nov 16, 2009</t>
  </si>
  <si>
    <t>Nov 13, 2009</t>
  </si>
  <si>
    <t>Nov 12, 2009</t>
  </si>
  <si>
    <t>Nov 11, 2009</t>
  </si>
  <si>
    <t>Nov 10, 2009</t>
  </si>
  <si>
    <t>Nov 9, 2009</t>
  </si>
  <si>
    <t>Nov 6, 2009</t>
  </si>
  <si>
    <t>Nov 5, 2009</t>
  </si>
  <si>
    <t>Nov 4, 2009</t>
  </si>
  <si>
    <t>Nov 3, 2009</t>
  </si>
  <si>
    <t>Oct 30, 2009</t>
  </si>
  <si>
    <t>Oct 29, 2009</t>
  </si>
  <si>
    <t>Oct 28, 2009</t>
  </si>
  <si>
    <t>Oct 27, 2009</t>
  </si>
  <si>
    <t>Oct 26, 2009</t>
  </si>
  <si>
    <t>Oct 23, 2009</t>
  </si>
  <si>
    <t>Oct 22, 2009</t>
  </si>
  <si>
    <t>Oct 21, 2009</t>
  </si>
  <si>
    <t>Oct 20, 2009</t>
  </si>
  <si>
    <t>Oct 16, 2009</t>
  </si>
  <si>
    <t>Oct 15, 2009</t>
  </si>
  <si>
    <t>Oct 14, 2009</t>
  </si>
  <si>
    <t>Oct 13, 2009</t>
  </si>
  <si>
    <t>Oct 12, 2009</t>
  </si>
  <si>
    <t>Oct 9, 2009</t>
  </si>
  <si>
    <t>Oct 8, 2009</t>
  </si>
  <si>
    <t>Oct 7, 2009</t>
  </si>
  <si>
    <t>Oct 6, 2009</t>
  </si>
  <si>
    <t>Oct 5, 2009</t>
  </si>
  <si>
    <t>Oct 1, 2009</t>
  </si>
  <si>
    <t>Sep 30, 2009</t>
  </si>
  <si>
    <t>Sep 29, 2009</t>
  </si>
  <si>
    <t>Sep 25, 2009</t>
  </si>
  <si>
    <t>Sep 24, 2009</t>
  </si>
  <si>
    <t>Sep 23, 2009</t>
  </si>
  <si>
    <t>Sep 22, 2009</t>
  </si>
  <si>
    <t>Sep 18, 2009</t>
  </si>
  <si>
    <t>Sep 17, 2009</t>
  </si>
  <si>
    <t>Sep 16, 2009</t>
  </si>
  <si>
    <t>Sep 15, 2009</t>
  </si>
  <si>
    <t>Sep 14, 2009</t>
  </si>
  <si>
    <t>Sep 11, 2009</t>
  </si>
  <si>
    <t>Sep 10, 2009</t>
  </si>
  <si>
    <t>Sep 9, 2009</t>
  </si>
  <si>
    <t>Sep 8, 2009</t>
  </si>
  <si>
    <t>Sep 7, 2009</t>
  </si>
  <si>
    <t>Sep 4, 2009</t>
  </si>
  <si>
    <t>Sep 3, 2009</t>
  </si>
  <si>
    <t>Sep 2, 2009</t>
  </si>
  <si>
    <t>Sep 1, 2009</t>
  </si>
  <si>
    <t>Aug 31, 2009</t>
  </si>
  <si>
    <t>Aug 28, 2009</t>
  </si>
  <si>
    <t>Aug 27, 2009</t>
  </si>
  <si>
    <t>Aug 26, 2009</t>
  </si>
  <si>
    <t>Aug 25, 2009</t>
  </si>
  <si>
    <t>Aug 24, 2009</t>
  </si>
  <si>
    <t>Aug 21, 2009</t>
  </si>
  <si>
    <t>Aug 20, 2009</t>
  </si>
  <si>
    <t>Aug 19, 2009</t>
  </si>
  <si>
    <t>Aug 18, 2009</t>
  </si>
  <si>
    <t>Aug 17, 2009</t>
  </si>
  <si>
    <t>Aug 14, 2009</t>
  </si>
  <si>
    <t>Aug 13, 2009</t>
  </si>
  <si>
    <t>Aug 12, 2009</t>
  </si>
  <si>
    <t>Aug 11, 2009</t>
  </si>
  <si>
    <t>Aug 10, 2009</t>
  </si>
  <si>
    <t>Aug 7, 2009</t>
  </si>
  <si>
    <t>Aug 6, 2009</t>
  </si>
  <si>
    <t>Aug 5, 2009</t>
  </si>
  <si>
    <t>Aug 4, 2009</t>
  </si>
  <si>
    <t>Aug 3, 2009</t>
  </si>
  <si>
    <t>Jul 31, 2009</t>
  </si>
  <si>
    <t>Jul 30, 2009</t>
  </si>
  <si>
    <t>Jul 29, 2009</t>
  </si>
  <si>
    <t>Jul 28, 2009</t>
  </si>
  <si>
    <t>Jul 27, 2009</t>
  </si>
  <si>
    <t>Jul 24, 2009</t>
  </si>
  <si>
    <t>Jul 23, 2009</t>
  </si>
  <si>
    <t>Jul 22, 2009</t>
  </si>
  <si>
    <t>Jul 21, 2009</t>
  </si>
  <si>
    <t>Jul 20, 2009</t>
  </si>
  <si>
    <t>Jul 17, 2009</t>
  </si>
  <si>
    <t>Jul 16, 2009</t>
  </si>
  <si>
    <t>Jul 15, 2009</t>
  </si>
  <si>
    <t>Jul 14, 2009</t>
  </si>
  <si>
    <t>Jul 13, 2009</t>
  </si>
  <si>
    <t>Jul 10, 2009</t>
  </si>
  <si>
    <t>Jul 9, 2009</t>
  </si>
  <si>
    <t>Jul 8, 2009</t>
  </si>
  <si>
    <t>Jul 7, 2009</t>
  </si>
  <si>
    <t>Jul 6, 2009</t>
  </si>
  <si>
    <t>Jul 3, 2009</t>
  </si>
  <si>
    <t>Jul 2, 2009</t>
  </si>
  <si>
    <t>Jul 1, 2009</t>
  </si>
  <si>
    <t>Jun 30, 2009</t>
  </si>
  <si>
    <t>Jun 29, 2009</t>
  </si>
  <si>
    <t>Jun 26, 2009</t>
  </si>
  <si>
    <t>Jun 25, 2009</t>
  </si>
  <si>
    <t>Jun 24, 2009</t>
  </si>
  <si>
    <t>Jun 23, 2009</t>
  </si>
  <si>
    <t>Jun 22, 2009</t>
  </si>
  <si>
    <t>Jun 19, 2009</t>
  </si>
  <si>
    <t>Jun 18, 2009</t>
  </si>
  <si>
    <t>Jun 17, 2009</t>
  </si>
  <si>
    <t>Jun 16, 2009</t>
  </si>
  <si>
    <t>Jun 15, 2009</t>
  </si>
  <si>
    <t>Jun 12, 2009</t>
  </si>
  <si>
    <t>Jun 11, 2009</t>
  </si>
  <si>
    <t>Jun 10, 2009</t>
  </si>
  <si>
    <t>Jun 9, 2009</t>
  </si>
  <si>
    <t>Jun 8, 2009</t>
  </si>
  <si>
    <t>Jun 5, 2009</t>
  </si>
  <si>
    <t>Jun 4, 2009</t>
  </si>
  <si>
    <t>Jun 3, 2009</t>
  </si>
  <si>
    <t>Jun 2, 2009</t>
  </si>
  <si>
    <t>Jun 1, 2009</t>
  </si>
  <si>
    <t>May 29, 2009</t>
  </si>
  <si>
    <t>May 28, 2009</t>
  </si>
  <si>
    <t>May 27, 2009</t>
  </si>
  <si>
    <t>May 26, 2009</t>
  </si>
  <si>
    <t>May 25, 2009</t>
  </si>
  <si>
    <t>May 22, 2009</t>
  </si>
  <si>
    <t>May 21, 2009</t>
  </si>
  <si>
    <t>May 20, 2009</t>
  </si>
  <si>
    <t>May 19, 2009</t>
  </si>
  <si>
    <t>May 18, 2009</t>
  </si>
  <si>
    <t>May 15, 2009</t>
  </si>
  <si>
    <t>May 14, 2009</t>
  </si>
  <si>
    <t>May 13, 2009</t>
  </si>
  <si>
    <t>May 12, 2009</t>
  </si>
  <si>
    <t>May 11, 2009</t>
  </si>
  <si>
    <t>May 8, 2009</t>
  </si>
  <si>
    <t>May 7, 2009</t>
  </si>
  <si>
    <t>May 6, 2009</t>
  </si>
  <si>
    <t>May 5, 2009</t>
  </si>
  <si>
    <t>May 4, 2009</t>
  </si>
  <si>
    <t>Apr 30, 2009</t>
  </si>
  <si>
    <t>Apr 29, 2009</t>
  </si>
  <si>
    <t>Apr 28, 2009</t>
  </si>
  <si>
    <t>Apr 27, 2009</t>
  </si>
  <si>
    <t>Apr 24, 2009</t>
  </si>
  <si>
    <t>Apr 23, 2009</t>
  </si>
  <si>
    <t>Apr 22, 2009</t>
  </si>
  <si>
    <t>Apr 21, 2009</t>
  </si>
  <si>
    <t>Apr 20, 2009</t>
  </si>
  <si>
    <t>Apr 17, 2009</t>
  </si>
  <si>
    <t>Apr 16, 2009</t>
  </si>
  <si>
    <t>Apr 15, 2009</t>
  </si>
  <si>
    <t>Apr 13, 2009</t>
  </si>
  <si>
    <t>Apr 9, 2009</t>
  </si>
  <si>
    <t>Apr 8, 2009</t>
  </si>
  <si>
    <t>Apr 6, 2009</t>
  </si>
  <si>
    <t>Apr 2, 2009</t>
  </si>
  <si>
    <t>Apr 1, 2009</t>
  </si>
  <si>
    <t>Mar 31, 2009</t>
  </si>
  <si>
    <t>Mar 30, 2009</t>
  </si>
  <si>
    <t>Mar 27, 2009</t>
  </si>
  <si>
    <t>Mar 26, 2009</t>
  </si>
  <si>
    <t>Mar 25, 2009</t>
  </si>
  <si>
    <t>Mar 24, 2009</t>
  </si>
  <si>
    <t>Mar 23, 2009</t>
  </si>
  <si>
    <t>Mar 20, 2009</t>
  </si>
  <si>
    <t>Mar 19, 2009</t>
  </si>
  <si>
    <t>Mar 18, 2009</t>
  </si>
  <si>
    <t>Mar 17, 2009</t>
  </si>
  <si>
    <t>Mar 16, 2009</t>
  </si>
  <si>
    <t>Mar 13, 2009</t>
  </si>
  <si>
    <t>Mar 12, 2009</t>
  </si>
  <si>
    <t>Mar 9, 2009</t>
  </si>
  <si>
    <t>Mar 6, 2009</t>
  </si>
  <si>
    <t>Mar 5, 2009</t>
  </si>
  <si>
    <t>Mar 4, 2009</t>
  </si>
  <si>
    <t>Mar 3, 2009</t>
  </si>
  <si>
    <t>Mar 2, 2009</t>
  </si>
  <si>
    <t>Feb 27, 2009</t>
  </si>
  <si>
    <t>Feb 26, 2009</t>
  </si>
  <si>
    <t>Feb 25, 2009</t>
  </si>
  <si>
    <t>Feb 24, 2009</t>
  </si>
  <si>
    <t>Feb 20, 2009</t>
  </si>
  <si>
    <t>Feb 19, 2009</t>
  </si>
  <si>
    <t>Feb 18, 2009</t>
  </si>
  <si>
    <t>Feb 17, 2009</t>
  </si>
  <si>
    <t>Feb 16, 2009</t>
  </si>
  <si>
    <t>Feb 13, 2009</t>
  </si>
  <si>
    <t>Feb 12, 2009</t>
  </si>
  <si>
    <t>Feb 11, 2009</t>
  </si>
  <si>
    <t>Feb 10, 2009</t>
  </si>
  <si>
    <t>Feb 9, 2009</t>
  </si>
  <si>
    <t>Feb 6, 2009</t>
  </si>
  <si>
    <t>Feb 5, 2009</t>
  </si>
  <si>
    <t>Feb 4, 2009</t>
  </si>
  <si>
    <t>Feb 3, 2009</t>
  </si>
  <si>
    <t>Feb 2, 2009</t>
  </si>
  <si>
    <t>Jan 30, 2009</t>
  </si>
  <si>
    <t>Jan 29, 2009</t>
  </si>
  <si>
    <t>Jan 28, 2009</t>
  </si>
  <si>
    <t>Jan 27, 2009</t>
  </si>
  <si>
    <t>Jan 23, 2009</t>
  </si>
  <si>
    <t>Jan 22, 2009</t>
  </si>
  <si>
    <t>Jan 21, 2009</t>
  </si>
  <si>
    <t>Jan 20, 2009</t>
  </si>
  <si>
    <t>Jan 19, 2009</t>
  </si>
  <si>
    <t>Jan 16, 2009</t>
  </si>
  <si>
    <t>Jan 15, 2009</t>
  </si>
  <si>
    <t>Jan 14, 2009</t>
  </si>
  <si>
    <t>Jan 13, 2009</t>
  </si>
  <si>
    <t>Jan 12, 2009</t>
  </si>
  <si>
    <t>Jan 9, 2009</t>
  </si>
  <si>
    <t>Jan 7, 2009</t>
  </si>
  <si>
    <t>Jan 6, 2009</t>
  </si>
  <si>
    <t>Jan 5, 2009</t>
  </si>
  <si>
    <t>Jan 2, 2009</t>
  </si>
  <si>
    <t>Dec 31, 2008</t>
  </si>
  <si>
    <t>Dec 30, 2008</t>
  </si>
  <si>
    <t>Dec 29, 2008</t>
  </si>
  <si>
    <t>Dec 26, 2008</t>
  </si>
  <si>
    <t>Dec 24, 2008</t>
  </si>
  <si>
    <t>Dec 23, 2008</t>
  </si>
  <si>
    <t>Dec 22, 2008</t>
  </si>
  <si>
    <t>Dec 19, 2008</t>
  </si>
  <si>
    <t>Dec 18, 2008</t>
  </si>
  <si>
    <t>Dec 17, 2008</t>
  </si>
  <si>
    <t>Dec 16, 2008</t>
  </si>
  <si>
    <t>Dec 15, 2008</t>
  </si>
  <si>
    <t>Dec 12, 2008</t>
  </si>
  <si>
    <t>Dec 11, 2008</t>
  </si>
  <si>
    <t>Dec 10, 2008</t>
  </si>
  <si>
    <t>Dec 8, 2008</t>
  </si>
  <si>
    <t>Dec 5, 2008</t>
  </si>
  <si>
    <t>Dec 4, 2008</t>
  </si>
  <si>
    <t>Dec 3, 2008</t>
  </si>
  <si>
    <t>Dec 2, 2008</t>
  </si>
  <si>
    <t>Dec 1, 2008</t>
  </si>
  <si>
    <t>Nov 28, 2008</t>
  </si>
  <si>
    <t>Nov 27, 2008</t>
  </si>
  <si>
    <t>Nov 26, 2008</t>
  </si>
  <si>
    <t>Nov 25, 2008</t>
  </si>
  <si>
    <t>Nov 24, 2008</t>
  </si>
  <si>
    <t>Nov 21, 2008</t>
  </si>
  <si>
    <t>Nov 20, 2008</t>
  </si>
  <si>
    <t>Nov 19, 2008</t>
  </si>
  <si>
    <t>Nov 18, 2008</t>
  </si>
  <si>
    <t>Nov 17, 2008</t>
  </si>
  <si>
    <t>Nov 14, 2008</t>
  </si>
  <si>
    <t>Nov 12, 2008</t>
  </si>
  <si>
    <t>Nov 11, 2008</t>
  </si>
  <si>
    <t>Nov 10, 2008</t>
  </si>
  <si>
    <t>Nov 7, 2008</t>
  </si>
  <si>
    <t>Nov 6, 2008</t>
  </si>
  <si>
    <t>Nov 5, 2008</t>
  </si>
  <si>
    <t>Nov 4, 2008</t>
  </si>
  <si>
    <t>Nov 3, 2008</t>
  </si>
  <si>
    <t>Oct 31, 2008</t>
  </si>
  <si>
    <t>Oct 29, 2008</t>
  </si>
  <si>
    <t>Oct 27, 2008</t>
  </si>
  <si>
    <t>Oct 24, 2008</t>
  </si>
  <si>
    <t>Oct 23, 2008</t>
  </si>
  <si>
    <t>Oct 22, 2008</t>
  </si>
  <si>
    <t>Oct 21, 2008</t>
  </si>
  <si>
    <t>Oct 20, 2008</t>
  </si>
  <si>
    <t>Oct 17, 2008</t>
  </si>
  <si>
    <t>Oct 16, 2008</t>
  </si>
  <si>
    <t>Oct 15, 2008</t>
  </si>
  <si>
    <t>Oct 14, 2008</t>
  </si>
  <si>
    <t>Oct 13, 2008</t>
  </si>
  <si>
    <t>Oct 10, 2008</t>
  </si>
  <si>
    <t>Oct 8, 2008</t>
  </si>
  <si>
    <t>Oct 7, 2008</t>
  </si>
  <si>
    <t>Oct 6, 2008</t>
  </si>
  <si>
    <t>Oct 3, 2008</t>
  </si>
  <si>
    <t>Oct 1, 2008</t>
  </si>
  <si>
    <t>Sep 30, 2008</t>
  </si>
  <si>
    <t>Sep 29, 2008</t>
  </si>
  <si>
    <t>Sep 26, 2008</t>
  </si>
  <si>
    <t>Sep 25, 2008</t>
  </si>
  <si>
    <t>Sep 24, 2008</t>
  </si>
  <si>
    <t>Sep 23, 2008</t>
  </si>
  <si>
    <t>Sep 22, 2008</t>
  </si>
  <si>
    <t>Sep 19, 2008</t>
  </si>
  <si>
    <t>Sep 18, 2008</t>
  </si>
  <si>
    <t>Sep 17, 2008</t>
  </si>
  <si>
    <t>Sep 16, 2008</t>
  </si>
  <si>
    <t>Sep 15, 2008</t>
  </si>
  <si>
    <t>Sep 12, 2008</t>
  </si>
  <si>
    <t>Sep 11, 2008</t>
  </si>
  <si>
    <t>Sep 10, 2008</t>
  </si>
  <si>
    <t>Sep 9, 2008</t>
  </si>
  <si>
    <t>Sep 8, 2008</t>
  </si>
  <si>
    <t>Sep 5, 2008</t>
  </si>
  <si>
    <t>Sep 4, 2008</t>
  </si>
  <si>
    <t>Sep 2, 2008</t>
  </si>
  <si>
    <t>Sep 1, 2008</t>
  </si>
  <si>
    <t>Aug 29, 2008</t>
  </si>
  <si>
    <t>Aug 28, 2008</t>
  </si>
  <si>
    <t>Aug 27, 2008</t>
  </si>
  <si>
    <t>Aug 26, 2008</t>
  </si>
  <si>
    <t>Aug 25, 2008</t>
  </si>
  <si>
    <t>Aug 22, 2008</t>
  </si>
  <si>
    <t>Aug 21, 2008</t>
  </si>
  <si>
    <t>Aug 20, 2008</t>
  </si>
  <si>
    <t>Aug 19, 2008</t>
  </si>
  <si>
    <t>Aug 18, 2008</t>
  </si>
  <si>
    <t>Aug 14, 2008</t>
  </si>
  <si>
    <t>Aug 13, 2008</t>
  </si>
  <si>
    <t>Aug 12, 2008</t>
  </si>
  <si>
    <t>Aug 11, 2008</t>
  </si>
  <si>
    <t>Aug 8, 2008</t>
  </si>
  <si>
    <t>Aug 7, 2008</t>
  </si>
  <si>
    <t>Aug 6, 2008</t>
  </si>
  <si>
    <t>Aug 5, 2008</t>
  </si>
  <si>
    <t>Aug 4, 2008</t>
  </si>
  <si>
    <t>Aug 1, 2008</t>
  </si>
  <si>
    <t>Jul 31, 2008</t>
  </si>
  <si>
    <t>Jul 30, 2008</t>
  </si>
  <si>
    <t>Jul 29, 2008</t>
  </si>
  <si>
    <t>Jul 28, 2008</t>
  </si>
  <si>
    <t>Jul 25, 2008</t>
  </si>
  <si>
    <t>Jul 24, 2008</t>
  </si>
  <si>
    <t>Jul 23, 2008</t>
  </si>
  <si>
    <t>Jul 22, 2008</t>
  </si>
  <si>
    <t>Jul 21, 2008</t>
  </si>
  <si>
    <t>Jul 18, 2008</t>
  </si>
  <si>
    <t>Jul 17, 2008</t>
  </si>
  <si>
    <t>Jul 16, 2008</t>
  </si>
  <si>
    <t>Jul 15, 2008</t>
  </si>
  <si>
    <t>Jul 14, 2008</t>
  </si>
  <si>
    <t>Jul 11, 2008</t>
  </si>
  <si>
    <t>Jul 10, 2008</t>
  </si>
  <si>
    <t>Jul 9, 2008</t>
  </si>
  <si>
    <t>Jul 8, 2008</t>
  </si>
  <si>
    <t>Jul 7, 2008</t>
  </si>
  <si>
    <t>Jul 4, 2008</t>
  </si>
  <si>
    <t>Jul 3, 2008</t>
  </si>
  <si>
    <t>Jul 2, 2008</t>
  </si>
  <si>
    <t>Jul 1, 2008</t>
  </si>
  <si>
    <t>Jun 30, 2008</t>
  </si>
  <si>
    <t>Jun 27, 2008</t>
  </si>
  <si>
    <t>Jun 26, 2008</t>
  </si>
  <si>
    <t>Jun 25, 2008</t>
  </si>
  <si>
    <t>Jun 24, 2008</t>
  </si>
  <si>
    <t>Jun 23, 2008</t>
  </si>
  <si>
    <t>Jun 20, 2008</t>
  </si>
  <si>
    <t>Jun 19, 2008</t>
  </si>
  <si>
    <t>Jun 18, 2008</t>
  </si>
  <si>
    <t>Jun 17, 2008</t>
  </si>
  <si>
    <t>Jun 16, 2008</t>
  </si>
  <si>
    <t>Jun 13, 2008</t>
  </si>
  <si>
    <t>Jun 12, 2008</t>
  </si>
  <si>
    <t>Jun 11, 2008</t>
  </si>
  <si>
    <t>Jun 10, 2008</t>
  </si>
  <si>
    <t>Jun 9, 2008</t>
  </si>
  <si>
    <t>Jun 6, 2008</t>
  </si>
  <si>
    <t>Jun 5, 2008</t>
  </si>
  <si>
    <t>Jun 4, 2008</t>
  </si>
  <si>
    <t>Jun 3, 2008</t>
  </si>
  <si>
    <t>Jun 2, 2008</t>
  </si>
  <si>
    <t>May 30, 2008</t>
  </si>
  <si>
    <t>May 29, 2008</t>
  </si>
  <si>
    <t>May 28, 2008</t>
  </si>
  <si>
    <t>May 27, 2008</t>
  </si>
  <si>
    <t>May 26, 2008</t>
  </si>
  <si>
    <t>May 23, 2008</t>
  </si>
  <si>
    <t>May 22, 2008</t>
  </si>
  <si>
    <t>May 21, 2008</t>
  </si>
  <si>
    <t>May 20, 2008</t>
  </si>
  <si>
    <t>May 16, 2008</t>
  </si>
  <si>
    <t>May 15, 2008</t>
  </si>
  <si>
    <t>May 14, 2008</t>
  </si>
  <si>
    <t>May 13, 2008</t>
  </si>
  <si>
    <t>May 12, 2008</t>
  </si>
  <si>
    <t>May 9, 2008</t>
  </si>
  <si>
    <t>May 8, 2008</t>
  </si>
  <si>
    <t>May 7, 2008</t>
  </si>
  <si>
    <t>May 6, 2008</t>
  </si>
  <si>
    <t>May 5, 2008</t>
  </si>
  <si>
    <t>May 2, 2008</t>
  </si>
  <si>
    <t>Apr 30, 2008</t>
  </si>
  <si>
    <t>Apr 29, 2008</t>
  </si>
  <si>
    <t>Apr 28, 2008</t>
  </si>
  <si>
    <t>Apr 25, 2008</t>
  </si>
  <si>
    <t>Apr 24, 2008</t>
  </si>
  <si>
    <t>Apr 23, 2008</t>
  </si>
  <si>
    <t>Apr 22, 2008</t>
  </si>
  <si>
    <t>Apr 21, 2008</t>
  </si>
  <si>
    <t>Apr 17, 2008</t>
  </si>
  <si>
    <t>Apr 16, 2008</t>
  </si>
  <si>
    <t>Apr 15, 2008</t>
  </si>
  <si>
    <t>Apr 11, 2008</t>
  </si>
  <si>
    <t>Apr 10, 2008</t>
  </si>
  <si>
    <t>Apr 9, 2008</t>
  </si>
  <si>
    <t>Apr 8, 2008</t>
  </si>
  <si>
    <t>Apr 7, 2008</t>
  </si>
  <si>
    <t>Apr 4, 2008</t>
  </si>
  <si>
    <t>Apr 3, 2008</t>
  </si>
  <si>
    <t>Apr 2, 2008</t>
  </si>
  <si>
    <t>Apr 1, 2008</t>
  </si>
  <si>
    <t>Mar 31, 2008</t>
  </si>
  <si>
    <t>Mar 28, 2008</t>
  </si>
  <si>
    <t>Mar 27, 2008</t>
  </si>
  <si>
    <t>Mar 26, 2008</t>
  </si>
  <si>
    <t>Mar 25, 2008</t>
  </si>
  <si>
    <t>Mar 24, 2008</t>
  </si>
  <si>
    <t>Mar 19, 2008</t>
  </si>
  <si>
    <t>Mar 18, 2008</t>
  </si>
  <si>
    <t>Mar 17, 2008</t>
  </si>
  <si>
    <t>Mar 14, 2008</t>
  </si>
  <si>
    <t>Mar 13, 2008</t>
  </si>
  <si>
    <t>Mar 12, 2008</t>
  </si>
  <si>
    <t>Mar 11, 2008</t>
  </si>
  <si>
    <t>Mar 10, 2008</t>
  </si>
  <si>
    <t>Mar 7, 2008</t>
  </si>
  <si>
    <t>Mar 5, 2008</t>
  </si>
  <si>
    <t>Mar 4, 2008</t>
  </si>
  <si>
    <t>Mar 3, 2008</t>
  </si>
  <si>
    <t>Feb 29, 2008</t>
  </si>
  <si>
    <t>Feb 28, 2008</t>
  </si>
  <si>
    <t>Feb 27, 2008</t>
  </si>
  <si>
    <t>Feb 26, 2008</t>
  </si>
  <si>
    <t>Feb 25, 2008</t>
  </si>
  <si>
    <t>Feb 22, 2008</t>
  </si>
  <si>
    <t>Feb 21, 2008</t>
  </si>
  <si>
    <t>Feb 20, 2008</t>
  </si>
  <si>
    <t>Feb 19, 2008</t>
  </si>
  <si>
    <t>Feb 18, 2008</t>
  </si>
  <si>
    <t>Feb 15, 2008</t>
  </si>
  <si>
    <t>Feb 14, 2008</t>
  </si>
  <si>
    <t>Feb 13, 2008</t>
  </si>
  <si>
    <t>Feb 12, 2008</t>
  </si>
  <si>
    <t>Feb 11, 2008</t>
  </si>
  <si>
    <t>Feb 8, 2008</t>
  </si>
  <si>
    <t>Feb 7, 2008</t>
  </si>
  <si>
    <t>Feb 6, 2008</t>
  </si>
  <si>
    <t>Feb 5, 2008</t>
  </si>
  <si>
    <t>Feb 4, 2008</t>
  </si>
  <si>
    <t>Feb 1, 2008</t>
  </si>
  <si>
    <t>Jan 31, 2008</t>
  </si>
  <si>
    <t>Jan 30, 2008</t>
  </si>
  <si>
    <t>Jan 29, 2008</t>
  </si>
  <si>
    <t>Jan 28, 2008</t>
  </si>
  <si>
    <t>Jan 25, 2008</t>
  </si>
  <si>
    <t>Jan 24, 2008</t>
  </si>
  <si>
    <t>Jan 23, 2008</t>
  </si>
  <si>
    <t>Jan 22, 2008</t>
  </si>
  <si>
    <t>Jan 21, 2008</t>
  </si>
  <si>
    <t>Jan 18, 2008</t>
  </si>
  <si>
    <t>Jan 17, 2008</t>
  </si>
  <si>
    <t>Jan 16, 2008</t>
  </si>
  <si>
    <t>Jan 15, 2008</t>
  </si>
  <si>
    <t>Jan 14, 2008</t>
  </si>
  <si>
    <t>Jan 11, 2008</t>
  </si>
  <si>
    <t>Jan 10, 2008</t>
  </si>
  <si>
    <t>Jan 9, 2008</t>
  </si>
  <si>
    <t>Jan 8, 2008</t>
  </si>
  <si>
    <t>Jan 7, 2008</t>
  </si>
  <si>
    <t>Jan 4, 2008</t>
  </si>
  <si>
    <t>Jan 3, 2008</t>
  </si>
  <si>
    <t>Jan 2, 2008</t>
  </si>
  <si>
    <t>Jan 1, 2008</t>
  </si>
  <si>
    <t>Dec 31, 2007</t>
  </si>
  <si>
    <t>Dec 28, 2007</t>
  </si>
  <si>
    <t>Dec 27, 2007</t>
  </si>
  <si>
    <t>Dec 26, 2007</t>
  </si>
  <si>
    <t>Dec 24, 2007</t>
  </si>
  <si>
    <t>Dec 20, 2007</t>
  </si>
  <si>
    <t>Dec 19, 2007</t>
  </si>
  <si>
    <t>Dec 18, 2007</t>
  </si>
  <si>
    <t>Dec 17, 2007</t>
  </si>
  <si>
    <t>Dec 14, 2007</t>
  </si>
  <si>
    <t>Dec 13, 2007</t>
  </si>
  <si>
    <t>Dec 12, 2007</t>
  </si>
  <si>
    <t>Dec 11, 2007</t>
  </si>
  <si>
    <t>Dec 10, 2007</t>
  </si>
  <si>
    <t>Dec 7, 2007</t>
  </si>
  <si>
    <t>Dec 6, 2007</t>
  </si>
  <si>
    <t>Dec 5, 2007</t>
  </si>
  <si>
    <t>Dec 4, 2007</t>
  </si>
  <si>
    <t>Dec 3, 2007</t>
  </si>
  <si>
    <t>Nov 30, 2007</t>
  </si>
  <si>
    <t>Nov 29, 2007</t>
  </si>
  <si>
    <t>Nov 28, 2007</t>
  </si>
  <si>
    <t>Nov 27, 2007</t>
  </si>
  <si>
    <t>Nov 26, 2007</t>
  </si>
  <si>
    <t>Nov 23, 2007</t>
  </si>
  <si>
    <t>Nov 22, 2007</t>
  </si>
  <si>
    <t>Nov 21, 2007</t>
  </si>
  <si>
    <t>Nov 20, 2007</t>
  </si>
  <si>
    <t>Nov 19, 2007</t>
  </si>
  <si>
    <t>Nov 16, 2007</t>
  </si>
  <si>
    <t>Nov 15, 2007</t>
  </si>
  <si>
    <t>Nov 14, 2007</t>
  </si>
  <si>
    <t>Nov 13, 2007</t>
  </si>
  <si>
    <t>Nov 12, 2007</t>
  </si>
  <si>
    <t>Nov 8, 2007</t>
  </si>
  <si>
    <t>Nov 7, 2007</t>
  </si>
  <si>
    <t>Nov 6, 2007</t>
  </si>
  <si>
    <t>Nov 5, 2007</t>
  </si>
  <si>
    <t>Nov 2, 2007</t>
  </si>
  <si>
    <t>Nov 1, 2007</t>
  </si>
  <si>
    <t>Oct 31, 2007</t>
  </si>
  <si>
    <t>Oct 30, 2007</t>
  </si>
  <si>
    <t>Oct 29, 2007</t>
  </si>
  <si>
    <t>Oct 26, 2007</t>
  </si>
  <si>
    <t>Oct 25, 2007</t>
  </si>
  <si>
    <t>Oct 24, 2007</t>
  </si>
  <si>
    <t>Oct 23, 2007</t>
  </si>
  <si>
    <t>Oct 22, 2007</t>
  </si>
  <si>
    <t>Oct 19, 2007</t>
  </si>
  <si>
    <t>Oct 18, 2007</t>
  </si>
  <si>
    <t>Oct 17, 2007</t>
  </si>
  <si>
    <t>Oct 16, 2007</t>
  </si>
  <si>
    <t>Oct 15, 2007</t>
  </si>
  <si>
    <t>Oct 12, 2007</t>
  </si>
  <si>
    <t>Oct 11, 2007</t>
  </si>
  <si>
    <t>Oct 10, 2007</t>
  </si>
  <si>
    <t>Oct 9, 2007</t>
  </si>
  <si>
    <t>Oct 8, 2007</t>
  </si>
  <si>
    <t>Oct 5, 2007</t>
  </si>
  <si>
    <t>Oct 4, 2007</t>
  </si>
  <si>
    <t>Oct 3, 2007</t>
  </si>
  <si>
    <t>Oct 1, 2007</t>
  </si>
  <si>
    <t>Sep 28, 2007</t>
  </si>
  <si>
    <t>Sep 27, 2007</t>
  </si>
  <si>
    <t>Sep 26, 2007</t>
  </si>
  <si>
    <t>Sep 25, 2007</t>
  </si>
  <si>
    <t>Sep 24, 2007</t>
  </si>
  <si>
    <t>Sep 21, 2007</t>
  </si>
  <si>
    <t>Sep 20, 2007</t>
  </si>
  <si>
    <t>Sep 19, 2007</t>
  </si>
  <si>
    <t>Sep 18, 2007</t>
  </si>
  <si>
    <t>Sep 17, 2007</t>
  </si>
  <si>
    <t>Sep 14, 2007</t>
  </si>
  <si>
    <t>Sep 13, 2007</t>
  </si>
  <si>
    <t>Sep 12, 2007</t>
  </si>
  <si>
    <t>Sep 11, 2007</t>
  </si>
  <si>
    <t>Sep 10, 2007</t>
  </si>
  <si>
    <t>Sep 7, 2007</t>
  </si>
  <si>
    <t>Sep 6, 2007</t>
  </si>
  <si>
    <t>Sep 5, 2007</t>
  </si>
  <si>
    <t>Sep 4, 2007</t>
  </si>
  <si>
    <t>Sep 3, 2007</t>
  </si>
  <si>
    <t>Aug 31, 2007</t>
  </si>
  <si>
    <t>Aug 30, 2007</t>
  </si>
  <si>
    <t>Aug 29, 2007</t>
  </si>
  <si>
    <t>Aug 28, 2007</t>
  </si>
  <si>
    <t>Aug 27, 2007</t>
  </si>
  <si>
    <t>Aug 24, 2007</t>
  </si>
  <si>
    <t>Aug 23, 2007</t>
  </si>
  <si>
    <t>Aug 22, 2007</t>
  </si>
  <si>
    <t>Aug 21, 2007</t>
  </si>
  <si>
    <t>Aug 20, 2007</t>
  </si>
  <si>
    <t>Aug 17, 2007</t>
  </si>
  <si>
    <t>Aug 16, 2007</t>
  </si>
  <si>
    <t>Aug 14, 2007</t>
  </si>
  <si>
    <t>Aug 13, 2007</t>
  </si>
  <si>
    <t>Aug 10, 2007</t>
  </si>
  <si>
    <t>Aug 9, 2007</t>
  </si>
  <si>
    <t>Aug 8, 2007</t>
  </si>
  <si>
    <t>Aug 7, 2007</t>
  </si>
  <si>
    <t>Aug 6, 2007</t>
  </si>
  <si>
    <t>Aug 3, 2007</t>
  </si>
  <si>
    <t>Aug 2, 2007</t>
  </si>
  <si>
    <t>Aug 1, 2007</t>
  </si>
  <si>
    <t>Jul 31, 2007</t>
  </si>
  <si>
    <t>Jul 30, 2007</t>
  </si>
  <si>
    <t>Jul 27, 2007</t>
  </si>
  <si>
    <t>Jul 26, 2007</t>
  </si>
  <si>
    <t>Jul 25, 2007</t>
  </si>
  <si>
    <t>Jul 24, 2007</t>
  </si>
  <si>
    <t>Jul 23, 2007</t>
  </si>
  <si>
    <t>Jul 20, 2007</t>
  </si>
  <si>
    <t>Jul 19, 2007</t>
  </si>
  <si>
    <t>Jul 18, 2007</t>
  </si>
  <si>
    <t>Jul 17, 2007</t>
  </si>
  <si>
    <t>Jul 16, 2007</t>
  </si>
  <si>
    <t>Jul 13, 2007</t>
  </si>
  <si>
    <t>Jul 12, 2007</t>
  </si>
  <si>
    <t>Jul 11, 2007</t>
  </si>
  <si>
    <t>Jul 10, 2007</t>
  </si>
  <si>
    <t>Jul 9, 2007</t>
  </si>
  <si>
    <t>Jul 6, 2007</t>
  </si>
  <si>
    <t>Jul 5, 2007</t>
  </si>
  <si>
    <t>Jul 4, 2007</t>
  </si>
  <si>
    <t>Jul 3, 2007</t>
  </si>
  <si>
    <t>Jul 2, 2007</t>
  </si>
  <si>
    <t>Jun 29, 2007</t>
  </si>
  <si>
    <t>Jun 28, 2007</t>
  </si>
  <si>
    <t>Jun 27, 2007</t>
  </si>
  <si>
    <t>Jun 26, 2007</t>
  </si>
  <si>
    <t>Jun 25, 2007</t>
  </si>
  <si>
    <t>Jun 22, 2007</t>
  </si>
  <si>
    <t>Jun 21, 2007</t>
  </si>
  <si>
    <t>Jun 20, 2007</t>
  </si>
  <si>
    <t>Jun 19, 2007</t>
  </si>
  <si>
    <t>Jun 18, 2007</t>
  </si>
  <si>
    <t>Jun 15, 2007</t>
  </si>
  <si>
    <t>Jun 14, 2007</t>
  </si>
  <si>
    <t>Jun 13, 2007</t>
  </si>
  <si>
    <t>Jun 12, 2007</t>
  </si>
  <si>
    <t>Jun 11, 2007</t>
  </si>
  <si>
    <t>Jun 8, 2007</t>
  </si>
  <si>
    <t>Jun 7, 2007</t>
  </si>
  <si>
    <t>Jun 6, 2007</t>
  </si>
  <si>
    <t>Jun 5, 2007</t>
  </si>
  <si>
    <t>Jun 4, 2007</t>
  </si>
  <si>
    <t>Jun 1, 2007</t>
  </si>
  <si>
    <t>May 31, 2007</t>
  </si>
  <si>
    <t>May 30, 2007</t>
  </si>
  <si>
    <t>May 29, 2007</t>
  </si>
  <si>
    <t>May 28, 2007</t>
  </si>
  <si>
    <t>May 25, 2007</t>
  </si>
  <si>
    <t>May 24, 2007</t>
  </si>
  <si>
    <t>May 23, 2007</t>
  </si>
  <si>
    <t>May 22, 2007</t>
  </si>
  <si>
    <t>May 21, 2007</t>
  </si>
  <si>
    <t>May 18, 2007</t>
  </si>
  <si>
    <t>May 17, 2007</t>
  </si>
  <si>
    <t>May 16, 2007</t>
  </si>
  <si>
    <t>May 15, 2007</t>
  </si>
  <si>
    <t>May 14, 2007</t>
  </si>
  <si>
    <t>May 11, 2007</t>
  </si>
  <si>
    <t>May 10, 2007</t>
  </si>
  <si>
    <t>May 9, 2007</t>
  </si>
  <si>
    <t>May 8, 2007</t>
  </si>
  <si>
    <t>May 7, 2007</t>
  </si>
  <si>
    <t>May 4, 2007</t>
  </si>
  <si>
    <t>May 3, 2007</t>
  </si>
  <si>
    <t>Apr 30, 2007</t>
  </si>
  <si>
    <t>Apr 27, 2007</t>
  </si>
  <si>
    <t>Apr 26, 2007</t>
  </si>
  <si>
    <t>Apr 25, 2007</t>
  </si>
  <si>
    <t>Apr 24, 2007</t>
  </si>
  <si>
    <t>Apr 23, 2007</t>
  </si>
  <si>
    <t>Apr 20, 2007</t>
  </si>
  <si>
    <t>Apr 19, 2007</t>
  </si>
  <si>
    <t>Apr 18, 2007</t>
  </si>
  <si>
    <t>Apr 17, 2007</t>
  </si>
  <si>
    <t>Apr 16, 2007</t>
  </si>
  <si>
    <t>Apr 13, 2007</t>
  </si>
  <si>
    <t>Apr 12, 2007</t>
  </si>
  <si>
    <t>Apr 11, 2007</t>
  </si>
  <si>
    <t>Apr 10, 2007</t>
  </si>
  <si>
    <t>Apr 9, 2007</t>
  </si>
  <si>
    <t>Apr 5, 2007</t>
  </si>
  <si>
    <t>Apr 4, 2007</t>
  </si>
  <si>
    <t>Apr 3, 2007</t>
  </si>
  <si>
    <t>Apr 2, 2007</t>
  </si>
  <si>
    <t>Mar 30, 2007</t>
  </si>
  <si>
    <t>Mar 29, 2007</t>
  </si>
  <si>
    <t>Mar 28, 2007</t>
  </si>
  <si>
    <t>Mar 26, 2007</t>
  </si>
  <si>
    <t>Mar 23, 2007</t>
  </si>
  <si>
    <t>Mar 22, 2007</t>
  </si>
  <si>
    <t>Mar 21, 2007</t>
  </si>
  <si>
    <t>Mar 20, 2007</t>
  </si>
  <si>
    <t>Mar 19, 2007</t>
  </si>
  <si>
    <t>Mar 16, 2007</t>
  </si>
  <si>
    <t>Mar 15, 2007</t>
  </si>
  <si>
    <t>Mar 14, 2007</t>
  </si>
  <si>
    <t>Mar 13, 2007</t>
  </si>
  <si>
    <t>Mar 12, 2007</t>
  </si>
  <si>
    <t>Mar 9, 2007</t>
  </si>
  <si>
    <t>Mar 8, 2007</t>
  </si>
  <si>
    <t>Mar 7, 2007</t>
  </si>
  <si>
    <t>Mar 6, 2007</t>
  </si>
  <si>
    <t>Mar 5, 2007</t>
  </si>
  <si>
    <t>Mar 2, 2007</t>
  </si>
  <si>
    <t>Mar 1, 2007</t>
  </si>
  <si>
    <t>Feb 28, 2007</t>
  </si>
  <si>
    <t>Feb 27, 2007</t>
  </si>
  <si>
    <t>Feb 26, 2007</t>
  </si>
  <si>
    <t>Feb 23, 2007</t>
  </si>
  <si>
    <t>Feb 22, 2007</t>
  </si>
  <si>
    <t>Feb 21, 2007</t>
  </si>
  <si>
    <t>Feb 20, 2007</t>
  </si>
  <si>
    <t>Feb 19, 2007</t>
  </si>
  <si>
    <t>Feb 15, 2007</t>
  </si>
  <si>
    <t>Feb 14, 2007</t>
  </si>
  <si>
    <t>Feb 13, 2007</t>
  </si>
  <si>
    <t>Feb 12, 2007</t>
  </si>
  <si>
    <t>Feb 9, 2007</t>
  </si>
  <si>
    <t>Feb 8, 2007</t>
  </si>
  <si>
    <t>Feb 7, 2007</t>
  </si>
  <si>
    <t>Feb 6, 2007</t>
  </si>
  <si>
    <t>Feb 5, 2007</t>
  </si>
  <si>
    <t>Feb 2, 2007</t>
  </si>
  <si>
    <t>Feb 1, 2007</t>
  </si>
  <si>
    <t>Jan 31, 2007</t>
  </si>
  <si>
    <t>Jan 29, 2007</t>
  </si>
  <si>
    <t>Jan 25, 2007</t>
  </si>
  <si>
    <t>Jan 24, 2007</t>
  </si>
  <si>
    <t>Jan 23, 2007</t>
  </si>
  <si>
    <t>Jan 22, 2007</t>
  </si>
  <si>
    <t>Jan 19, 2007</t>
  </si>
  <si>
    <t>Jan 18, 2007</t>
  </si>
  <si>
    <t>Jan 17, 2007</t>
  </si>
  <si>
    <t>Jan 16, 2007</t>
  </si>
  <si>
    <t>Jan 15, 2007</t>
  </si>
  <si>
    <t>Jan 12, 2007</t>
  </si>
  <si>
    <t>Jan 11, 2007</t>
  </si>
  <si>
    <t>Jan 10, 2007</t>
  </si>
  <si>
    <t>Jan 9, 2007</t>
  </si>
  <si>
    <t>Jan 8, 2007</t>
  </si>
  <si>
    <t>Jan 5, 2007</t>
  </si>
  <si>
    <t>Jan 4, 2007</t>
  </si>
  <si>
    <t>Jan 3, 2007</t>
  </si>
  <si>
    <t>Jan 2, 2007</t>
  </si>
  <si>
    <t>Dec 29, 2006</t>
  </si>
  <si>
    <t>Dec 28, 2006</t>
  </si>
  <si>
    <t>Dec 27, 2006</t>
  </si>
  <si>
    <t>Dec 26, 2006</t>
  </si>
  <si>
    <t>Dec 22, 2006</t>
  </si>
  <si>
    <t>Dec 21, 2006</t>
  </si>
  <si>
    <t>Dec 20, 2006</t>
  </si>
  <si>
    <t>Dec 19, 2006</t>
  </si>
  <si>
    <t>Dec 18, 2006</t>
  </si>
  <si>
    <t>Dec 15, 2006</t>
  </si>
  <si>
    <t>Dec 14, 2006</t>
  </si>
  <si>
    <t>Dec 13, 2006</t>
  </si>
  <si>
    <t>Dec 12, 2006</t>
  </si>
  <si>
    <t>Dec 11, 2006</t>
  </si>
  <si>
    <t>Dec 8, 2006</t>
  </si>
  <si>
    <t>Dec 7, 2006</t>
  </si>
  <si>
    <t>Dec 6, 2006</t>
  </si>
  <si>
    <t>Dec 5, 2006</t>
  </si>
  <si>
    <t>Dec 4, 2006</t>
  </si>
  <si>
    <t>Dec 1, 2006</t>
  </si>
  <si>
    <t>Nov 30, 2006</t>
  </si>
  <si>
    <t>Nov 29, 2006</t>
  </si>
  <si>
    <t>Nov 28, 2006</t>
  </si>
  <si>
    <t>Nov 27, 2006</t>
  </si>
  <si>
    <t>Nov 24, 2006</t>
  </si>
  <si>
    <t>Nov 23, 2006</t>
  </si>
  <si>
    <t>Nov 22, 2006</t>
  </si>
  <si>
    <t>Nov 21, 2006</t>
  </si>
  <si>
    <t>Nov 20, 2006</t>
  </si>
  <si>
    <t>Nov 17, 2006</t>
  </si>
  <si>
    <t>Nov 16, 2006</t>
  </si>
  <si>
    <t>Nov 15, 2006</t>
  </si>
  <si>
    <t>Nov 14, 2006</t>
  </si>
  <si>
    <t>Nov 13, 2006</t>
  </si>
  <si>
    <t>Nov 10, 2006</t>
  </si>
  <si>
    <t>Nov 9, 2006</t>
  </si>
  <si>
    <t>Nov 8, 2006</t>
  </si>
  <si>
    <t>Nov 7, 2006</t>
  </si>
  <si>
    <t>Nov 6, 2006</t>
  </si>
  <si>
    <t>Nov 3, 2006</t>
  </si>
  <si>
    <t>Nov 2, 2006</t>
  </si>
  <si>
    <t>Nov 1, 2006</t>
  </si>
  <si>
    <t>Oct 31, 2006</t>
  </si>
  <si>
    <t>Oct 30, 2006</t>
  </si>
  <si>
    <t>Oct 27, 2006</t>
  </si>
  <si>
    <t>Oct 26, 2006</t>
  </si>
  <si>
    <t>Oct 23, 2006</t>
  </si>
  <si>
    <t>Oct 20, 2006</t>
  </si>
  <si>
    <t>Oct 19, 2006</t>
  </si>
  <si>
    <t>Oct 18, 2006</t>
  </si>
  <si>
    <t>Oct 17, 2006</t>
  </si>
  <si>
    <t>Oct 16, 2006</t>
  </si>
  <si>
    <t>Oct 13, 2006</t>
  </si>
  <si>
    <t>Oct 12, 2006</t>
  </si>
  <si>
    <t>Oct 11, 2006</t>
  </si>
  <si>
    <t>Oct 10, 2006</t>
  </si>
  <si>
    <t>Oct 9, 2006</t>
  </si>
  <si>
    <t>Oct 6, 2006</t>
  </si>
  <si>
    <t>Oct 5, 2006</t>
  </si>
  <si>
    <t>Oct 4, 2006</t>
  </si>
  <si>
    <t>Oct 3, 2006</t>
  </si>
  <si>
    <t>Sep 29, 2006</t>
  </si>
  <si>
    <t>Sep 28, 2006</t>
  </si>
  <si>
    <t>Sep 27, 2006</t>
  </si>
  <si>
    <t>Sep 26, 2006</t>
  </si>
  <si>
    <t>Sep 25, 2006</t>
  </si>
  <si>
    <t>Sep 22, 2006</t>
  </si>
  <si>
    <t>Sep 21, 2006</t>
  </si>
  <si>
    <t>Sep 20, 2006</t>
  </si>
  <si>
    <t>Sep 19, 2006</t>
  </si>
  <si>
    <t>Sep 18, 2006</t>
  </si>
  <si>
    <t>Sep 15, 2006</t>
  </si>
  <si>
    <t>Sep 14, 2006</t>
  </si>
  <si>
    <t>Sep 13, 2006</t>
  </si>
  <si>
    <t>Sep 12, 2006</t>
  </si>
  <si>
    <t>Sep 11, 2006</t>
  </si>
  <si>
    <t>Sep 8, 2006</t>
  </si>
  <si>
    <t>Sep 7, 2006</t>
  </si>
  <si>
    <t>Sep 6, 2006</t>
  </si>
  <si>
    <t>Sep 5, 2006</t>
  </si>
  <si>
    <t>Sep 4, 2006</t>
  </si>
  <si>
    <t>Sep 1, 2006</t>
  </si>
  <si>
    <t>Aug 31, 2006</t>
  </si>
  <si>
    <t>Aug 30, 2006</t>
  </si>
  <si>
    <t>Aug 29, 2006</t>
  </si>
  <si>
    <t>Aug 28, 2006</t>
  </si>
  <si>
    <t>Aug 25, 2006</t>
  </si>
  <si>
    <t>Aug 24, 2006</t>
  </si>
  <si>
    <t>Aug 23, 2006</t>
  </si>
  <si>
    <t>Aug 22, 2006</t>
  </si>
  <si>
    <t>Aug 21, 2006</t>
  </si>
  <si>
    <t>Aug 18, 2006</t>
  </si>
  <si>
    <t>Aug 17, 2006</t>
  </si>
  <si>
    <t>Aug 16, 2006</t>
  </si>
  <si>
    <t>Aug 14, 2006</t>
  </si>
  <si>
    <t>Aug 11, 2006</t>
  </si>
  <si>
    <t>Aug 10, 2006</t>
  </si>
  <si>
    <t>Aug 9, 2006</t>
  </si>
  <si>
    <t>Aug 8, 2006</t>
  </si>
  <si>
    <t>Aug 7, 2006</t>
  </si>
  <si>
    <t>Aug 4, 2006</t>
  </si>
  <si>
    <t>Aug 3, 2006</t>
  </si>
  <si>
    <t>Aug 2, 2006</t>
  </si>
  <si>
    <t>Aug 1, 2006</t>
  </si>
  <si>
    <t>Jul 31, 2006</t>
  </si>
  <si>
    <t>Jul 28, 2006</t>
  </si>
  <si>
    <t>Jul 27, 2006</t>
  </si>
  <si>
    <t>Jul 26, 2006</t>
  </si>
  <si>
    <t>Jul 25, 2006</t>
  </si>
  <si>
    <t>Jul 24, 2006</t>
  </si>
  <si>
    <t>Jul 21, 2006</t>
  </si>
  <si>
    <t>Jul 20, 2006</t>
  </si>
  <si>
    <t>Jul 19, 2006</t>
  </si>
  <si>
    <t>Jul 18, 2006</t>
  </si>
  <si>
    <t>Jul 17, 2006</t>
  </si>
  <si>
    <t>Jul 14, 2006</t>
  </si>
  <si>
    <t>Jul 13, 2006</t>
  </si>
  <si>
    <t>Jul 12, 2006</t>
  </si>
  <si>
    <t>Jul 11, 2006</t>
  </si>
  <si>
    <t>Jul 10, 2006</t>
  </si>
  <si>
    <t>Jul 7, 2006</t>
  </si>
  <si>
    <t>Jul 6, 2006</t>
  </si>
  <si>
    <t>Jul 5, 2006</t>
  </si>
  <si>
    <t>Jul 4, 2006</t>
  </si>
  <si>
    <t>Jul 3, 2006</t>
  </si>
  <si>
    <t>Jun 30, 2006</t>
  </si>
  <si>
    <t>Jun 29, 2006</t>
  </si>
  <si>
    <t>Jun 28, 2006</t>
  </si>
  <si>
    <t>Jun 27, 2006</t>
  </si>
  <si>
    <t>Jun 26, 2006</t>
  </si>
  <si>
    <t>Jun 23, 2006</t>
  </si>
  <si>
    <t>Jun 22, 2006</t>
  </si>
  <si>
    <t>Jun 21, 2006</t>
  </si>
  <si>
    <t>Jun 20, 2006</t>
  </si>
  <si>
    <t>Jun 19, 2006</t>
  </si>
  <si>
    <t>Jun 16, 2006</t>
  </si>
  <si>
    <t>Jun 15, 2006</t>
  </si>
  <si>
    <t>Jun 14, 2006</t>
  </si>
  <si>
    <t>Jun 13, 2006</t>
  </si>
  <si>
    <t>Jun 12, 2006</t>
  </si>
  <si>
    <t>Jun 9, 2006</t>
  </si>
  <si>
    <t>Jun 8, 2006</t>
  </si>
  <si>
    <t>Jun 7, 2006</t>
  </si>
  <si>
    <t>Jun 6, 2006</t>
  </si>
  <si>
    <t>Jun 5, 2006</t>
  </si>
  <si>
    <t>Jun 2, 2006</t>
  </si>
  <si>
    <t>Jun 1, 2006</t>
  </si>
  <si>
    <t>May 31, 2006</t>
  </si>
  <si>
    <t>May 30, 2006</t>
  </si>
  <si>
    <t>May 29, 2006</t>
  </si>
  <si>
    <t>May 26, 2006</t>
  </si>
  <si>
    <t>May 25, 2006</t>
  </si>
  <si>
    <t>May 24, 2006</t>
  </si>
  <si>
    <t>May 23, 2006</t>
  </si>
  <si>
    <t>May 22, 2006</t>
  </si>
  <si>
    <t>May 19, 2006</t>
  </si>
  <si>
    <t>May 18, 2006</t>
  </si>
  <si>
    <t>May 17, 2006</t>
  </si>
  <si>
    <t>May 16, 2006</t>
  </si>
  <si>
    <t>May 15, 2006</t>
  </si>
  <si>
    <t>May 12, 2006</t>
  </si>
  <si>
    <t>May 11, 2006</t>
  </si>
  <si>
    <t>May 10, 2006</t>
  </si>
  <si>
    <t>May 9, 2006</t>
  </si>
  <si>
    <t>May 8, 2006</t>
  </si>
  <si>
    <t>May 5, 2006</t>
  </si>
  <si>
    <t>May 4, 2006</t>
  </si>
  <si>
    <t>May 3, 2006</t>
  </si>
  <si>
    <t>May 2, 2006</t>
  </si>
  <si>
    <t>Apr 28, 2006</t>
  </si>
  <si>
    <t>Apr 27, 2006</t>
  </si>
  <si>
    <t>Apr 26, 2006</t>
  </si>
  <si>
    <t>Apr 25, 2006</t>
  </si>
  <si>
    <t>Apr 24, 2006</t>
  </si>
  <si>
    <t>Apr 21, 2006</t>
  </si>
  <si>
    <t>Apr 20, 2006</t>
  </si>
  <si>
    <t>Apr 19, 2006</t>
  </si>
  <si>
    <t>Apr 18, 2006</t>
  </si>
  <si>
    <t>Apr 17, 2006</t>
  </si>
  <si>
    <t>Apr 13, 2006</t>
  </si>
  <si>
    <t>Apr 12, 2006</t>
  </si>
  <si>
    <t>Apr 10, 2006</t>
  </si>
  <si>
    <t>Apr 7, 2006</t>
  </si>
  <si>
    <t>Apr 5, 2006</t>
  </si>
  <si>
    <t>Apr 4, 2006</t>
  </si>
  <si>
    <t>Apr 3, 2006</t>
  </si>
  <si>
    <t>Mar 31, 2006</t>
  </si>
  <si>
    <t>Mar 30, 2006</t>
  </si>
  <si>
    <t>Mar 29, 2006</t>
  </si>
  <si>
    <t>Mar 28, 2006</t>
  </si>
  <si>
    <t>Mar 27, 2006</t>
  </si>
  <si>
    <t>Mar 24, 2006</t>
  </si>
  <si>
    <t>Mar 23, 2006</t>
  </si>
  <si>
    <t>Mar 22, 2006</t>
  </si>
  <si>
    <t>Mar 21, 2006</t>
  </si>
  <si>
    <t>Mar 20, 2006</t>
  </si>
  <si>
    <t>Mar 17, 2006</t>
  </si>
  <si>
    <t>Mar 16, 2006</t>
  </si>
  <si>
    <t>Mar 14, 2006</t>
  </si>
  <si>
    <t>Mar 13, 2006</t>
  </si>
  <si>
    <t>Mar 10, 2006</t>
  </si>
  <si>
    <t>Mar 9, 2006</t>
  </si>
  <si>
    <t>Mar 8, 2006</t>
  </si>
  <si>
    <t>Mar 7, 2006</t>
  </si>
  <si>
    <t>Mar 6, 2006</t>
  </si>
  <si>
    <t>Mar 3, 2006</t>
  </si>
  <si>
    <t>Mar 2, 2006</t>
  </si>
  <si>
    <t>Mar 1, 2006</t>
  </si>
  <si>
    <t>Feb 28, 2006</t>
  </si>
  <si>
    <t>Feb 27, 2006</t>
  </si>
  <si>
    <t>Feb 24, 2006</t>
  </si>
  <si>
    <t>Feb 23, 2006</t>
  </si>
  <si>
    <t>Feb 22, 2006</t>
  </si>
  <si>
    <t>Feb 21, 2006</t>
  </si>
  <si>
    <t>Feb 20, 2006</t>
  </si>
  <si>
    <t>Feb 17, 2006</t>
  </si>
  <si>
    <t>Feb 16, 2006</t>
  </si>
  <si>
    <t>Feb 15, 2006</t>
  </si>
  <si>
    <t>Feb 14, 2006</t>
  </si>
  <si>
    <t>Feb 13, 2006</t>
  </si>
  <si>
    <t>Feb 10, 2006</t>
  </si>
  <si>
    <t>Feb 8, 2006</t>
  </si>
  <si>
    <t>Feb 7, 2006</t>
  </si>
  <si>
    <t>Feb 6, 2006</t>
  </si>
  <si>
    <t>Feb 3, 2006</t>
  </si>
  <si>
    <t>Feb 2, 2006</t>
  </si>
  <si>
    <t>Feb 1, 2006</t>
  </si>
  <si>
    <t>Jan 31, 2006</t>
  </si>
  <si>
    <t>Jan 30, 2006</t>
  </si>
  <si>
    <t>Jan 27, 2006</t>
  </si>
  <si>
    <t>Jan 25, 2006</t>
  </si>
  <si>
    <t>Jan 24, 2006</t>
  </si>
  <si>
    <t>Jan 23, 2006</t>
  </si>
  <si>
    <t>Jan 20, 2006</t>
  </si>
  <si>
    <t>Jan 19, 2006</t>
  </si>
  <si>
    <t>Jan 18, 2006</t>
  </si>
  <si>
    <t>Jan 17, 2006</t>
  </si>
  <si>
    <t>Jan 16, 2006</t>
  </si>
  <si>
    <t>Jan 13, 2006</t>
  </si>
  <si>
    <t>Jan 12, 2006</t>
  </si>
  <si>
    <t>Jan 10, 2006</t>
  </si>
  <si>
    <t>Jan 9, 2006</t>
  </si>
  <si>
    <t>Jan 6, 2006</t>
  </si>
  <si>
    <t>Jan 5, 2006</t>
  </si>
  <si>
    <t>Jan 4, 2006</t>
  </si>
  <si>
    <t>Jan 3, 2006</t>
  </si>
  <si>
    <t>Jan 2, 2006</t>
  </si>
  <si>
    <t>Dec 30, 2005</t>
  </si>
  <si>
    <t>Dec 29, 2005</t>
  </si>
  <si>
    <t>Dec 28, 2005</t>
  </si>
  <si>
    <t>Dec 27, 2005</t>
  </si>
  <si>
    <t>Dec 26, 2005</t>
  </si>
  <si>
    <t>Dec 23, 2005</t>
  </si>
  <si>
    <t>Dec 22, 2005</t>
  </si>
  <si>
    <t>Dec 21, 2005</t>
  </si>
  <si>
    <t>Dec 20, 2005</t>
  </si>
  <si>
    <t>Dec 19, 2005</t>
  </si>
  <si>
    <t>Dec 16, 2005</t>
  </si>
  <si>
    <t>Dec 15, 2005</t>
  </si>
  <si>
    <t>Dec 14, 2005</t>
  </si>
  <si>
    <t>Dec 13, 2005</t>
  </si>
  <si>
    <t>Dec 12, 2005</t>
  </si>
  <si>
    <t>Dec 9, 2005</t>
  </si>
  <si>
    <t>Dec 8, 2005</t>
  </si>
  <si>
    <t>Dec 7, 2005</t>
  </si>
  <si>
    <t>Dec 6, 2005</t>
  </si>
  <si>
    <t>Dec 5, 2005</t>
  </si>
  <si>
    <t>Dec 2, 2005</t>
  </si>
  <si>
    <t>Dec 1, 2005</t>
  </si>
  <si>
    <t>Nov 30, 2005</t>
  </si>
  <si>
    <t>Nov 29, 2005</t>
  </si>
  <si>
    <t>Nov 28, 2005</t>
  </si>
  <si>
    <t>Nov 25, 2005</t>
  </si>
  <si>
    <t>Nov 24, 2005</t>
  </si>
  <si>
    <t>Nov 23, 2005</t>
  </si>
  <si>
    <t>Nov 22, 2005</t>
  </si>
  <si>
    <t>Nov 21, 2005</t>
  </si>
  <si>
    <t>Nov 18, 2005</t>
  </si>
  <si>
    <t>Nov 17, 2005</t>
  </si>
  <si>
    <t>Nov 16, 2005</t>
  </si>
  <si>
    <t>Nov 14, 2005</t>
  </si>
  <si>
    <t>Nov 11, 2005</t>
  </si>
  <si>
    <t>Nov 10, 2005</t>
  </si>
  <si>
    <t>Nov 9, 2005</t>
  </si>
  <si>
    <t>Nov 8, 2005</t>
  </si>
  <si>
    <t>Nov 7, 2005</t>
  </si>
  <si>
    <t>Nov 4, 2005</t>
  </si>
  <si>
    <t>Nov 2, 2005</t>
  </si>
  <si>
    <t>Oct 31, 2005</t>
  </si>
  <si>
    <t>Oct 28, 2005</t>
  </si>
  <si>
    <t>Oct 27, 2005</t>
  </si>
  <si>
    <t>Oct 26, 2005</t>
  </si>
  <si>
    <t>Oct 25, 2005</t>
  </si>
  <si>
    <t>Oct 24, 2005</t>
  </si>
  <si>
    <t>Oct 21, 2005</t>
  </si>
  <si>
    <t>Oct 20, 2005</t>
  </si>
  <si>
    <t>Oct 19, 2005</t>
  </si>
  <si>
    <t>Oct 18, 2005</t>
  </si>
  <si>
    <t>Oct 17, 2005</t>
  </si>
  <si>
    <t>Oct 14, 2005</t>
  </si>
  <si>
    <t>Oct 13, 2005</t>
  </si>
  <si>
    <t>Oct 11, 2005</t>
  </si>
  <si>
    <t>Oct 10, 2005</t>
  </si>
  <si>
    <t>Oct 7, 2005</t>
  </si>
  <si>
    <t>Oct 6, 2005</t>
  </si>
  <si>
    <t>Oct 5, 2005</t>
  </si>
  <si>
    <t>Oct 4, 2005</t>
  </si>
  <si>
    <t>Oct 3, 2005</t>
  </si>
  <si>
    <t>Sep 30, 2005</t>
  </si>
  <si>
    <t>Sep 29, 2005</t>
  </si>
  <si>
    <t>Sep 28, 2005</t>
  </si>
  <si>
    <t>Sep 27, 2005</t>
  </si>
  <si>
    <t>Sep 26, 2005</t>
  </si>
  <si>
    <t>Sep 23, 2005</t>
  </si>
  <si>
    <t>Sep 22, 2005</t>
  </si>
  <si>
    <t>Sep 21, 2005</t>
  </si>
  <si>
    <t>Sep 20, 2005</t>
  </si>
  <si>
    <t>Sep 19, 2005</t>
  </si>
  <si>
    <t>Sep 16, 2005</t>
  </si>
  <si>
    <t>Sep 15, 2005</t>
  </si>
  <si>
    <t>Sep 14, 2005</t>
  </si>
  <si>
    <t>Sep 13, 2005</t>
  </si>
  <si>
    <t>Sep 12, 2005</t>
  </si>
  <si>
    <t>Sep 9, 2005</t>
  </si>
  <si>
    <t>Sep 8, 2005</t>
  </si>
  <si>
    <t>Sep 6, 2005</t>
  </si>
  <si>
    <t>Sep 5, 2005</t>
  </si>
  <si>
    <t>Sep 2, 2005</t>
  </si>
  <si>
    <t>Sep 1, 2005</t>
  </si>
  <si>
    <t>Aug 31, 2005</t>
  </si>
  <si>
    <t>Aug 30, 2005</t>
  </si>
  <si>
    <t>Aug 29, 2005</t>
  </si>
  <si>
    <t>Aug 26, 2005</t>
  </si>
  <si>
    <t>Aug 25, 2005</t>
  </si>
  <si>
    <t>Aug 24, 2005</t>
  </si>
  <si>
    <t>Aug 23, 2005</t>
  </si>
  <si>
    <t>Aug 22, 2005</t>
  </si>
  <si>
    <t>Aug 19, 2005</t>
  </si>
  <si>
    <t>Aug 18, 2005</t>
  </si>
  <si>
    <t>Aug 17, 2005</t>
  </si>
  <si>
    <t>Aug 16, 2005</t>
  </si>
  <si>
    <t>Aug 12, 2005</t>
  </si>
  <si>
    <t>Aug 11, 2005</t>
  </si>
  <si>
    <t>Aug 10, 2005</t>
  </si>
  <si>
    <t>Aug 9, 2005</t>
  </si>
  <si>
    <t>Aug 8, 2005</t>
  </si>
  <si>
    <t>Aug 5, 2005</t>
  </si>
  <si>
    <t>Aug 4, 2005</t>
  </si>
  <si>
    <t>Aug 3, 2005</t>
  </si>
  <si>
    <t>Aug 2, 2005</t>
  </si>
  <si>
    <t>Aug 1, 2005</t>
  </si>
  <si>
    <t>Jul 29, 2005</t>
  </si>
  <si>
    <t>Jul 28, 2005</t>
  </si>
  <si>
    <t>Jul 27, 2005</t>
  </si>
  <si>
    <t>Jul 26, 2005</t>
  </si>
  <si>
    <t>Jul 25, 2005</t>
  </si>
  <si>
    <t>Jul 22, 2005</t>
  </si>
  <si>
    <t>Jul 21, 2005</t>
  </si>
  <si>
    <t>Jul 20, 2005</t>
  </si>
  <si>
    <t>Jul 19, 2005</t>
  </si>
  <si>
    <t>Jul 18, 2005</t>
  </si>
  <si>
    <t>Jul 15, 2005</t>
  </si>
  <si>
    <t>Jul 14, 2005</t>
  </si>
  <si>
    <t>Jul 13, 2005</t>
  </si>
  <si>
    <t>Jul 12, 2005</t>
  </si>
  <si>
    <t>Jul 11, 2005</t>
  </si>
  <si>
    <t>Jul 8, 2005</t>
  </si>
  <si>
    <t>Jul 7, 2005</t>
  </si>
  <si>
    <t>Jul 6, 2005</t>
  </si>
  <si>
    <t>Jul 5, 2005</t>
  </si>
  <si>
    <t>Jul 4, 2005</t>
  </si>
  <si>
    <t>Jul 1, 2005</t>
  </si>
  <si>
    <t>Jun 30, 2005</t>
  </si>
  <si>
    <t>Jun 29, 2005</t>
  </si>
  <si>
    <t>Jun 28, 2005</t>
  </si>
  <si>
    <t>Jun 27, 2005</t>
  </si>
  <si>
    <t>Jun 24, 2005</t>
  </si>
  <si>
    <t>Jun 23, 2005</t>
  </si>
  <si>
    <t>Jun 22, 2005</t>
  </si>
  <si>
    <t>Jun 21, 2005</t>
  </si>
  <si>
    <t>Jun 20, 2005</t>
  </si>
  <si>
    <t>Jun 17, 2005</t>
  </si>
  <si>
    <t>Jun 16, 2005</t>
  </si>
  <si>
    <t>Jun 15, 2005</t>
  </si>
  <si>
    <t>Jun 14, 2005</t>
  </si>
  <si>
    <t>Jun 13, 2005</t>
  </si>
  <si>
    <t>Jun 10, 2005</t>
  </si>
  <si>
    <t>Jun 9, 2005</t>
  </si>
  <si>
    <t>Jun 8, 2005</t>
  </si>
  <si>
    <t>Jun 7, 2005</t>
  </si>
  <si>
    <t>Jun 6, 2005</t>
  </si>
  <si>
    <t>Jun 3, 2005</t>
  </si>
  <si>
    <t>Jun 2, 2005</t>
  </si>
  <si>
    <t>Jun 1, 2005</t>
  </si>
  <si>
    <t>May 31, 2005</t>
  </si>
  <si>
    <t>May 30, 2005</t>
  </si>
  <si>
    <t>May 27, 2005</t>
  </si>
  <si>
    <t>May 26, 2005</t>
  </si>
  <si>
    <t>May 25, 2005</t>
  </si>
  <si>
    <t>May 24, 2005</t>
  </si>
  <si>
    <t>May 23, 2005</t>
  </si>
  <si>
    <t>May 20, 2005</t>
  </si>
  <si>
    <t>May 19, 2005</t>
  </si>
  <si>
    <t>May 18, 2005</t>
  </si>
  <si>
    <t>May 17, 2005</t>
  </si>
  <si>
    <t>May 16, 2005</t>
  </si>
  <si>
    <t>May 13, 2005</t>
  </si>
  <si>
    <t>May 12, 2005</t>
  </si>
  <si>
    <t>May 11, 2005</t>
  </si>
  <si>
    <t>May 10, 2005</t>
  </si>
  <si>
    <t>May 9, 2005</t>
  </si>
  <si>
    <t>May 6, 2005</t>
  </si>
  <si>
    <t>May 5, 2005</t>
  </si>
  <si>
    <t>May 4, 2005</t>
  </si>
  <si>
    <t>May 3, 2005</t>
  </si>
  <si>
    <t>May 2, 2005</t>
  </si>
  <si>
    <t>Apr 29, 2005</t>
  </si>
  <si>
    <t>Apr 28, 2005</t>
  </si>
  <si>
    <t>Apr 27, 2005</t>
  </si>
  <si>
    <t>Apr 26, 2005</t>
  </si>
  <si>
    <t>Apr 25, 2005</t>
  </si>
  <si>
    <t>Apr 22, 2005</t>
  </si>
  <si>
    <t>Apr 21, 2005</t>
  </si>
  <si>
    <t>Apr 20, 2005</t>
  </si>
  <si>
    <t>Apr 19, 2005</t>
  </si>
  <si>
    <t>Apr 18, 2005</t>
  </si>
  <si>
    <t>Apr 15, 2005</t>
  </si>
  <si>
    <t>Apr 13, 2005</t>
  </si>
  <si>
    <t>Apr 12, 2005</t>
  </si>
  <si>
    <t>Apr 11, 2005</t>
  </si>
  <si>
    <t>Apr 8, 2005</t>
  </si>
  <si>
    <t>Apr 7, 2005</t>
  </si>
  <si>
    <t>Apr 6, 2005</t>
  </si>
  <si>
    <t>Apr 5, 2005</t>
  </si>
  <si>
    <t>Apr 4, 2005</t>
  </si>
  <si>
    <t>Apr 1, 2005</t>
  </si>
  <si>
    <t>Mar 31, 2005</t>
  </si>
  <si>
    <t>Mar 30, 2005</t>
  </si>
  <si>
    <t>Mar 29, 2005</t>
  </si>
  <si>
    <t>Mar 28, 2005</t>
  </si>
  <si>
    <t>Mar 24, 2005</t>
  </si>
  <si>
    <t>Mar 23, 2005</t>
  </si>
  <si>
    <t>Mar 22, 2005</t>
  </si>
  <si>
    <t>Mar 21, 2005</t>
  </si>
  <si>
    <t>Mar 18, 2005</t>
  </si>
  <si>
    <t>Mar 17, 2005</t>
  </si>
  <si>
    <t>Mar 16, 2005</t>
  </si>
  <si>
    <t>Mar 15, 2005</t>
  </si>
  <si>
    <t>Mar 14, 2005</t>
  </si>
  <si>
    <t>Mar 11, 2005</t>
  </si>
  <si>
    <t>Mar 10, 2005</t>
  </si>
  <si>
    <t>Mar 9, 2005</t>
  </si>
  <si>
    <t>Mar 8, 2005</t>
  </si>
  <si>
    <t>Mar 7, 2005</t>
  </si>
  <si>
    <t>Mar 4, 2005</t>
  </si>
  <si>
    <t>Mar 3, 2005</t>
  </si>
  <si>
    <t>Mar 2, 2005</t>
  </si>
  <si>
    <t>Mar 1, 2005</t>
  </si>
  <si>
    <t>Feb 28, 2005</t>
  </si>
  <si>
    <t>Feb 25, 2005</t>
  </si>
  <si>
    <t>Feb 24, 2005</t>
  </si>
  <si>
    <t>Feb 23, 2005</t>
  </si>
  <si>
    <t>Feb 22, 2005</t>
  </si>
  <si>
    <t>Feb 21, 2005</t>
  </si>
  <si>
    <t>Feb 18, 2005</t>
  </si>
  <si>
    <t>Feb 17, 2005</t>
  </si>
  <si>
    <t>Feb 16, 2005</t>
  </si>
  <si>
    <t>Feb 15, 2005</t>
  </si>
  <si>
    <t>Feb 14, 2005</t>
  </si>
  <si>
    <t>Feb 11, 2005</t>
  </si>
  <si>
    <t>Feb 10, 2005</t>
  </si>
  <si>
    <t>Feb 9, 2005</t>
  </si>
  <si>
    <t>Feb 8, 2005</t>
  </si>
  <si>
    <t>Feb 7, 2005</t>
  </si>
  <si>
    <t>Feb 4, 2005</t>
  </si>
  <si>
    <t>Feb 3, 2005</t>
  </si>
  <si>
    <t>Feb 2, 2005</t>
  </si>
  <si>
    <t>Feb 1, 2005</t>
  </si>
  <si>
    <t>Jan 31, 2005</t>
  </si>
  <si>
    <t>Jan 28, 2005</t>
  </si>
  <si>
    <t>Jan 27, 2005</t>
  </si>
  <si>
    <t>Jan 25, 2005</t>
  </si>
  <si>
    <t>Jan 24, 2005</t>
  </si>
  <si>
    <t>Jan 20, 2005</t>
  </si>
  <si>
    <t>Jan 19, 2005</t>
  </si>
  <si>
    <t>Jan 18, 2005</t>
  </si>
  <si>
    <t>Jan 17, 2005</t>
  </si>
  <si>
    <t>Jan 14, 2005</t>
  </si>
  <si>
    <t>Jan 13, 2005</t>
  </si>
  <si>
    <t>Jan 12, 2005</t>
  </si>
  <si>
    <t>Jan 11, 2005</t>
  </si>
  <si>
    <t>Jan 10, 2005</t>
  </si>
  <si>
    <t>Jan 7, 2005</t>
  </si>
  <si>
    <t>Jan 6, 2005</t>
  </si>
  <si>
    <t>Jan 5, 2005</t>
  </si>
  <si>
    <t>Jan 4, 2005</t>
  </si>
  <si>
    <t>Jan 3, 2005</t>
  </si>
  <si>
    <t>Dec 31, 2004</t>
  </si>
  <si>
    <t>Dec 30, 2004</t>
  </si>
  <si>
    <t>Dec 29, 2004</t>
  </si>
  <si>
    <t>Dec 28, 2004</t>
  </si>
  <si>
    <t>Dec 27, 2004</t>
  </si>
  <si>
    <t>Dec 24, 2004</t>
  </si>
  <si>
    <t>Dec 23, 2004</t>
  </si>
  <si>
    <t>Dec 22, 2004</t>
  </si>
  <si>
    <t>Dec 21, 2004</t>
  </si>
  <si>
    <t>Dec 20, 2004</t>
  </si>
  <si>
    <t>Dec 17, 2004</t>
  </si>
  <si>
    <t>Dec 16, 2004</t>
  </si>
  <si>
    <t>Dec 15, 2004</t>
  </si>
  <si>
    <t>Dec 14, 2004</t>
  </si>
  <si>
    <t>Dec 13, 2004</t>
  </si>
  <si>
    <t>Dec 10, 2004</t>
  </si>
  <si>
    <t>Dec 9, 2004</t>
  </si>
  <si>
    <t>Dec 8, 2004</t>
  </si>
  <si>
    <t>Dec 7, 2004</t>
  </si>
  <si>
    <t>Dec 6, 2004</t>
  </si>
  <si>
    <t>Dec 3, 2004</t>
  </si>
  <si>
    <t>Dec 2, 2004</t>
  </si>
  <si>
    <t>Dec 1, 2004</t>
  </si>
  <si>
    <t>Nov 30, 2004</t>
  </si>
  <si>
    <t>Nov 29, 2004</t>
  </si>
  <si>
    <t>Nov 26, 2004</t>
  </si>
  <si>
    <t>Nov 25, 2004</t>
  </si>
  <si>
    <t>Nov 24, 2004</t>
  </si>
  <si>
    <t>Nov 23, 2004</t>
  </si>
  <si>
    <t>Nov 22, 2004</t>
  </si>
  <si>
    <t>Nov 19, 2004</t>
  </si>
  <si>
    <t>Nov 18, 2004</t>
  </si>
  <si>
    <t>Nov 17, 2004</t>
  </si>
  <si>
    <t>Nov 16, 2004</t>
  </si>
  <si>
    <t>Nov 15, 2004</t>
  </si>
  <si>
    <t>Nov 12, 2004</t>
  </si>
  <si>
    <t>Nov 11, 2004</t>
  </si>
  <si>
    <t>Nov 10, 2004</t>
  </si>
  <si>
    <t>Nov 9, 2004</t>
  </si>
  <si>
    <t>Nov 8, 2004</t>
  </si>
  <si>
    <t>Nov 5, 2004</t>
  </si>
  <si>
    <t>Nov 4, 2004</t>
  </si>
  <si>
    <t>Nov 3, 2004</t>
  </si>
  <si>
    <t>Nov 2, 2004</t>
  </si>
  <si>
    <t>Nov 1, 2004</t>
  </si>
  <si>
    <t>Oct 29, 2004</t>
  </si>
  <si>
    <t>Oct 28, 2004</t>
  </si>
  <si>
    <t>Oct 27, 2004</t>
  </si>
  <si>
    <t>Oct 26, 2004</t>
  </si>
  <si>
    <t>Oct 25, 2004</t>
  </si>
  <si>
    <t>Oct 22, 2004</t>
  </si>
  <si>
    <t>Oct 21, 2004</t>
  </si>
  <si>
    <t>Oct 20, 2004</t>
  </si>
  <si>
    <t>Oct 19, 2004</t>
  </si>
  <si>
    <t>Oct 18, 2004</t>
  </si>
  <si>
    <t>Oct 15, 2004</t>
  </si>
  <si>
    <t>Oct 14, 2004</t>
  </si>
  <si>
    <t>Oct 13, 2004</t>
  </si>
  <si>
    <t>Oct 12, 2004</t>
  </si>
  <si>
    <t>Oct 11, 2004</t>
  </si>
  <si>
    <t>Oct 8, 2004</t>
  </si>
  <si>
    <t>Oct 7, 2004</t>
  </si>
  <si>
    <t>Oct 6, 2004</t>
  </si>
  <si>
    <t>Oct 5, 2004</t>
  </si>
  <si>
    <t>Oct 4, 2004</t>
  </si>
  <si>
    <t>Oct 1, 2004</t>
  </si>
  <si>
    <t>Sep 30, 2004</t>
  </si>
  <si>
    <t>Sep 29, 2004</t>
  </si>
  <si>
    <t>Sep 28, 2004</t>
  </si>
  <si>
    <t>Sep 27, 2004</t>
  </si>
  <si>
    <t>Sep 24, 2004</t>
  </si>
  <si>
    <t>Sep 23, 2004</t>
  </si>
  <si>
    <t>Sep 22, 2004</t>
  </si>
  <si>
    <t>Sep 21, 2004</t>
  </si>
  <si>
    <t>Sep 20, 2004</t>
  </si>
  <si>
    <t>Sep 17, 2004</t>
  </si>
  <si>
    <t>Sep 16, 2004</t>
  </si>
  <si>
    <t>Sep 15, 2004</t>
  </si>
  <si>
    <t>Sep 14, 2004</t>
  </si>
  <si>
    <t>Sep 13, 2004</t>
  </si>
  <si>
    <t>Sep 10, 2004</t>
  </si>
  <si>
    <t>Sep 9, 2004</t>
  </si>
  <si>
    <t>Sep 8, 2004</t>
  </si>
  <si>
    <t>Sep 7, 2004</t>
  </si>
  <si>
    <t>Sep 6, 2004</t>
  </si>
  <si>
    <t>Sep 3, 2004</t>
  </si>
  <si>
    <t>Sep 2, 2004</t>
  </si>
  <si>
    <t>Sep 1, 2004</t>
  </si>
  <si>
    <t>Aug 31, 2004</t>
  </si>
  <si>
    <t>Aug 30, 2004</t>
  </si>
  <si>
    <t>Aug 27, 2004</t>
  </si>
  <si>
    <t>Aug 26, 2004</t>
  </si>
  <si>
    <t>Aug 25, 2004</t>
  </si>
  <si>
    <t>Aug 24, 2004</t>
  </si>
  <si>
    <t>Aug 23, 2004</t>
  </si>
  <si>
    <t>Aug 20, 2004</t>
  </si>
  <si>
    <t>Aug 19, 2004</t>
  </si>
  <si>
    <t>Aug 18, 2004</t>
  </si>
  <si>
    <t>Aug 17, 2004</t>
  </si>
  <si>
    <t>Aug 16, 2004</t>
  </si>
  <si>
    <t>Aug 13, 2004</t>
  </si>
  <si>
    <t>Aug 12, 2004</t>
  </si>
  <si>
    <t>Aug 11, 2004</t>
  </si>
  <si>
    <t>Aug 10, 2004</t>
  </si>
  <si>
    <t>Aug 9, 2004</t>
  </si>
  <si>
    <t>Aug 6, 2004</t>
  </si>
  <si>
    <t>Aug 5, 2004</t>
  </si>
  <si>
    <t>Aug 4, 2004</t>
  </si>
  <si>
    <t>Aug 3, 2004</t>
  </si>
  <si>
    <t>Aug 2, 2004</t>
  </si>
  <si>
    <t>Jul 30, 2004</t>
  </si>
  <si>
    <t>Jul 29, 2004</t>
  </si>
  <si>
    <t>Jul 28, 2004</t>
  </si>
  <si>
    <t>Jul 27, 2004</t>
  </si>
  <si>
    <t>Jul 26, 2004</t>
  </si>
  <si>
    <t>Jul 23, 2004</t>
  </si>
  <si>
    <t>Jul 22, 2004</t>
  </si>
  <si>
    <t>Jul 21, 2004</t>
  </si>
  <si>
    <t>Jul 20, 2004</t>
  </si>
  <si>
    <t>Jul 19, 2004</t>
  </si>
  <si>
    <t>Jul 16, 2004</t>
  </si>
  <si>
    <t>Jul 15, 2004</t>
  </si>
  <si>
    <t>Jul 14, 2004</t>
  </si>
  <si>
    <t>Jul 13, 2004</t>
  </si>
  <si>
    <t>Jul 12, 2004</t>
  </si>
  <si>
    <t>Jul 9, 2004</t>
  </si>
  <si>
    <t>Jul 8, 2004</t>
  </si>
  <si>
    <t>Jul 7, 2004</t>
  </si>
  <si>
    <t>Jul 6, 2004</t>
  </si>
  <si>
    <t>Jul 5, 2004</t>
  </si>
  <si>
    <t>Jul 2, 2004</t>
  </si>
  <si>
    <t>Jul 1, 2004</t>
  </si>
  <si>
    <t>Jun 30, 2004</t>
  </si>
  <si>
    <t>Jun 29, 2004</t>
  </si>
  <si>
    <t>Jun 28, 2004</t>
  </si>
  <si>
    <t>Jun 25, 2004</t>
  </si>
  <si>
    <t>Jun 24, 2004</t>
  </si>
  <si>
    <t>Jun 23, 2004</t>
  </si>
  <si>
    <t>Jun 22, 2004</t>
  </si>
  <si>
    <t>Jun 21, 2004</t>
  </si>
  <si>
    <t>Jun 18, 2004</t>
  </si>
  <si>
    <t>Jun 17, 2004</t>
  </si>
  <si>
    <t>Jun 16, 2004</t>
  </si>
  <si>
    <t>Jun 15, 2004</t>
  </si>
  <si>
    <t>Jun 14, 2004</t>
  </si>
  <si>
    <t>Jun 11, 2004</t>
  </si>
  <si>
    <t>Jun 10, 2004</t>
  </si>
  <si>
    <t>Jun 9, 2004</t>
  </si>
  <si>
    <t>Jun 8, 2004</t>
  </si>
  <si>
    <t>Jun 7, 2004</t>
  </si>
  <si>
    <t>Jun 4, 2004</t>
  </si>
  <si>
    <t>Jun 3, 2004</t>
  </si>
  <si>
    <t>Jun 2, 2004</t>
  </si>
  <si>
    <t>Jun 1, 2004</t>
  </si>
  <si>
    <t>May 31, 2004</t>
  </si>
  <si>
    <t>May 28, 2004</t>
  </si>
  <si>
    <t>May 27, 2004</t>
  </si>
  <si>
    <t>May 26, 2004</t>
  </si>
  <si>
    <t>May 25, 2004</t>
  </si>
  <si>
    <t>May 24, 2004</t>
  </si>
  <si>
    <t>May 21, 2004</t>
  </si>
  <si>
    <t>May 20, 2004</t>
  </si>
  <si>
    <t>May 19, 2004</t>
  </si>
  <si>
    <t>May 18, 2004</t>
  </si>
  <si>
    <t>May 17, 2004</t>
  </si>
  <si>
    <t>May 14, 2004</t>
  </si>
  <si>
    <t>May 13, 2004</t>
  </si>
  <si>
    <t>May 12, 2004</t>
  </si>
  <si>
    <t>May 11, 2004</t>
  </si>
  <si>
    <t>May 10, 2004</t>
  </si>
  <si>
    <t>May 7, 2004</t>
  </si>
  <si>
    <t>May 6, 2004</t>
  </si>
  <si>
    <t>May 5, 2004</t>
  </si>
  <si>
    <t>May 4, 2004</t>
  </si>
  <si>
    <t>May 3, 2004</t>
  </si>
  <si>
    <t>Apr 30, 2004</t>
  </si>
  <si>
    <t>Apr 29, 2004</t>
  </si>
  <si>
    <t>Apr 28, 2004</t>
  </si>
  <si>
    <t>Apr 27, 2004</t>
  </si>
  <si>
    <t>Apr 26, 2004</t>
  </si>
  <si>
    <t>Apr 23, 2004</t>
  </si>
  <si>
    <t>Apr 22, 2004</t>
  </si>
  <si>
    <t>Apr 21, 2004</t>
  </si>
  <si>
    <t>Apr 20, 2004</t>
  </si>
  <si>
    <t>Apr 19, 2004</t>
  </si>
  <si>
    <t>Apr 16, 2004</t>
  </si>
  <si>
    <t>Apr 15, 2004</t>
  </si>
  <si>
    <t>Apr 14, 2004</t>
  </si>
  <si>
    <t>Apr 13, 2004</t>
  </si>
  <si>
    <t>Apr 12, 2004</t>
  </si>
  <si>
    <t>Apr 9, 2004</t>
  </si>
  <si>
    <t>Apr 8, 2004</t>
  </si>
  <si>
    <t>Apr 7, 2004</t>
  </si>
  <si>
    <t>Apr 6, 2004</t>
  </si>
  <si>
    <t>Apr 5, 2004</t>
  </si>
  <si>
    <t>Apr 2, 2004</t>
  </si>
  <si>
    <t>Apr 1, 2004</t>
  </si>
  <si>
    <t>Mar 31, 2004</t>
  </si>
  <si>
    <t>Mar 30, 2004</t>
  </si>
  <si>
    <t>Mar 29, 2004</t>
  </si>
  <si>
    <t>Mar 26, 2004</t>
  </si>
  <si>
    <t>Mar 25, 2004</t>
  </si>
  <si>
    <t>Mar 24, 2004</t>
  </si>
  <si>
    <t>Mar 23, 2004</t>
  </si>
  <si>
    <t>Mar 22, 2004</t>
  </si>
  <si>
    <t>Mar 19, 2004</t>
  </si>
  <si>
    <t>Mar 18, 2004</t>
  </si>
  <si>
    <t>Mar 17, 2004</t>
  </si>
  <si>
    <t>Mar 16, 2004</t>
  </si>
  <si>
    <t>Mar 15, 2004</t>
  </si>
  <si>
    <t>Mar 12, 2004</t>
  </si>
  <si>
    <t>Mar 11, 2004</t>
  </si>
  <si>
    <t>Mar 10, 2004</t>
  </si>
  <si>
    <t>Mar 9, 2004</t>
  </si>
  <si>
    <t>Mar 8, 2004</t>
  </si>
  <si>
    <t>Mar 5, 2004</t>
  </si>
  <si>
    <t>Mar 4, 2004</t>
  </si>
  <si>
    <t>Mar 3, 2004</t>
  </si>
  <si>
    <t>Mar 2, 2004</t>
  </si>
  <si>
    <t>Mar 1, 2004</t>
  </si>
  <si>
    <t>Feb 27, 2004</t>
  </si>
  <si>
    <t>Feb 26, 2004</t>
  </si>
  <si>
    <t>Feb 25, 2004</t>
  </si>
  <si>
    <t>Feb 24, 2004</t>
  </si>
  <si>
    <t>Feb 23, 2004</t>
  </si>
  <si>
    <t>Feb 20, 2004</t>
  </si>
  <si>
    <t>Feb 19, 2004</t>
  </si>
  <si>
    <t>Feb 18, 2004</t>
  </si>
  <si>
    <t>Feb 17, 2004</t>
  </si>
  <si>
    <t>Feb 16, 2004</t>
  </si>
  <si>
    <t>Feb 13, 2004</t>
  </si>
  <si>
    <t>Feb 12, 2004</t>
  </si>
  <si>
    <t>Feb 11, 2004</t>
  </si>
  <si>
    <t>Feb 10, 2004</t>
  </si>
  <si>
    <t>Feb 9, 2004</t>
  </si>
  <si>
    <t>Feb 6, 2004</t>
  </si>
  <si>
    <t>Feb 5, 2004</t>
  </si>
  <si>
    <t>Feb 4, 2004</t>
  </si>
  <si>
    <t>Feb 3, 2004</t>
  </si>
  <si>
    <t>Feb 2, 2004</t>
  </si>
  <si>
    <t>Jan 30, 2004</t>
  </si>
  <si>
    <t>Jan 29, 2004</t>
  </si>
  <si>
    <t>Jan 28, 2004</t>
  </si>
  <si>
    <t>Jan 27, 2004</t>
  </si>
  <si>
    <t>Jan 26, 2004</t>
  </si>
  <si>
    <t>Jan 23, 2004</t>
  </si>
  <si>
    <t>Jan 22, 2004</t>
  </si>
  <si>
    <t>Jan 21, 2004</t>
  </si>
  <si>
    <t>Jan 20, 2004</t>
  </si>
  <si>
    <t>Jan 19, 2004</t>
  </si>
  <si>
    <t>Jan 16, 2004</t>
  </si>
  <si>
    <t>Jan 15, 2004</t>
  </si>
  <si>
    <t>Jan 14, 2004</t>
  </si>
  <si>
    <t>Jan 13, 2004</t>
  </si>
  <si>
    <t>Jan 12, 2004</t>
  </si>
  <si>
    <t>Jan 9, 2004</t>
  </si>
  <si>
    <t>Jan 8, 2004</t>
  </si>
  <si>
    <t>Jan 7, 2004</t>
  </si>
  <si>
    <t>Jan 6, 2004</t>
  </si>
  <si>
    <t>Jan 5, 2004</t>
  </si>
  <si>
    <t>Jan 2, 2004</t>
  </si>
  <si>
    <t>Jan 1, 2004</t>
  </si>
  <si>
    <t>Dec 31, 2003</t>
  </si>
  <si>
    <t>Dec 30, 2003</t>
  </si>
  <si>
    <t>Dec 29, 2003</t>
  </si>
  <si>
    <t>Dec 26, 2003</t>
  </si>
  <si>
    <t>Dec 25, 2003</t>
  </si>
  <si>
    <t>Dec 24, 2003</t>
  </si>
  <si>
    <t>Dec 23, 2003</t>
  </si>
  <si>
    <t>Dec 22, 2003</t>
  </si>
  <si>
    <t>Dec 19, 2003</t>
  </si>
  <si>
    <t>Dec 18, 2003</t>
  </si>
  <si>
    <t>Dec 17, 2003</t>
  </si>
  <si>
    <t>Dec 16, 2003</t>
  </si>
  <si>
    <t>Dec 15, 2003</t>
  </si>
  <si>
    <t>Dec 12, 2003</t>
  </si>
  <si>
    <t>Dec 11, 2003</t>
  </si>
  <si>
    <t>Dec 10, 2003</t>
  </si>
  <si>
    <t>Dec 9, 2003</t>
  </si>
  <si>
    <t>Dec 8, 2003</t>
  </si>
  <si>
    <t>Dec 5, 2003</t>
  </si>
  <si>
    <t>Dec 4, 2003</t>
  </si>
  <si>
    <t>Dec 3, 2003</t>
  </si>
  <si>
    <t>Dec 2, 2003</t>
  </si>
  <si>
    <t>Dec 1, 2003</t>
  </si>
  <si>
    <t>Nov 28, 2003</t>
  </si>
  <si>
    <t>Nov 27, 2003</t>
  </si>
  <si>
    <t>Nov 26, 2003</t>
  </si>
  <si>
    <t>Nov 25, 2003</t>
  </si>
  <si>
    <t>Nov 24, 2003</t>
  </si>
  <si>
    <t>Nov 21, 2003</t>
  </si>
  <si>
    <t>Nov 20, 2003</t>
  </si>
  <si>
    <t>Nov 19, 2003</t>
  </si>
  <si>
    <t>Nov 18, 2003</t>
  </si>
  <si>
    <t>Nov 17, 2003</t>
  </si>
  <si>
    <t>Nov 14, 2003</t>
  </si>
  <si>
    <t>Nov 13, 2003</t>
  </si>
  <si>
    <t>Nov 12, 2003</t>
  </si>
  <si>
    <t>Nov 11, 2003</t>
  </si>
  <si>
    <t>Nov 10, 2003</t>
  </si>
  <si>
    <t>Nov 7, 2003</t>
  </si>
  <si>
    <t>Nov 6, 2003</t>
  </si>
  <si>
    <t>Nov 5, 2003</t>
  </si>
  <si>
    <t>Nov 4, 2003</t>
  </si>
  <si>
    <t>Nov 3, 2003</t>
  </si>
  <si>
    <t>Oct 31, 2003</t>
  </si>
  <si>
    <t>Oct 30, 2003</t>
  </si>
  <si>
    <t>Oct 29, 2003</t>
  </si>
  <si>
    <t>Oct 28, 2003</t>
  </si>
  <si>
    <t>Oct 27, 2003</t>
  </si>
  <si>
    <t>Oct 24, 2003</t>
  </si>
  <si>
    <t>Oct 23, 2003</t>
  </si>
  <si>
    <t>Oct 22, 2003</t>
  </si>
  <si>
    <t>Oct 21, 2003</t>
  </si>
  <si>
    <t>Oct 20, 2003</t>
  </si>
  <si>
    <t>Oct 17, 2003</t>
  </si>
  <si>
    <t>Oct 16, 2003</t>
  </si>
  <si>
    <t>Oct 15, 2003</t>
  </si>
  <si>
    <t>Oct 14, 2003</t>
  </si>
  <si>
    <t>Oct 13, 2003</t>
  </si>
  <si>
    <t>Oct 10, 2003</t>
  </si>
  <si>
    <t>Oct 9, 2003</t>
  </si>
  <si>
    <t>Oct 8, 2003</t>
  </si>
  <si>
    <t>Oct 7, 2003</t>
  </si>
  <si>
    <t>Oct 6, 2003</t>
  </si>
  <si>
    <t>Oct 3, 2003</t>
  </si>
  <si>
    <t>Oct 2, 2003</t>
  </si>
  <si>
    <t>Oct 1, 2003</t>
  </si>
  <si>
    <t>Sep 30, 2003</t>
  </si>
  <si>
    <t>Sep 29, 2003</t>
  </si>
  <si>
    <t>Sep 26, 2003</t>
  </si>
  <si>
    <t>Sep 25, 2003</t>
  </si>
  <si>
    <t>Sep 24, 2003</t>
  </si>
  <si>
    <t>Sep 23, 2003</t>
  </si>
  <si>
    <t>Sep 22, 2003</t>
  </si>
  <si>
    <t>Sep 19, 2003</t>
  </si>
  <si>
    <t>Sep 18, 2003</t>
  </si>
  <si>
    <t>Sep 17, 2003</t>
  </si>
  <si>
    <t>Sep 16, 2003</t>
  </si>
  <si>
    <t>Sep 15, 2003</t>
  </si>
  <si>
    <t>Sep 12, 2003</t>
  </si>
  <si>
    <t>Sep 11, 2003</t>
  </si>
  <si>
    <t>Sep 10, 2003</t>
  </si>
  <si>
    <t>Sep 9, 2003</t>
  </si>
  <si>
    <t>Sep 8, 2003</t>
  </si>
  <si>
    <t>Sep 5, 2003</t>
  </si>
  <si>
    <t>Sep 4, 2003</t>
  </si>
  <si>
    <t>Sep 3, 2003</t>
  </si>
  <si>
    <t>Sep 2, 2003</t>
  </si>
  <si>
    <t>Sep 1, 2003</t>
  </si>
  <si>
    <t>Aug 29, 2003</t>
  </si>
  <si>
    <t>Aug 28, 2003</t>
  </si>
  <si>
    <t>Aug 27, 2003</t>
  </si>
  <si>
    <t>Aug 26, 2003</t>
  </si>
  <si>
    <t>Aug 25, 2003</t>
  </si>
  <si>
    <t>Aug 22, 2003</t>
  </si>
  <si>
    <t>Aug 21, 2003</t>
  </si>
  <si>
    <t>Aug 20, 2003</t>
  </si>
  <si>
    <t>Aug 19, 2003</t>
  </si>
  <si>
    <t>Aug 18, 2003</t>
  </si>
  <si>
    <t>Aug 15, 2003</t>
  </si>
  <si>
    <t>Aug 14, 2003</t>
  </si>
  <si>
    <t>Aug 13, 2003</t>
  </si>
  <si>
    <t>Aug 12, 2003</t>
  </si>
  <si>
    <t>Aug 11, 2003</t>
  </si>
  <si>
    <t>Aug 8, 2003</t>
  </si>
  <si>
    <t>Aug 7, 2003</t>
  </si>
  <si>
    <t>Aug 6, 2003</t>
  </si>
  <si>
    <t>Aug 5, 2003</t>
  </si>
  <si>
    <t>Aug 4, 2003</t>
  </si>
  <si>
    <t>Aug 1, 2003</t>
  </si>
  <si>
    <t>Jul 31, 2003</t>
  </si>
  <si>
    <t>Jul 30, 2003</t>
  </si>
  <si>
    <t>Jul 29, 2003</t>
  </si>
  <si>
    <t>Jul 28, 2003</t>
  </si>
  <si>
    <t>Jul 25, 2003</t>
  </si>
  <si>
    <t>Jul 24, 2003</t>
  </si>
  <si>
    <t>Jul 23, 2003</t>
  </si>
  <si>
    <t>Jul 22, 2003</t>
  </si>
  <si>
    <t>Jul 21, 2003</t>
  </si>
  <si>
    <t>Jul 18, 2003</t>
  </si>
  <si>
    <t>Jul 17, 2003</t>
  </si>
  <si>
    <t>Jul 16, 2003</t>
  </si>
  <si>
    <t>Jul 15, 2003</t>
  </si>
  <si>
    <t>Jul 14, 2003</t>
  </si>
  <si>
    <t>Jul 11, 2003</t>
  </si>
  <si>
    <t>Jul 10, 2003</t>
  </si>
  <si>
    <t>Jul 9, 2003</t>
  </si>
  <si>
    <t>Jul 8, 2003</t>
  </si>
  <si>
    <t>Jul 7, 2003</t>
  </si>
  <si>
    <t>Jul 4, 2003</t>
  </si>
  <si>
    <t>Jul 3, 2003</t>
  </si>
  <si>
    <t>Jul 2, 2003</t>
  </si>
  <si>
    <t>Jul 1, 2003</t>
  </si>
  <si>
    <t>Jun 30, 2003</t>
  </si>
  <si>
    <t>Jun 27, 2003</t>
  </si>
  <si>
    <t>Jun 26, 2003</t>
  </si>
  <si>
    <t>Jun 25, 2003</t>
  </si>
  <si>
    <t>Jun 24, 2003</t>
  </si>
  <si>
    <t>Jun 23, 2003</t>
  </si>
  <si>
    <t>Jun 20, 2003</t>
  </si>
  <si>
    <t>Jun 19, 2003</t>
  </si>
  <si>
    <t>Jun 18, 2003</t>
  </si>
  <si>
    <t>Jun 17, 2003</t>
  </si>
  <si>
    <t>Jun 16, 2003</t>
  </si>
  <si>
    <t>Jun 13, 2003</t>
  </si>
  <si>
    <t>Jun 12, 2003</t>
  </si>
  <si>
    <t>Jun 11, 2003</t>
  </si>
  <si>
    <t>Jun 10, 2003</t>
  </si>
  <si>
    <t>Jun 9, 2003</t>
  </si>
  <si>
    <t>Jun 6, 2003</t>
  </si>
  <si>
    <t>Jun 5, 2003</t>
  </si>
  <si>
    <t>Jun 4, 2003</t>
  </si>
  <si>
    <t>Jun 3, 2003</t>
  </si>
  <si>
    <t>Jun 2, 2003</t>
  </si>
  <si>
    <t>May 30, 2003</t>
  </si>
  <si>
    <t>May 29, 2003</t>
  </si>
  <si>
    <t>May 28, 2003</t>
  </si>
  <si>
    <t>May 27, 2003</t>
  </si>
  <si>
    <t>May 26, 2003</t>
  </si>
  <si>
    <t>May 23, 2003</t>
  </si>
  <si>
    <t>May 22, 2003</t>
  </si>
  <si>
    <t>May 21, 2003</t>
  </si>
  <si>
    <t>May 20, 2003</t>
  </si>
  <si>
    <t>May 19, 2003</t>
  </si>
  <si>
    <t>May 16, 2003</t>
  </si>
  <si>
    <t>May 15, 2003</t>
  </si>
  <si>
    <t>May 14, 2003</t>
  </si>
  <si>
    <t>May 13, 2003</t>
  </si>
  <si>
    <t>May 12, 2003</t>
  </si>
  <si>
    <t>May 9, 2003</t>
  </si>
  <si>
    <t>May 8, 2003</t>
  </si>
  <si>
    <t>May 7, 2003</t>
  </si>
  <si>
    <t>May 6, 2003</t>
  </si>
  <si>
    <t>May 5, 2003</t>
  </si>
  <si>
    <t>May 2, 2003</t>
  </si>
  <si>
    <t>May 1, 2003</t>
  </si>
  <si>
    <t>Apr 30, 2003</t>
  </si>
  <si>
    <t>Apr 29, 2003</t>
  </si>
  <si>
    <t>Apr 28, 2003</t>
  </si>
  <si>
    <t>Apr 25, 2003</t>
  </si>
  <si>
    <t>Apr 24, 2003</t>
  </si>
  <si>
    <t>Apr 23, 2003</t>
  </si>
  <si>
    <t>Apr 22, 2003</t>
  </si>
  <si>
    <t>Apr 21, 2003</t>
  </si>
  <si>
    <t>Apr 18, 2003</t>
  </si>
  <si>
    <t>Apr 17, 2003</t>
  </si>
  <si>
    <t>Apr 16, 2003</t>
  </si>
  <si>
    <t>Apr 15, 2003</t>
  </si>
  <si>
    <t>Apr 14, 2003</t>
  </si>
  <si>
    <t>Apr 11, 2003</t>
  </si>
  <si>
    <t>Apr 10, 2003</t>
  </si>
  <si>
    <t>Apr 9, 2003</t>
  </si>
  <si>
    <t>Apr 8, 2003</t>
  </si>
  <si>
    <t>Apr 7, 2003</t>
  </si>
  <si>
    <t>Apr 4, 2003</t>
  </si>
  <si>
    <t>Apr 3, 2003</t>
  </si>
  <si>
    <t>Apr 2, 2003</t>
  </si>
  <si>
    <t>Apr 1, 2003</t>
  </si>
  <si>
    <t>Mar 31, 2003</t>
  </si>
  <si>
    <t>Mar 28, 2003</t>
  </si>
  <si>
    <t>Mar 27, 2003</t>
  </si>
  <si>
    <t>Mar 26, 2003</t>
  </si>
  <si>
    <t>Mar 25, 2003</t>
  </si>
  <si>
    <t>Mar 24, 2003</t>
  </si>
  <si>
    <t>Mar 21, 2003</t>
  </si>
  <si>
    <t>Mar 20, 2003</t>
  </si>
  <si>
    <t>Mar 19, 2003</t>
  </si>
  <si>
    <t>Mar 18, 2003</t>
  </si>
  <si>
    <t>Mar 17, 2003</t>
  </si>
  <si>
    <t>Mar 14, 2003</t>
  </si>
  <si>
    <t>Mar 13, 2003</t>
  </si>
  <si>
    <t>Mar 12, 2003</t>
  </si>
  <si>
    <t>Mar 11, 2003</t>
  </si>
  <si>
    <t>Mar 10, 2003</t>
  </si>
  <si>
    <t>Mar 7, 2003</t>
  </si>
  <si>
    <t>Mar 6, 2003</t>
  </si>
  <si>
    <t>Mar 5, 2003</t>
  </si>
  <si>
    <t>Mar 4, 2003</t>
  </si>
  <si>
    <t>Mar 3, 2003</t>
  </si>
  <si>
    <t>Feb 28, 2003</t>
  </si>
  <si>
    <t>Feb 27, 2003</t>
  </si>
  <si>
    <t>Feb 26, 2003</t>
  </si>
  <si>
    <t>Feb 25, 2003</t>
  </si>
  <si>
    <t>Feb 24, 2003</t>
  </si>
  <si>
    <t>Feb 21, 2003</t>
  </si>
  <si>
    <t>Feb 20, 2003</t>
  </si>
  <si>
    <t>Feb 19, 2003</t>
  </si>
  <si>
    <t>Feb 18, 2003</t>
  </si>
  <si>
    <t>Feb 17, 2003</t>
  </si>
  <si>
    <t>Feb 14, 2003</t>
  </si>
  <si>
    <t>Feb 13, 2003</t>
  </si>
  <si>
    <t>Feb 12, 2003</t>
  </si>
  <si>
    <t>Feb 11, 2003</t>
  </si>
  <si>
    <t>Feb 10, 2003</t>
  </si>
  <si>
    <t>Feb 7, 2003</t>
  </si>
  <si>
    <t>Feb 6, 2003</t>
  </si>
  <si>
    <t>Feb 5, 2003</t>
  </si>
  <si>
    <t>Feb 4, 2003</t>
  </si>
  <si>
    <t>Feb 3, 2003</t>
  </si>
  <si>
    <t>Jan 31, 2003</t>
  </si>
  <si>
    <t>Jan 30, 2003</t>
  </si>
  <si>
    <t>Jan 29, 2003</t>
  </si>
  <si>
    <t>Jan 28, 2003</t>
  </si>
  <si>
    <t>Jan 27, 2003</t>
  </si>
  <si>
    <t>Jan 24, 2003</t>
  </si>
  <si>
    <t>Jan 23, 2003</t>
  </si>
  <si>
    <t>Jan 22, 2003</t>
  </si>
  <si>
    <t>Jan 21, 2003</t>
  </si>
  <si>
    <t>Jan 20, 2003</t>
  </si>
  <si>
    <t>Jan 17, 2003</t>
  </si>
  <si>
    <t>Jan 16, 2003</t>
  </si>
  <si>
    <t>Jan 15, 2003</t>
  </si>
  <si>
    <t>Jan 14, 2003</t>
  </si>
  <si>
    <t>Jan 13, 2003</t>
  </si>
  <si>
    <t>Jan 10, 2003</t>
  </si>
  <si>
    <t>Jan 9, 2003</t>
  </si>
  <si>
    <t>Jan 8, 2003</t>
  </si>
  <si>
    <t>Jan 7, 2003</t>
  </si>
  <si>
    <t>Jan 6, 2003</t>
  </si>
  <si>
    <t>Jan 3, 2003</t>
  </si>
  <si>
    <t>Jan 2, 2003</t>
  </si>
  <si>
    <t>Jan 1, 2003</t>
  </si>
  <si>
    <t>Dec 31, 2002</t>
  </si>
  <si>
    <t>Dec 30, 2002</t>
  </si>
  <si>
    <t>Dec 27, 2002</t>
  </si>
  <si>
    <t>Dec 26, 2002</t>
  </si>
  <si>
    <t>Dec 25, 2002</t>
  </si>
  <si>
    <t>Dec 24, 2002</t>
  </si>
  <si>
    <t>Dec 23, 2002</t>
  </si>
  <si>
    <t>Dec 20, 2002</t>
  </si>
  <si>
    <t>Dec 19, 2002</t>
  </si>
  <si>
    <t>Dec 18, 2002</t>
  </si>
  <si>
    <t>Dec 17, 2002</t>
  </si>
  <si>
    <t>Dec 16, 2002</t>
  </si>
  <si>
    <t>Dec 13, 2002</t>
  </si>
  <si>
    <t>Dec 12, 2002</t>
  </si>
  <si>
    <t>Dec 11, 2002</t>
  </si>
  <si>
    <t>Dec 10, 2002</t>
  </si>
  <si>
    <t>Dec 9, 2002</t>
  </si>
  <si>
    <t>Dec 6, 2002</t>
  </si>
  <si>
    <t>Dec 5, 2002</t>
  </si>
  <si>
    <t>Dec 4, 2002</t>
  </si>
  <si>
    <t>Dec 3, 2002</t>
  </si>
  <si>
    <t>Dec 2, 2002</t>
  </si>
  <si>
    <t>Nov 29, 2002</t>
  </si>
  <si>
    <t>Nov 28, 2002</t>
  </si>
  <si>
    <t>Nov 27, 2002</t>
  </si>
  <si>
    <t>Nov 26, 2002</t>
  </si>
  <si>
    <t>Nov 25, 2002</t>
  </si>
  <si>
    <t>Nov 22, 2002</t>
  </si>
  <si>
    <t>Nov 21, 2002</t>
  </si>
  <si>
    <t>Nov 20, 2002</t>
  </si>
  <si>
    <t>Nov 19, 2002</t>
  </si>
  <si>
    <t>Nov 18, 2002</t>
  </si>
  <si>
    <t>Nov 15, 2002</t>
  </si>
  <si>
    <t>Nov 14, 2002</t>
  </si>
  <si>
    <t>Nov 13, 2002</t>
  </si>
  <si>
    <t>Nov 12, 2002</t>
  </si>
  <si>
    <t>Nov 11, 2002</t>
  </si>
  <si>
    <t>Nov 8, 2002</t>
  </si>
  <si>
    <t>Nov 7, 2002</t>
  </si>
  <si>
    <t>Nov 6, 2002</t>
  </si>
  <si>
    <t>Nov 5, 2002</t>
  </si>
  <si>
    <t>Nov 4, 2002</t>
  </si>
  <si>
    <t>Nov 1, 2002</t>
  </si>
  <si>
    <t>Oct 31, 2002</t>
  </si>
  <si>
    <t>Oct 30, 2002</t>
  </si>
  <si>
    <t>Oct 29, 2002</t>
  </si>
  <si>
    <t>Oct 28, 2002</t>
  </si>
  <si>
    <t>Oct 25, 2002</t>
  </si>
  <si>
    <t>Oct 24, 2002</t>
  </si>
  <si>
    <t>Oct 23, 2002</t>
  </si>
  <si>
    <t>Oct 22, 2002</t>
  </si>
  <si>
    <t>Oct 21, 2002</t>
  </si>
  <si>
    <t>Oct 18, 2002</t>
  </si>
  <si>
    <t>Oct 17, 2002</t>
  </si>
  <si>
    <t>Oct 16, 2002</t>
  </si>
  <si>
    <t>Oct 15, 2002</t>
  </si>
  <si>
    <t>Oct 14, 2002</t>
  </si>
  <si>
    <t>Oct 11, 2002</t>
  </si>
  <si>
    <t>Oct 10, 2002</t>
  </si>
  <si>
    <t>Oct 9, 2002</t>
  </si>
  <si>
    <t>Oct 8, 2002</t>
  </si>
  <si>
    <t>Oct 7, 2002</t>
  </si>
  <si>
    <t>Oct 4, 2002</t>
  </si>
  <si>
    <t>Oct 3, 2002</t>
  </si>
  <si>
    <t>Oct 2, 2002</t>
  </si>
  <si>
    <t>Oct 1, 2002</t>
  </si>
  <si>
    <t>Sep 30, 2002</t>
  </si>
  <si>
    <t>Sep 27, 2002</t>
  </si>
  <si>
    <t>Sep 26, 2002</t>
  </si>
  <si>
    <t>Sep 25, 2002</t>
  </si>
  <si>
    <t>Sep 24, 2002</t>
  </si>
  <si>
    <t>Sep 23, 2002</t>
  </si>
  <si>
    <t>Sep 20, 2002</t>
  </si>
  <si>
    <t>Sep 19, 2002</t>
  </si>
  <si>
    <t>Sep 18, 2002</t>
  </si>
  <si>
    <t>Sep 17, 2002</t>
  </si>
  <si>
    <t>Sep 16, 2002</t>
  </si>
  <si>
    <t>Sep 13, 2002</t>
  </si>
  <si>
    <t>Sep 12, 2002</t>
  </si>
  <si>
    <t>Sep 11, 2002</t>
  </si>
  <si>
    <t>Sep 10, 2002</t>
  </si>
  <si>
    <t>Sep 9, 2002</t>
  </si>
  <si>
    <t>Sep 6, 2002</t>
  </si>
  <si>
    <t>Sep 5, 2002</t>
  </si>
  <si>
    <t>Sep 4, 2002</t>
  </si>
  <si>
    <t>Sep 3, 2002</t>
  </si>
  <si>
    <t>Sep 2, 2002</t>
  </si>
  <si>
    <t>Aug 30, 2002</t>
  </si>
  <si>
    <t>Aug 29, 2002</t>
  </si>
  <si>
    <t>Aug 28, 2002</t>
  </si>
  <si>
    <t>Aug 27, 2002</t>
  </si>
  <si>
    <t>Aug 26, 2002</t>
  </si>
  <si>
    <t>Aug 23, 2002</t>
  </si>
  <si>
    <t>Aug 22, 2002</t>
  </si>
  <si>
    <t>Aug 21, 2002</t>
  </si>
  <si>
    <t>Aug 20, 2002</t>
  </si>
  <si>
    <t>Aug 19, 2002</t>
  </si>
  <si>
    <t>Aug 16, 2002</t>
  </si>
  <si>
    <t>Aug 15, 2002</t>
  </si>
  <si>
    <t>Aug 14, 2002</t>
  </si>
  <si>
    <t>Aug 13, 2002</t>
  </si>
  <si>
    <t>Aug 12, 2002</t>
  </si>
  <si>
    <t>Aug 9, 2002</t>
  </si>
  <si>
    <t>Aug 8, 2002</t>
  </si>
  <si>
    <t>Aug 7, 2002</t>
  </si>
  <si>
    <t>Aug 6, 2002</t>
  </si>
  <si>
    <t>Aug 5, 2002</t>
  </si>
  <si>
    <t>Aug 2, 2002</t>
  </si>
  <si>
    <t>Aug 1, 2002</t>
  </si>
  <si>
    <t>Jul 31, 2002</t>
  </si>
  <si>
    <t>Jul 30, 2002</t>
  </si>
  <si>
    <t>Jul 29, 2002</t>
  </si>
  <si>
    <t>Jul 26, 2002</t>
  </si>
  <si>
    <t>Jul 25, 2002</t>
  </si>
  <si>
    <t>Jul 24, 2002</t>
  </si>
  <si>
    <t>Jul 23, 2002</t>
  </si>
  <si>
    <t>Jul 22, 2002</t>
  </si>
  <si>
    <t>Jul 19, 2002</t>
  </si>
  <si>
    <t>Jul 18, 2002</t>
  </si>
  <si>
    <t>Jul 17, 2002</t>
  </si>
  <si>
    <t>Jul 16, 2002</t>
  </si>
  <si>
    <t>Jul 15, 2002</t>
  </si>
  <si>
    <t>Jul 12, 2002</t>
  </si>
  <si>
    <t>Jul 11, 2002</t>
  </si>
  <si>
    <t>Jul 10, 2002</t>
  </si>
  <si>
    <t>Jul 9, 2002</t>
  </si>
  <si>
    <t>Jul 8, 2002</t>
  </si>
  <si>
    <t>Jul 5, 2002</t>
  </si>
  <si>
    <t>Jul 4, 2002</t>
  </si>
  <si>
    <t>Jul 3, 2002</t>
  </si>
  <si>
    <t>Jul 2, 2002</t>
  </si>
  <si>
    <t>Jul 1, 2002</t>
  </si>
  <si>
    <t>Jun 28, 2002</t>
  </si>
  <si>
    <t>Jun 27, 2002</t>
  </si>
  <si>
    <t>Jun 26, 2002</t>
  </si>
  <si>
    <t>Jun 25, 2002</t>
  </si>
  <si>
    <t>Jun 24, 2002</t>
  </si>
  <si>
    <t>Jun 21, 2002</t>
  </si>
  <si>
    <t>Jun 20, 2002</t>
  </si>
  <si>
    <t>Jun 19, 2002</t>
  </si>
  <si>
    <t>Jun 18, 2002</t>
  </si>
  <si>
    <t>Jun 17, 2002</t>
  </si>
  <si>
    <t>Jun 14, 2002</t>
  </si>
  <si>
    <t>Jun 13, 2002</t>
  </si>
  <si>
    <t>Jun 12, 2002</t>
  </si>
  <si>
    <t>Jun 11, 2002</t>
  </si>
  <si>
    <t>Jun 10, 2002</t>
  </si>
  <si>
    <t>Jun 7, 2002</t>
  </si>
  <si>
    <t>Jun 6, 2002</t>
  </si>
  <si>
    <t>Jun 5, 2002</t>
  </si>
  <si>
    <t>Jun 4, 2002</t>
  </si>
  <si>
    <t>Jun 3, 2002</t>
  </si>
  <si>
    <t>May 31, 2002</t>
  </si>
  <si>
    <t>May 30, 2002</t>
  </si>
  <si>
    <t>May 29, 2002</t>
  </si>
  <si>
    <t>May 28, 2002</t>
  </si>
  <si>
    <t>May 27, 2002</t>
  </si>
  <si>
    <t>May 24, 2002</t>
  </si>
  <si>
    <t>May 23, 2002</t>
  </si>
  <si>
    <t>May 22, 2002</t>
  </si>
  <si>
    <t>May 21, 2002</t>
  </si>
  <si>
    <t>May 20, 2002</t>
  </si>
  <si>
    <t>May 17, 2002</t>
  </si>
  <si>
    <t>May 16, 2002</t>
  </si>
  <si>
    <t>May 15, 2002</t>
  </si>
  <si>
    <t>May 14, 2002</t>
  </si>
  <si>
    <t>May 13, 2002</t>
  </si>
  <si>
    <t>May 10, 2002</t>
  </si>
  <si>
    <t>May 9, 2002</t>
  </si>
  <si>
    <t>May 8, 2002</t>
  </si>
  <si>
    <t>May 7, 2002</t>
  </si>
  <si>
    <t>May 6, 2002</t>
  </si>
  <si>
    <t>May 3, 2002</t>
  </si>
  <si>
    <t>May 2, 2002</t>
  </si>
  <si>
    <t>May 1, 2002</t>
  </si>
  <si>
    <t>Apr 30, 2002</t>
  </si>
  <si>
    <t>Apr 29, 2002</t>
  </si>
  <si>
    <t>Apr 26, 2002</t>
  </si>
  <si>
    <t>Apr 25, 2002</t>
  </si>
  <si>
    <t>Apr 24, 2002</t>
  </si>
  <si>
    <t>Apr 23, 2002</t>
  </si>
  <si>
    <t>Apr 22, 2002</t>
  </si>
  <si>
    <t>Apr 19, 2002</t>
  </si>
  <si>
    <t>Apr 18, 2002</t>
  </si>
  <si>
    <t>Apr 17, 2002</t>
  </si>
  <si>
    <t>Apr 16, 2002</t>
  </si>
  <si>
    <t>Apr 15, 2002</t>
  </si>
  <si>
    <t>Apr 12, 2002</t>
  </si>
  <si>
    <t>Apr 11, 2002</t>
  </si>
  <si>
    <t>Apr 10, 2002</t>
  </si>
  <si>
    <t>Apr 9, 2002</t>
  </si>
  <si>
    <t>Apr 8, 2002</t>
  </si>
  <si>
    <t>Apr 5, 2002</t>
  </si>
  <si>
    <t>Apr 4, 2002</t>
  </si>
  <si>
    <t>Apr 3, 2002</t>
  </si>
  <si>
    <t>Apr 2, 2002</t>
  </si>
  <si>
    <t>Apr 1, 2002</t>
  </si>
  <si>
    <t>Mar 29, 2002</t>
  </si>
  <si>
    <t>Mar 28, 2002</t>
  </si>
  <si>
    <t>Mar 27, 2002</t>
  </si>
  <si>
    <t>Mar 26, 2002</t>
  </si>
  <si>
    <t>Mar 25, 2002</t>
  </si>
  <si>
    <t>Mar 22, 2002</t>
  </si>
  <si>
    <t>Mar 21, 2002</t>
  </si>
  <si>
    <t>Mar 20, 2002</t>
  </si>
  <si>
    <t>Mar 19, 2002</t>
  </si>
  <si>
    <t>Mar 18, 2002</t>
  </si>
  <si>
    <t>Mar 15, 2002</t>
  </si>
  <si>
    <t>Mar 14, 2002</t>
  </si>
  <si>
    <t>Mar 13, 2002</t>
  </si>
  <si>
    <t>Mar 12, 2002</t>
  </si>
  <si>
    <t>Mar 11, 2002</t>
  </si>
  <si>
    <t>Mar 8, 2002</t>
  </si>
  <si>
    <t>Mar 7, 2002</t>
  </si>
  <si>
    <t>Mar 6, 2002</t>
  </si>
  <si>
    <t>Mar 5, 2002</t>
  </si>
  <si>
    <t>Mar 4, 2002</t>
  </si>
  <si>
    <t>Mar 1, 2002</t>
  </si>
  <si>
    <t>Feb 28, 2002</t>
  </si>
  <si>
    <t>Feb 27, 2002</t>
  </si>
  <si>
    <t>Feb 26, 2002</t>
  </si>
  <si>
    <t>Feb 25, 2002</t>
  </si>
  <si>
    <t>Feb 22, 2002</t>
  </si>
  <si>
    <t>Feb 21, 2002</t>
  </si>
  <si>
    <t>Feb 20, 2002</t>
  </si>
  <si>
    <t>Feb 19, 2002</t>
  </si>
  <si>
    <t>Feb 18, 2002</t>
  </si>
  <si>
    <t>Feb 15, 2002</t>
  </si>
  <si>
    <t>Feb 14, 2002</t>
  </si>
  <si>
    <t>Feb 13, 2002</t>
  </si>
  <si>
    <t>Feb 12, 2002</t>
  </si>
  <si>
    <t>Feb 11, 2002</t>
  </si>
  <si>
    <t>Feb 8, 2002</t>
  </si>
  <si>
    <t>Feb 7, 2002</t>
  </si>
  <si>
    <t>Feb 6, 2002</t>
  </si>
  <si>
    <t>Feb 5, 2002</t>
  </si>
  <si>
    <t>Feb 4, 2002</t>
  </si>
  <si>
    <t>Feb 1, 2002</t>
  </si>
  <si>
    <t>Jan 31, 2002</t>
  </si>
  <si>
    <t>Jan 30, 2002</t>
  </si>
  <si>
    <t>Jan 29, 2002</t>
  </si>
  <si>
    <t>Jan 28, 2002</t>
  </si>
  <si>
    <t>Jan 25, 2002</t>
  </si>
  <si>
    <t>Jan 24, 2002</t>
  </si>
  <si>
    <t>Jan 23, 2002</t>
  </si>
  <si>
    <t>Jan 22, 2002</t>
  </si>
  <si>
    <t>Jan 21, 2002</t>
  </si>
  <si>
    <t>Jan 18, 2002</t>
  </si>
  <si>
    <t>Jan 17, 2002</t>
  </si>
  <si>
    <t>Jan 16, 2002</t>
  </si>
  <si>
    <t>Jan 15, 2002</t>
  </si>
  <si>
    <t>Jan 14, 2002</t>
  </si>
  <si>
    <t>Jan 11, 2002</t>
  </si>
  <si>
    <t>Jan 10, 2002</t>
  </si>
  <si>
    <t>Jan 9, 2002</t>
  </si>
  <si>
    <t>Jan 8, 2002</t>
  </si>
  <si>
    <t>Jan 7, 2002</t>
  </si>
  <si>
    <t>Jan 4, 2002</t>
  </si>
  <si>
    <t>Jan 3, 2002</t>
  </si>
  <si>
    <t>Jan 2, 2002</t>
  </si>
  <si>
    <t>Jan 1, 2002</t>
  </si>
  <si>
    <t>Dec 31, 2001</t>
  </si>
  <si>
    <t>Dec 28, 2001</t>
  </si>
  <si>
    <t>Dec 27, 2001</t>
  </si>
  <si>
    <t>Dec 26, 2001</t>
  </si>
  <si>
    <t>Dec 25, 2001</t>
  </si>
  <si>
    <t>Dec 24, 2001</t>
  </si>
  <si>
    <t>Dec 21, 2001</t>
  </si>
  <si>
    <t>Dec 20, 2001</t>
  </si>
  <si>
    <t>Dec 19, 2001</t>
  </si>
  <si>
    <t>Dec 18, 2001</t>
  </si>
  <si>
    <t>Dec 17, 2001</t>
  </si>
  <si>
    <t>Dec 14, 2001</t>
  </si>
  <si>
    <t>Dec 13, 2001</t>
  </si>
  <si>
    <t>Dec 12, 2001</t>
  </si>
  <si>
    <t>Dec 11, 2001</t>
  </si>
  <si>
    <t>Dec 10, 2001</t>
  </si>
  <si>
    <t>Dec 7, 2001</t>
  </si>
  <si>
    <t>Dec 6, 2001</t>
  </si>
  <si>
    <t>Dec 5, 2001</t>
  </si>
  <si>
    <t>Dec 4, 2001</t>
  </si>
  <si>
    <t>Dec 3, 2001</t>
  </si>
  <si>
    <t>Nov 30, 2001</t>
  </si>
  <si>
    <t>Nov 29, 2001</t>
  </si>
  <si>
    <t>Nov 28, 2001</t>
  </si>
  <si>
    <t>Nov 27, 2001</t>
  </si>
  <si>
    <t>Nov 26, 2001</t>
  </si>
  <si>
    <t>Nov 23, 2001</t>
  </si>
  <si>
    <t>Nov 22, 2001</t>
  </si>
  <si>
    <t>Nov 21, 2001</t>
  </si>
  <si>
    <t>Nov 20, 2001</t>
  </si>
  <si>
    <t>Nov 19, 2001</t>
  </si>
  <si>
    <t>Nov 16, 2001</t>
  </si>
  <si>
    <t>Nov 15, 2001</t>
  </si>
  <si>
    <t>Nov 14, 2001</t>
  </si>
  <si>
    <t>Nov 13, 2001</t>
  </si>
  <si>
    <t>Nov 12, 2001</t>
  </si>
  <si>
    <t>Nov 9, 2001</t>
  </si>
  <si>
    <t>Nov 8, 2001</t>
  </si>
  <si>
    <t>Nov 7, 2001</t>
  </si>
  <si>
    <t>Nov 6, 2001</t>
  </si>
  <si>
    <t>Nov 5, 2001</t>
  </si>
  <si>
    <t>Nov 2, 2001</t>
  </si>
  <si>
    <t>Nov 1, 2001</t>
  </si>
  <si>
    <t>Oct 31, 2001</t>
  </si>
  <si>
    <t>Oct 30, 2001</t>
  </si>
  <si>
    <t>Oct 29, 2001</t>
  </si>
  <si>
    <t>Oct 26, 2001</t>
  </si>
  <si>
    <t>Oct 25, 2001</t>
  </si>
  <si>
    <t>Oct 24, 2001</t>
  </si>
  <si>
    <t>Oct 23, 2001</t>
  </si>
  <si>
    <t>Oct 22, 2001</t>
  </si>
  <si>
    <t>Oct 19, 2001</t>
  </si>
  <si>
    <t>Oct 18, 2001</t>
  </si>
  <si>
    <t>Oct 17, 2001</t>
  </si>
  <si>
    <t>Oct 16, 2001</t>
  </si>
  <si>
    <t>Oct 15, 2001</t>
  </si>
  <si>
    <t>Oct 12, 2001</t>
  </si>
  <si>
    <t>Oct 11, 2001</t>
  </si>
  <si>
    <t>Oct 10, 2001</t>
  </si>
  <si>
    <t>Oct 9, 2001</t>
  </si>
  <si>
    <t>Oct 8, 2001</t>
  </si>
  <si>
    <t>Oct 5, 2001</t>
  </si>
  <si>
    <t>Oct 4, 2001</t>
  </si>
  <si>
    <t>Oct 3, 2001</t>
  </si>
  <si>
    <t>Oct 2, 2001</t>
  </si>
  <si>
    <t>Oct 1, 2001</t>
  </si>
  <si>
    <t>Sep 28, 2001</t>
  </si>
  <si>
    <t>Sep 27, 2001</t>
  </si>
  <si>
    <t>Sep 26, 2001</t>
  </si>
  <si>
    <t>Sep 25, 2001</t>
  </si>
  <si>
    <t>Sep 24, 2001</t>
  </si>
  <si>
    <t>Sep 21, 2001</t>
  </si>
  <si>
    <t>Sep 20, 2001</t>
  </si>
  <si>
    <t>Sep 19, 2001</t>
  </si>
  <si>
    <t>Sep 18, 2001</t>
  </si>
  <si>
    <t>Sep 17, 2001</t>
  </si>
  <si>
    <t>Sep 14, 2001</t>
  </si>
  <si>
    <t>Sep 13, 2001</t>
  </si>
  <si>
    <t>Sep 12, 2001</t>
  </si>
  <si>
    <t>Sep 11, 2001</t>
  </si>
  <si>
    <t>Sep 10, 2001</t>
  </si>
  <si>
    <t>Sep 7, 2001</t>
  </si>
  <si>
    <t>Sep 6, 2001</t>
  </si>
  <si>
    <t>Sep 5, 2001</t>
  </si>
  <si>
    <t>Sep 4, 2001</t>
  </si>
  <si>
    <t>Sep 3, 2001</t>
  </si>
  <si>
    <t>Aug 31, 2001</t>
  </si>
  <si>
    <t>Aug 30, 2001</t>
  </si>
  <si>
    <t>Aug 29, 2001</t>
  </si>
  <si>
    <t>Aug 28, 2001</t>
  </si>
  <si>
    <t>Aug 27, 2001</t>
  </si>
  <si>
    <t>Aug 24, 2001</t>
  </si>
  <si>
    <t>Aug 23, 2001</t>
  </si>
  <si>
    <t>Aug 22, 2001</t>
  </si>
  <si>
    <t>Aug 21, 2001</t>
  </si>
  <si>
    <t>Aug 20, 2001</t>
  </si>
  <si>
    <t>Aug 17, 2001</t>
  </si>
  <si>
    <t>Aug 16, 2001</t>
  </si>
  <si>
    <t>Aug 15, 2001</t>
  </si>
  <si>
    <t>Aug 14, 2001</t>
  </si>
  <si>
    <t>Aug 13, 2001</t>
  </si>
  <si>
    <t>Aug 10, 2001</t>
  </si>
  <si>
    <t>Aug 9, 2001</t>
  </si>
  <si>
    <t>Aug 8, 2001</t>
  </si>
  <si>
    <t>Aug 7, 2001</t>
  </si>
  <si>
    <t>Aug 6, 2001</t>
  </si>
  <si>
    <t>Aug 3, 2001</t>
  </si>
  <si>
    <t>Aug 2, 2001</t>
  </si>
  <si>
    <t>Aug 1, 2001</t>
  </si>
  <si>
    <t>Jul 31, 2001</t>
  </si>
  <si>
    <t>Jul 30, 2001</t>
  </si>
  <si>
    <t>Jul 27, 2001</t>
  </si>
  <si>
    <t>Jul 26, 2001</t>
  </si>
  <si>
    <t>Jul 25, 2001</t>
  </si>
  <si>
    <t>Jul 24, 2001</t>
  </si>
  <si>
    <t>Jul 23, 2001</t>
  </si>
  <si>
    <t>Jul 20, 2001</t>
  </si>
  <si>
    <t>Jul 19, 2001</t>
  </si>
  <si>
    <t>Jul 18, 2001</t>
  </si>
  <si>
    <t>Jul 17, 2001</t>
  </si>
  <si>
    <t>Jul 16, 2001</t>
  </si>
  <si>
    <t>Jul 13, 2001</t>
  </si>
  <si>
    <t>Jul 12, 2001</t>
  </si>
  <si>
    <t>Jul 11, 2001</t>
  </si>
  <si>
    <t>Jul 10, 2001</t>
  </si>
  <si>
    <t>Jul 9, 2001</t>
  </si>
  <si>
    <t>Jul 6, 2001</t>
  </si>
  <si>
    <t>Jul 5, 2001</t>
  </si>
  <si>
    <t>Jul 4, 2001</t>
  </si>
  <si>
    <t>Jul 3, 2001</t>
  </si>
  <si>
    <t>Jul 2, 2001</t>
  </si>
  <si>
    <t>Jun 29, 2001</t>
  </si>
  <si>
    <t>Jun 28, 2001</t>
  </si>
  <si>
    <t>Jun 27, 2001</t>
  </si>
  <si>
    <t>Jun 26, 2001</t>
  </si>
  <si>
    <t>Jun 25, 2001</t>
  </si>
  <si>
    <t>Jun 22, 2001</t>
  </si>
  <si>
    <t>Jun 21, 2001</t>
  </si>
  <si>
    <t>Jun 20, 2001</t>
  </si>
  <si>
    <t>Jun 19, 2001</t>
  </si>
  <si>
    <t>Jun 18, 2001</t>
  </si>
  <si>
    <t>Jun 15, 2001</t>
  </si>
  <si>
    <t>Jun 14, 2001</t>
  </si>
  <si>
    <t>Jun 13, 2001</t>
  </si>
  <si>
    <t>Jun 12, 2001</t>
  </si>
  <si>
    <t>Jun 11, 2001</t>
  </si>
  <si>
    <t>Jun 8, 2001</t>
  </si>
  <si>
    <t>Jun 7, 2001</t>
  </si>
  <si>
    <t>Jun 6, 2001</t>
  </si>
  <si>
    <t>Jun 5, 2001</t>
  </si>
  <si>
    <t>Jun 4, 2001</t>
  </si>
  <si>
    <t>Jun 1, 2001</t>
  </si>
  <si>
    <t>May 31, 2001</t>
  </si>
  <si>
    <t>May 30, 2001</t>
  </si>
  <si>
    <t>May 29, 2001</t>
  </si>
  <si>
    <t>May 28, 2001</t>
  </si>
  <si>
    <t>May 25, 2001</t>
  </si>
  <si>
    <t>May 24, 2001</t>
  </si>
  <si>
    <t>May 23, 2001</t>
  </si>
  <si>
    <t>May 22, 2001</t>
  </si>
  <si>
    <t>May 21, 2001</t>
  </si>
  <si>
    <t>May 18, 2001</t>
  </si>
  <si>
    <t>May 17, 2001</t>
  </si>
  <si>
    <t>May 16, 2001</t>
  </si>
  <si>
    <t>May 15, 2001</t>
  </si>
  <si>
    <t>May 14, 2001</t>
  </si>
  <si>
    <t>May 11, 2001</t>
  </si>
  <si>
    <t>May 10, 2001</t>
  </si>
  <si>
    <t>May 9, 2001</t>
  </si>
  <si>
    <t>May 8, 2001</t>
  </si>
  <si>
    <t>May 7, 2001</t>
  </si>
  <si>
    <t>May 4, 2001</t>
  </si>
  <si>
    <t>May 3, 2001</t>
  </si>
  <si>
    <t>May 2, 2001</t>
  </si>
  <si>
    <t>May 1, 2001</t>
  </si>
  <si>
    <t>Apr 30, 2001</t>
  </si>
  <si>
    <t>Apr 27, 2001</t>
  </si>
  <si>
    <t>Apr 26, 2001</t>
  </si>
  <si>
    <t>Apr 25, 2001</t>
  </si>
  <si>
    <t>Apr 24, 2001</t>
  </si>
  <si>
    <t>Apr 23, 2001</t>
  </si>
  <si>
    <t>Apr 20, 2001</t>
  </si>
  <si>
    <t>Apr 19, 2001</t>
  </si>
  <si>
    <t>Apr 18, 2001</t>
  </si>
  <si>
    <t>Apr 17, 2001</t>
  </si>
  <si>
    <t>Apr 16, 2001</t>
  </si>
  <si>
    <t>Apr 13, 2001</t>
  </si>
  <si>
    <t>Apr 12, 2001</t>
  </si>
  <si>
    <t>Apr 11, 2001</t>
  </si>
  <si>
    <t>Apr 10, 2001</t>
  </si>
  <si>
    <t>Apr 9, 2001</t>
  </si>
  <si>
    <t>Apr 6, 2001</t>
  </si>
  <si>
    <t>Apr 5, 2001</t>
  </si>
  <si>
    <t>Apr 4, 2001</t>
  </si>
  <si>
    <t>Apr 3, 2001</t>
  </si>
  <si>
    <t>Apr 2, 2001</t>
  </si>
  <si>
    <t>Mar 30, 2001</t>
  </si>
  <si>
    <t>Mar 29, 2001</t>
  </si>
  <si>
    <t>Mar 28, 2001</t>
  </si>
  <si>
    <t>Mar 27, 2001</t>
  </si>
  <si>
    <t>Mar 26, 2001</t>
  </si>
  <si>
    <t>Mar 23, 2001</t>
  </si>
  <si>
    <t>Mar 22, 2001</t>
  </si>
  <si>
    <t>Mar 21, 2001</t>
  </si>
  <si>
    <t>Mar 20, 2001</t>
  </si>
  <si>
    <t>Mar 19, 2001</t>
  </si>
  <si>
    <t>Mar 16, 2001</t>
  </si>
  <si>
    <t>Mar 15, 2001</t>
  </si>
  <si>
    <t>Mar 14, 2001</t>
  </si>
  <si>
    <t>Mar 13, 2001</t>
  </si>
  <si>
    <t>Mar 12, 2001</t>
  </si>
  <si>
    <t>Mar 9, 2001</t>
  </si>
  <si>
    <t>Mar 8, 2001</t>
  </si>
  <si>
    <t>Mar 7, 2001</t>
  </si>
  <si>
    <t>Mar 6, 2001</t>
  </si>
  <si>
    <t>Mar 5, 2001</t>
  </si>
  <si>
    <t>Mar 2, 2001</t>
  </si>
  <si>
    <t>Mar 1, 2001</t>
  </si>
  <si>
    <t>Feb 28, 2001</t>
  </si>
  <si>
    <t>Feb 27, 2001</t>
  </si>
  <si>
    <t>Feb 26, 2001</t>
  </si>
  <si>
    <t>Feb 23, 2001</t>
  </si>
  <si>
    <t>Feb 22, 2001</t>
  </si>
  <si>
    <t>Feb 21, 2001</t>
  </si>
  <si>
    <t>Feb 20, 2001</t>
  </si>
  <si>
    <t>Feb 19, 2001</t>
  </si>
  <si>
    <t>Feb 16, 2001</t>
  </si>
  <si>
    <t>Feb 15, 2001</t>
  </si>
  <si>
    <t>Feb 14, 2001</t>
  </si>
  <si>
    <t>Feb 13, 2001</t>
  </si>
  <si>
    <t>Feb 12, 2001</t>
  </si>
  <si>
    <t>Feb 9, 2001</t>
  </si>
  <si>
    <t>Feb 8, 2001</t>
  </si>
  <si>
    <t>Feb 7, 2001</t>
  </si>
  <si>
    <t>Feb 6, 2001</t>
  </si>
  <si>
    <t>Feb 5, 2001</t>
  </si>
  <si>
    <t>Feb 2, 2001</t>
  </si>
  <si>
    <t>Feb 1, 2001</t>
  </si>
  <si>
    <t>Jan 31, 2001</t>
  </si>
  <si>
    <t>Jan 30, 2001</t>
  </si>
  <si>
    <t>Jan 29, 2001</t>
  </si>
  <si>
    <t>Jan 26, 2001</t>
  </si>
  <si>
    <t>Jan 25, 2001</t>
  </si>
  <si>
    <t>Jan 24, 2001</t>
  </si>
  <si>
    <t>Jan 23, 2001</t>
  </si>
  <si>
    <t>Jan 22, 2001</t>
  </si>
  <si>
    <t>Jan 19, 2001</t>
  </si>
  <si>
    <t>Jan 18, 2001</t>
  </si>
  <si>
    <t>Jan 17, 2001</t>
  </si>
  <si>
    <t>Jan 16, 2001</t>
  </si>
  <si>
    <t>Jan 15, 2001</t>
  </si>
  <si>
    <t>Jan 12, 2001</t>
  </si>
  <si>
    <t>Jan 11, 2001</t>
  </si>
  <si>
    <t>Jan 10, 2001</t>
  </si>
  <si>
    <t>Jan 9, 2001</t>
  </si>
  <si>
    <t>Jan 8, 2001</t>
  </si>
  <si>
    <t>Jan 5, 2001</t>
  </si>
  <si>
    <t>Jan 4, 2001</t>
  </si>
  <si>
    <t>Jan 3, 2001</t>
  </si>
  <si>
    <t>Jan 2, 2001</t>
  </si>
  <si>
    <t>Jan 1, 2001</t>
  </si>
  <si>
    <t>Dec 29, 2000</t>
  </si>
  <si>
    <t>Dec 28, 2000</t>
  </si>
  <si>
    <t>Dec 27, 2000</t>
  </si>
  <si>
    <t>Dec 26, 2000</t>
  </si>
  <si>
    <t>Dec 25, 2000</t>
  </si>
  <si>
    <t>Dec 22, 2000</t>
  </si>
  <si>
    <t>Dec 21, 2000</t>
  </si>
  <si>
    <t>Dec 20, 2000</t>
  </si>
  <si>
    <t>Dec 19, 2000</t>
  </si>
  <si>
    <t>Dec 18, 2000</t>
  </si>
  <si>
    <t>Dec 15, 2000</t>
  </si>
  <si>
    <t>Dec 14, 2000</t>
  </si>
  <si>
    <t>Dec 13, 2000</t>
  </si>
  <si>
    <t>Dec 12, 2000</t>
  </si>
  <si>
    <t>Dec 11, 2000</t>
  </si>
  <si>
    <t>Dec 8, 2000</t>
  </si>
  <si>
    <t>Dec 7, 2000</t>
  </si>
  <si>
    <t>Dec 6, 2000</t>
  </si>
  <si>
    <t>Dec 5, 2000</t>
  </si>
  <si>
    <t>Dec 4, 2000</t>
  </si>
  <si>
    <t>Dec 1, 2000</t>
  </si>
  <si>
    <t>Nov 30, 2000</t>
  </si>
  <si>
    <t>Nov 29, 2000</t>
  </si>
  <si>
    <t>Nov 28, 2000</t>
  </si>
  <si>
    <t>Nov 27, 2000</t>
  </si>
  <si>
    <t>Nov 24, 2000</t>
  </si>
  <si>
    <t>Nov 23, 2000</t>
  </si>
  <si>
    <t>Nov 22, 2000</t>
  </si>
  <si>
    <t>Nov 21, 2000</t>
  </si>
  <si>
    <t>Nov 20, 2000</t>
  </si>
  <si>
    <t>Nov 17, 2000</t>
  </si>
  <si>
    <t>Nov 16, 2000</t>
  </si>
  <si>
    <t>Nov 15, 2000</t>
  </si>
  <si>
    <t>Nov 14, 2000</t>
  </si>
  <si>
    <t>Nov 13, 2000</t>
  </si>
  <si>
    <t>Nov 10, 2000</t>
  </si>
  <si>
    <t>Nov 9, 2000</t>
  </si>
  <si>
    <t>Nov 8, 2000</t>
  </si>
  <si>
    <t>Nov 7, 2000</t>
  </si>
  <si>
    <t>Nov 6, 2000</t>
  </si>
  <si>
    <t>Nov 3, 2000</t>
  </si>
  <si>
    <t>Nov 2, 2000</t>
  </si>
  <si>
    <t>Nov 1, 2000</t>
  </si>
  <si>
    <t>Oct 31, 2000</t>
  </si>
  <si>
    <t>Oct 30, 2000</t>
  </si>
  <si>
    <t>Oct 27, 2000</t>
  </si>
  <si>
    <t>Oct 26, 2000</t>
  </si>
  <si>
    <t>Oct 25, 2000</t>
  </si>
  <si>
    <t>Oct 24, 2000</t>
  </si>
  <si>
    <t>Oct 23, 2000</t>
  </si>
  <si>
    <t>Oct 20, 2000</t>
  </si>
  <si>
    <t>Oct 19, 2000</t>
  </si>
  <si>
    <t>Oct 18, 2000</t>
  </si>
  <si>
    <t>Oct 17, 2000</t>
  </si>
  <si>
    <t>Oct 16, 2000</t>
  </si>
  <si>
    <t>Oct 13, 2000</t>
  </si>
  <si>
    <t>Oct 12, 2000</t>
  </si>
  <si>
    <t>Oct 11, 2000</t>
  </si>
  <si>
    <t>Oct 10, 2000</t>
  </si>
  <si>
    <t>Oct 9, 2000</t>
  </si>
  <si>
    <t>Oct 6, 2000</t>
  </si>
  <si>
    <t>Oct 5, 2000</t>
  </si>
  <si>
    <t>Oct 4, 2000</t>
  </si>
  <si>
    <t>Oct 3, 2000</t>
  </si>
  <si>
    <t>Oct 2, 2000</t>
  </si>
  <si>
    <t>Sep 29, 2000</t>
  </si>
  <si>
    <t>Sep 28, 2000</t>
  </si>
  <si>
    <t>Sep 27, 2000</t>
  </si>
  <si>
    <t>Sep 26, 2000</t>
  </si>
  <si>
    <t>Sep 25, 2000</t>
  </si>
  <si>
    <t>Sep 22, 2000</t>
  </si>
  <si>
    <t>Sep 21, 2000</t>
  </si>
  <si>
    <t>Sep 20, 2000</t>
  </si>
  <si>
    <t>Sep 19, 2000</t>
  </si>
  <si>
    <t>Sep 18, 2000</t>
  </si>
  <si>
    <t>Sep 15, 2000</t>
  </si>
  <si>
    <t>Sep 14, 2000</t>
  </si>
  <si>
    <t>Sep 13, 2000</t>
  </si>
  <si>
    <t>Sep 12, 2000</t>
  </si>
  <si>
    <t>Sep 11, 2000</t>
  </si>
  <si>
    <t>Sep 8, 2000</t>
  </si>
  <si>
    <t>Sep 7, 2000</t>
  </si>
  <si>
    <t>Sep 6, 2000</t>
  </si>
  <si>
    <t>Sep 5, 2000</t>
  </si>
  <si>
    <t>Sep 4, 2000</t>
  </si>
  <si>
    <t>Sep 1, 2000</t>
  </si>
  <si>
    <t>Aug 31, 2000</t>
  </si>
  <si>
    <t>Aug 30, 2000</t>
  </si>
  <si>
    <t>Aug 29, 2000</t>
  </si>
  <si>
    <t>Aug 28, 2000</t>
  </si>
  <si>
    <t>Aug 25, 2000</t>
  </si>
  <si>
    <t>Aug 24, 2000</t>
  </si>
  <si>
    <t>Aug 23, 2000</t>
  </si>
  <si>
    <t>Aug 22, 2000</t>
  </si>
  <si>
    <t>Aug 21, 2000</t>
  </si>
  <si>
    <t>Aug 18, 2000</t>
  </si>
  <si>
    <t>Aug 17, 2000</t>
  </si>
  <si>
    <t>Aug 16, 2000</t>
  </si>
  <si>
    <t>Aug 15, 2000</t>
  </si>
  <si>
    <t>Aug 14, 2000</t>
  </si>
  <si>
    <t>Aug 11, 2000</t>
  </si>
  <si>
    <t>Aug 10, 2000</t>
  </si>
  <si>
    <t>Aug 9, 2000</t>
  </si>
  <si>
    <t>Aug 8, 2000</t>
  </si>
  <si>
    <t>Aug 7, 2000</t>
  </si>
  <si>
    <t>Aug 4, 2000</t>
  </si>
  <si>
    <t>Aug 3, 2000</t>
  </si>
  <si>
    <t>Aug 2, 2000</t>
  </si>
  <si>
    <t>Aug 1, 2000</t>
  </si>
  <si>
    <t>Jul 31, 2000</t>
  </si>
  <si>
    <t>Jul 28, 2000</t>
  </si>
  <si>
    <t>Jul 27, 2000</t>
  </si>
  <si>
    <t>Jul 26, 2000</t>
  </si>
  <si>
    <t>Jul 25, 2000</t>
  </si>
  <si>
    <t>Jul 24, 2000</t>
  </si>
  <si>
    <t>Jul 21, 2000</t>
  </si>
  <si>
    <t>Jul 20, 2000</t>
  </si>
  <si>
    <t>Jul 19, 2000</t>
  </si>
  <si>
    <t>Jul 18, 2000</t>
  </si>
  <si>
    <t>Jul 17, 2000</t>
  </si>
  <si>
    <t>Jul 14, 2000</t>
  </si>
  <si>
    <t>Jul 13, 2000</t>
  </si>
  <si>
    <t>Jul 12, 2000</t>
  </si>
  <si>
    <t>Jul 11, 2000</t>
  </si>
  <si>
    <t>Jul 10, 2000</t>
  </si>
  <si>
    <t>Jul 7, 2000</t>
  </si>
  <si>
    <t>Jul 6, 2000</t>
  </si>
  <si>
    <t>Jul 5, 2000</t>
  </si>
  <si>
    <t>Jul 4, 2000</t>
  </si>
  <si>
    <t>Jul 3, 2000</t>
  </si>
  <si>
    <t>Jun 30, 2000</t>
  </si>
  <si>
    <t>Jun 29, 2000</t>
  </si>
  <si>
    <t>Jun 28, 2000</t>
  </si>
  <si>
    <t>Jun 27, 2000</t>
  </si>
  <si>
    <t>Jun 26, 2000</t>
  </si>
  <si>
    <t>Jun 23, 2000</t>
  </si>
  <si>
    <t>Jun 22, 2000</t>
  </si>
  <si>
    <t>Jun 21, 2000</t>
  </si>
  <si>
    <t>Jun 20, 2000</t>
  </si>
  <si>
    <t>Jun 19, 2000</t>
  </si>
  <si>
    <t>Jun 16, 2000</t>
  </si>
  <si>
    <t>Jun 15, 2000</t>
  </si>
  <si>
    <t>Jun 14, 2000</t>
  </si>
  <si>
    <t>Jun 13, 2000</t>
  </si>
  <si>
    <t>Jun 12, 2000</t>
  </si>
  <si>
    <t>Jun 9, 2000</t>
  </si>
  <si>
    <t>Jun 8, 2000</t>
  </si>
  <si>
    <t>Jun 7, 2000</t>
  </si>
  <si>
    <t>Jun 6, 2000</t>
  </si>
  <si>
    <t>Jun 5, 2000</t>
  </si>
  <si>
    <t>Jun 2, 2000</t>
  </si>
  <si>
    <t>Jun 1, 2000</t>
  </si>
  <si>
    <t>May 31, 2000</t>
  </si>
  <si>
    <t>May 30, 2000</t>
  </si>
  <si>
    <t>May 29, 2000</t>
  </si>
  <si>
    <t>May 26, 2000</t>
  </si>
  <si>
    <t>May 25, 2000</t>
  </si>
  <si>
    <t>May 24, 2000</t>
  </si>
  <si>
    <t>May 23, 2000</t>
  </si>
  <si>
    <t>May 22, 2000</t>
  </si>
  <si>
    <t>May 19, 2000</t>
  </si>
  <si>
    <t>May 18, 2000</t>
  </si>
  <si>
    <t>May 17, 2000</t>
  </si>
  <si>
    <t>May 16, 2000</t>
  </si>
  <si>
    <t>May 15, 2000</t>
  </si>
  <si>
    <t>May 12, 2000</t>
  </si>
  <si>
    <t>May 11, 2000</t>
  </si>
  <si>
    <t>May 10, 2000</t>
  </si>
  <si>
    <t>May 9, 2000</t>
  </si>
  <si>
    <t>May 8, 2000</t>
  </si>
  <si>
    <t>May 5, 2000</t>
  </si>
  <si>
    <t>May 4, 2000</t>
  </si>
  <si>
    <t>May 3, 2000</t>
  </si>
  <si>
    <t>May 2, 2000</t>
  </si>
  <si>
    <t>May 1, 2000</t>
  </si>
  <si>
    <t>Apr 28, 2000</t>
  </si>
  <si>
    <t>Apr 27, 2000</t>
  </si>
  <si>
    <t>Apr 26, 2000</t>
  </si>
  <si>
    <t>Apr 25, 2000</t>
  </si>
  <si>
    <t>Apr 24, 2000</t>
  </si>
  <si>
    <t>Apr 21, 2000</t>
  </si>
  <si>
    <t>Apr 20, 2000</t>
  </si>
  <si>
    <t>Apr 19, 2000</t>
  </si>
  <si>
    <t>Apr 18, 2000</t>
  </si>
  <si>
    <t>Apr 17, 2000</t>
  </si>
  <si>
    <t>Apr 14, 2000</t>
  </si>
  <si>
    <t>Apr 13, 2000</t>
  </si>
  <si>
    <t>Apr 12, 2000</t>
  </si>
  <si>
    <t>Apr 11, 2000</t>
  </si>
  <si>
    <t>Apr 10, 2000</t>
  </si>
  <si>
    <t>Apr 7, 2000</t>
  </si>
  <si>
    <t>Apr 6, 2000</t>
  </si>
  <si>
    <t>Apr 5, 2000</t>
  </si>
  <si>
    <t>Apr 4, 2000</t>
  </si>
  <si>
    <t>Apr 3, 2000</t>
  </si>
  <si>
    <t>Mar 31, 2000</t>
  </si>
  <si>
    <t>Mar 30, 2000</t>
  </si>
  <si>
    <t>Mar 29, 2000</t>
  </si>
  <si>
    <t>Mar 28, 2000</t>
  </si>
  <si>
    <t>Mar 27, 2000</t>
  </si>
  <si>
    <t>Mar 24, 2000</t>
  </si>
  <si>
    <t>Mar 23, 2000</t>
  </si>
  <si>
    <t>Mar 22, 2000</t>
  </si>
  <si>
    <t>Mar 21, 2000</t>
  </si>
  <si>
    <t>Mar 20, 2000</t>
  </si>
  <si>
    <t>Mar 17, 2000</t>
  </si>
  <si>
    <t>Mar 16, 2000</t>
  </si>
  <si>
    <t>Mar 15, 2000</t>
  </si>
  <si>
    <t>Mar 14, 2000</t>
  </si>
  <si>
    <t>Mar 13, 2000</t>
  </si>
  <si>
    <t>Mar 10, 2000</t>
  </si>
  <si>
    <t>Mar 9, 2000</t>
  </si>
  <si>
    <t>Mar 8, 2000</t>
  </si>
  <si>
    <t>Mar 7, 2000</t>
  </si>
  <si>
    <t>Mar 6, 2000</t>
  </si>
  <si>
    <t>Mar 3, 2000</t>
  </si>
  <si>
    <t>Mar 2, 2000</t>
  </si>
  <si>
    <t>Mar 1, 2000</t>
  </si>
  <si>
    <t>Feb 29, 2000</t>
  </si>
  <si>
    <t>Feb 28, 2000</t>
  </si>
  <si>
    <t>Feb 25, 2000</t>
  </si>
  <si>
    <t>Feb 24, 2000</t>
  </si>
  <si>
    <t>Feb 23, 2000</t>
  </si>
  <si>
    <t>Feb 22, 2000</t>
  </si>
  <si>
    <t>Feb 21, 2000</t>
  </si>
  <si>
    <t>Feb 18, 2000</t>
  </si>
  <si>
    <t>Feb 17, 2000</t>
  </si>
  <si>
    <t>Feb 16, 2000</t>
  </si>
  <si>
    <t>Feb 15, 2000</t>
  </si>
  <si>
    <t>Feb 14, 2000</t>
  </si>
  <si>
    <t>Feb 11, 2000</t>
  </si>
  <si>
    <t>Feb 10, 2000</t>
  </si>
  <si>
    <t>Feb 9, 2000</t>
  </si>
  <si>
    <t>Feb 8, 2000</t>
  </si>
  <si>
    <t>Feb 7, 2000</t>
  </si>
  <si>
    <t>Feb 4, 2000</t>
  </si>
  <si>
    <t>Feb 3, 2000</t>
  </si>
  <si>
    <t>Feb 2, 2000</t>
  </si>
  <si>
    <t>Feb 1, 2000</t>
  </si>
  <si>
    <t>Jan 31, 2000</t>
  </si>
  <si>
    <t>Jan 28, 2000</t>
  </si>
  <si>
    <t>Jan 27, 2000</t>
  </si>
  <si>
    <t>Jan 26, 2000</t>
  </si>
  <si>
    <t>Jan 25, 2000</t>
  </si>
  <si>
    <t>Jan 24, 2000</t>
  </si>
  <si>
    <t>Jan 21, 2000</t>
  </si>
  <si>
    <t>Jan 20, 2000</t>
  </si>
  <si>
    <t>Jan 19, 2000</t>
  </si>
  <si>
    <t>Jan 18, 2000</t>
  </si>
  <si>
    <t>Jan 17, 2000</t>
  </si>
  <si>
    <t>Jan 14, 2000</t>
  </si>
  <si>
    <t>Jan 13, 2000</t>
  </si>
  <si>
    <t>Jan 12, 2000</t>
  </si>
  <si>
    <t>Jan 11, 2000</t>
  </si>
  <si>
    <t>Jan 10, 2000</t>
  </si>
  <si>
    <t>Jan 7, 2000</t>
  </si>
  <si>
    <t>Jan 6, 2000</t>
  </si>
  <si>
    <t>Jan 5, 2000</t>
  </si>
  <si>
    <t>Jan 4, 2000</t>
  </si>
  <si>
    <t>Jan 3, 2000</t>
  </si>
  <si>
    <t>Dec 31, 1999</t>
  </si>
  <si>
    <t>Dec 30, 1999</t>
  </si>
  <si>
    <t>Dec 29, 1999</t>
  </si>
  <si>
    <t>Dec 28, 1999</t>
  </si>
  <si>
    <t>Dec 27, 1999</t>
  </si>
  <si>
    <t>Dec 24, 1999</t>
  </si>
  <si>
    <t>Dec 23, 1999</t>
  </si>
  <si>
    <t>Dec 22, 1999</t>
  </si>
  <si>
    <t>Dec 21, 1999</t>
  </si>
  <si>
    <t>Dec 20, 1999</t>
  </si>
  <si>
    <t>Dec 17, 1999</t>
  </si>
  <si>
    <t>Dec 16, 1999</t>
  </si>
  <si>
    <t>Dec 15, 1999</t>
  </si>
  <si>
    <t>Dec 14, 1999</t>
  </si>
  <si>
    <t>Dec 13, 1999</t>
  </si>
  <si>
    <t>Dec 10, 1999</t>
  </si>
  <si>
    <t>Dec 9, 1999</t>
  </si>
  <si>
    <t>Dec 8, 1999</t>
  </si>
  <si>
    <t>Dec 7, 1999</t>
  </si>
  <si>
    <t>Dec 6, 1999</t>
  </si>
  <si>
    <t>Dec 3, 1999</t>
  </si>
  <si>
    <t>Dec 2, 1999</t>
  </si>
  <si>
    <t>Dec 1, 1999</t>
  </si>
  <si>
    <t>Nov 30, 1999</t>
  </si>
  <si>
    <t>Nov 29, 1999</t>
  </si>
  <si>
    <t>Nov 26, 1999</t>
  </si>
  <si>
    <t>Nov 25, 1999</t>
  </si>
  <si>
    <t>Nov 24, 1999</t>
  </si>
  <si>
    <t>Nov 23, 1999</t>
  </si>
  <si>
    <t>Nov 22, 1999</t>
  </si>
  <si>
    <t>Nov 19, 1999</t>
  </si>
  <si>
    <t>Nov 18, 1999</t>
  </si>
  <si>
    <t>Nov 17, 1999</t>
  </si>
  <si>
    <t>Nov 16, 1999</t>
  </si>
  <si>
    <t>Nov 15, 1999</t>
  </si>
  <si>
    <t>Nov 12, 1999</t>
  </si>
  <si>
    <t>Nov 11, 1999</t>
  </si>
  <si>
    <t>Nov 10, 1999</t>
  </si>
  <si>
    <t>Nov 9, 1999</t>
  </si>
  <si>
    <t>Nov 8, 1999</t>
  </si>
  <si>
    <t>Nov 5, 1999</t>
  </si>
  <si>
    <t>Nov 4, 1999</t>
  </si>
  <si>
    <t>Nov 3, 1999</t>
  </si>
  <si>
    <t>Nov 2, 1999</t>
  </si>
  <si>
    <t>Nov 1, 1999</t>
  </si>
  <si>
    <t>Oct 29, 1999</t>
  </si>
  <si>
    <t>Oct 28, 1999</t>
  </si>
  <si>
    <t>Oct 27, 1999</t>
  </si>
  <si>
    <t>Oct 26, 1999</t>
  </si>
  <si>
    <t>Oct 25, 1999</t>
  </si>
  <si>
    <t>Oct 22, 1999</t>
  </si>
  <si>
    <t>Oct 21, 1999</t>
  </si>
  <si>
    <t>Oct 20, 1999</t>
  </si>
  <si>
    <t>Oct 19, 1999</t>
  </si>
  <si>
    <t>Oct 18, 1999</t>
  </si>
  <si>
    <t>Oct 15, 1999</t>
  </si>
  <si>
    <t>Oct 14, 1999</t>
  </si>
  <si>
    <t>Oct 13, 1999</t>
  </si>
  <si>
    <t>Oct 12, 1999</t>
  </si>
  <si>
    <t>Oct 11, 1999</t>
  </si>
  <si>
    <t>Oct 8, 1999</t>
  </si>
  <si>
    <t>Oct 7, 1999</t>
  </si>
  <si>
    <t>Oct 6, 1999</t>
  </si>
  <si>
    <t>Oct 5, 1999</t>
  </si>
  <si>
    <t>Oct 4, 1999</t>
  </si>
  <si>
    <t>Oct 1, 1999</t>
  </si>
  <si>
    <t>Sep 30, 1999</t>
  </si>
  <si>
    <t>Sep 29, 1999</t>
  </si>
  <si>
    <t>Sep 28, 1999</t>
  </si>
  <si>
    <t>Sep 27, 1999</t>
  </si>
  <si>
    <t>Sep 24, 1999</t>
  </si>
  <si>
    <t>Sep 23, 1999</t>
  </si>
  <si>
    <t>Sep 22, 1999</t>
  </si>
  <si>
    <t>Sep 21, 1999</t>
  </si>
  <si>
    <t>Sep 20, 1999</t>
  </si>
  <si>
    <t>Sep 17, 1999</t>
  </si>
  <si>
    <t>Sep 16, 1999</t>
  </si>
  <si>
    <t>Sep 15, 1999</t>
  </si>
  <si>
    <t>Sep 14, 1999</t>
  </si>
  <si>
    <t>Sep 13, 1999</t>
  </si>
  <si>
    <t>Sep 10, 1999</t>
  </si>
  <si>
    <t>Sep 9, 1999</t>
  </si>
  <si>
    <t>Sep 8, 1999</t>
  </si>
  <si>
    <t>Sep 7, 1999</t>
  </si>
  <si>
    <t>Sep 6, 1999</t>
  </si>
  <si>
    <t>Sep 3, 1999</t>
  </si>
  <si>
    <t>Sep 2, 1999</t>
  </si>
  <si>
    <t>Sep 1, 1999</t>
  </si>
  <si>
    <t>Aug 31, 1999</t>
  </si>
  <si>
    <t>Aug 30, 1999</t>
  </si>
  <si>
    <t>Aug 27, 1999</t>
  </si>
  <si>
    <t>Aug 26, 1999</t>
  </si>
  <si>
    <t>Aug 25, 1999</t>
  </si>
  <si>
    <t>Aug 24, 1999</t>
  </si>
  <si>
    <t>Aug 23, 1999</t>
  </si>
  <si>
    <t>Aug 20, 1999</t>
  </si>
  <si>
    <t>Aug 19, 1999</t>
  </si>
  <si>
    <t>Aug 18, 1999</t>
  </si>
  <si>
    <t>Aug 17, 1999</t>
  </si>
  <si>
    <t>Aug 16, 1999</t>
  </si>
  <si>
    <t>Aug 13, 1999</t>
  </si>
  <si>
    <t>Aug 12, 1999</t>
  </si>
  <si>
    <t>Aug 11, 1999</t>
  </si>
  <si>
    <t>Aug 10, 1999</t>
  </si>
  <si>
    <t>Aug 9, 1999</t>
  </si>
  <si>
    <t>Aug 6, 1999</t>
  </si>
  <si>
    <t>Aug 5, 1999</t>
  </si>
  <si>
    <t>Aug 4, 1999</t>
  </si>
  <si>
    <t>Aug 3, 1999</t>
  </si>
  <si>
    <t>Aug 2, 1999</t>
  </si>
  <si>
    <t>Jul 30, 1999</t>
  </si>
  <si>
    <t>Jul 29, 1999</t>
  </si>
  <si>
    <t>Jul 28, 1999</t>
  </si>
  <si>
    <t>Jul 27, 1999</t>
  </si>
  <si>
    <t>Jul 26, 1999</t>
  </si>
  <si>
    <t>Jul 23, 1999</t>
  </si>
  <si>
    <t>Jul 22, 1999</t>
  </si>
  <si>
    <t>Jul 21, 1999</t>
  </si>
  <si>
    <t>Jul 20, 1999</t>
  </si>
  <si>
    <t>Jul 19, 1999</t>
  </si>
  <si>
    <t>Jul 16, 1999</t>
  </si>
  <si>
    <t>Jul 15, 1999</t>
  </si>
  <si>
    <t>Jul 14, 1999</t>
  </si>
  <si>
    <t>Jul 13, 1999</t>
  </si>
  <si>
    <t>Jul 12, 1999</t>
  </si>
  <si>
    <t>Jul 9, 1999</t>
  </si>
  <si>
    <t>Jul 8, 1999</t>
  </si>
  <si>
    <t>Jul 7, 1999</t>
  </si>
  <si>
    <t>Jul 6, 1999</t>
  </si>
  <si>
    <t>Jul 5, 1999</t>
  </si>
  <si>
    <t>Jul 2, 1999</t>
  </si>
  <si>
    <t>Jul 1, 1999</t>
  </si>
  <si>
    <t>Jun 30, 1999</t>
  </si>
  <si>
    <t>Jun 29, 1999</t>
  </si>
  <si>
    <t>Jun 28, 1999</t>
  </si>
  <si>
    <t>Jun 25, 1999</t>
  </si>
  <si>
    <t>Jun 24, 1999</t>
  </si>
  <si>
    <t>Jun 23, 1999</t>
  </si>
  <si>
    <t>Jun 22, 1999</t>
  </si>
  <si>
    <t>Jun 21, 1999</t>
  </si>
  <si>
    <t>Jun 18, 1999</t>
  </si>
  <si>
    <t>Jun 17, 1999</t>
  </si>
  <si>
    <t>Jun 16, 1999</t>
  </si>
  <si>
    <t>Jun 15, 1999</t>
  </si>
  <si>
    <t>Jun 14, 1999</t>
  </si>
  <si>
    <t>Jun 11, 1999</t>
  </si>
  <si>
    <t>Jun 10, 1999</t>
  </si>
  <si>
    <t>Jun 9, 1999</t>
  </si>
  <si>
    <t>Jun 8, 1999</t>
  </si>
  <si>
    <t>Jun 7, 1999</t>
  </si>
  <si>
    <t>Jun 4, 1999</t>
  </si>
  <si>
    <t>Jun 3, 1999</t>
  </si>
  <si>
    <t>Jun 2, 1999</t>
  </si>
  <si>
    <t>Jun 1, 1999</t>
  </si>
  <si>
    <t>May 31, 1999</t>
  </si>
  <si>
    <t>May 28, 1999</t>
  </si>
  <si>
    <t>May 27, 1999</t>
  </si>
  <si>
    <t>May 26, 1999</t>
  </si>
  <si>
    <t>May 25, 1999</t>
  </si>
  <si>
    <t>May 24, 1999</t>
  </si>
  <si>
    <t>May 21, 1999</t>
  </si>
  <si>
    <t>May 20, 1999</t>
  </si>
  <si>
    <t>May 19, 1999</t>
  </si>
  <si>
    <t>May 18, 1999</t>
  </si>
  <si>
    <t>May 17, 1999</t>
  </si>
  <si>
    <t>May 14, 1999</t>
  </si>
  <si>
    <t>May 13, 1999</t>
  </si>
  <si>
    <t>May 12, 1999</t>
  </si>
  <si>
    <t>May 11, 1999</t>
  </si>
  <si>
    <t>May 10, 1999</t>
  </si>
  <si>
    <t>May 7, 1999</t>
  </si>
  <si>
    <t>May 6, 1999</t>
  </si>
  <si>
    <t>May 5, 1999</t>
  </si>
  <si>
    <t>May 4, 1999</t>
  </si>
  <si>
    <t>May 3, 1999</t>
  </si>
  <si>
    <t>Apr 30, 1999</t>
  </si>
  <si>
    <t>Apr 29, 1999</t>
  </si>
  <si>
    <t>Apr 28, 1999</t>
  </si>
  <si>
    <t>Apr 27, 1999</t>
  </si>
  <si>
    <t>Apr 26, 1999</t>
  </si>
  <si>
    <t>Apr 23, 1999</t>
  </si>
  <si>
    <t>Apr 22, 1999</t>
  </si>
  <si>
    <t>Apr 21, 1999</t>
  </si>
  <si>
    <t>Apr 20, 1999</t>
  </si>
  <si>
    <t>Apr 19, 1999</t>
  </si>
  <si>
    <t>Apr 16, 1999</t>
  </si>
  <si>
    <t>Apr 15, 1999</t>
  </si>
  <si>
    <t>Apr 14, 1999</t>
  </si>
  <si>
    <t>Apr 13, 1999</t>
  </si>
  <si>
    <t>Apr 12, 1999</t>
  </si>
  <si>
    <t>Apr 9, 1999</t>
  </si>
  <si>
    <t>Apr 8, 1999</t>
  </si>
  <si>
    <t>Apr 7, 1999</t>
  </si>
  <si>
    <t>Apr 6, 1999</t>
  </si>
  <si>
    <t>Apr 5, 1999</t>
  </si>
  <si>
    <t>Apr 2, 1999</t>
  </si>
  <si>
    <t>Apr 1, 1999</t>
  </si>
  <si>
    <t>Mar 31, 1999</t>
  </si>
  <si>
    <t>Mar 30, 1999</t>
  </si>
  <si>
    <t>Mar 29, 1999</t>
  </si>
  <si>
    <t>Mar 26, 1999</t>
  </si>
  <si>
    <t>Mar 25, 1999</t>
  </si>
  <si>
    <t>Mar 24, 1999</t>
  </si>
  <si>
    <t>Mar 23, 1999</t>
  </si>
  <si>
    <t>Mar 22, 1999</t>
  </si>
  <si>
    <t>Mar 19, 1999</t>
  </si>
  <si>
    <t>Mar 18, 1999</t>
  </si>
  <si>
    <t>Mar 17, 1999</t>
  </si>
  <si>
    <t>Mar 16, 1999</t>
  </si>
  <si>
    <t>Mar 15, 1999</t>
  </si>
  <si>
    <t>Mar 12, 1999</t>
  </si>
  <si>
    <t>Mar 11, 1999</t>
  </si>
  <si>
    <t>Mar 10, 1999</t>
  </si>
  <si>
    <t>Mar 9, 1999</t>
  </si>
  <si>
    <t>Mar 8, 1999</t>
  </si>
  <si>
    <t>Mar 5, 1999</t>
  </si>
  <si>
    <t>Mar 4, 1999</t>
  </si>
  <si>
    <t>Mar 3, 1999</t>
  </si>
  <si>
    <t>Mar 2, 1999</t>
  </si>
  <si>
    <t>Mar 1, 1999</t>
  </si>
  <si>
    <t>Feb 26, 1999</t>
  </si>
  <si>
    <t>Feb 25, 1999</t>
  </si>
  <si>
    <t>Feb 24, 1999</t>
  </si>
  <si>
    <t>Feb 23, 1999</t>
  </si>
  <si>
    <t>Feb 22, 1999</t>
  </si>
  <si>
    <t>Feb 19, 1999</t>
  </si>
  <si>
    <t>Feb 18, 1999</t>
  </si>
  <si>
    <t>Feb 17, 1999</t>
  </si>
  <si>
    <t>Feb 16, 1999</t>
  </si>
  <si>
    <t>Feb 15, 1999</t>
  </si>
  <si>
    <t>Feb 12, 1999</t>
  </si>
  <si>
    <t>Feb 11, 1999</t>
  </si>
  <si>
    <t>Feb 10, 1999</t>
  </si>
  <si>
    <t>Feb 9, 1999</t>
  </si>
  <si>
    <t>Feb 8, 1999</t>
  </si>
  <si>
    <t>Feb 5, 1999</t>
  </si>
  <si>
    <t>Feb 4, 1999</t>
  </si>
  <si>
    <t>Feb 3, 1999</t>
  </si>
  <si>
    <t>Feb 2, 1999</t>
  </si>
  <si>
    <t>Feb 1, 1999</t>
  </si>
  <si>
    <t>Jan 29, 1999</t>
  </si>
  <si>
    <t>Jan 28, 1999</t>
  </si>
  <si>
    <t>Jan 27, 1999</t>
  </si>
  <si>
    <t>Jan 26, 1999</t>
  </si>
  <si>
    <t>Jan 25, 1999</t>
  </si>
  <si>
    <t>Jan 22, 1999</t>
  </si>
  <si>
    <t>Jan 21, 1999</t>
  </si>
  <si>
    <t>Jan 20, 1999</t>
  </si>
  <si>
    <t>Jan 19, 1999</t>
  </si>
  <si>
    <t>Jan 18, 1999</t>
  </si>
  <si>
    <t>Jan 15, 1999</t>
  </si>
  <si>
    <t>Jan 14, 1999</t>
  </si>
  <si>
    <t>Jan 13, 1999</t>
  </si>
  <si>
    <t>Jan 12, 1999</t>
  </si>
  <si>
    <t>Jan 11, 1999</t>
  </si>
  <si>
    <t>Jan 8, 1999</t>
  </si>
  <si>
    <t>Jan 7, 1999</t>
  </si>
  <si>
    <t>Jan 6, 1999</t>
  </si>
  <si>
    <t>Jan 5, 1999</t>
  </si>
  <si>
    <t>Jan 4, 1999</t>
  </si>
  <si>
    <t>Jan 1, 1999</t>
  </si>
  <si>
    <t>Dec 31, 1998</t>
  </si>
  <si>
    <t>Dec 30, 1998</t>
  </si>
  <si>
    <t>Dec 29, 1998</t>
  </si>
  <si>
    <t>Dec 28, 1998</t>
  </si>
  <si>
    <t>Dec 25, 1998</t>
  </si>
  <si>
    <t>Dec 24, 1998</t>
  </si>
  <si>
    <t>Dec 23, 1998</t>
  </si>
  <si>
    <t>Dec 22, 1998</t>
  </si>
  <si>
    <t>Dec 21, 1998</t>
  </si>
  <si>
    <t>Dec 18, 1998</t>
  </si>
  <si>
    <t>Dec 17, 1998</t>
  </si>
  <si>
    <t>Dec 16, 1998</t>
  </si>
  <si>
    <t>Dec 15, 1998</t>
  </si>
  <si>
    <t>Dec 14, 1998</t>
  </si>
  <si>
    <t>Dec 11, 1998</t>
  </si>
  <si>
    <t>Dec 10, 1998</t>
  </si>
  <si>
    <t>Dec 9, 1998</t>
  </si>
  <si>
    <t>Dec 8, 1998</t>
  </si>
  <si>
    <t>Dec 7, 1998</t>
  </si>
  <si>
    <t>Dec 4, 1998</t>
  </si>
  <si>
    <t>Dec 3, 1998</t>
  </si>
  <si>
    <t>Dec 2, 1998</t>
  </si>
  <si>
    <t>Dec 1, 1998</t>
  </si>
  <si>
    <t>Nov 30, 1998</t>
  </si>
  <si>
    <t>Nov 27, 1998</t>
  </si>
  <si>
    <t>Nov 26, 1998</t>
  </si>
  <si>
    <t>Nov 25, 1998</t>
  </si>
  <si>
    <t>Nov 24, 1998</t>
  </si>
  <si>
    <t>Nov 23, 1998</t>
  </si>
  <si>
    <t>Nov 20, 1998</t>
  </si>
  <si>
    <t>Nov 19, 1998</t>
  </si>
  <si>
    <t>Nov 18, 1998</t>
  </si>
  <si>
    <t>Nov 17, 1998</t>
  </si>
  <si>
    <t>Nov 16, 1998</t>
  </si>
  <si>
    <t>Nov 13, 1998</t>
  </si>
  <si>
    <t>Nov 12, 1998</t>
  </si>
  <si>
    <t>Nov 11, 1998</t>
  </si>
  <si>
    <t>Nov 10, 1998</t>
  </si>
  <si>
    <t>Nov 9, 1998</t>
  </si>
  <si>
    <t>Nov 6, 1998</t>
  </si>
  <si>
    <t>Nov 5, 1998</t>
  </si>
  <si>
    <t>Nov 4, 1998</t>
  </si>
  <si>
    <t>Nov 3, 1998</t>
  </si>
  <si>
    <t>Nov 2, 1998</t>
  </si>
  <si>
    <t>Oct 30, 1998</t>
  </si>
  <si>
    <t>Oct 29, 1998</t>
  </si>
  <si>
    <t>Oct 28, 1998</t>
  </si>
  <si>
    <t>Oct 27, 1998</t>
  </si>
  <si>
    <t>Oct 26, 1998</t>
  </si>
  <si>
    <t>Oct 23, 1998</t>
  </si>
  <si>
    <t>Oct 22, 1998</t>
  </si>
  <si>
    <t>Oct 21, 1998</t>
  </si>
  <si>
    <t>Oct 20, 1998</t>
  </si>
  <si>
    <t>Oct 19, 1998</t>
  </si>
  <si>
    <t>Oct 16, 1998</t>
  </si>
  <si>
    <t>Oct 15, 1998</t>
  </si>
  <si>
    <t>Oct 14, 1998</t>
  </si>
  <si>
    <t>Oct 13, 1998</t>
  </si>
  <si>
    <t>Oct 12, 1998</t>
  </si>
  <si>
    <t>Oct 9, 1998</t>
  </si>
  <si>
    <t>Oct 8, 1998</t>
  </si>
  <si>
    <t>Oct 7, 1998</t>
  </si>
  <si>
    <t>Oct 6, 1998</t>
  </si>
  <si>
    <t>Oct 5, 1998</t>
  </si>
  <si>
    <t>Oct 2, 1998</t>
  </si>
  <si>
    <t>Oct 1, 1998</t>
  </si>
  <si>
    <t>Sep 30, 1998</t>
  </si>
  <si>
    <t>Sep 29, 1998</t>
  </si>
  <si>
    <t>Sep 28, 1998</t>
  </si>
  <si>
    <t>Sep 25, 1998</t>
  </si>
  <si>
    <t>Sep 24, 1998</t>
  </si>
  <si>
    <t>Sep 23, 1998</t>
  </si>
  <si>
    <t>Sep 22, 1998</t>
  </si>
  <si>
    <t>Sep 21, 1998</t>
  </si>
  <si>
    <t>Sep 18, 1998</t>
  </si>
  <si>
    <t>Sep 17, 1998</t>
  </si>
  <si>
    <t>Sep 16, 1998</t>
  </si>
  <si>
    <t>Sep 15, 1998</t>
  </si>
  <si>
    <t>Sep 14, 1998</t>
  </si>
  <si>
    <t>Sep 11, 1998</t>
  </si>
  <si>
    <t>Sep 10, 1998</t>
  </si>
  <si>
    <t>Sep 9, 1998</t>
  </si>
  <si>
    <t>Sep 8, 1998</t>
  </si>
  <si>
    <t>Sep 7, 1998</t>
  </si>
  <si>
    <t>Sep 4, 1998</t>
  </si>
  <si>
    <t>Sep 3, 1998</t>
  </si>
  <si>
    <t>Sep 2, 1998</t>
  </si>
  <si>
    <t>Sep 1, 1998</t>
  </si>
  <si>
    <t>Aug 31, 1998</t>
  </si>
  <si>
    <t>Aug 28, 1998</t>
  </si>
  <si>
    <t>Aug 27, 1998</t>
  </si>
  <si>
    <t>Aug 26, 1998</t>
  </si>
  <si>
    <t>Aug 25, 1998</t>
  </si>
  <si>
    <t>Aug 24, 1998</t>
  </si>
  <si>
    <t>Aug 21, 1998</t>
  </si>
  <si>
    <t>Aug 20, 1998</t>
  </si>
  <si>
    <t>Aug 19, 1998</t>
  </si>
  <si>
    <t>Aug 18, 1998</t>
  </si>
  <si>
    <t>Aug 17, 1998</t>
  </si>
  <si>
    <t>Aug 14, 1998</t>
  </si>
  <si>
    <t>Aug 13, 1998</t>
  </si>
  <si>
    <t>Aug 12, 1998</t>
  </si>
  <si>
    <t>Aug 11, 1998</t>
  </si>
  <si>
    <t>Aug 10, 1998</t>
  </si>
  <si>
    <t>Aug 7, 1998</t>
  </si>
  <si>
    <t>Aug 6, 1998</t>
  </si>
  <si>
    <t>Aug 5, 1998</t>
  </si>
  <si>
    <t>Aug 4, 1998</t>
  </si>
  <si>
    <t>Aug 3, 1998</t>
  </si>
  <si>
    <t>Jul 31, 1998</t>
  </si>
  <si>
    <t>Jul 30, 1998</t>
  </si>
  <si>
    <t>Jul 29, 1998</t>
  </si>
  <si>
    <t>Jul 28, 1998</t>
  </si>
  <si>
    <t>Jul 27, 1998</t>
  </si>
  <si>
    <t>Jul 24, 1998</t>
  </si>
  <si>
    <t>Jul 23, 1998</t>
  </si>
  <si>
    <t>Jul 22, 1998</t>
  </si>
  <si>
    <t>Jul 21, 1998</t>
  </si>
  <si>
    <t>Jul 20, 1998</t>
  </si>
  <si>
    <t>Jul 17, 1998</t>
  </si>
  <si>
    <t>Jul 16, 1998</t>
  </si>
  <si>
    <t>Jul 15, 1998</t>
  </si>
  <si>
    <t>Jul 14, 1998</t>
  </si>
  <si>
    <t>Jul 13, 1998</t>
  </si>
  <si>
    <t>Jul 10, 1998</t>
  </si>
  <si>
    <t>Jul 9, 1998</t>
  </si>
  <si>
    <t>Jul 8, 1998</t>
  </si>
  <si>
    <t>Jul 7, 1998</t>
  </si>
  <si>
    <t>Jul 6, 1998</t>
  </si>
  <si>
    <t>Jul 3, 1998</t>
  </si>
  <si>
    <t>Jul 2, 1998</t>
  </si>
  <si>
    <t>Jul 1, 1998</t>
  </si>
  <si>
    <t>Jun 30, 1998</t>
  </si>
  <si>
    <t>Jun 29, 1998</t>
  </si>
  <si>
    <t>Jun 26, 1998</t>
  </si>
  <si>
    <t>Jun 25, 1998</t>
  </si>
  <si>
    <t>Jun 24, 1998</t>
  </si>
  <si>
    <t>Jun 23, 1998</t>
  </si>
  <si>
    <t>Jun 22, 1998</t>
  </si>
  <si>
    <t>Jun 19, 1998</t>
  </si>
  <si>
    <t>Jun 18, 1998</t>
  </si>
  <si>
    <t>Jun 17, 1998</t>
  </si>
  <si>
    <t>Jun 16, 1998</t>
  </si>
  <si>
    <t>Jun 15, 1998</t>
  </si>
  <si>
    <t>Jun 12, 1998</t>
  </si>
  <si>
    <t>Jun 11, 1998</t>
  </si>
  <si>
    <t>Jun 10, 1998</t>
  </si>
  <si>
    <t>Jun 9, 1998</t>
  </si>
  <si>
    <t>Jun 8, 1998</t>
  </si>
  <si>
    <t>Jun 5, 1998</t>
  </si>
  <si>
    <t>Jun 4, 1998</t>
  </si>
  <si>
    <t>Jun 3, 1998</t>
  </si>
  <si>
    <t>Jun 2, 1998</t>
  </si>
  <si>
    <t>Jun 1, 1998</t>
  </si>
  <si>
    <t>May 29, 1998</t>
  </si>
  <si>
    <t>May 28, 1998</t>
  </si>
  <si>
    <t>May 27, 1998</t>
  </si>
  <si>
    <t>May 26, 1998</t>
  </si>
  <si>
    <t>May 25, 1998</t>
  </si>
  <si>
    <t>May 22, 1998</t>
  </si>
  <si>
    <t>May 21, 1998</t>
  </si>
  <si>
    <t>May 20, 1998</t>
  </si>
  <si>
    <t>May 19, 1998</t>
  </si>
  <si>
    <t>May 18, 1998</t>
  </si>
  <si>
    <t>May 15, 1998</t>
  </si>
  <si>
    <t>May 14, 1998</t>
  </si>
  <si>
    <t>May 13, 1998</t>
  </si>
  <si>
    <t>May 12, 1998</t>
  </si>
  <si>
    <t>May 11, 1998</t>
  </si>
  <si>
    <t>May 8, 1998</t>
  </si>
  <si>
    <t>May 7, 1998</t>
  </si>
  <si>
    <t>May 6, 1998</t>
  </si>
  <si>
    <t>May 5, 1998</t>
  </si>
  <si>
    <t>May 4, 1998</t>
  </si>
  <si>
    <t>May 1, 1998</t>
  </si>
  <si>
    <t>Apr 30, 1998</t>
  </si>
  <si>
    <t>Apr 29, 1998</t>
  </si>
  <si>
    <t>Apr 28, 1998</t>
  </si>
  <si>
    <t>Apr 27, 1998</t>
  </si>
  <si>
    <t>Apr 24, 1998</t>
  </si>
  <si>
    <t>Apr 23, 1998</t>
  </si>
  <si>
    <t>Apr 22, 1998</t>
  </si>
  <si>
    <t>Apr 21, 1998</t>
  </si>
  <si>
    <t>Apr 20, 1998</t>
  </si>
  <si>
    <t>Apr 17, 1998</t>
  </si>
  <si>
    <t>Apr 16, 1998</t>
  </si>
  <si>
    <t>Apr 15, 1998</t>
  </si>
  <si>
    <t>Apr 14, 1998</t>
  </si>
  <si>
    <t>Apr 13, 1998</t>
  </si>
  <si>
    <t>Apr 10, 1998</t>
  </si>
  <si>
    <t>Apr 9, 1998</t>
  </si>
  <si>
    <t>Apr 8, 1998</t>
  </si>
  <si>
    <t>Apr 7, 1998</t>
  </si>
  <si>
    <t>Apr 6, 1998</t>
  </si>
  <si>
    <t>Apr 3, 1998</t>
  </si>
  <si>
    <t>Apr 2, 1998</t>
  </si>
  <si>
    <t>Apr 1, 1998</t>
  </si>
  <si>
    <t>Mar 31, 1998</t>
  </si>
  <si>
    <t>Mar 30, 1998</t>
  </si>
  <si>
    <t>Mar 27, 1998</t>
  </si>
  <si>
    <t>Mar 26, 1998</t>
  </si>
  <si>
    <t>Mar 25, 1998</t>
  </si>
  <si>
    <t>Mar 24, 1998</t>
  </si>
  <si>
    <t>Mar 23, 1998</t>
  </si>
  <si>
    <t>Mar 20, 1998</t>
  </si>
  <si>
    <t>Mar 19, 1998</t>
  </si>
  <si>
    <t>Mar 18, 1998</t>
  </si>
  <si>
    <t>Mar 17, 1998</t>
  </si>
  <si>
    <t>Mar 16, 1998</t>
  </si>
  <si>
    <t>Mar 13, 1998</t>
  </si>
  <si>
    <t>Mar 12, 1998</t>
  </si>
  <si>
    <t>Mar 11, 1998</t>
  </si>
  <si>
    <t>Mar 10, 1998</t>
  </si>
  <si>
    <t>Mar 9, 1998</t>
  </si>
  <si>
    <t>Mar 6, 1998</t>
  </si>
  <si>
    <t>Mar 5, 1998</t>
  </si>
  <si>
    <t>Mar 4, 1998</t>
  </si>
  <si>
    <t>Mar 3, 1998</t>
  </si>
  <si>
    <t>Mar 2, 1998</t>
  </si>
  <si>
    <t>Feb 27, 1998</t>
  </si>
  <si>
    <t>Feb 26, 1998</t>
  </si>
  <si>
    <t>Feb 25, 1998</t>
  </si>
  <si>
    <t>Feb 24, 1998</t>
  </si>
  <si>
    <t>Feb 23, 1998</t>
  </si>
  <si>
    <t>Feb 20, 1998</t>
  </si>
  <si>
    <t>Feb 19, 1998</t>
  </si>
  <si>
    <t>Feb 18, 1998</t>
  </si>
  <si>
    <t>Feb 17, 1998</t>
  </si>
  <si>
    <t>Feb 16, 1998</t>
  </si>
  <si>
    <t>Feb 13, 1998</t>
  </si>
  <si>
    <t>Feb 12, 1998</t>
  </si>
  <si>
    <t>Feb 11, 1998</t>
  </si>
  <si>
    <t>Feb 10, 1998</t>
  </si>
  <si>
    <t>Feb 9, 1998</t>
  </si>
  <si>
    <t>Feb 6, 1998</t>
  </si>
  <si>
    <t>Feb 5, 1998</t>
  </si>
  <si>
    <t>Feb 4, 1998</t>
  </si>
  <si>
    <t>Feb 3, 1998</t>
  </si>
  <si>
    <t>Feb 2, 1998</t>
  </si>
  <si>
    <t>Jan 30, 1998</t>
  </si>
  <si>
    <t>Jan 29, 1998</t>
  </si>
  <si>
    <t>Jan 28, 1998</t>
  </si>
  <si>
    <t>Jan 27, 1998</t>
  </si>
  <si>
    <t>Jan 26, 1998</t>
  </si>
  <si>
    <t>Jan 23, 1998</t>
  </si>
  <si>
    <t>Jan 22, 1998</t>
  </si>
  <si>
    <t>Jan 21, 1998</t>
  </si>
  <si>
    <t>Jan 20, 1998</t>
  </si>
  <si>
    <t>Jan 19, 1998</t>
  </si>
  <si>
    <t>Jan 16, 1998</t>
  </si>
  <si>
    <t>Jan 15, 1998</t>
  </si>
  <si>
    <t>Jan 14, 1998</t>
  </si>
  <si>
    <t>Jan 13, 1998</t>
  </si>
  <si>
    <t>Jan 12, 1998</t>
  </si>
  <si>
    <t>Jan 9, 1998</t>
  </si>
  <si>
    <t>Jan 8, 1998</t>
  </si>
  <si>
    <t>Jan 7, 1998</t>
  </si>
  <si>
    <t>Jan 6, 1998</t>
  </si>
  <si>
    <t>Jan 5, 1998</t>
  </si>
  <si>
    <t>Jan 2, 1998</t>
  </si>
  <si>
    <t>Jan 1, 1998</t>
  </si>
  <si>
    <t>Dec 31, 1997</t>
  </si>
  <si>
    <t>Dec 30, 1997</t>
  </si>
  <si>
    <t>Dec 29, 1997</t>
  </si>
  <si>
    <t>Dec 26, 1997</t>
  </si>
  <si>
    <t>Dec 25, 1997</t>
  </si>
  <si>
    <t>Dec 24, 1997</t>
  </si>
  <si>
    <t>Dec 23, 1997</t>
  </si>
  <si>
    <t>Dec 22, 1997</t>
  </si>
  <si>
    <t>Dec 19, 1997</t>
  </si>
  <si>
    <t>Dec 18, 1997</t>
  </si>
  <si>
    <t>Dec 17, 1997</t>
  </si>
  <si>
    <t>Dec 16, 1997</t>
  </si>
  <si>
    <t>Dec 15, 1997</t>
  </si>
  <si>
    <t>Dec 12, 1997</t>
  </si>
  <si>
    <t>Dec 11, 1997</t>
  </si>
  <si>
    <t>Dec 10, 1997</t>
  </si>
  <si>
    <t>Dec 9, 1997</t>
  </si>
  <si>
    <t>Dec 8, 1997</t>
  </si>
  <si>
    <t>Dec 5, 1997</t>
  </si>
  <si>
    <t>Dec 4, 1997</t>
  </si>
  <si>
    <t>Dec 3, 1997</t>
  </si>
  <si>
    <t>Dec 2, 1997</t>
  </si>
  <si>
    <t>Dec 1, 1997</t>
  </si>
  <si>
    <t>Nov 28, 1997</t>
  </si>
  <si>
    <t>Nov 27, 1997</t>
  </si>
  <si>
    <t>Nov 26, 1997</t>
  </si>
  <si>
    <t>Nov 25, 1997</t>
  </si>
  <si>
    <t>Nov 24, 1997</t>
  </si>
  <si>
    <t>Nov 21, 1997</t>
  </si>
  <si>
    <t>Nov 20, 1997</t>
  </si>
  <si>
    <t>Nov 19, 1997</t>
  </si>
  <si>
    <t>Nov 18, 1997</t>
  </si>
  <si>
    <t>Nov 17, 1997</t>
  </si>
  <si>
    <t>Nov 14, 1997</t>
  </si>
  <si>
    <t>Nov 13, 1997</t>
  </si>
  <si>
    <t>Nov 12, 1997</t>
  </si>
  <si>
    <t>Nov 11, 1997</t>
  </si>
  <si>
    <t>Nov 10, 1997</t>
  </si>
  <si>
    <t>Nov 7, 1997</t>
  </si>
  <si>
    <t>Nov 6, 1997</t>
  </si>
  <si>
    <t>Nov 5, 1997</t>
  </si>
  <si>
    <t>Nov 4, 1997</t>
  </si>
  <si>
    <t>Nov 3, 1997</t>
  </si>
  <si>
    <t>Oct 31, 1997</t>
  </si>
  <si>
    <t>Oct 30, 1997</t>
  </si>
  <si>
    <t>Oct 29, 1997</t>
  </si>
  <si>
    <t>Oct 28, 1997</t>
  </si>
  <si>
    <t>Oct 27, 1997</t>
  </si>
  <si>
    <t>Oct 24, 1997</t>
  </si>
  <si>
    <t>Oct 23, 1997</t>
  </si>
  <si>
    <t>Oct 22, 1997</t>
  </si>
  <si>
    <t>Oct 21, 1997</t>
  </si>
  <si>
    <t>Oct 20, 1997</t>
  </si>
  <si>
    <t>Oct 17, 1997</t>
  </si>
  <si>
    <t>Oct 16, 1997</t>
  </si>
  <si>
    <t>Oct 15, 1997</t>
  </si>
  <si>
    <t>Oct 14, 1997</t>
  </si>
  <si>
    <t>Oct 13, 1997</t>
  </si>
  <si>
    <t>Oct 10, 1997</t>
  </si>
  <si>
    <t>Oct 9, 1997</t>
  </si>
  <si>
    <t>Oct 8, 1997</t>
  </si>
  <si>
    <t>Oct 7, 1997</t>
  </si>
  <si>
    <t>Oct 6, 1997</t>
  </si>
  <si>
    <t>Oct 3, 1997</t>
  </si>
  <si>
    <t>Oct 2, 1997</t>
  </si>
  <si>
    <t>Oct 1, 1997</t>
  </si>
  <si>
    <t>Sep 30, 1997</t>
  </si>
  <si>
    <t>Sep 29, 1997</t>
  </si>
  <si>
    <t>Sep 26, 1997</t>
  </si>
  <si>
    <t>Sep 25, 1997</t>
  </si>
  <si>
    <t>Sep 24, 1997</t>
  </si>
  <si>
    <t>Sep 23, 1997</t>
  </si>
  <si>
    <t>Sep 22, 1997</t>
  </si>
  <si>
    <t>Sep 19, 1997</t>
  </si>
  <si>
    <t>Sep 18, 1997</t>
  </si>
  <si>
    <t>Sep 17, 1997</t>
  </si>
  <si>
    <t>Sep 16, 1997</t>
  </si>
  <si>
    <t>Sep 15, 1997</t>
  </si>
  <si>
    <t>Sep 12, 1997</t>
  </si>
  <si>
    <t>Sep 11, 1997</t>
  </si>
  <si>
    <t>Sep 10, 1997</t>
  </si>
  <si>
    <t>Sep 9, 1997</t>
  </si>
  <si>
    <t>Sep 8, 1997</t>
  </si>
  <si>
    <t>Sep 5, 1997</t>
  </si>
  <si>
    <t>Sep 4, 1997</t>
  </si>
  <si>
    <t>Sep 3, 1997</t>
  </si>
  <si>
    <t>Sep 2, 1997</t>
  </si>
  <si>
    <t>Sep 1, 1997</t>
  </si>
  <si>
    <t>Aug 29, 1997</t>
  </si>
  <si>
    <t>Aug 28, 1997</t>
  </si>
  <si>
    <t>Aug 27, 1997</t>
  </si>
  <si>
    <t>Aug 26, 1997</t>
  </si>
  <si>
    <t>Aug 25, 1997</t>
  </si>
  <si>
    <t>Aug 22, 1997</t>
  </si>
  <si>
    <t>Aug 21, 1997</t>
  </si>
  <si>
    <t>Aug 20, 1997</t>
  </si>
  <si>
    <t>Aug 19, 1997</t>
  </si>
  <si>
    <t>Aug 18, 1997</t>
  </si>
  <si>
    <t>Aug 15, 1997</t>
  </si>
  <si>
    <t>Aug 14, 1997</t>
  </si>
  <si>
    <t>Aug 13, 1997</t>
  </si>
  <si>
    <t>Aug 12, 1997</t>
  </si>
  <si>
    <t>Aug 11, 1997</t>
  </si>
  <si>
    <t>Aug 8, 1997</t>
  </si>
  <si>
    <t>Aug 7, 1997</t>
  </si>
  <si>
    <t>Aug 6, 1997</t>
  </si>
  <si>
    <t>Aug 5, 1997</t>
  </si>
  <si>
    <t>Aug 4, 1997</t>
  </si>
  <si>
    <t>Aug 1, 1997</t>
  </si>
  <si>
    <t>Jul 31, 1997</t>
  </si>
  <si>
    <t>Jul 30, 1997</t>
  </si>
  <si>
    <t>Jul 29, 1997</t>
  </si>
  <si>
    <t>Jul 28, 1997</t>
  </si>
  <si>
    <t>Jul 25, 1997</t>
  </si>
  <si>
    <t>Jul 24, 1997</t>
  </si>
  <si>
    <t>Jul 23, 1997</t>
  </si>
  <si>
    <t>Jul 22, 1997</t>
  </si>
  <si>
    <t>Jul 21, 1997</t>
  </si>
  <si>
    <t>Jul 18, 1997</t>
  </si>
  <si>
    <t>Jul 17, 1997</t>
  </si>
  <si>
    <t>Jul 16, 1997</t>
  </si>
  <si>
    <t>Jul 15, 1997</t>
  </si>
  <si>
    <t>Jul 14, 1997</t>
  </si>
  <si>
    <t>Jul 11, 1997</t>
  </si>
  <si>
    <t>Jul 10, 1997</t>
  </si>
  <si>
    <t>Jul 9, 1997</t>
  </si>
  <si>
    <t>Jul 8, 1997</t>
  </si>
  <si>
    <t>Jul 7, 1997</t>
  </si>
  <si>
    <t>Jul 4, 1997</t>
  </si>
  <si>
    <t>Jul 3, 1997</t>
  </si>
  <si>
    <t>Jul 2, 1997</t>
  </si>
  <si>
    <t>Jul 1, 1997</t>
  </si>
  <si>
    <t>Jun 30, 1997</t>
  </si>
  <si>
    <t>Jun 27, 1997</t>
  </si>
  <si>
    <t>Jun 26, 1997</t>
  </si>
  <si>
    <t>Jun 25, 1997</t>
  </si>
  <si>
    <t>Jun 24, 1997</t>
  </si>
  <si>
    <t>Jun 23, 1997</t>
  </si>
  <si>
    <t>Jun 20, 1997</t>
  </si>
  <si>
    <t>Jun 19, 1997</t>
  </si>
  <si>
    <t>Jun 18, 1997</t>
  </si>
  <si>
    <t>Jun 17, 1997</t>
  </si>
  <si>
    <t>Jun 16, 1997</t>
  </si>
  <si>
    <t>Jun 13, 1997</t>
  </si>
  <si>
    <t>Jun 12, 1997</t>
  </si>
  <si>
    <t>Jun 11, 1997</t>
  </si>
  <si>
    <t>Jun 10, 1997</t>
  </si>
  <si>
    <t>Jun 9, 1997</t>
  </si>
  <si>
    <t>Jun 6, 1997</t>
  </si>
  <si>
    <t>Jun 5, 1997</t>
  </si>
  <si>
    <t>Jun 4, 1997</t>
  </si>
  <si>
    <t>Jun 3, 1997</t>
  </si>
  <si>
    <t>Jun 2, 1997</t>
  </si>
  <si>
    <t>May 30, 1997</t>
  </si>
  <si>
    <t>May 29, 1997</t>
  </si>
  <si>
    <t>May 28, 1997</t>
  </si>
  <si>
    <t>May 27, 1997</t>
  </si>
  <si>
    <t>May 26, 1997</t>
  </si>
  <si>
    <t>May 23, 1997</t>
  </si>
  <si>
    <t>May 22, 1997</t>
  </si>
  <si>
    <t>May 21, 1997</t>
  </si>
  <si>
    <t>May 20, 1997</t>
  </si>
  <si>
    <t>May 19, 1997</t>
  </si>
  <si>
    <t>May 16, 1997</t>
  </si>
  <si>
    <t>May 15, 1997</t>
  </si>
  <si>
    <t>May 14, 1997</t>
  </si>
  <si>
    <t>May 13, 1997</t>
  </si>
  <si>
    <t>May 12, 1997</t>
  </si>
  <si>
    <t>May 9, 1997</t>
  </si>
  <si>
    <t>May 8, 1997</t>
  </si>
  <si>
    <t>May 7, 1997</t>
  </si>
  <si>
    <t>May 6, 1997</t>
  </si>
  <si>
    <t>May 5, 1997</t>
  </si>
  <si>
    <t>May 2, 1997</t>
  </si>
  <si>
    <t>May 1, 1997</t>
  </si>
  <si>
    <t>Apr 30, 1997</t>
  </si>
  <si>
    <t>Apr 29, 1997</t>
  </si>
  <si>
    <t>Apr 28, 1997</t>
  </si>
  <si>
    <t>Apr 25, 1997</t>
  </si>
  <si>
    <t>Apr 24, 1997</t>
  </si>
  <si>
    <t>Apr 23, 1997</t>
  </si>
  <si>
    <t>Apr 22, 1997</t>
  </si>
  <si>
    <t>Apr 21, 1997</t>
  </si>
  <si>
    <t>Apr 18, 1997</t>
  </si>
  <si>
    <t>Apr 17, 1997</t>
  </si>
  <si>
    <t>Apr 16, 1997</t>
  </si>
  <si>
    <t>Apr 15, 1997</t>
  </si>
  <si>
    <t>Apr 14, 1997</t>
  </si>
  <si>
    <t>Apr 11, 1997</t>
  </si>
  <si>
    <t>Apr 10, 1997</t>
  </si>
  <si>
    <t>Apr 9, 1997</t>
  </si>
  <si>
    <t>Apr 8, 1997</t>
  </si>
  <si>
    <t>Apr 7, 1997</t>
  </si>
  <si>
    <t>Apr 4, 1997</t>
  </si>
  <si>
    <t>Apr 3, 1997</t>
  </si>
  <si>
    <t>Apr 2, 1997</t>
  </si>
  <si>
    <t>Apr 1, 1997</t>
  </si>
  <si>
    <t>Mar 31, 1997</t>
  </si>
  <si>
    <t>Mar 28, 1997</t>
  </si>
  <si>
    <t>Mar 27, 1997</t>
  </si>
  <si>
    <t>Mar 26, 1997</t>
  </si>
  <si>
    <t>Mar 25, 1997</t>
  </si>
  <si>
    <t>Mar 24, 1997</t>
  </si>
  <si>
    <t>Mar 21, 1997</t>
  </si>
  <si>
    <t>Mar 20, 1997</t>
  </si>
  <si>
    <t>Mar 19, 1997</t>
  </si>
  <si>
    <t>Mar 18, 1997</t>
  </si>
  <si>
    <t>Mar 17, 1997</t>
  </si>
  <si>
    <t>Mar 14, 1997</t>
  </si>
  <si>
    <t>Mar 13, 1997</t>
  </si>
  <si>
    <t>Mar 12, 1997</t>
  </si>
  <si>
    <t>Mar 11, 1997</t>
  </si>
  <si>
    <t>Mar 10, 1997</t>
  </si>
  <si>
    <t>Mar 7, 1997</t>
  </si>
  <si>
    <t>Mar 6, 1997</t>
  </si>
  <si>
    <t>Mar 5, 1997</t>
  </si>
  <si>
    <t>Mar 4, 1997</t>
  </si>
  <si>
    <t>Mar 3, 1997</t>
  </si>
  <si>
    <t>Feb 28, 1997</t>
  </si>
  <si>
    <t>Feb 27, 1997</t>
  </si>
  <si>
    <t>Feb 26, 1997</t>
  </si>
  <si>
    <t>Feb 25, 1997</t>
  </si>
  <si>
    <t>Feb 24, 1997</t>
  </si>
  <si>
    <t>Feb 21, 1997</t>
  </si>
  <si>
    <t>Feb 20, 1997</t>
  </si>
  <si>
    <t>Feb 19, 1997</t>
  </si>
  <si>
    <t>Feb 18, 1997</t>
  </si>
  <si>
    <t>Feb 17, 1997</t>
  </si>
  <si>
    <t>Feb 14, 1997</t>
  </si>
  <si>
    <t>Feb 13, 1997</t>
  </si>
  <si>
    <t>Feb 12, 1997</t>
  </si>
  <si>
    <t>Feb 11, 1997</t>
  </si>
  <si>
    <t>Feb 10, 1997</t>
  </si>
  <si>
    <t>Feb 7, 1997</t>
  </si>
  <si>
    <t>Feb 6, 1997</t>
  </si>
  <si>
    <t>Feb 5, 1997</t>
  </si>
  <si>
    <t>Feb 4, 1997</t>
  </si>
  <si>
    <t>Feb 3, 1997</t>
  </si>
  <si>
    <t>Jan 31, 1997</t>
  </si>
  <si>
    <t>Jan 30, 1997</t>
  </si>
  <si>
    <t>Jan 29, 1997</t>
  </si>
  <si>
    <t>Jan 28, 1997</t>
  </si>
  <si>
    <t>Jan 27, 1997</t>
  </si>
  <si>
    <t>Jan 24, 1997</t>
  </si>
  <si>
    <t>Jan 23, 1997</t>
  </si>
  <si>
    <t>Jan 22, 1997</t>
  </si>
  <si>
    <t>Jan 21, 1997</t>
  </si>
  <si>
    <t>Jan 20, 1997</t>
  </si>
  <si>
    <t>Jan 17, 1997</t>
  </si>
  <si>
    <t>Jan 16, 1997</t>
  </si>
  <si>
    <t>Jan 15, 1997</t>
  </si>
  <si>
    <t>Jan 14, 1997</t>
  </si>
  <si>
    <t>Jan 13, 1997</t>
  </si>
  <si>
    <t>Jan 10, 1997</t>
  </si>
  <si>
    <t>Jan 9, 1997</t>
  </si>
  <si>
    <t>Jan 8, 1997</t>
  </si>
  <si>
    <t>Jan 7, 1997</t>
  </si>
  <si>
    <t>Jan 6, 1997</t>
  </si>
  <si>
    <t>Jan 3, 1997</t>
  </si>
  <si>
    <t>Jan 2, 1997</t>
  </si>
  <si>
    <t>Jan 1, 1997</t>
  </si>
  <si>
    <t>Dec 31, 1996</t>
  </si>
  <si>
    <t>Dec 30, 1996</t>
  </si>
  <si>
    <t>Dec 27, 1996</t>
  </si>
  <si>
    <t>Dec 26, 1996</t>
  </si>
  <si>
    <t>Dec 25, 1996</t>
  </si>
  <si>
    <t>Dec 24, 1996</t>
  </si>
  <si>
    <t>Dec 23, 1996</t>
  </si>
  <si>
    <t>Dec 20, 1996</t>
  </si>
  <si>
    <t>Dec 19, 1996</t>
  </si>
  <si>
    <t>Dec 18, 1996</t>
  </si>
  <si>
    <t>Dec 17, 1996</t>
  </si>
  <si>
    <t>Dec 16, 1996</t>
  </si>
  <si>
    <t>Dec 13, 1996</t>
  </si>
  <si>
    <t>Dec 12, 1996</t>
  </si>
  <si>
    <t>Dec 11, 1996</t>
  </si>
  <si>
    <t>Dec 10, 1996</t>
  </si>
  <si>
    <t>Dec 9, 1996</t>
  </si>
  <si>
    <t>Dec 6, 1996</t>
  </si>
  <si>
    <t>Dec 5, 1996</t>
  </si>
  <si>
    <t>Dec 4, 1996</t>
  </si>
  <si>
    <t>Dec 3, 1996</t>
  </si>
  <si>
    <t>Dec 2, 1996</t>
  </si>
  <si>
    <t>Nov 29, 1996</t>
  </si>
  <si>
    <t>Nov 28, 1996</t>
  </si>
  <si>
    <t>Nov 27, 1996</t>
  </si>
  <si>
    <t>Nov 26, 1996</t>
  </si>
  <si>
    <t>Nov 25, 1996</t>
  </si>
  <si>
    <t>Nov 22, 1996</t>
  </si>
  <si>
    <t>Nov 21, 1996</t>
  </si>
  <si>
    <t>Nov 20, 1996</t>
  </si>
  <si>
    <t>Nov 19, 1996</t>
  </si>
  <si>
    <t>Nov 18, 1996</t>
  </si>
  <si>
    <t>Nov 15, 1996</t>
  </si>
  <si>
    <t>Nov 14, 1996</t>
  </si>
  <si>
    <t>Nov 13, 1996</t>
  </si>
  <si>
    <t>Nov 12, 1996</t>
  </si>
  <si>
    <t>Nov 11, 1996</t>
  </si>
  <si>
    <t>Nov 8, 1996</t>
  </si>
  <si>
    <t>Nov 7, 1996</t>
  </si>
  <si>
    <t>Nov 6, 1996</t>
  </si>
  <si>
    <t>Nov 5, 1996</t>
  </si>
  <si>
    <t>Nov 4, 1996</t>
  </si>
  <si>
    <t>Nov 1, 1996</t>
  </si>
  <si>
    <t>Oct 31, 1996</t>
  </si>
  <si>
    <t>Oct 30, 1996</t>
  </si>
  <si>
    <t>Oct 29, 1996</t>
  </si>
  <si>
    <t>Oct 28, 1996</t>
  </si>
  <si>
    <t>Oct 25, 1996</t>
  </si>
  <si>
    <t>Oct 24, 1996</t>
  </si>
  <si>
    <t>Oct 23, 1996</t>
  </si>
  <si>
    <t>Oct 22, 1996</t>
  </si>
  <si>
    <t>Oct 21, 1996</t>
  </si>
  <si>
    <t>Oct 18, 1996</t>
  </si>
  <si>
    <t>Oct 17, 1996</t>
  </si>
  <si>
    <t>Oct 16, 1996</t>
  </si>
  <si>
    <t>Oct 15, 1996</t>
  </si>
  <si>
    <t>Oct 14, 1996</t>
  </si>
  <si>
    <t>Oct 11, 1996</t>
  </si>
  <si>
    <t>Oct 10, 1996</t>
  </si>
  <si>
    <t>Oct 9, 1996</t>
  </si>
  <si>
    <t>Oct 8, 1996</t>
  </si>
  <si>
    <t>Oct 7, 1996</t>
  </si>
  <si>
    <t>Oct 4, 1996</t>
  </si>
  <si>
    <t>Oct 3, 1996</t>
  </si>
  <si>
    <t>Oct 2, 1996</t>
  </si>
  <si>
    <t>Oct 1, 1996</t>
  </si>
  <si>
    <t>Sep 30, 1996</t>
  </si>
  <si>
    <t>Sep 27, 1996</t>
  </si>
  <si>
    <t>Sep 26, 1996</t>
  </si>
  <si>
    <t>Sep 25, 1996</t>
  </si>
  <si>
    <t>Sep 24, 1996</t>
  </si>
  <si>
    <t>Sep 23, 1996</t>
  </si>
  <si>
    <t>Sep 20, 1996</t>
  </si>
  <si>
    <t>Sep 19, 1996</t>
  </si>
  <si>
    <t>Sep 18, 1996</t>
  </si>
  <si>
    <t>Sep 17, 1996</t>
  </si>
  <si>
    <t>Sep 16, 1996</t>
  </si>
  <si>
    <t>Sep 13, 1996</t>
  </si>
  <si>
    <t>Sep 12, 1996</t>
  </si>
  <si>
    <t>Sep 11, 1996</t>
  </si>
  <si>
    <t>Sep 10, 1996</t>
  </si>
  <si>
    <t>Sep 9, 1996</t>
  </si>
  <si>
    <t>Sep 6, 1996</t>
  </si>
  <si>
    <t>Sep 5, 1996</t>
  </si>
  <si>
    <t>Sep 4, 1996</t>
  </si>
  <si>
    <t>Sep 3, 1996</t>
  </si>
  <si>
    <t>Sep 2, 1996</t>
  </si>
  <si>
    <t>Aug 30, 1996</t>
  </si>
  <si>
    <t>Aug 29, 1996</t>
  </si>
  <si>
    <t>Aug 28, 1996</t>
  </si>
  <si>
    <t>Aug 27, 1996</t>
  </si>
  <si>
    <t>Aug 26, 1996</t>
  </si>
  <si>
    <t>Aug 23, 1996</t>
  </si>
  <si>
    <t>Aug 22, 1996</t>
  </si>
  <si>
    <t>Aug 21, 1996</t>
  </si>
  <si>
    <t>Aug 20, 1996</t>
  </si>
  <si>
    <t>Aug 19, 1996</t>
  </si>
  <si>
    <t>Aug 16, 1996</t>
  </si>
  <si>
    <t>Aug 15, 1996</t>
  </si>
  <si>
    <t>Aug 14, 1996</t>
  </si>
  <si>
    <t>Aug 13, 1996</t>
  </si>
  <si>
    <t>Aug 12, 1996</t>
  </si>
  <si>
    <t>Aug 9, 1996</t>
  </si>
  <si>
    <t>Aug 8, 1996</t>
  </si>
  <si>
    <t>Aug 7, 1996</t>
  </si>
  <si>
    <t>Aug 6, 1996</t>
  </si>
  <si>
    <t>Aug 5, 1996</t>
  </si>
  <si>
    <t>Aug 2, 1996</t>
  </si>
  <si>
    <t>Aug 1, 1996</t>
  </si>
  <si>
    <t>Jul 31, 1996</t>
  </si>
  <si>
    <t>Jul 30, 1996</t>
  </si>
  <si>
    <t>Jul 29, 1996</t>
  </si>
  <si>
    <t>Jul 26, 1996</t>
  </si>
  <si>
    <t>Jul 25, 1996</t>
  </si>
  <si>
    <t>Jul 24, 1996</t>
  </si>
  <si>
    <t>Jul 23, 1996</t>
  </si>
  <si>
    <t>Jul 22, 1996</t>
  </si>
  <si>
    <t>Jul 19, 1996</t>
  </si>
  <si>
    <t>Jul 18, 1996</t>
  </si>
  <si>
    <t>Jul 17, 1996</t>
  </si>
  <si>
    <t>Jul 16, 1996</t>
  </si>
  <si>
    <t>Jul 15, 1996</t>
  </si>
  <si>
    <t>Jul 12, 1996</t>
  </si>
  <si>
    <t>Jul 11, 1996</t>
  </si>
  <si>
    <t>Jul 10, 1996</t>
  </si>
  <si>
    <t>Jul 9, 1996</t>
  </si>
  <si>
    <t>Jul 8, 1996</t>
  </si>
  <si>
    <t>Jul 5, 1996</t>
  </si>
  <si>
    <t>Jul 4, 1996</t>
  </si>
  <si>
    <t>Jul 3, 1996</t>
  </si>
  <si>
    <t>Jul 2, 1996</t>
  </si>
  <si>
    <t>Jul 1, 1996</t>
  </si>
  <si>
    <t>Jun 28, 1996</t>
  </si>
  <si>
    <t>Jun 27, 1996</t>
  </si>
  <si>
    <t>Jun 26, 1996</t>
  </si>
  <si>
    <t>Jun 25, 1996</t>
  </si>
  <si>
    <t>Jun 24, 1996</t>
  </si>
  <si>
    <t>Jun 21, 1996</t>
  </si>
  <si>
    <t>Jun 20, 1996</t>
  </si>
  <si>
    <t>Jun 19, 1996</t>
  </si>
  <si>
    <t>Jun 18, 1996</t>
  </si>
  <si>
    <t>Jun 17, 1996</t>
  </si>
  <si>
    <t>Jun 14, 1996</t>
  </si>
  <si>
    <t>Jun 13, 1996</t>
  </si>
  <si>
    <t>Jun 12, 1996</t>
  </si>
  <si>
    <t>Jun 11, 1996</t>
  </si>
  <si>
    <t>Jun 10, 1996</t>
  </si>
  <si>
    <t>Jun 7, 1996</t>
  </si>
  <si>
    <t>Jun 6, 1996</t>
  </si>
  <si>
    <t>Jun 5, 1996</t>
  </si>
  <si>
    <t>Jun 4, 1996</t>
  </si>
  <si>
    <t>Jun 3, 1996</t>
  </si>
  <si>
    <t>May 31, 1996</t>
  </si>
  <si>
    <t>May 30, 1996</t>
  </si>
  <si>
    <t>May 29, 1996</t>
  </si>
  <si>
    <t>May 28, 1996</t>
  </si>
  <si>
    <t>May 27, 1996</t>
  </si>
  <si>
    <t>May 24, 1996</t>
  </si>
  <si>
    <t>May 23, 1996</t>
  </si>
  <si>
    <t>May 22, 1996</t>
  </si>
  <si>
    <t>May 21, 1996</t>
  </si>
  <si>
    <t>May 20, 1996</t>
  </si>
  <si>
    <t>May 17, 1996</t>
  </si>
  <si>
    <t>May 16, 1996</t>
  </si>
  <si>
    <t>May 15, 1996</t>
  </si>
  <si>
    <t>May 14, 1996</t>
  </si>
  <si>
    <t>May 13, 1996</t>
  </si>
  <si>
    <t>May 10, 1996</t>
  </si>
  <si>
    <t>May 9, 1996</t>
  </si>
  <si>
    <t>May 8, 1996</t>
  </si>
  <si>
    <t>May 7, 1996</t>
  </si>
  <si>
    <t>May 6, 1996</t>
  </si>
  <si>
    <t>May 3, 1996</t>
  </si>
  <si>
    <t>May 2, 1996</t>
  </si>
  <si>
    <t>May 1, 1996</t>
  </si>
  <si>
    <t>Apr 30, 1996</t>
  </si>
  <si>
    <t>Apr 29, 1996</t>
  </si>
  <si>
    <t>Apr 26, 1996</t>
  </si>
  <si>
    <t>Apr 25, 1996</t>
  </si>
  <si>
    <t>Apr 24, 1996</t>
  </si>
  <si>
    <t>Apr 23, 1996</t>
  </si>
  <si>
    <t>Apr 22, 1996</t>
  </si>
  <si>
    <t>Apr 19, 1996</t>
  </si>
  <si>
    <t>Apr 18, 1996</t>
  </si>
  <si>
    <t>Apr 17, 1996</t>
  </si>
  <si>
    <t>Apr 16, 1996</t>
  </si>
  <si>
    <t>Apr 15, 1996</t>
  </si>
  <si>
    <t>Apr 12, 1996</t>
  </si>
  <si>
    <t>Apr 11, 1996</t>
  </si>
  <si>
    <t>Apr 10, 1996</t>
  </si>
  <si>
    <t>Apr 9, 1996</t>
  </si>
  <si>
    <t>Apr 8, 1996</t>
  </si>
  <si>
    <t>Apr 5, 1996</t>
  </si>
  <si>
    <t>Apr 4, 1996</t>
  </si>
  <si>
    <t>Apr 3, 1996</t>
  </si>
  <si>
    <t>Apr 2, 1996</t>
  </si>
  <si>
    <t>Apr 1, 1996</t>
  </si>
  <si>
    <t>Mar 29, 1996</t>
  </si>
  <si>
    <t>Mar 28, 1996</t>
  </si>
  <si>
    <t>Mar 27, 1996</t>
  </si>
  <si>
    <t>Mar 26, 1996</t>
  </si>
  <si>
    <t>Mar 25, 1996</t>
  </si>
  <si>
    <t>Mar 22, 1996</t>
  </si>
  <si>
    <t>Mar 21, 1996</t>
  </si>
  <si>
    <t>Mar 20, 1996</t>
  </si>
  <si>
    <t>Mar 19, 1996</t>
  </si>
  <si>
    <t>Mar 18, 1996</t>
  </si>
  <si>
    <t>Mar 15, 1996</t>
  </si>
  <si>
    <t>Mar 14, 1996</t>
  </si>
  <si>
    <t>Mar 13, 1996</t>
  </si>
  <si>
    <t>Mar 12, 1996</t>
  </si>
  <si>
    <t>Mar 11, 1996</t>
  </si>
  <si>
    <t>Mar 8, 1996</t>
  </si>
  <si>
    <t>Mar 7, 1996</t>
  </si>
  <si>
    <t>Mar 6, 1996</t>
  </si>
  <si>
    <t>Mar 5, 1996</t>
  </si>
  <si>
    <t>Mar 4, 1996</t>
  </si>
  <si>
    <t>Mar 1, 1996</t>
  </si>
  <si>
    <t>Feb 29, 1996</t>
  </si>
  <si>
    <t>Feb 28, 1996</t>
  </si>
  <si>
    <t>Feb 27, 1996</t>
  </si>
  <si>
    <t>Feb 26, 1996</t>
  </si>
  <si>
    <t>Feb 23, 1996</t>
  </si>
  <si>
    <t>Feb 22, 1996</t>
  </si>
  <si>
    <t>Feb 21, 1996</t>
  </si>
  <si>
    <t>Feb 20, 1996</t>
  </si>
  <si>
    <t>Feb 19, 1996</t>
  </si>
  <si>
    <t>Feb 16, 1996</t>
  </si>
  <si>
    <t>Feb 15, 1996</t>
  </si>
  <si>
    <t>Feb 14, 1996</t>
  </si>
  <si>
    <t>Feb 13, 1996</t>
  </si>
  <si>
    <t>Feb 12, 1996</t>
  </si>
  <si>
    <t>Feb 9, 1996</t>
  </si>
  <si>
    <t>Feb 8, 1996</t>
  </si>
  <si>
    <t>Feb 7, 1996</t>
  </si>
  <si>
    <t>Feb 6, 1996</t>
  </si>
  <si>
    <t>Feb 5, 1996</t>
  </si>
  <si>
    <t>Feb 2, 1996</t>
  </si>
  <si>
    <t>Feb 1, 1996</t>
  </si>
  <si>
    <t>Jan 31, 1996</t>
  </si>
  <si>
    <t>Jan 30, 1996</t>
  </si>
  <si>
    <t>Jan 29, 1996</t>
  </si>
  <si>
    <t>Jan 26, 1996</t>
  </si>
  <si>
    <t>Jan 25, 1996</t>
  </si>
  <si>
    <t>Jan 24, 1996</t>
  </si>
  <si>
    <t>Jan 23, 1996</t>
  </si>
  <si>
    <t>Jan 22, 1996</t>
  </si>
  <si>
    <t>Jan 19, 1996</t>
  </si>
  <si>
    <t>Jan 18, 1996</t>
  </si>
  <si>
    <t>Jan 17, 1996</t>
  </si>
  <si>
    <t>Jan 16, 1996</t>
  </si>
  <si>
    <t>Jan 15, 1996</t>
  </si>
  <si>
    <t>Jan 12, 1996</t>
  </si>
  <si>
    <t>Jan 11, 1996</t>
  </si>
  <si>
    <t>Jan 10, 1996</t>
  </si>
  <si>
    <t>Jan 9, 1996</t>
  </si>
  <si>
    <t>Jan 8, 1996</t>
  </si>
  <si>
    <t>Jan 5, 1996</t>
  </si>
  <si>
    <t>Jan 4, 1996</t>
  </si>
  <si>
    <t>Jan 3, 1996</t>
  </si>
  <si>
    <t>Jan 2, 1996</t>
  </si>
  <si>
    <t>Jan 1, 1996</t>
  </si>
  <si>
    <t>Sorted Return</t>
  </si>
  <si>
    <t>Closing Price</t>
  </si>
  <si>
    <t>Standerd Deviation</t>
  </si>
  <si>
    <t>Mim</t>
  </si>
  <si>
    <t>Max</t>
  </si>
  <si>
    <t>Percentile</t>
  </si>
  <si>
    <t>VAR%</t>
  </si>
  <si>
    <t>CMP</t>
  </si>
  <si>
    <t>Stock Price</t>
  </si>
  <si>
    <t>VAR(INR)</t>
  </si>
  <si>
    <t>Confidence</t>
  </si>
  <si>
    <t>Replication</t>
  </si>
  <si>
    <t>Simulated Return</t>
  </si>
  <si>
    <t>Historical Approach</t>
  </si>
  <si>
    <t>Monte Carlo Simulation</t>
  </si>
  <si>
    <t>Calculation of Value at Risk- Tata Stell (Simulation)</t>
  </si>
  <si>
    <t>Calculation of Value at Risk- Tata Stell (Historical)</t>
  </si>
  <si>
    <t>About  the Company</t>
  </si>
  <si>
    <t>Financial Summary</t>
  </si>
  <si>
    <t xml:space="preserve">   52 Week (High- INR 184.60 &amp; Low -INR 122.60)</t>
  </si>
  <si>
    <r>
      <t>Tata Steel Limited</t>
    </r>
    <r>
      <rPr>
        <sz val="12"/>
        <color rgb="FF202122"/>
        <rFont val="Arial"/>
        <family val="2"/>
      </rPr>
      <t> is an Indian </t>
    </r>
    <r>
      <rPr>
        <sz val="12"/>
        <color theme="1"/>
        <rFont val="Arial"/>
        <family val="2"/>
      </rPr>
      <t>multinational steel</t>
    </r>
    <r>
      <rPr>
        <sz val="12"/>
        <color rgb="FF202122"/>
        <rFont val="Arial"/>
        <family val="2"/>
      </rPr>
      <t>-making company, headquartered in</t>
    </r>
    <r>
      <rPr>
        <sz val="12"/>
        <color theme="1"/>
        <rFont val="Arial"/>
        <family val="2"/>
      </rPr>
      <t> Mumbai</t>
    </r>
    <r>
      <rPr>
        <sz val="12"/>
        <color rgb="FF202122"/>
        <rFont val="Arial"/>
        <family val="2"/>
      </rPr>
      <t>, </t>
    </r>
    <r>
      <rPr>
        <sz val="12"/>
        <color theme="1"/>
        <rFont val="Arial"/>
        <family val="2"/>
      </rPr>
      <t>Maharashtra</t>
    </r>
    <r>
      <rPr>
        <sz val="12"/>
        <color rgb="FF202122"/>
        <rFont val="Arial"/>
        <family val="2"/>
      </rPr>
      <t>, with its primary operations based in </t>
    </r>
    <r>
      <rPr>
        <sz val="12"/>
        <color theme="1"/>
        <rFont val="Arial"/>
        <family val="2"/>
      </rPr>
      <t>Jamshedpur, Jharkhand</t>
    </r>
    <r>
      <rPr>
        <sz val="12"/>
        <color rgb="FF202122"/>
        <rFont val="Arial"/>
        <family val="2"/>
      </rPr>
      <t>. It is a subsidiary of the </t>
    </r>
    <r>
      <rPr>
        <sz val="12"/>
        <color theme="1"/>
        <rFont val="Arial"/>
        <family val="2"/>
      </rPr>
      <t>Tata Group</t>
    </r>
    <r>
      <rPr>
        <sz val="12"/>
        <color rgb="FF202122"/>
        <rFont val="Arial"/>
        <family val="2"/>
      </rPr>
      <t>.Formerly known as Tata Iron and Steel Company Limited (TISCO), Tata Steel is one of the largest steel producers globally, with an annual crude steel capacity of 35 million tons and one of the world's most geographically diversified steel producers, with operations and commercial presence spanning multiple regions worldwide.</t>
    </r>
  </si>
  <si>
    <t>Avergae Shareholder Equity</t>
  </si>
  <si>
    <t>Return On Equity(ROE)</t>
  </si>
  <si>
    <t>Return On Equity - Dupont Equation</t>
  </si>
  <si>
    <t xml:space="preserve"> Net Profit</t>
  </si>
  <si>
    <t>Average Total Asset</t>
  </si>
  <si>
    <t>Net Profit Margin(A)</t>
  </si>
  <si>
    <t>Asset Turnover Ratio(B)</t>
  </si>
  <si>
    <t>Return On Equity(A*B*C)</t>
  </si>
  <si>
    <t>Return On Asset(ROA)</t>
  </si>
  <si>
    <t>Return On Asset - Dupont Equation</t>
  </si>
  <si>
    <t>Return On Asset (A*B)</t>
  </si>
  <si>
    <t>Financial Leverage (C)</t>
  </si>
  <si>
    <t>Recent Updates</t>
  </si>
  <si>
    <t>Dupont Summary</t>
  </si>
  <si>
    <t>Dupont Analysis -  Return on Equity &amp; Return On Asset.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</si>
</sst>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 #,##0.00_ ;_ * \-#,##0.00_ ;_ * &quot;-&quot;??_ ;_ @_ "/>
    <numFmt numFmtId="164" formatCode="_(* #,##0.00_);_(* \(#,##0.00\);_(* &quot;-&quot;??_);_(@_)"/>
    <numFmt numFmtId="165" formatCode="[$-409]mmm\-yy;@"/>
    <numFmt numFmtId="166" formatCode="#,##0.0;\(#,##0.0\);\-"/>
    <numFmt numFmtId="167" formatCode="#,##0.0"/>
    <numFmt numFmtId="168" formatCode="0&quot;A&quot;"/>
    <numFmt numFmtId="169" formatCode="0&quot;E&quot;"/>
    <numFmt numFmtId="170" formatCode="[$-14009]dd/mm/yyyy;@"/>
    <numFmt numFmtId="171" formatCode="0.0%"/>
    <numFmt numFmtId="172" formatCode="mmm/yy&quot;A&quot;"/>
    <numFmt numFmtId="173" formatCode="mmm/yy&quot;F&quot;"/>
    <numFmt numFmtId="174" formatCode="0.000"/>
    <numFmt numFmtId="175" formatCode="0.0&quot;x&quot;"/>
    <numFmt numFmtId="176" formatCode="0.000000"/>
    <numFmt numFmtId="177" formatCode="#,##0.0;#,##0.0;\-"/>
  </numFmts>
  <fonts count="32">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sz val="11"/>
      <name val="Calibri"/>
      <family val="2"/>
      <scheme val="minor"/>
    </font>
    <font>
      <i/>
      <sz val="11"/>
      <color theme="0" tint="-0.14999847407452621"/>
      <name val="Calibri"/>
      <family val="2"/>
      <scheme val="minor"/>
    </font>
    <font>
      <i/>
      <sz val="11"/>
      <color theme="1"/>
      <name val="Calibri"/>
      <family val="2"/>
      <scheme val="minor"/>
    </font>
    <font>
      <sz val="8"/>
      <color theme="1"/>
      <name val="Calibri"/>
      <family val="2"/>
      <scheme val="minor"/>
    </font>
    <font>
      <sz val="11"/>
      <color rgb="FF22222F"/>
      <name val="Arial"/>
      <family val="2"/>
    </font>
    <font>
      <sz val="11"/>
      <color rgb="FF22222F"/>
      <name val="Arial"/>
      <family val="2"/>
    </font>
    <font>
      <sz val="11"/>
      <color rgb="FF22222F"/>
      <name val="Arial"/>
      <family val="2"/>
    </font>
    <font>
      <sz val="11"/>
      <color rgb="FF22222F"/>
      <name val="Arial"/>
      <family val="2"/>
    </font>
    <font>
      <i/>
      <sz val="9"/>
      <color theme="1"/>
      <name val="Calibri"/>
      <family val="2"/>
      <scheme val="minor"/>
    </font>
    <font>
      <i/>
      <sz val="8"/>
      <color theme="1"/>
      <name val="Calibri"/>
      <family val="2"/>
      <scheme val="minor"/>
    </font>
    <font>
      <b/>
      <sz val="16"/>
      <color theme="1"/>
      <name val="Calibri"/>
      <family val="2"/>
      <scheme val="minor"/>
    </font>
    <font>
      <vertAlign val="superscript"/>
      <sz val="11"/>
      <color theme="1"/>
      <name val="Calibri"/>
      <family val="2"/>
      <scheme val="minor"/>
    </font>
    <font>
      <sz val="11"/>
      <color rgb="FF0275D8"/>
      <name val="Calibri"/>
      <family val="2"/>
      <scheme val="minor"/>
    </font>
    <font>
      <sz val="8"/>
      <color theme="0" tint="-4.9989318521683403E-2"/>
      <name val="Calibri"/>
      <family val="2"/>
      <scheme val="minor"/>
    </font>
    <font>
      <sz val="11"/>
      <color theme="0" tint="-4.9989318521683403E-2"/>
      <name val="Calibri"/>
      <family val="2"/>
      <scheme val="minor"/>
    </font>
    <font>
      <i/>
      <sz val="10"/>
      <color theme="1"/>
      <name val="Calibri"/>
      <family val="2"/>
      <scheme val="minor"/>
    </font>
    <font>
      <sz val="11"/>
      <color rgb="FF0F172A"/>
      <name val="Inter"/>
    </font>
    <font>
      <b/>
      <sz val="28"/>
      <color rgb="FF2596BE"/>
      <name val="Calibri"/>
      <family val="2"/>
      <scheme val="minor"/>
    </font>
    <font>
      <b/>
      <sz val="14"/>
      <color rgb="FF2596BE"/>
      <name val="Calibri"/>
      <family val="2"/>
      <scheme val="minor"/>
    </font>
    <font>
      <b/>
      <sz val="12"/>
      <color rgb="FF202122"/>
      <name val="Arial"/>
      <family val="2"/>
    </font>
    <font>
      <sz val="12"/>
      <color rgb="FF202122"/>
      <name val="Arial"/>
      <family val="2"/>
    </font>
    <font>
      <sz val="12"/>
      <color theme="1"/>
      <name val="Arial"/>
      <family val="2"/>
    </font>
    <font>
      <b/>
      <sz val="11"/>
      <color rgb="FF2596BE"/>
      <name val="Calibri"/>
      <family val="2"/>
      <scheme val="minor"/>
    </font>
    <font>
      <b/>
      <sz val="12"/>
      <color rgb="FF2596BE"/>
      <name val="Calibri"/>
      <family val="2"/>
      <scheme val="minor"/>
    </font>
    <font>
      <sz val="12"/>
      <color theme="1"/>
      <name val="Calibri"/>
      <family val="2"/>
      <scheme val="minor"/>
    </font>
    <font>
      <b/>
      <sz val="20"/>
      <color rgb="FF2596BE"/>
      <name val="Calibri"/>
      <family val="2"/>
      <scheme val="minor"/>
    </font>
  </fonts>
  <fills count="11">
    <fill>
      <patternFill patternType="none"/>
    </fill>
    <fill>
      <patternFill patternType="gray125"/>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4" tint="0.79998168889431442"/>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bgColor indexed="64"/>
      </patternFill>
    </fill>
    <fill>
      <patternFill patternType="solid">
        <fgColor theme="0"/>
        <bgColor indexed="64"/>
      </patternFill>
    </fill>
    <fill>
      <patternFill patternType="solid">
        <fgColor rgb="FF2596BE"/>
        <bgColor indexed="64"/>
      </patternFill>
    </fill>
  </fills>
  <borders count="17">
    <border>
      <left/>
      <right/>
      <top/>
      <bottom/>
      <diagonal/>
    </border>
    <border>
      <left/>
      <right/>
      <top style="hair">
        <color auto="1"/>
      </top>
      <bottom/>
      <diagonal/>
    </border>
    <border>
      <left/>
      <right/>
      <top/>
      <bottom style="hair">
        <color auto="1"/>
      </bottom>
      <diagonal/>
    </border>
    <border>
      <left/>
      <right/>
      <top/>
      <bottom style="medium">
        <color auto="1"/>
      </bottom>
      <diagonal/>
    </border>
    <border>
      <left/>
      <right/>
      <top style="thin">
        <color auto="1"/>
      </top>
      <bottom/>
      <diagonal/>
    </border>
    <border>
      <left/>
      <right/>
      <top/>
      <bottom style="thin">
        <color auto="1"/>
      </bottom>
      <diagonal/>
    </border>
    <border>
      <left/>
      <right/>
      <top style="medium">
        <color auto="1"/>
      </top>
      <bottom/>
      <diagonal/>
    </border>
    <border>
      <left/>
      <right/>
      <top style="medium">
        <color indexed="64"/>
      </top>
      <bottom style="thin">
        <color auto="1"/>
      </bottom>
      <diagonal/>
    </border>
    <border>
      <left/>
      <right/>
      <top style="thin">
        <color rgb="FF002060"/>
      </top>
      <bottom style="thin">
        <color rgb="FF002060"/>
      </bottom>
      <diagonal/>
    </border>
    <border>
      <left/>
      <right/>
      <top style="thin">
        <color auto="1"/>
      </top>
      <bottom style="thin">
        <color auto="1"/>
      </bottom>
      <diagonal/>
    </border>
    <border>
      <left/>
      <right/>
      <top style="thin">
        <color rgb="FF002060"/>
      </top>
      <bottom style="medium">
        <color rgb="FF002060"/>
      </bottom>
      <diagonal/>
    </border>
    <border>
      <left/>
      <right/>
      <top/>
      <bottom style="thin">
        <color rgb="FF002060"/>
      </bottom>
      <diagonal/>
    </border>
    <border>
      <left/>
      <right/>
      <top style="medium">
        <color rgb="FF002060"/>
      </top>
      <bottom/>
      <diagonal/>
    </border>
    <border>
      <left/>
      <right/>
      <top/>
      <bottom style="medium">
        <color rgb="FF002060"/>
      </bottom>
      <diagonal/>
    </border>
    <border>
      <left/>
      <right/>
      <top/>
      <bottom style="thin">
        <color theme="0"/>
      </bottom>
      <diagonal/>
    </border>
    <border>
      <left/>
      <right/>
      <top style="hair">
        <color rgb="FF002060"/>
      </top>
      <bottom style="hair">
        <color rgb="FF002060"/>
      </bottom>
      <diagonal/>
    </border>
    <border>
      <left/>
      <right/>
      <top/>
      <bottom style="medium">
        <color rgb="FF2596BE"/>
      </bottom>
      <diagonal/>
    </border>
  </borders>
  <cellStyleXfs count="5">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9" fontId="3" fillId="0" borderId="0" applyFont="0" applyFill="0" applyBorder="0" applyAlignment="0" applyProtection="0"/>
  </cellStyleXfs>
  <cellXfs count="199">
    <xf numFmtId="0" fontId="0" fillId="0" borderId="0" xfId="0"/>
    <xf numFmtId="43" fontId="1" fillId="0" borderId="0" xfId="1" applyFont="1" applyBorder="1"/>
    <xf numFmtId="0" fontId="1" fillId="0" borderId="0" xfId="0" applyFont="1"/>
    <xf numFmtId="43" fontId="0" fillId="0" borderId="0" xfId="1" applyFont="1" applyBorder="1"/>
    <xf numFmtId="43" fontId="3" fillId="0" borderId="0" xfId="1" applyFont="1" applyBorder="1"/>
    <xf numFmtId="165" fontId="2" fillId="3" borderId="0" xfId="0" applyNumberFormat="1" applyFont="1" applyFill="1" applyAlignment="1">
      <alignment horizontal="center"/>
    </xf>
    <xf numFmtId="165" fontId="2" fillId="3" borderId="0" xfId="1" applyNumberFormat="1" applyFont="1" applyFill="1" applyBorder="1"/>
    <xf numFmtId="165" fontId="6" fillId="0" borderId="0" xfId="1" applyNumberFormat="1" applyFont="1" applyFill="1" applyBorder="1"/>
    <xf numFmtId="164" fontId="0" fillId="0" borderId="0" xfId="1" applyNumberFormat="1" applyFont="1" applyBorder="1"/>
    <xf numFmtId="0" fontId="2" fillId="4" borderId="0" xfId="0" applyFont="1" applyFill="1"/>
    <xf numFmtId="17" fontId="2" fillId="4" borderId="0" xfId="0" applyNumberFormat="1" applyFont="1" applyFill="1"/>
    <xf numFmtId="0" fontId="0" fillId="5" borderId="0" xfId="0" applyFill="1"/>
    <xf numFmtId="0" fontId="7" fillId="0" borderId="0" xfId="0" applyFont="1"/>
    <xf numFmtId="10" fontId="7" fillId="0" borderId="0" xfId="4" applyNumberFormat="1" applyFont="1"/>
    <xf numFmtId="43" fontId="0" fillId="0" borderId="0" xfId="0" applyNumberFormat="1"/>
    <xf numFmtId="17" fontId="2" fillId="4" borderId="0" xfId="0" applyNumberFormat="1" applyFont="1" applyFill="1" applyAlignment="1">
      <alignment horizontal="right"/>
    </xf>
    <xf numFmtId="166" fontId="0" fillId="0" borderId="0" xfId="0" applyNumberFormat="1"/>
    <xf numFmtId="43" fontId="1" fillId="0" borderId="0" xfId="0" applyNumberFormat="1" applyFont="1"/>
    <xf numFmtId="0" fontId="1" fillId="5" borderId="0" xfId="0" applyFont="1" applyFill="1"/>
    <xf numFmtId="17" fontId="0" fillId="0" borderId="0" xfId="0" applyNumberFormat="1"/>
    <xf numFmtId="3" fontId="0" fillId="0" borderId="0" xfId="0" applyNumberFormat="1"/>
    <xf numFmtId="0" fontId="0" fillId="0" borderId="0" xfId="0" applyAlignment="1">
      <alignment horizontal="left" indent="1"/>
    </xf>
    <xf numFmtId="3" fontId="1" fillId="0" borderId="0" xfId="0" applyNumberFormat="1" applyFont="1"/>
    <xf numFmtId="10" fontId="0" fillId="0" borderId="0" xfId="4" applyNumberFormat="1" applyFont="1"/>
    <xf numFmtId="10" fontId="0" fillId="0" borderId="0" xfId="0" applyNumberFormat="1"/>
    <xf numFmtId="0" fontId="8" fillId="0" borderId="0" xfId="0" applyFont="1"/>
    <xf numFmtId="0" fontId="9" fillId="0" borderId="0" xfId="0" applyFont="1"/>
    <xf numFmtId="17" fontId="2" fillId="4" borderId="0" xfId="0" applyNumberFormat="1" applyFont="1" applyFill="1" applyAlignment="1">
      <alignment horizontal="center"/>
    </xf>
    <xf numFmtId="0" fontId="0" fillId="0" borderId="1" xfId="0" applyBorder="1"/>
    <xf numFmtId="10" fontId="0" fillId="0" borderId="1" xfId="4" applyNumberFormat="1" applyFont="1" applyBorder="1"/>
    <xf numFmtId="10" fontId="0" fillId="0" borderId="1" xfId="0" applyNumberFormat="1" applyBorder="1"/>
    <xf numFmtId="10" fontId="0" fillId="0" borderId="0" xfId="4" applyNumberFormat="1" applyFont="1" applyBorder="1"/>
    <xf numFmtId="0" fontId="0" fillId="0" borderId="2" xfId="0" applyBorder="1"/>
    <xf numFmtId="10" fontId="0" fillId="0" borderId="2" xfId="4" applyNumberFormat="1" applyFont="1" applyBorder="1"/>
    <xf numFmtId="10" fontId="0" fillId="0" borderId="2" xfId="0" applyNumberFormat="1" applyBorder="1"/>
    <xf numFmtId="2" fontId="0" fillId="0" borderId="0" xfId="0" applyNumberFormat="1"/>
    <xf numFmtId="2" fontId="0" fillId="0" borderId="2" xfId="0" applyNumberFormat="1" applyBorder="1"/>
    <xf numFmtId="1" fontId="0" fillId="0" borderId="0" xfId="0" applyNumberFormat="1"/>
    <xf numFmtId="1" fontId="0" fillId="0" borderId="2" xfId="0" applyNumberFormat="1" applyBorder="1"/>
    <xf numFmtId="0" fontId="0" fillId="0" borderId="3" xfId="0" applyBorder="1"/>
    <xf numFmtId="17" fontId="0" fillId="0" borderId="3" xfId="0" applyNumberFormat="1" applyBorder="1"/>
    <xf numFmtId="0" fontId="0" fillId="0" borderId="0" xfId="0" applyAlignment="1">
      <alignment horizontal="left"/>
    </xf>
    <xf numFmtId="167" fontId="0" fillId="0" borderId="0" xfId="0" applyNumberFormat="1"/>
    <xf numFmtId="0" fontId="0" fillId="6" borderId="0" xfId="0" applyFill="1"/>
    <xf numFmtId="17" fontId="10" fillId="6" borderId="0" xfId="0" applyNumberFormat="1" applyFont="1" applyFill="1" applyAlignment="1">
      <alignment horizontal="right" vertical="center" wrapText="1" indent="1"/>
    </xf>
    <xf numFmtId="0" fontId="10" fillId="6" borderId="0" xfId="0" applyFont="1" applyFill="1" applyAlignment="1">
      <alignment horizontal="right" vertical="center" wrapText="1" indent="1"/>
    </xf>
    <xf numFmtId="3" fontId="11" fillId="6" borderId="0" xfId="0" applyNumberFormat="1" applyFont="1" applyFill="1" applyAlignment="1">
      <alignment horizontal="right" vertical="center" wrapText="1" indent="1"/>
    </xf>
    <xf numFmtId="168" fontId="0" fillId="0" borderId="0" xfId="0" applyNumberFormat="1"/>
    <xf numFmtId="169" fontId="0" fillId="0" borderId="0" xfId="0" applyNumberFormat="1"/>
    <xf numFmtId="0" fontId="0" fillId="7" borderId="0" xfId="0" applyFill="1" applyAlignment="1">
      <alignment horizontal="left"/>
    </xf>
    <xf numFmtId="168" fontId="0" fillId="7" borderId="0" xfId="0" applyNumberFormat="1" applyFill="1"/>
    <xf numFmtId="167" fontId="0" fillId="7" borderId="0" xfId="0" applyNumberFormat="1" applyFill="1"/>
    <xf numFmtId="10" fontId="0" fillId="7" borderId="0" xfId="4" applyNumberFormat="1" applyFont="1" applyFill="1"/>
    <xf numFmtId="169" fontId="0" fillId="7" borderId="0" xfId="0" applyNumberFormat="1" applyFill="1"/>
    <xf numFmtId="0" fontId="2" fillId="4" borderId="0" xfId="0" applyFont="1" applyFill="1" applyAlignment="1">
      <alignment horizontal="right"/>
    </xf>
    <xf numFmtId="168" fontId="0" fillId="0" borderId="0" xfId="0" applyNumberFormat="1" applyAlignment="1">
      <alignment horizontal="right"/>
    </xf>
    <xf numFmtId="0" fontId="1" fillId="0" borderId="4" xfId="0" applyFont="1" applyBorder="1"/>
    <xf numFmtId="3" fontId="1" fillId="0" borderId="4" xfId="0" applyNumberFormat="1" applyFont="1" applyBorder="1"/>
    <xf numFmtId="3" fontId="0" fillId="0" borderId="4" xfId="0" applyNumberFormat="1" applyBorder="1"/>
    <xf numFmtId="0" fontId="1" fillId="0" borderId="5" xfId="0" applyFont="1" applyBorder="1"/>
    <xf numFmtId="3" fontId="0" fillId="0" borderId="5" xfId="0" applyNumberFormat="1" applyBorder="1"/>
    <xf numFmtId="17" fontId="12" fillId="6" borderId="0" xfId="0" applyNumberFormat="1" applyFont="1" applyFill="1" applyAlignment="1">
      <alignment horizontal="right" vertical="center" wrapText="1" indent="1"/>
    </xf>
    <xf numFmtId="0" fontId="13" fillId="6" borderId="0" xfId="0" applyFont="1" applyFill="1" applyAlignment="1">
      <alignment horizontal="left" vertical="center" indent="1"/>
    </xf>
    <xf numFmtId="3" fontId="13" fillId="6" borderId="0" xfId="0" applyNumberFormat="1" applyFont="1" applyFill="1" applyAlignment="1">
      <alignment horizontal="right" vertical="center" wrapText="1" indent="1"/>
    </xf>
    <xf numFmtId="0" fontId="13" fillId="6" borderId="0" xfId="0" applyFont="1" applyFill="1" applyAlignment="1">
      <alignment horizontal="left" vertical="center"/>
    </xf>
    <xf numFmtId="0" fontId="10" fillId="6" borderId="0" xfId="0" applyFont="1" applyFill="1" applyAlignment="1">
      <alignment horizontal="left" vertical="center"/>
    </xf>
    <xf numFmtId="3" fontId="10" fillId="6" borderId="0" xfId="0" applyNumberFormat="1" applyFont="1" applyFill="1" applyAlignment="1">
      <alignment horizontal="right" vertical="center" wrapText="1" indent="1"/>
    </xf>
    <xf numFmtId="0" fontId="13" fillId="6" borderId="0" xfId="0" applyFont="1" applyFill="1" applyAlignment="1">
      <alignment horizontal="right" vertical="center" wrapText="1" indent="1"/>
    </xf>
    <xf numFmtId="0" fontId="0" fillId="8" borderId="0" xfId="0" applyFill="1"/>
    <xf numFmtId="0" fontId="14" fillId="0" borderId="0" xfId="0" applyFont="1"/>
    <xf numFmtId="0" fontId="15" fillId="0" borderId="0" xfId="0" applyFont="1"/>
    <xf numFmtId="0" fontId="16" fillId="8" borderId="0" xfId="0" applyFont="1" applyFill="1"/>
    <xf numFmtId="0" fontId="0" fillId="0" borderId="6" xfId="0" applyBorder="1"/>
    <xf numFmtId="0" fontId="0" fillId="0" borderId="0" xfId="0" applyAlignment="1">
      <alignment horizontal="center"/>
    </xf>
    <xf numFmtId="9" fontId="0" fillId="0" borderId="0" xfId="0" applyNumberFormat="1"/>
    <xf numFmtId="9" fontId="0" fillId="0" borderId="0" xfId="4" applyFont="1"/>
    <xf numFmtId="10" fontId="18" fillId="0" borderId="0" xfId="0" applyNumberFormat="1" applyFont="1"/>
    <xf numFmtId="0" fontId="0" fillId="0" borderId="4" xfId="0" applyBorder="1"/>
    <xf numFmtId="0" fontId="0" fillId="0" borderId="5" xfId="0" applyBorder="1"/>
    <xf numFmtId="10" fontId="0" fillId="0" borderId="4" xfId="0" applyNumberFormat="1" applyBorder="1"/>
    <xf numFmtId="10" fontId="0" fillId="0" borderId="5" xfId="0" applyNumberFormat="1" applyBorder="1"/>
    <xf numFmtId="0" fontId="0" fillId="0" borderId="4" xfId="0" applyBorder="1" applyAlignment="1">
      <alignment horizontal="right"/>
    </xf>
    <xf numFmtId="170" fontId="0" fillId="0" borderId="0" xfId="0" applyNumberFormat="1" applyAlignment="1">
      <alignment horizontal="left"/>
    </xf>
    <xf numFmtId="0" fontId="1" fillId="0" borderId="5" xfId="0" applyFont="1" applyBorder="1" applyAlignment="1">
      <alignment horizontal="left"/>
    </xf>
    <xf numFmtId="0" fontId="1" fillId="0" borderId="5" xfId="0" applyFont="1" applyBorder="1" applyAlignment="1">
      <alignment horizontal="right"/>
    </xf>
    <xf numFmtId="0" fontId="1" fillId="0" borderId="0" xfId="0" applyFont="1" applyAlignment="1">
      <alignment horizontal="right"/>
    </xf>
    <xf numFmtId="0" fontId="8" fillId="0" borderId="7" xfId="0" applyFont="1" applyBorder="1" applyAlignment="1">
      <alignment horizontal="center"/>
    </xf>
    <xf numFmtId="0" fontId="8" fillId="0" borderId="7" xfId="0" applyFont="1" applyBorder="1" applyAlignment="1">
      <alignment horizontal="centerContinuous"/>
    </xf>
    <xf numFmtId="0" fontId="8" fillId="0" borderId="0" xfId="0" applyFont="1" applyAlignment="1">
      <alignment horizontal="centerContinuous"/>
    </xf>
    <xf numFmtId="0" fontId="0" fillId="7" borderId="0" xfId="0" applyFill="1"/>
    <xf numFmtId="0" fontId="0" fillId="0" borderId="0" xfId="0" applyAlignment="1">
      <alignment horizontal="right"/>
    </xf>
    <xf numFmtId="2" fontId="0" fillId="0" borderId="4" xfId="0" applyNumberFormat="1" applyBorder="1"/>
    <xf numFmtId="2" fontId="0" fillId="0" borderId="5" xfId="0" applyNumberFormat="1" applyBorder="1"/>
    <xf numFmtId="0" fontId="18" fillId="0" borderId="0" xfId="0" applyFont="1"/>
    <xf numFmtId="2" fontId="18" fillId="0" borderId="0" xfId="0" applyNumberFormat="1" applyFont="1"/>
    <xf numFmtId="2" fontId="0" fillId="0" borderId="1" xfId="4" applyNumberFormat="1" applyFont="1" applyBorder="1"/>
    <xf numFmtId="10" fontId="1" fillId="0" borderId="4" xfId="0" applyNumberFormat="1" applyFont="1" applyBorder="1"/>
    <xf numFmtId="9" fontId="0" fillId="0" borderId="2" xfId="0" applyNumberFormat="1" applyBorder="1"/>
    <xf numFmtId="10" fontId="0" fillId="7" borderId="1" xfId="0" applyNumberFormat="1" applyFill="1" applyBorder="1"/>
    <xf numFmtId="10" fontId="0" fillId="7" borderId="0" xfId="0" applyNumberFormat="1" applyFill="1"/>
    <xf numFmtId="10" fontId="1" fillId="7" borderId="1" xfId="0" applyNumberFormat="1" applyFont="1" applyFill="1" applyBorder="1"/>
    <xf numFmtId="0" fontId="1" fillId="7" borderId="1" xfId="0" applyFont="1" applyFill="1" applyBorder="1"/>
    <xf numFmtId="0" fontId="0" fillId="0" borderId="6" xfId="0" applyBorder="1" applyAlignment="1">
      <alignment horizontal="right"/>
    </xf>
    <xf numFmtId="0" fontId="0" fillId="0" borderId="3" xfId="0" applyBorder="1" applyAlignment="1">
      <alignment horizontal="right"/>
    </xf>
    <xf numFmtId="0" fontId="0" fillId="0" borderId="8" xfId="0" applyBorder="1"/>
    <xf numFmtId="3" fontId="0" fillId="0" borderId="8" xfId="0" applyNumberFormat="1" applyBorder="1"/>
    <xf numFmtId="171" fontId="0" fillId="0" borderId="0" xfId="4" applyNumberFormat="1" applyFont="1"/>
    <xf numFmtId="3" fontId="0" fillId="0" borderId="9" xfId="0" applyNumberFormat="1" applyBorder="1"/>
    <xf numFmtId="0" fontId="0" fillId="0" borderId="9" xfId="0" applyBorder="1"/>
    <xf numFmtId="0" fontId="1" fillId="0" borderId="10" xfId="0" applyFont="1" applyBorder="1"/>
    <xf numFmtId="10" fontId="1" fillId="0" borderId="10" xfId="4" applyNumberFormat="1" applyFont="1" applyBorder="1"/>
    <xf numFmtId="0" fontId="1" fillId="0" borderId="11" xfId="0" applyFont="1" applyBorder="1"/>
    <xf numFmtId="0" fontId="1" fillId="0" borderId="12" xfId="0" applyFont="1" applyBorder="1"/>
    <xf numFmtId="0" fontId="0" fillId="0" borderId="12" xfId="0" applyBorder="1"/>
    <xf numFmtId="0" fontId="0" fillId="0" borderId="13" xfId="0" applyBorder="1"/>
    <xf numFmtId="0" fontId="1" fillId="7" borderId="0" xfId="0" applyFont="1" applyFill="1"/>
    <xf numFmtId="166" fontId="0" fillId="0" borderId="9" xfId="0" quotePrefix="1" applyNumberFormat="1" applyBorder="1"/>
    <xf numFmtId="166" fontId="0" fillId="0" borderId="9" xfId="0" applyNumberFormat="1" applyBorder="1"/>
    <xf numFmtId="166" fontId="1" fillId="0" borderId="0" xfId="0" applyNumberFormat="1" applyFont="1"/>
    <xf numFmtId="166" fontId="1" fillId="0" borderId="10" xfId="0" applyNumberFormat="1" applyFont="1" applyBorder="1"/>
    <xf numFmtId="166" fontId="0" fillId="0" borderId="12" xfId="0" applyNumberFormat="1" applyBorder="1"/>
    <xf numFmtId="166" fontId="0" fillId="0" borderId="13" xfId="0" applyNumberFormat="1" applyBorder="1"/>
    <xf numFmtId="166" fontId="1" fillId="0" borderId="11" xfId="0" applyNumberFormat="1" applyFont="1" applyBorder="1"/>
    <xf numFmtId="171" fontId="0" fillId="0" borderId="8" xfId="0" applyNumberFormat="1" applyBorder="1"/>
    <xf numFmtId="10" fontId="0" fillId="0" borderId="8" xfId="0" applyNumberFormat="1" applyBorder="1"/>
    <xf numFmtId="10" fontId="1" fillId="0" borderId="10" xfId="0" applyNumberFormat="1" applyFont="1" applyBorder="1"/>
    <xf numFmtId="166" fontId="0" fillId="0" borderId="8" xfId="0" applyNumberFormat="1" applyBorder="1"/>
    <xf numFmtId="9" fontId="18" fillId="0" borderId="8" xfId="0" applyNumberFormat="1" applyFont="1" applyBorder="1"/>
    <xf numFmtId="171" fontId="1" fillId="0" borderId="10" xfId="4" applyNumberFormat="1" applyFont="1" applyBorder="1"/>
    <xf numFmtId="10" fontId="1" fillId="7" borderId="0" xfId="4" applyNumberFormat="1" applyFont="1" applyFill="1"/>
    <xf numFmtId="172" fontId="2" fillId="4" borderId="0" xfId="0" applyNumberFormat="1" applyFont="1" applyFill="1"/>
    <xf numFmtId="173" fontId="2" fillId="4" borderId="0" xfId="0" applyNumberFormat="1" applyFont="1" applyFill="1"/>
    <xf numFmtId="0" fontId="19" fillId="0" borderId="0" xfId="0" applyFont="1"/>
    <xf numFmtId="0" fontId="20" fillId="0" borderId="0" xfId="0" applyFont="1"/>
    <xf numFmtId="9" fontId="0" fillId="0" borderId="8" xfId="0" applyNumberFormat="1" applyBorder="1"/>
    <xf numFmtId="10" fontId="0" fillId="0" borderId="8" xfId="4" applyNumberFormat="1" applyFont="1" applyBorder="1"/>
    <xf numFmtId="0" fontId="18" fillId="0" borderId="8" xfId="0" applyFont="1" applyBorder="1"/>
    <xf numFmtId="0" fontId="0" fillId="7" borderId="8" xfId="0" applyFill="1" applyBorder="1"/>
    <xf numFmtId="9" fontId="18" fillId="7" borderId="8" xfId="0" applyNumberFormat="1" applyFont="1" applyFill="1" applyBorder="1"/>
    <xf numFmtId="10" fontId="18" fillId="7" borderId="8" xfId="4" applyNumberFormat="1" applyFont="1" applyFill="1" applyBorder="1"/>
    <xf numFmtId="174" fontId="0" fillId="0" borderId="8" xfId="0" applyNumberFormat="1" applyBorder="1"/>
    <xf numFmtId="0" fontId="1" fillId="0" borderId="9" xfId="0" applyFont="1" applyBorder="1"/>
    <xf numFmtId="2" fontId="1" fillId="0" borderId="0" xfId="0" applyNumberFormat="1" applyFont="1"/>
    <xf numFmtId="43" fontId="1" fillId="0" borderId="10" xfId="0" applyNumberFormat="1" applyFont="1" applyBorder="1"/>
    <xf numFmtId="175" fontId="0" fillId="0" borderId="0" xfId="4" applyNumberFormat="1" applyFont="1"/>
    <xf numFmtId="10" fontId="18" fillId="7" borderId="0" xfId="0" applyNumberFormat="1" applyFont="1" applyFill="1"/>
    <xf numFmtId="0" fontId="5" fillId="4" borderId="0" xfId="0" applyFont="1" applyFill="1"/>
    <xf numFmtId="0" fontId="5" fillId="0" borderId="0" xfId="0" applyFont="1"/>
    <xf numFmtId="0" fontId="5" fillId="4" borderId="0" xfId="0" applyFont="1" applyFill="1" applyAlignment="1">
      <alignment wrapText="1"/>
    </xf>
    <xf numFmtId="0" fontId="21" fillId="0" borderId="0" xfId="0" applyFont="1"/>
    <xf numFmtId="0" fontId="2" fillId="4" borderId="0" xfId="0" applyFont="1" applyFill="1" applyAlignment="1">
      <alignment horizontal="right" wrapText="1"/>
    </xf>
    <xf numFmtId="0" fontId="5" fillId="4" borderId="0" xfId="0" applyFont="1" applyFill="1" applyAlignment="1">
      <alignment horizontal="right"/>
    </xf>
    <xf numFmtId="0" fontId="0" fillId="0" borderId="15" xfId="0" applyBorder="1"/>
    <xf numFmtId="175" fontId="0" fillId="0" borderId="15" xfId="0" applyNumberFormat="1" applyBorder="1"/>
    <xf numFmtId="2" fontId="1" fillId="0" borderId="10" xfId="0" applyNumberFormat="1" applyFont="1" applyBorder="1"/>
    <xf numFmtId="0" fontId="0" fillId="7" borderId="15" xfId="0" applyFill="1" applyBorder="1"/>
    <xf numFmtId="175" fontId="0" fillId="7" borderId="15" xfId="0" applyNumberFormat="1" applyFill="1" applyBorder="1"/>
    <xf numFmtId="0" fontId="1" fillId="7" borderId="15" xfId="0" applyFont="1" applyFill="1" applyBorder="1"/>
    <xf numFmtId="175" fontId="1" fillId="7" borderId="15" xfId="0" applyNumberFormat="1" applyFont="1" applyFill="1" applyBorder="1"/>
    <xf numFmtId="10" fontId="1" fillId="0" borderId="0" xfId="0" applyNumberFormat="1" applyFont="1"/>
    <xf numFmtId="2" fontId="5" fillId="0" borderId="0" xfId="0" applyNumberFormat="1" applyFont="1" applyAlignment="1">
      <alignment horizontal="left"/>
    </xf>
    <xf numFmtId="10" fontId="1" fillId="0" borderId="0" xfId="0" applyNumberFormat="1" applyFont="1" applyAlignment="1">
      <alignment horizontal="left"/>
    </xf>
    <xf numFmtId="2" fontId="1" fillId="0" borderId="5" xfId="0" applyNumberFormat="1" applyFont="1" applyBorder="1"/>
    <xf numFmtId="0" fontId="0" fillId="9" borderId="0" xfId="0" applyFill="1"/>
    <xf numFmtId="0" fontId="0" fillId="9" borderId="0" xfId="0" applyFill="1" applyAlignment="1">
      <alignment horizontal="right"/>
    </xf>
    <xf numFmtId="2" fontId="0" fillId="9" borderId="0" xfId="0" applyNumberFormat="1" applyFill="1"/>
    <xf numFmtId="15" fontId="0" fillId="0" borderId="0" xfId="0" applyNumberFormat="1"/>
    <xf numFmtId="0" fontId="1" fillId="0" borderId="8" xfId="0" applyFont="1" applyBorder="1"/>
    <xf numFmtId="0" fontId="1" fillId="0" borderId="8" xfId="0" applyFont="1" applyBorder="1" applyAlignment="1">
      <alignment horizontal="right"/>
    </xf>
    <xf numFmtId="171" fontId="0" fillId="0" borderId="8" xfId="0" applyNumberFormat="1" applyBorder="1" applyAlignment="1">
      <alignment horizontal="left"/>
    </xf>
    <xf numFmtId="176" fontId="0" fillId="0" borderId="0" xfId="0" applyNumberFormat="1"/>
    <xf numFmtId="174" fontId="0" fillId="0" borderId="0" xfId="0" applyNumberFormat="1"/>
    <xf numFmtId="0" fontId="0" fillId="0" borderId="0" xfId="0" applyAlignment="1">
      <alignment wrapText="1"/>
    </xf>
    <xf numFmtId="0" fontId="22" fillId="0" borderId="0" xfId="0" applyFont="1"/>
    <xf numFmtId="43" fontId="23" fillId="0" borderId="0" xfId="0" applyNumberFormat="1" applyFont="1" applyAlignment="1">
      <alignment vertical="center"/>
    </xf>
    <xf numFmtId="0" fontId="24" fillId="0" borderId="0" xfId="0" applyFont="1"/>
    <xf numFmtId="49" fontId="0" fillId="0" borderId="16" xfId="0" applyNumberFormat="1" applyBorder="1"/>
    <xf numFmtId="17" fontId="1" fillId="0" borderId="0" xfId="0" applyNumberFormat="1" applyFont="1"/>
    <xf numFmtId="0" fontId="1" fillId="8" borderId="0" xfId="0" applyFont="1" applyFill="1"/>
    <xf numFmtId="10" fontId="1" fillId="8" borderId="0" xfId="4" applyNumberFormat="1" applyFont="1" applyFill="1" applyBorder="1"/>
    <xf numFmtId="0" fontId="28" fillId="0" borderId="0" xfId="0" applyFont="1"/>
    <xf numFmtId="177" fontId="0" fillId="0" borderId="0" xfId="0" applyNumberFormat="1"/>
    <xf numFmtId="175" fontId="1" fillId="8" borderId="0" xfId="4" applyNumberFormat="1" applyFont="1" applyFill="1" applyBorder="1"/>
    <xf numFmtId="0" fontId="29" fillId="0" borderId="0" xfId="0" applyFont="1"/>
    <xf numFmtId="0" fontId="29" fillId="0" borderId="0" xfId="0" applyFont="1" applyAlignment="1">
      <alignment horizontal="left" indent="1"/>
    </xf>
    <xf numFmtId="0" fontId="0" fillId="10" borderId="0" xfId="0" applyFill="1"/>
    <xf numFmtId="49" fontId="0" fillId="0" borderId="0" xfId="0" applyNumberFormat="1"/>
    <xf numFmtId="0" fontId="30" fillId="0" borderId="0" xfId="0" applyFont="1"/>
    <xf numFmtId="0" fontId="31" fillId="0" borderId="0" xfId="0" applyFont="1"/>
    <xf numFmtId="0" fontId="2" fillId="4" borderId="0" xfId="0" applyFont="1" applyFill="1" applyAlignment="1">
      <alignment horizontal="center"/>
    </xf>
    <xf numFmtId="43" fontId="0" fillId="0" borderId="0" xfId="0" applyNumberFormat="1" applyAlignment="1">
      <alignment horizontal="center"/>
    </xf>
    <xf numFmtId="43" fontId="0" fillId="0" borderId="0" xfId="0" quotePrefix="1" applyNumberFormat="1" applyAlignment="1">
      <alignment horizontal="center"/>
    </xf>
    <xf numFmtId="0" fontId="2" fillId="4" borderId="0" xfId="0" applyFont="1" applyFill="1" applyAlignment="1">
      <alignment horizontal="center" wrapText="1"/>
    </xf>
    <xf numFmtId="0" fontId="2" fillId="4" borderId="14" xfId="0" applyFont="1" applyFill="1" applyBorder="1" applyAlignment="1">
      <alignment horizontal="center"/>
    </xf>
    <xf numFmtId="0" fontId="25" fillId="0" borderId="0" xfId="0" applyFont="1" applyAlignment="1">
      <alignment horizontal="left" vertical="center" wrapText="1" indent="1"/>
    </xf>
    <xf numFmtId="0" fontId="2" fillId="10" borderId="0" xfId="0" applyFont="1" applyFill="1" applyAlignment="1">
      <alignment horizontal="center"/>
    </xf>
    <xf numFmtId="0" fontId="0" fillId="0" borderId="0" xfId="0" applyAlignment="1">
      <alignment horizontal="center"/>
    </xf>
    <xf numFmtId="43" fontId="4" fillId="0" borderId="0" xfId="2" applyNumberFormat="1" applyBorder="1" applyAlignment="1" applyProtection="1">
      <alignment horizontal="center"/>
    </xf>
    <xf numFmtId="43" fontId="2" fillId="2" borderId="0" xfId="3" applyNumberFormat="1" applyFont="1" applyBorder="1" applyAlignment="1">
      <alignment horizontal="center"/>
    </xf>
  </cellXfs>
  <cellStyles count="5">
    <cellStyle name="Accent6" xfId="3" builtinId="49"/>
    <cellStyle name="Comma" xfId="1" builtinId="3"/>
    <cellStyle name="Hyperlink" xfId="2" builtinId="8"/>
    <cellStyle name="Normal" xfId="0" builtinId="0"/>
    <cellStyle name="Percent" xfId="4" builtinId="5"/>
  </cellStyles>
  <dxfs count="1">
    <dxf>
      <font>
        <b/>
        <i val="0"/>
        <color theme="0"/>
      </font>
      <fill>
        <patternFill>
          <bgColor theme="5"/>
        </patternFill>
      </fill>
    </dxf>
  </dxfs>
  <tableStyles count="0" defaultTableStyle="TableStyleMedium9" defaultPivotStyle="PivotStyleLight16"/>
  <colors>
    <mruColors>
      <color rgb="FF2596BE"/>
      <color rgb="FF002060"/>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Football</a:t>
            </a:r>
            <a:r>
              <a:rPr lang="en-US" baseline="0">
                <a:solidFill>
                  <a:srgbClr val="002060"/>
                </a:solidFill>
              </a:rPr>
              <a:t> Field Analysis - Valuation Summary(Rs)</a:t>
            </a:r>
            <a:endParaRPr lang="en-US">
              <a:solidFill>
                <a:srgbClr val="002060"/>
              </a:solidFill>
            </a:endParaRPr>
          </a:p>
        </c:rich>
      </c:tx>
      <c:layout>
        <c:manualLayout>
          <c:xMode val="edge"/>
          <c:yMode val="edge"/>
          <c:x val="0.16629718875502009"/>
          <c:y val="2.95748671071588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3015551426981"/>
          <c:y val="0.16986521463838802"/>
          <c:w val="0.88350838035009405"/>
          <c:h val="0.76295744013612199"/>
        </c:manualLayout>
      </c:layout>
      <c:stockChart>
        <c:ser>
          <c:idx val="0"/>
          <c:order val="0"/>
          <c:spPr>
            <a:ln w="38100" cap="rnd">
              <a:noFill/>
              <a:round/>
            </a:ln>
            <a:effectLst/>
          </c:spPr>
          <c:marker>
            <c:symbol val="none"/>
          </c:marker>
          <c:cat>
            <c:strRef>
              <c:f>'Football Field Analysis'!$K$7:$K$11</c:f>
              <c:strCache>
                <c:ptCount val="5"/>
                <c:pt idx="0">
                  <c:v>Comps</c:v>
                </c:pt>
                <c:pt idx="1">
                  <c:v>DCF Bear</c:v>
                </c:pt>
                <c:pt idx="2">
                  <c:v>DCF Base</c:v>
                </c:pt>
                <c:pt idx="3">
                  <c:v>DCF Bull</c:v>
                </c:pt>
                <c:pt idx="4">
                  <c:v>52W H/L</c:v>
                </c:pt>
              </c:strCache>
            </c:strRef>
          </c:cat>
          <c:val>
            <c:numRef>
              <c:f>'Football Field Analysis'!$L$7:$L$11</c:f>
              <c:numCache>
                <c:formatCode>0.00</c:formatCode>
                <c:ptCount val="5"/>
                <c:pt idx="0">
                  <c:v>231.84192532925573</c:v>
                </c:pt>
                <c:pt idx="1">
                  <c:v>-22.631504798253992</c:v>
                </c:pt>
                <c:pt idx="2">
                  <c:v>-6.3249269487296971</c:v>
                </c:pt>
                <c:pt idx="3">
                  <c:v>-6.3249269487296971</c:v>
                </c:pt>
                <c:pt idx="4">
                  <c:v>122.6</c:v>
                </c:pt>
              </c:numCache>
            </c:numRef>
          </c:val>
          <c:smooth val="0"/>
          <c:extLst>
            <c:ext xmlns:c16="http://schemas.microsoft.com/office/drawing/2014/chart" uri="{C3380CC4-5D6E-409C-BE32-E72D297353CC}">
              <c16:uniqueId val="{00000000-2301-4800-AA22-9C57FBBE4FF9}"/>
            </c:ext>
          </c:extLst>
        </c:ser>
        <c:ser>
          <c:idx val="1"/>
          <c:order val="1"/>
          <c:spPr>
            <a:ln w="3810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Analysis'!$K$7:$K$11</c:f>
              <c:strCache>
                <c:ptCount val="5"/>
                <c:pt idx="0">
                  <c:v>Comps</c:v>
                </c:pt>
                <c:pt idx="1">
                  <c:v>DCF Bear</c:v>
                </c:pt>
                <c:pt idx="2">
                  <c:v>DCF Base</c:v>
                </c:pt>
                <c:pt idx="3">
                  <c:v>DCF Bull</c:v>
                </c:pt>
                <c:pt idx="4">
                  <c:v>52W H/L</c:v>
                </c:pt>
              </c:strCache>
            </c:strRef>
          </c:cat>
          <c:val>
            <c:numRef>
              <c:f>'Football Field Analysis'!$M$7:$M$11</c:f>
              <c:numCache>
                <c:formatCode>General</c:formatCode>
                <c:ptCount val="5"/>
                <c:pt idx="0" formatCode="0.00">
                  <c:v>231.84192532925573</c:v>
                </c:pt>
                <c:pt idx="1">
                  <c:v>-22.631504798253992</c:v>
                </c:pt>
                <c:pt idx="2">
                  <c:v>-6.3249269487296971</c:v>
                </c:pt>
                <c:pt idx="3">
                  <c:v>-6.3249269487296971</c:v>
                </c:pt>
                <c:pt idx="4">
                  <c:v>122.6</c:v>
                </c:pt>
              </c:numCache>
            </c:numRef>
          </c:val>
          <c:smooth val="0"/>
          <c:extLst>
            <c:ext xmlns:c16="http://schemas.microsoft.com/office/drawing/2014/chart" uri="{C3380CC4-5D6E-409C-BE32-E72D297353CC}">
              <c16:uniqueId val="{00000001-2301-4800-AA22-9C57FBBE4FF9}"/>
            </c:ext>
          </c:extLst>
        </c:ser>
        <c:ser>
          <c:idx val="2"/>
          <c:order val="2"/>
          <c:spPr>
            <a:ln w="38100" cap="rnd">
              <a:noFill/>
              <a:round/>
            </a:ln>
            <a:effectLst/>
          </c:spPr>
          <c:marker>
            <c:symbol val="none"/>
          </c:marker>
          <c:cat>
            <c:strRef>
              <c:f>'Football Field Analysis'!$K$7:$K$11</c:f>
              <c:strCache>
                <c:ptCount val="5"/>
                <c:pt idx="0">
                  <c:v>Comps</c:v>
                </c:pt>
                <c:pt idx="1">
                  <c:v>DCF Bear</c:v>
                </c:pt>
                <c:pt idx="2">
                  <c:v>DCF Base</c:v>
                </c:pt>
                <c:pt idx="3">
                  <c:v>DCF Bull</c:v>
                </c:pt>
                <c:pt idx="4">
                  <c:v>52W H/L</c:v>
                </c:pt>
              </c:strCache>
            </c:strRef>
          </c:cat>
          <c:val>
            <c:numRef>
              <c:f>'Football Field Analysis'!$N$7:$N$11</c:f>
              <c:numCache>
                <c:formatCode>0.00</c:formatCode>
                <c:ptCount val="5"/>
                <c:pt idx="0">
                  <c:v>1310.2369763054323</c:v>
                </c:pt>
                <c:pt idx="1">
                  <c:v>1.8283619760324294</c:v>
                </c:pt>
                <c:pt idx="2">
                  <c:v>197.50729617032368</c:v>
                </c:pt>
                <c:pt idx="3">
                  <c:v>197.50729617032368</c:v>
                </c:pt>
                <c:pt idx="4">
                  <c:v>184.6</c:v>
                </c:pt>
              </c:numCache>
            </c:numRef>
          </c:val>
          <c:smooth val="0"/>
          <c:extLst>
            <c:ext xmlns:c16="http://schemas.microsoft.com/office/drawing/2014/chart" uri="{C3380CC4-5D6E-409C-BE32-E72D297353CC}">
              <c16:uniqueId val="{00000002-2301-4800-AA22-9C57FBBE4FF9}"/>
            </c:ext>
          </c:extLst>
        </c:ser>
        <c:ser>
          <c:idx val="3"/>
          <c:order val="3"/>
          <c:spPr>
            <a:ln w="3810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Analysis'!$K$7:$K$11</c:f>
              <c:strCache>
                <c:ptCount val="5"/>
                <c:pt idx="0">
                  <c:v>Comps</c:v>
                </c:pt>
                <c:pt idx="1">
                  <c:v>DCF Bear</c:v>
                </c:pt>
                <c:pt idx="2">
                  <c:v>DCF Base</c:v>
                </c:pt>
                <c:pt idx="3">
                  <c:v>DCF Bull</c:v>
                </c:pt>
                <c:pt idx="4">
                  <c:v>52W H/L</c:v>
                </c:pt>
              </c:strCache>
            </c:strRef>
          </c:cat>
          <c:val>
            <c:numRef>
              <c:f>'Football Field Analysis'!$O$7:$O$11</c:f>
              <c:numCache>
                <c:formatCode>General</c:formatCode>
                <c:ptCount val="5"/>
                <c:pt idx="0" formatCode="0.00">
                  <c:v>1310.2369763054323</c:v>
                </c:pt>
                <c:pt idx="1">
                  <c:v>1.8283619760324294</c:v>
                </c:pt>
                <c:pt idx="2">
                  <c:v>197.50729617032368</c:v>
                </c:pt>
                <c:pt idx="3">
                  <c:v>197.50729617032368</c:v>
                </c:pt>
                <c:pt idx="4">
                  <c:v>184.6</c:v>
                </c:pt>
              </c:numCache>
            </c:numRef>
          </c:val>
          <c:smooth val="0"/>
          <c:extLst>
            <c:ext xmlns:c16="http://schemas.microsoft.com/office/drawing/2014/chart" uri="{C3380CC4-5D6E-409C-BE32-E72D297353CC}">
              <c16:uniqueId val="{00000003-2301-4800-AA22-9C57FBBE4FF9}"/>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002060"/>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413980752"/>
        <c:axId val="1413982672"/>
      </c:stockChart>
      <c:catAx>
        <c:axId val="14139807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982672"/>
        <c:crosses val="autoZero"/>
        <c:auto val="1"/>
        <c:lblAlgn val="ctr"/>
        <c:lblOffset val="100"/>
        <c:noMultiLvlLbl val="0"/>
      </c:catAx>
      <c:valAx>
        <c:axId val="14139826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980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194125159642401E-2"/>
          <c:y val="7.3170731707317069E-2"/>
          <c:w val="0.88761174968071521"/>
          <c:h val="0.7219653031175981"/>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3-9DF3-46C1-9594-5E060FC78755}"/>
              </c:ext>
            </c:extLst>
          </c:dPt>
          <c:dPt>
            <c:idx val="1"/>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2-9DF3-46C1-9594-5E060FC78755}"/>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9DF3-46C1-9594-5E060FC78755}"/>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Analysis'!$H$82:$K$82</c:f>
              <c:numCache>
                <c:formatCode>mmm\-yy</c:formatCode>
                <c:ptCount val="4"/>
                <c:pt idx="0">
                  <c:v>44286</c:v>
                </c:pt>
                <c:pt idx="1">
                  <c:v>44651</c:v>
                </c:pt>
                <c:pt idx="2">
                  <c:v>45016</c:v>
                </c:pt>
                <c:pt idx="3">
                  <c:v>45382</c:v>
                </c:pt>
              </c:numCache>
            </c:numRef>
          </c:cat>
          <c:val>
            <c:numRef>
              <c:f>'Dupont Analysis'!$H$84:$K$84</c:f>
              <c:numCache>
                <c:formatCode>#,##0.0;#,##0.0;\-</c:formatCode>
                <c:ptCount val="4"/>
                <c:pt idx="0">
                  <c:v>156294.18</c:v>
                </c:pt>
                <c:pt idx="1">
                  <c:v>243959.17</c:v>
                </c:pt>
                <c:pt idx="2">
                  <c:v>243352.69</c:v>
                </c:pt>
                <c:pt idx="3">
                  <c:v>229170.78</c:v>
                </c:pt>
              </c:numCache>
            </c:numRef>
          </c:val>
          <c:extLst>
            <c:ext xmlns:c16="http://schemas.microsoft.com/office/drawing/2014/chart" uri="{C3380CC4-5D6E-409C-BE32-E72D297353CC}">
              <c16:uniqueId val="{00000000-9DF3-46C1-9594-5E060FC78755}"/>
            </c:ext>
          </c:extLst>
        </c:ser>
        <c:dLbls>
          <c:showLegendKey val="0"/>
          <c:showVal val="0"/>
          <c:showCatName val="0"/>
          <c:showSerName val="0"/>
          <c:showPercent val="0"/>
          <c:showBubbleSize val="0"/>
        </c:dLbls>
        <c:gapWidth val="219"/>
        <c:overlap val="-27"/>
        <c:axId val="1243435487"/>
        <c:axId val="1243421567"/>
      </c:barChart>
      <c:dateAx>
        <c:axId val="12434354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421567"/>
        <c:crosses val="autoZero"/>
        <c:auto val="1"/>
        <c:lblOffset val="100"/>
        <c:baseTimeUnit val="years"/>
      </c:dateAx>
      <c:valAx>
        <c:axId val="1243421567"/>
        <c:scaling>
          <c:orientation val="minMax"/>
        </c:scaling>
        <c:delete val="1"/>
        <c:axPos val="l"/>
        <c:numFmt formatCode="#,##0.0;#,##0.0;\-" sourceLinked="1"/>
        <c:majorTickMark val="none"/>
        <c:minorTickMark val="none"/>
        <c:tickLblPos val="nextTo"/>
        <c:crossAx val="124343548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194125159642401E-2"/>
          <c:y val="7.3170731707317069E-2"/>
          <c:w val="0.88761174968071521"/>
          <c:h val="0.7219653031175981"/>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46EA-4C67-A617-DB0B68389E36}"/>
              </c:ext>
            </c:extLst>
          </c:dPt>
          <c:dPt>
            <c:idx val="1"/>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3-46EA-4C67-A617-DB0B68389E36}"/>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46EA-4C67-A617-DB0B68389E36}"/>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Analysis'!$H$82:$K$82</c:f>
              <c:numCache>
                <c:formatCode>mmm\-yy</c:formatCode>
                <c:ptCount val="4"/>
                <c:pt idx="0">
                  <c:v>44286</c:v>
                </c:pt>
                <c:pt idx="1">
                  <c:v>44651</c:v>
                </c:pt>
                <c:pt idx="2">
                  <c:v>45016</c:v>
                </c:pt>
                <c:pt idx="3">
                  <c:v>45382</c:v>
                </c:pt>
              </c:numCache>
            </c:numRef>
          </c:cat>
          <c:val>
            <c:numRef>
              <c:f>'Dupont Analysis'!$H$83:$K$83</c:f>
              <c:numCache>
                <c:formatCode>#,##0.0;#,##0.0;\-</c:formatCode>
                <c:ptCount val="4"/>
                <c:pt idx="0">
                  <c:v>7490.22</c:v>
                </c:pt>
                <c:pt idx="1">
                  <c:v>40153.93</c:v>
                </c:pt>
                <c:pt idx="2">
                  <c:v>8760.4</c:v>
                </c:pt>
                <c:pt idx="3">
                  <c:v>-4437.4399999999996</c:v>
                </c:pt>
              </c:numCache>
            </c:numRef>
          </c:val>
          <c:extLst>
            <c:ext xmlns:c16="http://schemas.microsoft.com/office/drawing/2014/chart" uri="{C3380CC4-5D6E-409C-BE32-E72D297353CC}">
              <c16:uniqueId val="{00000006-46EA-4C67-A617-DB0B68389E36}"/>
            </c:ext>
          </c:extLst>
        </c:ser>
        <c:dLbls>
          <c:showLegendKey val="0"/>
          <c:showVal val="0"/>
          <c:showCatName val="0"/>
          <c:showSerName val="0"/>
          <c:showPercent val="0"/>
          <c:showBubbleSize val="0"/>
        </c:dLbls>
        <c:gapWidth val="219"/>
        <c:overlap val="-27"/>
        <c:axId val="1243435487"/>
        <c:axId val="1243421567"/>
      </c:barChart>
      <c:dateAx>
        <c:axId val="12434354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421567"/>
        <c:crosses val="autoZero"/>
        <c:auto val="1"/>
        <c:lblOffset val="100"/>
        <c:baseTimeUnit val="years"/>
      </c:dateAx>
      <c:valAx>
        <c:axId val="1243421567"/>
        <c:scaling>
          <c:orientation val="minMax"/>
        </c:scaling>
        <c:delete val="1"/>
        <c:axPos val="l"/>
        <c:numFmt formatCode="#,##0.0;#,##0.0;\-" sourceLinked="1"/>
        <c:majorTickMark val="none"/>
        <c:minorTickMark val="none"/>
        <c:tickLblPos val="nextTo"/>
        <c:crossAx val="124343548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194125159642401E-2"/>
          <c:y val="7.3170731707317069E-2"/>
          <c:w val="0.88761174968071521"/>
          <c:h val="0.7219653031175981"/>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A693-4947-8087-72BE2ADFF842}"/>
              </c:ext>
            </c:extLst>
          </c:dPt>
          <c:dPt>
            <c:idx val="1"/>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3-A693-4947-8087-72BE2ADFF842}"/>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A693-4947-8087-72BE2ADFF842}"/>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Analysis'!$H$82:$K$82</c:f>
              <c:numCache>
                <c:formatCode>mmm\-yy</c:formatCode>
                <c:ptCount val="4"/>
                <c:pt idx="0">
                  <c:v>44286</c:v>
                </c:pt>
                <c:pt idx="1">
                  <c:v>44651</c:v>
                </c:pt>
                <c:pt idx="2">
                  <c:v>45016</c:v>
                </c:pt>
                <c:pt idx="3">
                  <c:v>45382</c:v>
                </c:pt>
              </c:numCache>
            </c:numRef>
          </c:cat>
          <c:val>
            <c:numRef>
              <c:f>'Dupont Analysis'!$H$88:$K$88</c:f>
              <c:numCache>
                <c:formatCode>#,##0.0;#,##0.0;\-</c:formatCode>
                <c:ptCount val="4"/>
                <c:pt idx="0">
                  <c:v>246529.155</c:v>
                </c:pt>
                <c:pt idx="1">
                  <c:v>263165.43</c:v>
                </c:pt>
                <c:pt idx="2">
                  <c:v>283908.72499999998</c:v>
                </c:pt>
                <c:pt idx="3">
                  <c:v>277354.09999999998</c:v>
                </c:pt>
              </c:numCache>
            </c:numRef>
          </c:val>
          <c:extLst>
            <c:ext xmlns:c16="http://schemas.microsoft.com/office/drawing/2014/chart" uri="{C3380CC4-5D6E-409C-BE32-E72D297353CC}">
              <c16:uniqueId val="{00000006-A693-4947-8087-72BE2ADFF842}"/>
            </c:ext>
          </c:extLst>
        </c:ser>
        <c:dLbls>
          <c:showLegendKey val="0"/>
          <c:showVal val="0"/>
          <c:showCatName val="0"/>
          <c:showSerName val="0"/>
          <c:showPercent val="0"/>
          <c:showBubbleSize val="0"/>
        </c:dLbls>
        <c:gapWidth val="219"/>
        <c:overlap val="-27"/>
        <c:axId val="1243435487"/>
        <c:axId val="1243421567"/>
      </c:barChart>
      <c:dateAx>
        <c:axId val="12434354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421567"/>
        <c:crosses val="autoZero"/>
        <c:auto val="1"/>
        <c:lblOffset val="100"/>
        <c:baseTimeUnit val="years"/>
      </c:dateAx>
      <c:valAx>
        <c:axId val="1243421567"/>
        <c:scaling>
          <c:orientation val="minMax"/>
        </c:scaling>
        <c:delete val="1"/>
        <c:axPos val="l"/>
        <c:numFmt formatCode="#,##0.0;#,##0.0;\-" sourceLinked="1"/>
        <c:majorTickMark val="none"/>
        <c:minorTickMark val="none"/>
        <c:tickLblPos val="nextTo"/>
        <c:crossAx val="124343548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194125159642401E-2"/>
          <c:y val="7.3170731707317069E-2"/>
          <c:w val="0.88761174968071521"/>
          <c:h val="0.7219653031175981"/>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E8E4-40A8-8C19-1227DD259DD8}"/>
              </c:ext>
            </c:extLst>
          </c:dPt>
          <c:dPt>
            <c:idx val="1"/>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3-E8E4-40A8-8C19-1227DD259DD8}"/>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E8E4-40A8-8C19-1227DD259DD8}"/>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Analysis'!$H$76:$K$76</c:f>
              <c:numCache>
                <c:formatCode>mmm\-yy</c:formatCode>
                <c:ptCount val="4"/>
                <c:pt idx="0">
                  <c:v>44286</c:v>
                </c:pt>
                <c:pt idx="1">
                  <c:v>44651</c:v>
                </c:pt>
                <c:pt idx="2">
                  <c:v>45016</c:v>
                </c:pt>
                <c:pt idx="3">
                  <c:v>45382</c:v>
                </c:pt>
              </c:numCache>
            </c:numRef>
          </c:cat>
          <c:val>
            <c:numRef>
              <c:f>'Dupont Analysis'!$H$79:$K$79</c:f>
              <c:numCache>
                <c:formatCode>0.00%</c:formatCode>
                <c:ptCount val="4"/>
                <c:pt idx="0">
                  <c:v>9.9764760538641958E-2</c:v>
                </c:pt>
                <c:pt idx="1">
                  <c:v>0.42023859366659333</c:v>
                </c:pt>
                <c:pt idx="2">
                  <c:v>7.9651734148653439E-2</c:v>
                </c:pt>
                <c:pt idx="3">
                  <c:v>-4.491641991402856E-2</c:v>
                </c:pt>
              </c:numCache>
            </c:numRef>
          </c:val>
          <c:extLst>
            <c:ext xmlns:c16="http://schemas.microsoft.com/office/drawing/2014/chart" uri="{C3380CC4-5D6E-409C-BE32-E72D297353CC}">
              <c16:uniqueId val="{00000006-E8E4-40A8-8C19-1227DD259DD8}"/>
            </c:ext>
          </c:extLst>
        </c:ser>
        <c:dLbls>
          <c:showLegendKey val="0"/>
          <c:showVal val="0"/>
          <c:showCatName val="0"/>
          <c:showSerName val="0"/>
          <c:showPercent val="0"/>
          <c:showBubbleSize val="0"/>
        </c:dLbls>
        <c:gapWidth val="219"/>
        <c:overlap val="-27"/>
        <c:axId val="1243435487"/>
        <c:axId val="1243421567"/>
      </c:barChart>
      <c:dateAx>
        <c:axId val="12434354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421567"/>
        <c:crosses val="autoZero"/>
        <c:auto val="1"/>
        <c:lblOffset val="100"/>
        <c:baseTimeUnit val="years"/>
      </c:dateAx>
      <c:valAx>
        <c:axId val="1243421567"/>
        <c:scaling>
          <c:orientation val="minMax"/>
        </c:scaling>
        <c:delete val="1"/>
        <c:axPos val="l"/>
        <c:numFmt formatCode="0.00%" sourceLinked="1"/>
        <c:majorTickMark val="none"/>
        <c:minorTickMark val="none"/>
        <c:tickLblPos val="nextTo"/>
        <c:crossAx val="124343548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194125159642401E-2"/>
          <c:y val="7.3170731707317069E-2"/>
          <c:w val="0.88761174968071521"/>
          <c:h val="0.7219653031175981"/>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5904-4ED6-BA8C-1ABD3653FBF5}"/>
              </c:ext>
            </c:extLst>
          </c:dPt>
          <c:dPt>
            <c:idx val="1"/>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3-5904-4ED6-BA8C-1ABD3653FBF5}"/>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5904-4ED6-BA8C-1ABD3653FBF5}"/>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Analysis'!$H$82:$K$82</c:f>
              <c:numCache>
                <c:formatCode>mmm\-yy</c:formatCode>
                <c:ptCount val="4"/>
                <c:pt idx="0">
                  <c:v>44286</c:v>
                </c:pt>
                <c:pt idx="1">
                  <c:v>44651</c:v>
                </c:pt>
                <c:pt idx="2">
                  <c:v>45016</c:v>
                </c:pt>
                <c:pt idx="3">
                  <c:v>45382</c:v>
                </c:pt>
              </c:numCache>
            </c:numRef>
          </c:cat>
          <c:val>
            <c:numRef>
              <c:f>'Dupont Analysis'!$H$101:$K$101</c:f>
              <c:numCache>
                <c:formatCode>0.00%</c:formatCode>
                <c:ptCount val="4"/>
                <c:pt idx="0">
                  <c:v>3.0382694493071218E-2</c:v>
                </c:pt>
                <c:pt idx="1">
                  <c:v>0.15258056500810158</c:v>
                </c:pt>
                <c:pt idx="2">
                  <c:v>3.0856395836373118E-2</c:v>
                </c:pt>
                <c:pt idx="3">
                  <c:v>-1.5999186599368821E-2</c:v>
                </c:pt>
              </c:numCache>
            </c:numRef>
          </c:val>
          <c:extLst>
            <c:ext xmlns:c16="http://schemas.microsoft.com/office/drawing/2014/chart" uri="{C3380CC4-5D6E-409C-BE32-E72D297353CC}">
              <c16:uniqueId val="{00000006-5904-4ED6-BA8C-1ABD3653FBF5}"/>
            </c:ext>
          </c:extLst>
        </c:ser>
        <c:dLbls>
          <c:showLegendKey val="0"/>
          <c:showVal val="0"/>
          <c:showCatName val="0"/>
          <c:showSerName val="0"/>
          <c:showPercent val="0"/>
          <c:showBubbleSize val="0"/>
        </c:dLbls>
        <c:gapWidth val="219"/>
        <c:overlap val="-27"/>
        <c:axId val="1243435487"/>
        <c:axId val="1243421567"/>
      </c:barChart>
      <c:dateAx>
        <c:axId val="12434354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421567"/>
        <c:crosses val="autoZero"/>
        <c:auto val="1"/>
        <c:lblOffset val="100"/>
        <c:baseTimeUnit val="years"/>
      </c:dateAx>
      <c:valAx>
        <c:axId val="1243421567"/>
        <c:scaling>
          <c:orientation val="minMax"/>
        </c:scaling>
        <c:delete val="1"/>
        <c:axPos val="l"/>
        <c:numFmt formatCode="0.00%" sourceLinked="1"/>
        <c:majorTickMark val="none"/>
        <c:minorTickMark val="none"/>
        <c:tickLblPos val="nextTo"/>
        <c:crossAx val="124343548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194125159642401E-2"/>
          <c:y val="7.3170731707317069E-2"/>
          <c:w val="0.88761174968071521"/>
          <c:h val="0.7219653031175981"/>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087B-4FDC-8BA2-E18577751162}"/>
              </c:ext>
            </c:extLst>
          </c:dPt>
          <c:dPt>
            <c:idx val="1"/>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3-087B-4FDC-8BA2-E18577751162}"/>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087B-4FDC-8BA2-E18577751162}"/>
              </c:ext>
            </c:extLst>
          </c:dPt>
          <c:dLbls>
            <c:numFmt formatCode="0.00&quot;x&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Analysis'!$H$82:$K$82</c:f>
              <c:numCache>
                <c:formatCode>mmm\-yy</c:formatCode>
                <c:ptCount val="4"/>
                <c:pt idx="0">
                  <c:v>44286</c:v>
                </c:pt>
                <c:pt idx="1">
                  <c:v>44651</c:v>
                </c:pt>
                <c:pt idx="2">
                  <c:v>45016</c:v>
                </c:pt>
                <c:pt idx="3">
                  <c:v>45382</c:v>
                </c:pt>
              </c:numCache>
            </c:numRef>
          </c:cat>
          <c:val>
            <c:numRef>
              <c:f>'Dupont Analysis'!$H$93:$K$93</c:f>
              <c:numCache>
                <c:formatCode>0.0"x"</c:formatCode>
                <c:ptCount val="4"/>
                <c:pt idx="0">
                  <c:v>3.2836047692015384</c:v>
                </c:pt>
                <c:pt idx="1">
                  <c:v>2.7542078746679168</c:v>
                </c:pt>
                <c:pt idx="2">
                  <c:v>2.5813686916331626</c:v>
                </c:pt>
                <c:pt idx="3">
                  <c:v>2.8074189668992635</c:v>
                </c:pt>
              </c:numCache>
            </c:numRef>
          </c:val>
          <c:extLst>
            <c:ext xmlns:c16="http://schemas.microsoft.com/office/drawing/2014/chart" uri="{C3380CC4-5D6E-409C-BE32-E72D297353CC}">
              <c16:uniqueId val="{00000006-087B-4FDC-8BA2-E18577751162}"/>
            </c:ext>
          </c:extLst>
        </c:ser>
        <c:dLbls>
          <c:showLegendKey val="0"/>
          <c:showVal val="0"/>
          <c:showCatName val="0"/>
          <c:showSerName val="0"/>
          <c:showPercent val="0"/>
          <c:showBubbleSize val="0"/>
        </c:dLbls>
        <c:gapWidth val="219"/>
        <c:overlap val="-27"/>
        <c:axId val="1243435487"/>
        <c:axId val="1243421567"/>
      </c:barChart>
      <c:dateAx>
        <c:axId val="12434354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421567"/>
        <c:crosses val="autoZero"/>
        <c:auto val="1"/>
        <c:lblOffset val="100"/>
        <c:baseTimeUnit val="years"/>
      </c:dateAx>
      <c:valAx>
        <c:axId val="1243421567"/>
        <c:scaling>
          <c:orientation val="minMax"/>
        </c:scaling>
        <c:delete val="1"/>
        <c:axPos val="l"/>
        <c:numFmt formatCode="0.0&quot;x&quot;" sourceLinked="1"/>
        <c:majorTickMark val="none"/>
        <c:minorTickMark val="none"/>
        <c:tickLblPos val="nextTo"/>
        <c:crossAx val="124343548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Daily Return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Daily Return Distribution</a:t>
          </a:r>
        </a:p>
      </cx:txPr>
    </cx:title>
    <cx:plotArea>
      <cx:plotAreaRegion>
        <cx:series layoutId="clusteredColumn" uniqueId="{547602FE-90C4-4718-9BE7-387A0321BBFE}">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Daily Returns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Daily Returns Distribution</a:t>
          </a:r>
        </a:p>
      </cx:txPr>
    </cx:title>
    <cx:plotArea>
      <cx:plotAreaRegion>
        <cx:series layoutId="clusteredColumn" uniqueId="{77A23B38-834B-4DD1-A333-B46AA0E878DF}">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image" Target="../media/image2.jpe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47625</xdr:rowOff>
    </xdr:from>
    <xdr:to>
      <xdr:col>9</xdr:col>
      <xdr:colOff>161925</xdr:colOff>
      <xdr:row>16</xdr:row>
      <xdr:rowOff>52386</xdr:rowOff>
    </xdr:to>
    <xdr:graphicFrame macro="">
      <xdr:nvGraphicFramePr>
        <xdr:cNvPr id="4" name="Chart 3">
          <a:extLst>
            <a:ext uri="{FF2B5EF4-FFF2-40B4-BE49-F238E27FC236}">
              <a16:creationId xmlns:a16="http://schemas.microsoft.com/office/drawing/2014/main" id="{142E238C-4171-F2A0-EB17-AD64C6909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57150</xdr:colOff>
      <xdr:row>13</xdr:row>
      <xdr:rowOff>47625</xdr:rowOff>
    </xdr:from>
    <xdr:to>
      <xdr:col>7</xdr:col>
      <xdr:colOff>457200</xdr:colOff>
      <xdr:row>13</xdr:row>
      <xdr:rowOff>66675</xdr:rowOff>
    </xdr:to>
    <xdr:cxnSp macro="">
      <xdr:nvCxnSpPr>
        <xdr:cNvPr id="3" name="Straight Connector 2">
          <a:extLst>
            <a:ext uri="{FF2B5EF4-FFF2-40B4-BE49-F238E27FC236}">
              <a16:creationId xmlns:a16="http://schemas.microsoft.com/office/drawing/2014/main" id="{E38C9730-6B49-B303-4297-A70F3B012C13}"/>
            </a:ext>
          </a:extLst>
        </xdr:cNvPr>
        <xdr:cNvCxnSpPr/>
      </xdr:nvCxnSpPr>
      <xdr:spPr>
        <a:xfrm flipH="1" flipV="1">
          <a:off x="180975" y="2524125"/>
          <a:ext cx="4057650" cy="19050"/>
        </a:xfrm>
        <a:prstGeom prst="line">
          <a:avLst/>
        </a:prstGeom>
        <a:ln>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19050</xdr:colOff>
      <xdr:row>1</xdr:row>
      <xdr:rowOff>66675</xdr:rowOff>
    </xdr:from>
    <xdr:to>
      <xdr:col>9</xdr:col>
      <xdr:colOff>485775</xdr:colOff>
      <xdr:row>1</xdr:row>
      <xdr:rowOff>523875</xdr:rowOff>
    </xdr:to>
    <xdr:pic>
      <xdr:nvPicPr>
        <xdr:cNvPr id="2" name="Picture 1" descr="Tata Steel Brand Value &amp; Company Profile | Brandirectory">
          <a:extLst>
            <a:ext uri="{FF2B5EF4-FFF2-40B4-BE49-F238E27FC236}">
              <a16:creationId xmlns:a16="http://schemas.microsoft.com/office/drawing/2014/main" id="{EBC1DB82-3D8A-9015-EE98-C478501932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10025" y="371475"/>
          <a:ext cx="24384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114300</xdr:colOff>
      <xdr:row>19</xdr:row>
      <xdr:rowOff>161925</xdr:rowOff>
    </xdr:from>
    <xdr:to>
      <xdr:col>3</xdr:col>
      <xdr:colOff>285750</xdr:colOff>
      <xdr:row>28</xdr:row>
      <xdr:rowOff>161926</xdr:rowOff>
    </xdr:to>
    <xdr:grpSp>
      <xdr:nvGrpSpPr>
        <xdr:cNvPr id="33" name="Group 32">
          <a:extLst>
            <a:ext uri="{FF2B5EF4-FFF2-40B4-BE49-F238E27FC236}">
              <a16:creationId xmlns:a16="http://schemas.microsoft.com/office/drawing/2014/main" id="{C1EFA21B-5957-B494-61F9-E176F9AEE755}"/>
            </a:ext>
          </a:extLst>
        </xdr:cNvPr>
        <xdr:cNvGrpSpPr/>
      </xdr:nvGrpSpPr>
      <xdr:grpSpPr>
        <a:xfrm>
          <a:off x="114300" y="3676650"/>
          <a:ext cx="3124200" cy="1714501"/>
          <a:chOff x="152400" y="3590925"/>
          <a:chExt cx="2486025" cy="1828801"/>
        </a:xfrm>
      </xdr:grpSpPr>
      <xdr:graphicFrame macro="">
        <xdr:nvGraphicFramePr>
          <xdr:cNvPr id="3" name="Chart 2">
            <a:extLst>
              <a:ext uri="{FF2B5EF4-FFF2-40B4-BE49-F238E27FC236}">
                <a16:creationId xmlns:a16="http://schemas.microsoft.com/office/drawing/2014/main" id="{19A278EA-5F48-9782-C071-88B40EC44E0A}"/>
              </a:ext>
            </a:extLst>
          </xdr:cNvPr>
          <xdr:cNvGraphicFramePr/>
        </xdr:nvGraphicFramePr>
        <xdr:xfrm>
          <a:off x="152400" y="3857626"/>
          <a:ext cx="2486025" cy="15621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4" name="TextBox 3">
            <a:extLst>
              <a:ext uri="{FF2B5EF4-FFF2-40B4-BE49-F238E27FC236}">
                <a16:creationId xmlns:a16="http://schemas.microsoft.com/office/drawing/2014/main" id="{17AAE19A-7030-A275-17C1-975E52940FCF}"/>
              </a:ext>
            </a:extLst>
          </xdr:cNvPr>
          <xdr:cNvSpPr txBox="1"/>
        </xdr:nvSpPr>
        <xdr:spPr>
          <a:xfrm>
            <a:off x="770090" y="3619500"/>
            <a:ext cx="1315885" cy="232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2596BE"/>
                </a:solidFill>
              </a:rPr>
              <a:t>Revenue </a:t>
            </a:r>
            <a:r>
              <a:rPr lang="en-IN" sz="1100" b="1" baseline="0">
                <a:solidFill>
                  <a:srgbClr val="2596BE"/>
                </a:solidFill>
              </a:rPr>
              <a:t>(INR Crs.)</a:t>
            </a:r>
            <a:endParaRPr lang="en-IN" sz="1100" b="1">
              <a:solidFill>
                <a:srgbClr val="2596BE"/>
              </a:solidFill>
            </a:endParaRPr>
          </a:p>
        </xdr:txBody>
      </xdr:sp>
      <xdr:cxnSp macro="">
        <xdr:nvCxnSpPr>
          <xdr:cNvPr id="30" name="Straight Connector 29">
            <a:extLst>
              <a:ext uri="{FF2B5EF4-FFF2-40B4-BE49-F238E27FC236}">
                <a16:creationId xmlns:a16="http://schemas.microsoft.com/office/drawing/2014/main" id="{F985280D-7EE6-0C6D-B452-736227F01143}"/>
              </a:ext>
            </a:extLst>
          </xdr:cNvPr>
          <xdr:cNvCxnSpPr/>
        </xdr:nvCxnSpPr>
        <xdr:spPr>
          <a:xfrm>
            <a:off x="314325" y="3590925"/>
            <a:ext cx="2149775" cy="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3</xdr:col>
      <xdr:colOff>266700</xdr:colOff>
      <xdr:row>20</xdr:row>
      <xdr:rowOff>9525</xdr:rowOff>
    </xdr:from>
    <xdr:to>
      <xdr:col>7</xdr:col>
      <xdr:colOff>123825</xdr:colOff>
      <xdr:row>30</xdr:row>
      <xdr:rowOff>9524</xdr:rowOff>
    </xdr:to>
    <xdr:grpSp>
      <xdr:nvGrpSpPr>
        <xdr:cNvPr id="48" name="Group 47">
          <a:extLst>
            <a:ext uri="{FF2B5EF4-FFF2-40B4-BE49-F238E27FC236}">
              <a16:creationId xmlns:a16="http://schemas.microsoft.com/office/drawing/2014/main" id="{0A71755D-9AE1-4F8C-A3E8-A0A7DCD922E3}"/>
            </a:ext>
          </a:extLst>
        </xdr:cNvPr>
        <xdr:cNvGrpSpPr/>
      </xdr:nvGrpSpPr>
      <xdr:grpSpPr>
        <a:xfrm>
          <a:off x="3219450" y="3714750"/>
          <a:ext cx="2486025" cy="1904999"/>
          <a:chOff x="152400" y="3590925"/>
          <a:chExt cx="2486025" cy="1904999"/>
        </a:xfrm>
      </xdr:grpSpPr>
      <xdr:graphicFrame macro="">
        <xdr:nvGraphicFramePr>
          <xdr:cNvPr id="49" name="Chart 48">
            <a:extLst>
              <a:ext uri="{FF2B5EF4-FFF2-40B4-BE49-F238E27FC236}">
                <a16:creationId xmlns:a16="http://schemas.microsoft.com/office/drawing/2014/main" id="{3BFF9F07-90D1-9808-C587-FE81AA8184E8}"/>
              </a:ext>
            </a:extLst>
          </xdr:cNvPr>
          <xdr:cNvGraphicFramePr/>
        </xdr:nvGraphicFramePr>
        <xdr:xfrm>
          <a:off x="152400" y="3857625"/>
          <a:ext cx="2486025" cy="1638299"/>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50" name="TextBox 49">
            <a:extLst>
              <a:ext uri="{FF2B5EF4-FFF2-40B4-BE49-F238E27FC236}">
                <a16:creationId xmlns:a16="http://schemas.microsoft.com/office/drawing/2014/main" id="{74BE864E-43D1-08F1-A26B-2350A8CB7709}"/>
              </a:ext>
            </a:extLst>
          </xdr:cNvPr>
          <xdr:cNvSpPr txBox="1"/>
        </xdr:nvSpPr>
        <xdr:spPr>
          <a:xfrm>
            <a:off x="770090" y="3619500"/>
            <a:ext cx="1468285" cy="232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2596BE"/>
                </a:solidFill>
              </a:rPr>
              <a:t>Net</a:t>
            </a:r>
            <a:r>
              <a:rPr lang="en-IN" sz="1100" b="1" baseline="0">
                <a:solidFill>
                  <a:srgbClr val="2596BE"/>
                </a:solidFill>
              </a:rPr>
              <a:t> Profit</a:t>
            </a:r>
            <a:r>
              <a:rPr lang="en-IN" sz="1100" b="1">
                <a:solidFill>
                  <a:srgbClr val="2596BE"/>
                </a:solidFill>
              </a:rPr>
              <a:t> </a:t>
            </a:r>
            <a:r>
              <a:rPr lang="en-IN" sz="1100" b="1" baseline="0">
                <a:solidFill>
                  <a:srgbClr val="2596BE"/>
                </a:solidFill>
              </a:rPr>
              <a:t>(INR Crs.)</a:t>
            </a:r>
            <a:endParaRPr lang="en-IN" sz="1100" b="1">
              <a:solidFill>
                <a:srgbClr val="2596BE"/>
              </a:solidFill>
            </a:endParaRPr>
          </a:p>
        </xdr:txBody>
      </xdr:sp>
      <xdr:cxnSp macro="">
        <xdr:nvCxnSpPr>
          <xdr:cNvPr id="51" name="Straight Connector 50">
            <a:extLst>
              <a:ext uri="{FF2B5EF4-FFF2-40B4-BE49-F238E27FC236}">
                <a16:creationId xmlns:a16="http://schemas.microsoft.com/office/drawing/2014/main" id="{F685B1AE-6B0D-0E80-1BF6-5DA22DB8055F}"/>
              </a:ext>
            </a:extLst>
          </xdr:cNvPr>
          <xdr:cNvCxnSpPr/>
        </xdr:nvCxnSpPr>
        <xdr:spPr>
          <a:xfrm>
            <a:off x="314325" y="3590925"/>
            <a:ext cx="2228850" cy="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7</xdr:col>
      <xdr:colOff>152400</xdr:colOff>
      <xdr:row>20</xdr:row>
      <xdr:rowOff>0</xdr:rowOff>
    </xdr:from>
    <xdr:to>
      <xdr:col>10</xdr:col>
      <xdr:colOff>752475</xdr:colOff>
      <xdr:row>28</xdr:row>
      <xdr:rowOff>171451</xdr:rowOff>
    </xdr:to>
    <xdr:grpSp>
      <xdr:nvGrpSpPr>
        <xdr:cNvPr id="52" name="Group 51">
          <a:extLst>
            <a:ext uri="{FF2B5EF4-FFF2-40B4-BE49-F238E27FC236}">
              <a16:creationId xmlns:a16="http://schemas.microsoft.com/office/drawing/2014/main" id="{A46CE9FF-AFB4-4FCF-B3FB-DD17F1ADD022}"/>
            </a:ext>
          </a:extLst>
        </xdr:cNvPr>
        <xdr:cNvGrpSpPr/>
      </xdr:nvGrpSpPr>
      <xdr:grpSpPr>
        <a:xfrm>
          <a:off x="5734050" y="3705225"/>
          <a:ext cx="2571750" cy="1695451"/>
          <a:chOff x="152400" y="3590925"/>
          <a:chExt cx="2486025" cy="1828801"/>
        </a:xfrm>
      </xdr:grpSpPr>
      <xdr:graphicFrame macro="">
        <xdr:nvGraphicFramePr>
          <xdr:cNvPr id="53" name="Chart 52">
            <a:extLst>
              <a:ext uri="{FF2B5EF4-FFF2-40B4-BE49-F238E27FC236}">
                <a16:creationId xmlns:a16="http://schemas.microsoft.com/office/drawing/2014/main" id="{7CE6AAC7-F6A3-8C73-09E9-069898189789}"/>
              </a:ext>
            </a:extLst>
          </xdr:cNvPr>
          <xdr:cNvGraphicFramePr/>
        </xdr:nvGraphicFramePr>
        <xdr:xfrm>
          <a:off x="152400" y="3857626"/>
          <a:ext cx="2486025" cy="156210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4" name="TextBox 53">
            <a:extLst>
              <a:ext uri="{FF2B5EF4-FFF2-40B4-BE49-F238E27FC236}">
                <a16:creationId xmlns:a16="http://schemas.microsoft.com/office/drawing/2014/main" id="{2A0FF907-9B4E-80E2-5BC9-0F60F8D53D7E}"/>
              </a:ext>
            </a:extLst>
          </xdr:cNvPr>
          <xdr:cNvSpPr txBox="1"/>
        </xdr:nvSpPr>
        <xdr:spPr>
          <a:xfrm>
            <a:off x="770090" y="3619500"/>
            <a:ext cx="1487335" cy="232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2596BE"/>
                </a:solidFill>
              </a:rPr>
              <a:t>Total</a:t>
            </a:r>
            <a:r>
              <a:rPr lang="en-IN" sz="1100" b="1" baseline="0">
                <a:solidFill>
                  <a:srgbClr val="2596BE"/>
                </a:solidFill>
              </a:rPr>
              <a:t> Asset</a:t>
            </a:r>
            <a:r>
              <a:rPr lang="en-IN" sz="1100" b="1">
                <a:solidFill>
                  <a:srgbClr val="2596BE"/>
                </a:solidFill>
              </a:rPr>
              <a:t> </a:t>
            </a:r>
            <a:r>
              <a:rPr lang="en-IN" sz="1100" b="1" baseline="0">
                <a:solidFill>
                  <a:srgbClr val="2596BE"/>
                </a:solidFill>
              </a:rPr>
              <a:t>(INR Crs.)</a:t>
            </a:r>
            <a:endParaRPr lang="en-IN" sz="1100" b="1">
              <a:solidFill>
                <a:srgbClr val="2596BE"/>
              </a:solidFill>
            </a:endParaRPr>
          </a:p>
        </xdr:txBody>
      </xdr:sp>
      <xdr:cxnSp macro="">
        <xdr:nvCxnSpPr>
          <xdr:cNvPr id="55" name="Straight Connector 54">
            <a:extLst>
              <a:ext uri="{FF2B5EF4-FFF2-40B4-BE49-F238E27FC236}">
                <a16:creationId xmlns:a16="http://schemas.microsoft.com/office/drawing/2014/main" id="{744F4421-5D77-EA2F-4101-692EAF1F2F3F}"/>
              </a:ext>
            </a:extLst>
          </xdr:cNvPr>
          <xdr:cNvCxnSpPr/>
        </xdr:nvCxnSpPr>
        <xdr:spPr>
          <a:xfrm>
            <a:off x="314325" y="3590925"/>
            <a:ext cx="2228850" cy="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0</xdr:col>
      <xdr:colOff>0</xdr:colOff>
      <xdr:row>32</xdr:row>
      <xdr:rowOff>76200</xdr:rowOff>
    </xdr:from>
    <xdr:to>
      <xdr:col>3</xdr:col>
      <xdr:colOff>323850</xdr:colOff>
      <xdr:row>42</xdr:row>
      <xdr:rowOff>104776</xdr:rowOff>
    </xdr:to>
    <xdr:grpSp>
      <xdr:nvGrpSpPr>
        <xdr:cNvPr id="60" name="Group 59">
          <a:extLst>
            <a:ext uri="{FF2B5EF4-FFF2-40B4-BE49-F238E27FC236}">
              <a16:creationId xmlns:a16="http://schemas.microsoft.com/office/drawing/2014/main" id="{68A94E7F-2AF4-439F-9EA8-5BD1EA5D8034}"/>
            </a:ext>
          </a:extLst>
        </xdr:cNvPr>
        <xdr:cNvGrpSpPr/>
      </xdr:nvGrpSpPr>
      <xdr:grpSpPr>
        <a:xfrm>
          <a:off x="0" y="6076950"/>
          <a:ext cx="3276600" cy="1933576"/>
          <a:chOff x="152400" y="3590925"/>
          <a:chExt cx="2486025" cy="1828801"/>
        </a:xfrm>
      </xdr:grpSpPr>
      <xdr:graphicFrame macro="">
        <xdr:nvGraphicFramePr>
          <xdr:cNvPr id="61" name="Chart 60">
            <a:extLst>
              <a:ext uri="{FF2B5EF4-FFF2-40B4-BE49-F238E27FC236}">
                <a16:creationId xmlns:a16="http://schemas.microsoft.com/office/drawing/2014/main" id="{868E8337-6C05-7E47-8D52-C2257CF3E3A2}"/>
              </a:ext>
            </a:extLst>
          </xdr:cNvPr>
          <xdr:cNvGraphicFramePr/>
        </xdr:nvGraphicFramePr>
        <xdr:xfrm>
          <a:off x="152400" y="3857626"/>
          <a:ext cx="2486025" cy="156210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2" name="TextBox 61">
            <a:extLst>
              <a:ext uri="{FF2B5EF4-FFF2-40B4-BE49-F238E27FC236}">
                <a16:creationId xmlns:a16="http://schemas.microsoft.com/office/drawing/2014/main" id="{B04C94FB-4CE4-6278-8F80-069B750CA5FE}"/>
              </a:ext>
            </a:extLst>
          </xdr:cNvPr>
          <xdr:cNvSpPr txBox="1"/>
        </xdr:nvSpPr>
        <xdr:spPr>
          <a:xfrm>
            <a:off x="770090" y="3619500"/>
            <a:ext cx="1434726" cy="232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2596BE"/>
                </a:solidFill>
              </a:rPr>
              <a:t>Return</a:t>
            </a:r>
            <a:r>
              <a:rPr lang="en-IN" sz="1100" b="1" baseline="0">
                <a:solidFill>
                  <a:srgbClr val="2596BE"/>
                </a:solidFill>
              </a:rPr>
              <a:t> On Equity</a:t>
            </a:r>
            <a:r>
              <a:rPr lang="en-IN" sz="1100" b="1">
                <a:solidFill>
                  <a:srgbClr val="2596BE"/>
                </a:solidFill>
              </a:rPr>
              <a:t> </a:t>
            </a:r>
            <a:r>
              <a:rPr lang="en-IN" sz="1100" b="1" baseline="0">
                <a:solidFill>
                  <a:srgbClr val="2596BE"/>
                </a:solidFill>
              </a:rPr>
              <a:t>(INR Crs.)</a:t>
            </a:r>
            <a:endParaRPr lang="en-IN" sz="1100" b="1">
              <a:solidFill>
                <a:srgbClr val="2596BE"/>
              </a:solidFill>
            </a:endParaRPr>
          </a:p>
        </xdr:txBody>
      </xdr:sp>
      <xdr:cxnSp macro="">
        <xdr:nvCxnSpPr>
          <xdr:cNvPr id="63" name="Straight Connector 62">
            <a:extLst>
              <a:ext uri="{FF2B5EF4-FFF2-40B4-BE49-F238E27FC236}">
                <a16:creationId xmlns:a16="http://schemas.microsoft.com/office/drawing/2014/main" id="{8B5B3C4D-2C61-A718-1E72-5421FAF3BD06}"/>
              </a:ext>
            </a:extLst>
          </xdr:cNvPr>
          <xdr:cNvCxnSpPr/>
        </xdr:nvCxnSpPr>
        <xdr:spPr>
          <a:xfrm>
            <a:off x="314325" y="3590925"/>
            <a:ext cx="2228850" cy="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3</xdr:col>
      <xdr:colOff>352425</xdr:colOff>
      <xdr:row>32</xdr:row>
      <xdr:rowOff>76200</xdr:rowOff>
    </xdr:from>
    <xdr:to>
      <xdr:col>7</xdr:col>
      <xdr:colOff>209550</xdr:colOff>
      <xdr:row>43</xdr:row>
      <xdr:rowOff>19051</xdr:rowOff>
    </xdr:to>
    <xdr:grpSp>
      <xdr:nvGrpSpPr>
        <xdr:cNvPr id="64" name="Group 63">
          <a:extLst>
            <a:ext uri="{FF2B5EF4-FFF2-40B4-BE49-F238E27FC236}">
              <a16:creationId xmlns:a16="http://schemas.microsoft.com/office/drawing/2014/main" id="{4CA9B009-53D2-470B-B247-3AA6CBEB3731}"/>
            </a:ext>
          </a:extLst>
        </xdr:cNvPr>
        <xdr:cNvGrpSpPr/>
      </xdr:nvGrpSpPr>
      <xdr:grpSpPr>
        <a:xfrm>
          <a:off x="3305175" y="6076950"/>
          <a:ext cx="2486025" cy="2047876"/>
          <a:chOff x="152400" y="3590925"/>
          <a:chExt cx="2486025" cy="1828801"/>
        </a:xfrm>
      </xdr:grpSpPr>
      <xdr:graphicFrame macro="">
        <xdr:nvGraphicFramePr>
          <xdr:cNvPr id="65" name="Chart 64">
            <a:extLst>
              <a:ext uri="{FF2B5EF4-FFF2-40B4-BE49-F238E27FC236}">
                <a16:creationId xmlns:a16="http://schemas.microsoft.com/office/drawing/2014/main" id="{9D066448-B364-ED0E-AD43-E8D60719D53C}"/>
              </a:ext>
            </a:extLst>
          </xdr:cNvPr>
          <xdr:cNvGraphicFramePr/>
        </xdr:nvGraphicFramePr>
        <xdr:xfrm>
          <a:off x="152400" y="3857626"/>
          <a:ext cx="2486025" cy="15621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66" name="TextBox 65">
            <a:extLst>
              <a:ext uri="{FF2B5EF4-FFF2-40B4-BE49-F238E27FC236}">
                <a16:creationId xmlns:a16="http://schemas.microsoft.com/office/drawing/2014/main" id="{101A046C-9D7D-60D8-012E-CA8248B1F004}"/>
              </a:ext>
            </a:extLst>
          </xdr:cNvPr>
          <xdr:cNvSpPr txBox="1"/>
        </xdr:nvSpPr>
        <xdr:spPr>
          <a:xfrm>
            <a:off x="676276" y="3619500"/>
            <a:ext cx="1733550" cy="232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2596BE"/>
                </a:solidFill>
              </a:rPr>
              <a:t>Return</a:t>
            </a:r>
            <a:r>
              <a:rPr lang="en-IN" sz="1100" b="1" baseline="0">
                <a:solidFill>
                  <a:srgbClr val="2596BE"/>
                </a:solidFill>
              </a:rPr>
              <a:t> on Asset</a:t>
            </a:r>
            <a:r>
              <a:rPr lang="en-IN" sz="1100" b="1">
                <a:solidFill>
                  <a:srgbClr val="2596BE"/>
                </a:solidFill>
              </a:rPr>
              <a:t> </a:t>
            </a:r>
            <a:r>
              <a:rPr lang="en-IN" sz="1100" b="1" baseline="0">
                <a:solidFill>
                  <a:srgbClr val="2596BE"/>
                </a:solidFill>
              </a:rPr>
              <a:t>(INR Crs.)</a:t>
            </a:r>
            <a:endParaRPr lang="en-IN" sz="1100" b="1">
              <a:solidFill>
                <a:srgbClr val="2596BE"/>
              </a:solidFill>
            </a:endParaRPr>
          </a:p>
        </xdr:txBody>
      </xdr:sp>
      <xdr:cxnSp macro="">
        <xdr:nvCxnSpPr>
          <xdr:cNvPr id="67" name="Straight Connector 66">
            <a:extLst>
              <a:ext uri="{FF2B5EF4-FFF2-40B4-BE49-F238E27FC236}">
                <a16:creationId xmlns:a16="http://schemas.microsoft.com/office/drawing/2014/main" id="{25B80A79-03FB-A8B8-C59A-7C455C2B911B}"/>
              </a:ext>
            </a:extLst>
          </xdr:cNvPr>
          <xdr:cNvCxnSpPr/>
        </xdr:nvCxnSpPr>
        <xdr:spPr>
          <a:xfrm>
            <a:off x="314325" y="3590925"/>
            <a:ext cx="2228850" cy="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7</xdr:col>
      <xdr:colOff>304800</xdr:colOff>
      <xdr:row>32</xdr:row>
      <xdr:rowOff>76200</xdr:rowOff>
    </xdr:from>
    <xdr:to>
      <xdr:col>11</xdr:col>
      <xdr:colOff>209550</xdr:colOff>
      <xdr:row>41</xdr:row>
      <xdr:rowOff>117476</xdr:rowOff>
    </xdr:to>
    <xdr:grpSp>
      <xdr:nvGrpSpPr>
        <xdr:cNvPr id="68" name="Group 67">
          <a:extLst>
            <a:ext uri="{FF2B5EF4-FFF2-40B4-BE49-F238E27FC236}">
              <a16:creationId xmlns:a16="http://schemas.microsoft.com/office/drawing/2014/main" id="{34542B9D-A0A8-46AD-8731-AE3B129D4C96}"/>
            </a:ext>
          </a:extLst>
        </xdr:cNvPr>
        <xdr:cNvGrpSpPr/>
      </xdr:nvGrpSpPr>
      <xdr:grpSpPr>
        <a:xfrm>
          <a:off x="5886450" y="6076950"/>
          <a:ext cx="2686050" cy="1755776"/>
          <a:chOff x="152400" y="3590925"/>
          <a:chExt cx="2486025" cy="1828801"/>
        </a:xfrm>
      </xdr:grpSpPr>
      <xdr:graphicFrame macro="">
        <xdr:nvGraphicFramePr>
          <xdr:cNvPr id="69" name="Chart 68">
            <a:extLst>
              <a:ext uri="{FF2B5EF4-FFF2-40B4-BE49-F238E27FC236}">
                <a16:creationId xmlns:a16="http://schemas.microsoft.com/office/drawing/2014/main" id="{2EEB646A-1329-A63D-F411-3C4B75BB44FE}"/>
              </a:ext>
            </a:extLst>
          </xdr:cNvPr>
          <xdr:cNvGraphicFramePr/>
        </xdr:nvGraphicFramePr>
        <xdr:xfrm>
          <a:off x="152400" y="3857626"/>
          <a:ext cx="2486025" cy="156210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70" name="TextBox 69">
            <a:extLst>
              <a:ext uri="{FF2B5EF4-FFF2-40B4-BE49-F238E27FC236}">
                <a16:creationId xmlns:a16="http://schemas.microsoft.com/office/drawing/2014/main" id="{E024BF03-F253-1823-2B32-70197851671A}"/>
              </a:ext>
            </a:extLst>
          </xdr:cNvPr>
          <xdr:cNvSpPr txBox="1"/>
        </xdr:nvSpPr>
        <xdr:spPr>
          <a:xfrm>
            <a:off x="602001" y="3619500"/>
            <a:ext cx="1771953" cy="232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2596BE"/>
                </a:solidFill>
              </a:rPr>
              <a:t>Financial</a:t>
            </a:r>
            <a:r>
              <a:rPr lang="en-IN" sz="1100" b="1" baseline="0">
                <a:solidFill>
                  <a:srgbClr val="2596BE"/>
                </a:solidFill>
              </a:rPr>
              <a:t> Leverage</a:t>
            </a:r>
            <a:r>
              <a:rPr lang="en-IN" sz="1100" b="1">
                <a:solidFill>
                  <a:srgbClr val="2596BE"/>
                </a:solidFill>
              </a:rPr>
              <a:t> </a:t>
            </a:r>
            <a:r>
              <a:rPr lang="en-IN" sz="1100" b="1" baseline="0">
                <a:solidFill>
                  <a:srgbClr val="2596BE"/>
                </a:solidFill>
              </a:rPr>
              <a:t>(INR Crs.)</a:t>
            </a:r>
            <a:endParaRPr lang="en-IN" sz="1100" b="1">
              <a:solidFill>
                <a:srgbClr val="2596BE"/>
              </a:solidFill>
            </a:endParaRPr>
          </a:p>
        </xdr:txBody>
      </xdr:sp>
      <xdr:cxnSp macro="">
        <xdr:nvCxnSpPr>
          <xdr:cNvPr id="71" name="Straight Connector 70">
            <a:extLst>
              <a:ext uri="{FF2B5EF4-FFF2-40B4-BE49-F238E27FC236}">
                <a16:creationId xmlns:a16="http://schemas.microsoft.com/office/drawing/2014/main" id="{29A71DB6-90FE-8BFA-458A-93B9A386A91F}"/>
              </a:ext>
            </a:extLst>
          </xdr:cNvPr>
          <xdr:cNvCxnSpPr/>
        </xdr:nvCxnSpPr>
        <xdr:spPr>
          <a:xfrm>
            <a:off x="314325" y="3590925"/>
            <a:ext cx="2228850" cy="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0</xdr:col>
      <xdr:colOff>38100</xdr:colOff>
      <xdr:row>46</xdr:row>
      <xdr:rowOff>28574</xdr:rowOff>
    </xdr:from>
    <xdr:to>
      <xdr:col>10</xdr:col>
      <xdr:colOff>790575</xdr:colOff>
      <xdr:row>66</xdr:row>
      <xdr:rowOff>57150</xdr:rowOff>
    </xdr:to>
    <xdr:sp macro="" textlink="">
      <xdr:nvSpPr>
        <xdr:cNvPr id="5" name="TextBox 4">
          <a:extLst>
            <a:ext uri="{FF2B5EF4-FFF2-40B4-BE49-F238E27FC236}">
              <a16:creationId xmlns:a16="http://schemas.microsoft.com/office/drawing/2014/main" id="{B33166EB-2D6C-866E-6C57-E2727B70452E}"/>
            </a:ext>
          </a:extLst>
        </xdr:cNvPr>
        <xdr:cNvSpPr txBox="1"/>
      </xdr:nvSpPr>
      <xdr:spPr>
        <a:xfrm>
          <a:off x="38100" y="8715374"/>
          <a:ext cx="8305800" cy="38385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200" b="0" i="0">
              <a:solidFill>
                <a:schemeClr val="dk1"/>
              </a:solidFill>
              <a:effectLst/>
              <a:latin typeface="+mn-lt"/>
              <a:ea typeface="+mn-ea"/>
              <a:cs typeface="+mn-cs"/>
            </a:rPr>
            <a:t>The company had produced 7.85 MT in the January-March quarter of the preceding 2023-24 fiscal, with 0.31 MT coming from the UK plant. </a:t>
          </a:r>
        </a:p>
        <a:p>
          <a:pPr marL="171450" indent="-171450">
            <a:buFont typeface="Arial" panose="020B0604020202020204" pitchFamily="34" charset="0"/>
            <a:buChar char="•"/>
          </a:pPr>
          <a:r>
            <a:rPr lang="en-IN" sz="1200" b="0" i="0">
              <a:solidFill>
                <a:schemeClr val="dk1"/>
              </a:solidFill>
              <a:effectLst/>
              <a:latin typeface="+mn-lt"/>
              <a:ea typeface="+mn-ea"/>
              <a:cs typeface="+mn-cs"/>
            </a:rPr>
            <a:t>The company sales for the entire fiscal rose 6 per cent to 30.86 MT against 29.16 MT in FY24.</a:t>
          </a:r>
        </a:p>
        <a:p>
          <a:pPr marL="171450" indent="-171450">
            <a:buFont typeface="Arial" panose="020B0604020202020204" pitchFamily="34" charset="0"/>
            <a:buChar char="•"/>
          </a:pPr>
          <a:r>
            <a:rPr lang="en-IN" sz="1200" b="0" i="0">
              <a:solidFill>
                <a:schemeClr val="dk1"/>
              </a:solidFill>
              <a:effectLst/>
              <a:latin typeface="+mn-lt"/>
              <a:ea typeface="+mn-ea"/>
              <a:cs typeface="+mn-cs"/>
            </a:rPr>
            <a:t>Tata Steel on Monday reported a 43.4 per cent decline in consolidated net profit to Rs 295.49 crore for the quarter ended on December 31, 2024, due to lower income. The company had posted a consolidated net profit of Rs 522.14 crore in the year-ago period.</a:t>
          </a:r>
        </a:p>
        <a:p>
          <a:pPr marL="171450" indent="-171450">
            <a:buFont typeface="Arial" panose="020B0604020202020204" pitchFamily="34" charset="0"/>
            <a:buChar char="•"/>
          </a:pPr>
          <a:r>
            <a:rPr lang="en-IN" sz="1200" b="0" i="0">
              <a:solidFill>
                <a:schemeClr val="dk1"/>
              </a:solidFill>
              <a:effectLst/>
              <a:latin typeface="+mn-lt"/>
              <a:ea typeface="+mn-ea"/>
              <a:cs typeface="+mn-cs"/>
            </a:rPr>
            <a:t>The company spent around Rs 8,583 crore on capital expenditure during the first half of the year, most of which was in India.</a:t>
          </a:r>
        </a:p>
        <a:p>
          <a:pPr marL="171450" indent="-171450">
            <a:buFont typeface="Arial" panose="020B0604020202020204" pitchFamily="34" charset="0"/>
            <a:buChar char="•"/>
          </a:pPr>
          <a:r>
            <a:rPr lang="en-IN" sz="1200" b="0" i="0">
              <a:solidFill>
                <a:schemeClr val="dk1"/>
              </a:solidFill>
              <a:effectLst/>
              <a:latin typeface="+mn-lt"/>
              <a:ea typeface="+mn-ea"/>
              <a:cs typeface="+mn-cs"/>
            </a:rPr>
            <a:t>During Q2FY25, Tata Steel’s India turnover was at Rs 32,660 crore compared to Rs 34,897 crore a year back.Reported profit after tax (PAT) was at Rs 3,460 crore compared to a loss of Rs 8,814 crore in the same period last year.</a:t>
          </a:r>
        </a:p>
        <a:p>
          <a:pPr marL="171450" indent="-171450">
            <a:buFont typeface="Arial" panose="020B0604020202020204" pitchFamily="34" charset="0"/>
            <a:buChar char="•"/>
          </a:pPr>
          <a:r>
            <a:rPr lang="en-IN" sz="1200" b="0" i="0">
              <a:solidFill>
                <a:schemeClr val="dk1"/>
              </a:solidFill>
              <a:effectLst/>
              <a:latin typeface="+mn-lt"/>
              <a:ea typeface="+mn-ea"/>
              <a:cs typeface="+mn-cs"/>
            </a:rPr>
            <a:t>The company's revenue is pegged at Rs 52,673 crore in the quarter (Q3 FY2025) as against Rs 53,905 crore in Q3 of FY2023. EBITDA is seen at Rs 4,695 crore, down 24 per cent from Rs 6,141 crore logged in the same three-month period of the previous fiscal</a:t>
          </a:r>
          <a:r>
            <a:rPr lang="en-IN" sz="1100" b="0" i="0">
              <a:solidFill>
                <a:schemeClr val="dk1"/>
              </a:solidFill>
              <a:effectLst/>
              <a:latin typeface="+mn-lt"/>
              <a:ea typeface="+mn-ea"/>
              <a:cs typeface="+mn-cs"/>
            </a:rPr>
            <a:t>. </a:t>
          </a:r>
          <a:endParaRPr lang="en-IN" sz="1200" b="0" i="0">
            <a:solidFill>
              <a:schemeClr val="dk1"/>
            </a:solidFill>
            <a:effectLst/>
            <a:latin typeface="+mn-lt"/>
            <a:ea typeface="+mn-ea"/>
            <a:cs typeface="+mn-cs"/>
          </a:endParaRPr>
        </a:p>
        <a:p>
          <a:pPr marL="171450" indent="-171450">
            <a:buFont typeface="Arial" panose="020B0604020202020204" pitchFamily="34" charset="0"/>
            <a:buChar char="•"/>
          </a:pPr>
          <a:r>
            <a:rPr lang="en-IN" sz="1200"/>
            <a:t>Q1 FY24-25 (Apr-Jun 2024): Although specific financial details for Q1 are not highlighted in the recent news, Tata Steel's overall performance has been influenced by global market conditions, including geopolitical factors and economic downturns.</a:t>
          </a:r>
        </a:p>
        <a:p>
          <a:pPr marL="171450" indent="-171450">
            <a:buFont typeface="Arial" panose="020B0604020202020204" pitchFamily="34" charset="0"/>
            <a:buChar char="•"/>
          </a:pPr>
          <a:r>
            <a:rPr lang="en-IN" sz="1200"/>
            <a:t>Debt Reduction: Tata Steel has reduced its net debt by Rs 29,390 crore over the previous year, with gross debt decreasing by Rs 27,827 crore due to repayment and pre-payment of borrowings.</a:t>
          </a:r>
        </a:p>
        <a:p>
          <a:pPr marL="171450" indent="-171450">
            <a:buFont typeface="Arial" panose="020B0604020202020204" pitchFamily="34" charset="0"/>
            <a:buChar char="•"/>
          </a:pPr>
          <a:r>
            <a:rPr lang="en-IN" sz="1200"/>
            <a:t>Revenue and Profit: The company's consolidated revenues for the nine months were Rs 1,62,324 crores. Despite challenges in the UK and Netherlands due to low market spreads, India's performance remained strong.</a:t>
          </a:r>
        </a:p>
      </xdr:txBody>
    </xdr:sp>
    <xdr:clientData/>
  </xdr:twoCellAnchor>
  <xdr:twoCellAnchor>
    <xdr:from>
      <xdr:col>1</xdr:col>
      <xdr:colOff>19050</xdr:colOff>
      <xdr:row>116</xdr:row>
      <xdr:rowOff>38101</xdr:rowOff>
    </xdr:from>
    <xdr:to>
      <xdr:col>10</xdr:col>
      <xdr:colOff>733425</xdr:colOff>
      <xdr:row>127</xdr:row>
      <xdr:rowOff>161925</xdr:rowOff>
    </xdr:to>
    <xdr:sp macro="" textlink="">
      <xdr:nvSpPr>
        <xdr:cNvPr id="6" name="TextBox 5">
          <a:extLst>
            <a:ext uri="{FF2B5EF4-FFF2-40B4-BE49-F238E27FC236}">
              <a16:creationId xmlns:a16="http://schemas.microsoft.com/office/drawing/2014/main" id="{972A8D03-40F9-872D-02C2-9BFD6BC9DBFF}"/>
            </a:ext>
          </a:extLst>
        </xdr:cNvPr>
        <xdr:cNvSpPr txBox="1"/>
      </xdr:nvSpPr>
      <xdr:spPr>
        <a:xfrm>
          <a:off x="142875" y="22126576"/>
          <a:ext cx="8143875" cy="20288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100"/>
            <a:t>If</a:t>
          </a:r>
          <a:r>
            <a:rPr lang="en-IN" sz="1100" baseline="0"/>
            <a:t> we see the Return on equity of  Tata Stell it has been decreased drastically from 26.65% in 2018  to -4.49% in 2024 , providing an negative returns to its share holders.</a:t>
          </a:r>
        </a:p>
        <a:p>
          <a:pPr marL="171450" indent="-171450">
            <a:buFont typeface="Arial" panose="020B0604020202020204" pitchFamily="34" charset="0"/>
            <a:buChar char="•"/>
          </a:pPr>
          <a:r>
            <a:rPr lang="en-IN" sz="1100" baseline="0"/>
            <a:t>The Reason  for the fall must be the Net Profit Margin as it has fallen Drastically fom positive 10% in 2018  to negative -1.94% ,if we see  in Post Covid trends it has Shown an 9X  jump in 2022, but again shown an drastic fall in 2024.</a:t>
          </a:r>
        </a:p>
        <a:p>
          <a:pPr marL="171450" indent="-171450">
            <a:buFont typeface="Arial" panose="020B0604020202020204" pitchFamily="34" charset="0"/>
            <a:buChar char="•"/>
          </a:pPr>
          <a:r>
            <a:rPr lang="en-IN" sz="1100" baseline="0"/>
            <a:t>If We see the Asset Turnover Ratio it has been maintained an steady return  during the  Covid  and shown an  littel improvement from the past and the company reduce its leverage year on year which may be an potential reasons for fall of ROE.</a:t>
          </a:r>
        </a:p>
        <a:p>
          <a:pPr marL="171450" indent="-171450">
            <a:buFont typeface="Arial" panose="020B0604020202020204" pitchFamily="34" charset="0"/>
            <a:buChar char="•"/>
          </a:pPr>
          <a:r>
            <a:rPr lang="en-IN" sz="1100" baseline="0"/>
            <a:t>ROA of Tata Stell has also shown an negative result from the past it was  at 10.90% IN 2018 and now it has negative return of - 1.94% .</a:t>
          </a:r>
        </a:p>
        <a:p>
          <a:pPr marL="171450" indent="-171450">
            <a:buFont typeface="Arial" panose="020B0604020202020204" pitchFamily="34" charset="0"/>
            <a:buChar char="•"/>
          </a:pPr>
          <a:r>
            <a:rPr lang="en-IN" sz="1100" baseline="0"/>
            <a:t>The Reason for the fall of ROA is Net Profit Margins as it is showing an negative return as in 2018 it was 10.90% but if we see it the first major dip was at covid but after covid it has increased drastically in 2022 but  these time  it has falllen at great extint and showing an Negative  Return of -1.94%.  </a:t>
          </a:r>
        </a:p>
        <a:p>
          <a:pPr marL="171450" indent="-171450">
            <a:buFont typeface="Arial" panose="020B0604020202020204" pitchFamily="34" charset="0"/>
            <a:buChar char="•"/>
          </a:pPr>
          <a:r>
            <a:rPr lang="en-IN" sz="1100" baseline="0"/>
            <a:t>The  Asset Turnover Ratio  Remained constant through out the years.</a:t>
          </a:r>
        </a:p>
      </xdr:txBody>
    </xdr:sp>
    <xdr:clientData/>
  </xdr:twoCellAnchor>
  <xdr:twoCellAnchor>
    <xdr:from>
      <xdr:col>1</xdr:col>
      <xdr:colOff>66675</xdr:colOff>
      <xdr:row>128</xdr:row>
      <xdr:rowOff>57150</xdr:rowOff>
    </xdr:from>
    <xdr:to>
      <xdr:col>10</xdr:col>
      <xdr:colOff>704850</xdr:colOff>
      <xdr:row>131</xdr:row>
      <xdr:rowOff>133351</xdr:rowOff>
    </xdr:to>
    <xdr:sp macro="" textlink="">
      <xdr:nvSpPr>
        <xdr:cNvPr id="8" name="TextBox 7">
          <a:extLst>
            <a:ext uri="{FF2B5EF4-FFF2-40B4-BE49-F238E27FC236}">
              <a16:creationId xmlns:a16="http://schemas.microsoft.com/office/drawing/2014/main" id="{9A03DB17-68A7-533D-1C9A-990B3753F620}"/>
            </a:ext>
          </a:extLst>
        </xdr:cNvPr>
        <xdr:cNvSpPr txBox="1"/>
      </xdr:nvSpPr>
      <xdr:spPr>
        <a:xfrm>
          <a:off x="190500" y="24241125"/>
          <a:ext cx="8067675" cy="647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i="1">
              <a:solidFill>
                <a:srgbClr val="2596BE"/>
              </a:solidFill>
            </a:rPr>
            <a:t>Disclaimer</a:t>
          </a:r>
          <a:r>
            <a:rPr lang="en-IN" sz="1000" i="1" baseline="0">
              <a:solidFill>
                <a:srgbClr val="2596BE"/>
              </a:solidFill>
            </a:rPr>
            <a:t> </a:t>
          </a:r>
          <a:r>
            <a:rPr lang="en-IN" sz="1000" i="1" baseline="0"/>
            <a:t>: The report is made as an part of educational assigment and is meant for educational puposes only.The Author of the report is not liabel for any losses due to actions taken basic these report. It is advisabel to consult SEBI registered analyst befor making any investments</a:t>
          </a:r>
          <a:r>
            <a:rPr lang="en-IN" sz="1000" baseline="0"/>
            <a:t>.</a:t>
          </a:r>
          <a:endParaRPr lang="en-IN" sz="10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152400</xdr:colOff>
      <xdr:row>14</xdr:row>
      <xdr:rowOff>66674</xdr:rowOff>
    </xdr:from>
    <xdr:to>
      <xdr:col>11</xdr:col>
      <xdr:colOff>19050</xdr:colOff>
      <xdr:row>24</xdr:row>
      <xdr:rowOff>161925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A5B94DD-BF76-4F97-89A1-A5168D0B34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62350" y="2733674"/>
              <a:ext cx="3390900" cy="20002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76200</xdr:colOff>
      <xdr:row>28</xdr:row>
      <xdr:rowOff>80962</xdr:rowOff>
    </xdr:from>
    <xdr:to>
      <xdr:col>11</xdr:col>
      <xdr:colOff>600075</xdr:colOff>
      <xdr:row>40</xdr:row>
      <xdr:rowOff>47625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A2EA00AB-2920-C083-3084-74F76B8761E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86400" y="5414962"/>
              <a:ext cx="3257550" cy="22526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2FB78-644B-467D-9F47-401DA245AAA2}">
  <sheetPr>
    <tabColor rgb="FF002060"/>
  </sheetPr>
  <dimension ref="A1"/>
  <sheetViews>
    <sheetView workbookViewId="0">
      <selection activeCell="D18" sqref="D18"/>
    </sheetView>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F16CD-C74B-46D7-B0AF-2D1EAB27CCD9}">
  <dimension ref="A2:M106"/>
  <sheetViews>
    <sheetView showGridLines="0" workbookViewId="0">
      <pane ySplit="3" topLeftCell="A19" activePane="bottomLeft" state="frozen"/>
      <selection pane="bottomLeft" activeCell="O12" sqref="O12"/>
    </sheetView>
  </sheetViews>
  <sheetFormatPr defaultRowHeight="15"/>
  <cols>
    <col min="1" max="1" width="1.85546875" customWidth="1"/>
    <col min="2" max="2" width="33" bestFit="1" customWidth="1"/>
    <col min="3" max="12" width="10" bestFit="1" customWidth="1"/>
    <col min="13" max="13" width="10.7109375" bestFit="1" customWidth="1"/>
  </cols>
  <sheetData>
    <row r="2" spans="1:13">
      <c r="B2" s="189" t="str">
        <f>"Historical Financial Satement-"&amp;'Data Sheet'!B1</f>
        <v>Historical Financial Satement-TATA STEEL LTD</v>
      </c>
      <c r="C2" s="189"/>
      <c r="D2" s="189"/>
      <c r="E2" s="189"/>
      <c r="F2" s="189"/>
      <c r="G2" s="189"/>
      <c r="H2" s="189"/>
      <c r="I2" s="189"/>
      <c r="J2" s="189"/>
      <c r="K2" s="189"/>
      <c r="L2" s="189"/>
      <c r="M2" s="15"/>
    </row>
    <row r="3" spans="1:13">
      <c r="B3" s="9" t="s">
        <v>55</v>
      </c>
      <c r="C3" s="10">
        <f>'Data Sheet'!B16</f>
        <v>42094</v>
      </c>
      <c r="D3" s="10">
        <f>'Data Sheet'!C16</f>
        <v>42460</v>
      </c>
      <c r="E3" s="10">
        <f>'Data Sheet'!D16</f>
        <v>42825</v>
      </c>
      <c r="F3" s="10">
        <f>'Data Sheet'!E16</f>
        <v>43190</v>
      </c>
      <c r="G3" s="10">
        <f>'Data Sheet'!F16</f>
        <v>43555</v>
      </c>
      <c r="H3" s="10">
        <f>'Data Sheet'!G16</f>
        <v>43921</v>
      </c>
      <c r="I3" s="10">
        <f>'Data Sheet'!H16</f>
        <v>44286</v>
      </c>
      <c r="J3" s="10">
        <f>'Data Sheet'!I16</f>
        <v>44651</v>
      </c>
      <c r="K3" s="10">
        <f>'Data Sheet'!J16</f>
        <v>45016</v>
      </c>
      <c r="L3" s="10">
        <f>'Data Sheet'!K16</f>
        <v>45382</v>
      </c>
      <c r="M3" s="15" t="s">
        <v>81</v>
      </c>
    </row>
    <row r="5" spans="1:13">
      <c r="A5" t="s">
        <v>82</v>
      </c>
      <c r="B5" s="18" t="s">
        <v>56</v>
      </c>
      <c r="C5" s="11"/>
      <c r="D5" s="11"/>
      <c r="E5" s="11"/>
      <c r="F5" s="11"/>
      <c r="G5" s="11"/>
      <c r="H5" s="11"/>
      <c r="I5" s="11"/>
      <c r="J5" s="11"/>
      <c r="K5" s="11"/>
      <c r="L5" s="11"/>
      <c r="M5" s="11"/>
    </row>
    <row r="6" spans="1:13">
      <c r="B6" t="s">
        <v>1</v>
      </c>
      <c r="C6" s="16">
        <f>'Data Sheet'!B17</f>
        <v>139503.73000000001</v>
      </c>
      <c r="D6" s="16">
        <f>'Data Sheet'!C17</f>
        <v>101964.72</v>
      </c>
      <c r="E6" s="16">
        <f>'Data Sheet'!D17</f>
        <v>112299.42</v>
      </c>
      <c r="F6" s="16">
        <f>'Data Sheet'!E17</f>
        <v>123249.07</v>
      </c>
      <c r="G6" s="16">
        <f>'Data Sheet'!F17</f>
        <v>157668.99</v>
      </c>
      <c r="H6" s="16">
        <f>'Data Sheet'!G17</f>
        <v>139816.65</v>
      </c>
      <c r="I6" s="16">
        <f>'Data Sheet'!H17</f>
        <v>156294.18</v>
      </c>
      <c r="J6" s="16">
        <f>'Data Sheet'!I17</f>
        <v>243959.17</v>
      </c>
      <c r="K6" s="16">
        <f>'Data Sheet'!J17</f>
        <v>243352.69</v>
      </c>
      <c r="L6" s="16">
        <f>'Data Sheet'!K17</f>
        <v>229170.78</v>
      </c>
      <c r="M6" s="16">
        <f>SUM('Data Sheet'!H42:K42)</f>
        <v>221011.71000000002</v>
      </c>
    </row>
    <row r="7" spans="1:13">
      <c r="B7" s="12" t="s">
        <v>57</v>
      </c>
      <c r="C7" s="12"/>
      <c r="D7" s="13">
        <f>D6/C6-1</f>
        <v>-0.26908965086453251</v>
      </c>
      <c r="E7" s="13">
        <f t="shared" ref="E7:M7" si="0">E6/D6-1</f>
        <v>0.10135564536439667</v>
      </c>
      <c r="F7" s="13">
        <f t="shared" si="0"/>
        <v>9.7504065470685575E-2</v>
      </c>
      <c r="G7" s="13">
        <f t="shared" si="0"/>
        <v>0.27927123506895413</v>
      </c>
      <c r="H7" s="13">
        <f t="shared" si="0"/>
        <v>-0.11322670361495935</v>
      </c>
      <c r="I7" s="13">
        <f t="shared" si="0"/>
        <v>0.11785098555858697</v>
      </c>
      <c r="J7" s="13">
        <f t="shared" si="0"/>
        <v>0.56089734115499379</v>
      </c>
      <c r="K7" s="13">
        <f t="shared" si="0"/>
        <v>-2.4859897662383723E-3</v>
      </c>
      <c r="L7" s="13">
        <f t="shared" si="0"/>
        <v>-5.8277186087402622E-2</v>
      </c>
      <c r="M7" s="13">
        <f t="shared" si="0"/>
        <v>-3.5602575511589962E-2</v>
      </c>
    </row>
    <row r="9" spans="1:13">
      <c r="B9" t="s">
        <v>58</v>
      </c>
      <c r="C9" s="16">
        <f>IFERROR(SUM('Data Sheet'!B18,'Data Sheet'!B20:B22)-1*'Data Sheet'!B19,0)</f>
        <v>104290.93999999999</v>
      </c>
      <c r="D9" s="16">
        <f>IFERROR(SUM('Data Sheet'!C18,'Data Sheet'!C20:C22)-1*'Data Sheet'!C19,0)</f>
        <v>79237.259999999995</v>
      </c>
      <c r="E9" s="16">
        <f>IFERROR(SUM('Data Sheet'!D18,'Data Sheet'!D20:D22)-1*'Data Sheet'!D19,0)</f>
        <v>77577.09</v>
      </c>
      <c r="F9" s="16">
        <f>IFERROR(SUM('Data Sheet'!E18,'Data Sheet'!E20:E22)-1*'Data Sheet'!E19,0)</f>
        <v>84710.05</v>
      </c>
      <c r="G9" s="16">
        <f>IFERROR(SUM('Data Sheet'!F18,'Data Sheet'!F20:F22)-1*'Data Sheet'!F19,0)</f>
        <v>105590.04999999999</v>
      </c>
      <c r="H9" s="16">
        <f>IFERROR(SUM('Data Sheet'!G18,'Data Sheet'!G20:G22)-1*'Data Sheet'!G19,0)</f>
        <v>102560.93999999999</v>
      </c>
      <c r="I9" s="16">
        <f>IFERROR(SUM('Data Sheet'!H18,'Data Sheet'!H20:H22)-1*'Data Sheet'!H19,0)</f>
        <v>103382.36</v>
      </c>
      <c r="J9" s="16">
        <f>IFERROR(SUM('Data Sheet'!I18,'Data Sheet'!I20:I22)-1*'Data Sheet'!I19,0)</f>
        <v>143605.19</v>
      </c>
      <c r="K9" s="16">
        <f>IFERROR(SUM('Data Sheet'!J18,'Data Sheet'!J20:J22)-1*'Data Sheet'!J19,0)</f>
        <v>178329.36</v>
      </c>
      <c r="L9" s="16">
        <f>IFERROR(SUM('Data Sheet'!K18,'Data Sheet'!K20:K22)-1*'Data Sheet'!K19,0)</f>
        <v>170760.27</v>
      </c>
      <c r="M9" s="16">
        <f>IFERROR(SUM('Data Sheet'!L18,'Data Sheet'!L20:L22)-1*'Data Sheet'!L19,0)</f>
        <v>0</v>
      </c>
    </row>
    <row r="10" spans="1:13">
      <c r="B10" s="12" t="s">
        <v>59</v>
      </c>
      <c r="C10" s="13">
        <f>C9/C6</f>
        <v>0.74758531546074058</v>
      </c>
      <c r="D10" s="13">
        <f t="shared" ref="D10:M10" si="1">D9/D6</f>
        <v>0.77710466914438636</v>
      </c>
      <c r="E10" s="13">
        <f t="shared" si="1"/>
        <v>0.69080579401033415</v>
      </c>
      <c r="F10" s="13">
        <f t="shared" si="1"/>
        <v>0.68730782309351302</v>
      </c>
      <c r="G10" s="13">
        <f t="shared" si="1"/>
        <v>0.66969446560163792</v>
      </c>
      <c r="H10" s="13">
        <f t="shared" si="1"/>
        <v>0.73353881672890886</v>
      </c>
      <c r="I10" s="13">
        <f t="shared" si="1"/>
        <v>0.66146007484091862</v>
      </c>
      <c r="J10" s="13">
        <f t="shared" si="1"/>
        <v>0.58864436208731152</v>
      </c>
      <c r="K10" s="13">
        <f t="shared" si="1"/>
        <v>0.73280209066108937</v>
      </c>
      <c r="L10" s="13">
        <f t="shared" si="1"/>
        <v>0.74512234936757638</v>
      </c>
      <c r="M10" s="13">
        <f t="shared" si="1"/>
        <v>0</v>
      </c>
    </row>
    <row r="12" spans="1:13">
      <c r="B12" t="s">
        <v>60</v>
      </c>
      <c r="C12" s="16">
        <f>C6-C9</f>
        <v>35212.790000000023</v>
      </c>
      <c r="D12" s="16">
        <f t="shared" ref="D12:M12" si="2">D6-D9</f>
        <v>22727.460000000006</v>
      </c>
      <c r="E12" s="16">
        <f t="shared" si="2"/>
        <v>34722.33</v>
      </c>
      <c r="F12" s="16">
        <f t="shared" si="2"/>
        <v>38539.020000000004</v>
      </c>
      <c r="G12" s="16">
        <f t="shared" si="2"/>
        <v>52078.94</v>
      </c>
      <c r="H12" s="16">
        <f t="shared" si="2"/>
        <v>37255.710000000006</v>
      </c>
      <c r="I12" s="16">
        <f t="shared" si="2"/>
        <v>52911.819999999992</v>
      </c>
      <c r="J12" s="16">
        <f t="shared" si="2"/>
        <v>100353.98000000001</v>
      </c>
      <c r="K12" s="16">
        <f t="shared" si="2"/>
        <v>65023.330000000016</v>
      </c>
      <c r="L12" s="16">
        <f t="shared" si="2"/>
        <v>58410.510000000009</v>
      </c>
      <c r="M12" s="16">
        <f t="shared" si="2"/>
        <v>221011.71000000002</v>
      </c>
    </row>
    <row r="13" spans="1:13">
      <c r="B13" s="12" t="s">
        <v>61</v>
      </c>
      <c r="C13" s="13">
        <f>C12/C6</f>
        <v>0.25241468453925942</v>
      </c>
      <c r="D13" s="13">
        <f t="shared" ref="D13:M13" si="3">D12/D6</f>
        <v>0.22289533085561364</v>
      </c>
      <c r="E13" s="13">
        <f t="shared" si="3"/>
        <v>0.30919420598966585</v>
      </c>
      <c r="F13" s="13">
        <f t="shared" si="3"/>
        <v>0.31269217690648704</v>
      </c>
      <c r="G13" s="13">
        <f t="shared" si="3"/>
        <v>0.33030553439836208</v>
      </c>
      <c r="H13" s="13">
        <f t="shared" si="3"/>
        <v>0.26646118327109114</v>
      </c>
      <c r="I13" s="13">
        <f t="shared" si="3"/>
        <v>0.33853992515908138</v>
      </c>
      <c r="J13" s="13">
        <f t="shared" si="3"/>
        <v>0.41135563791268842</v>
      </c>
      <c r="K13" s="13">
        <f t="shared" si="3"/>
        <v>0.26719790933891058</v>
      </c>
      <c r="L13" s="13">
        <f t="shared" si="3"/>
        <v>0.25487765063242362</v>
      </c>
      <c r="M13" s="13">
        <f t="shared" si="3"/>
        <v>1</v>
      </c>
    </row>
    <row r="15" spans="1:13">
      <c r="B15" t="s">
        <v>62</v>
      </c>
      <c r="C15" s="16">
        <f>SUM('Data Sheet'!B23:B24)</f>
        <v>31803.910000000003</v>
      </c>
      <c r="D15" s="16">
        <f>SUM('Data Sheet'!C23:C24)</f>
        <v>23352.7</v>
      </c>
      <c r="E15" s="16">
        <f>SUM('Data Sheet'!D23:D24)</f>
        <v>21578.7</v>
      </c>
      <c r="F15" s="16">
        <f>SUM('Data Sheet'!E23:E24)</f>
        <v>17105.830000000002</v>
      </c>
      <c r="G15" s="16">
        <f>SUM('Data Sheet'!F23:F24)</f>
        <v>22760.720000000001</v>
      </c>
      <c r="H15" s="16">
        <f>SUM('Data Sheet'!G23:G24)</f>
        <v>19792.650000000001</v>
      </c>
      <c r="I15" s="16">
        <f>SUM('Data Sheet'!H23:H24)</f>
        <v>22407.56</v>
      </c>
      <c r="J15" s="16">
        <f>SUM('Data Sheet'!I23:I24)</f>
        <v>36864.03</v>
      </c>
      <c r="K15" s="16">
        <f>SUM('Data Sheet'!J23:J24)</f>
        <v>32723.17</v>
      </c>
      <c r="L15" s="16">
        <f>SUM('Data Sheet'!K23:K24)</f>
        <v>36162.589999999997</v>
      </c>
      <c r="M15" s="16">
        <f>SUM('Data Sheet'!H43:K43)</f>
        <v>195697.33000000002</v>
      </c>
    </row>
    <row r="16" spans="1:13">
      <c r="B16" s="12" t="s">
        <v>63</v>
      </c>
      <c r="C16" s="13">
        <f>C15/C6</f>
        <v>0.22797892214064816</v>
      </c>
      <c r="D16" s="13">
        <f t="shared" ref="D16:M16" si="4">D15/D6</f>
        <v>0.22902725570177607</v>
      </c>
      <c r="E16" s="13">
        <f t="shared" si="4"/>
        <v>0.19215326312460029</v>
      </c>
      <c r="F16" s="13">
        <f t="shared" si="4"/>
        <v>0.13879074300520078</v>
      </c>
      <c r="G16" s="13">
        <f t="shared" si="4"/>
        <v>0.14435761908540165</v>
      </c>
      <c r="H16" s="13">
        <f t="shared" si="4"/>
        <v>0.14156146639187825</v>
      </c>
      <c r="I16" s="13">
        <f t="shared" si="4"/>
        <v>0.14336784645467926</v>
      </c>
      <c r="J16" s="13">
        <f t="shared" si="4"/>
        <v>0.15110737587769296</v>
      </c>
      <c r="K16" s="13">
        <f t="shared" si="4"/>
        <v>0.13446808416212699</v>
      </c>
      <c r="L16" s="13">
        <f t="shared" si="4"/>
        <v>0.15779756040451579</v>
      </c>
      <c r="M16" s="13">
        <f t="shared" si="4"/>
        <v>0.8854613631105791</v>
      </c>
    </row>
    <row r="18" spans="2:13">
      <c r="B18" t="s">
        <v>65</v>
      </c>
      <c r="C18" s="16">
        <f>C12-C15</f>
        <v>3408.8800000000192</v>
      </c>
      <c r="D18" s="16">
        <f t="shared" ref="D18:M18" si="5">D12-D15</f>
        <v>-625.23999999999432</v>
      </c>
      <c r="E18" s="16">
        <f t="shared" si="5"/>
        <v>13143.630000000001</v>
      </c>
      <c r="F18" s="16">
        <f t="shared" si="5"/>
        <v>21433.190000000002</v>
      </c>
      <c r="G18" s="16">
        <f t="shared" si="5"/>
        <v>29318.22</v>
      </c>
      <c r="H18" s="16">
        <f t="shared" si="5"/>
        <v>17463.060000000005</v>
      </c>
      <c r="I18" s="16">
        <f t="shared" si="5"/>
        <v>30504.259999999991</v>
      </c>
      <c r="J18" s="16">
        <f t="shared" si="5"/>
        <v>63489.950000000012</v>
      </c>
      <c r="K18" s="16">
        <f t="shared" si="5"/>
        <v>32300.160000000018</v>
      </c>
      <c r="L18" s="16">
        <f t="shared" si="5"/>
        <v>22247.920000000013</v>
      </c>
      <c r="M18" s="16">
        <f t="shared" si="5"/>
        <v>25314.380000000005</v>
      </c>
    </row>
    <row r="19" spans="2:13">
      <c r="B19" s="12" t="s">
        <v>64</v>
      </c>
      <c r="C19" s="13">
        <f>C18/C6</f>
        <v>2.4435762398611269E-2</v>
      </c>
      <c r="D19" s="13">
        <f t="shared" ref="D19:M19" si="6">D18/D6</f>
        <v>-6.1319248461624209E-3</v>
      </c>
      <c r="E19" s="13">
        <f t="shared" si="6"/>
        <v>0.11704094286506557</v>
      </c>
      <c r="F19" s="13">
        <f t="shared" si="6"/>
        <v>0.17390143390128623</v>
      </c>
      <c r="G19" s="13">
        <f t="shared" si="6"/>
        <v>0.18594791531296043</v>
      </c>
      <c r="H19" s="13">
        <f t="shared" si="6"/>
        <v>0.12489971687921292</v>
      </c>
      <c r="I19" s="13">
        <f t="shared" si="6"/>
        <v>0.19517207870440212</v>
      </c>
      <c r="J19" s="13">
        <f t="shared" si="6"/>
        <v>0.26024826203499546</v>
      </c>
      <c r="K19" s="13">
        <f t="shared" si="6"/>
        <v>0.13272982517678361</v>
      </c>
      <c r="L19" s="13">
        <f t="shared" si="6"/>
        <v>9.7080090227907825E-2</v>
      </c>
      <c r="M19" s="13">
        <f t="shared" si="6"/>
        <v>0.11453863688942094</v>
      </c>
    </row>
    <row r="21" spans="2:13">
      <c r="B21" s="14" t="str">
        <f>'Data Sheet'!A26</f>
        <v>Depreciation</v>
      </c>
      <c r="C21" s="16">
        <f>'Data Sheet'!B26</f>
        <v>5943.6</v>
      </c>
      <c r="D21" s="16">
        <f>'Data Sheet'!C26</f>
        <v>5306.35</v>
      </c>
      <c r="E21" s="16">
        <f>'Data Sheet'!D26</f>
        <v>5672.88</v>
      </c>
      <c r="F21" s="16">
        <f>'Data Sheet'!E26</f>
        <v>5741.7</v>
      </c>
      <c r="G21" s="16">
        <f>'Data Sheet'!F26</f>
        <v>7341.83</v>
      </c>
      <c r="H21" s="16">
        <f>'Data Sheet'!G26</f>
        <v>8440.73</v>
      </c>
      <c r="I21" s="16">
        <f>'Data Sheet'!H26</f>
        <v>9233.64</v>
      </c>
      <c r="J21" s="16">
        <f>'Data Sheet'!I26</f>
        <v>9100.8700000000008</v>
      </c>
      <c r="K21" s="16">
        <f>'Data Sheet'!J26</f>
        <v>9335.2000000000007</v>
      </c>
      <c r="L21" s="16">
        <f>'Data Sheet'!K26</f>
        <v>9882.16</v>
      </c>
      <c r="M21" s="16">
        <f>SUM('Data Sheet'!H45:K45)</f>
        <v>10269.31</v>
      </c>
    </row>
    <row r="22" spans="2:13">
      <c r="B22" s="12" t="s">
        <v>66</v>
      </c>
      <c r="C22" s="13">
        <f>C21/C6</f>
        <v>4.2605312417094511E-2</v>
      </c>
      <c r="D22" s="13">
        <f t="shared" ref="D22:M22" si="7">D21/D6</f>
        <v>5.2041039292806381E-2</v>
      </c>
      <c r="E22" s="13">
        <f t="shared" si="7"/>
        <v>5.0515666064882614E-2</v>
      </c>
      <c r="F22" s="13">
        <f t="shared" si="7"/>
        <v>4.6586152739326953E-2</v>
      </c>
      <c r="G22" s="13">
        <f t="shared" si="7"/>
        <v>4.6564831803641286E-2</v>
      </c>
      <c r="H22" s="13">
        <f t="shared" si="7"/>
        <v>6.0369991699844042E-2</v>
      </c>
      <c r="I22" s="13">
        <f t="shared" si="7"/>
        <v>5.9078591410121603E-2</v>
      </c>
      <c r="J22" s="13">
        <f t="shared" si="7"/>
        <v>3.7304889994501947E-2</v>
      </c>
      <c r="K22" s="13">
        <f t="shared" si="7"/>
        <v>3.8360784094887142E-2</v>
      </c>
      <c r="L22" s="13">
        <f t="shared" si="7"/>
        <v>4.3121378737725639E-2</v>
      </c>
      <c r="M22" s="13">
        <f t="shared" si="7"/>
        <v>4.646500404888048E-2</v>
      </c>
    </row>
    <row r="24" spans="2:13">
      <c r="B24" t="s">
        <v>67</v>
      </c>
      <c r="C24" s="16">
        <f>C18-C21</f>
        <v>-2534.7199999999812</v>
      </c>
      <c r="D24" s="16">
        <f t="shared" ref="D24:K24" si="8">D18-D21</f>
        <v>-5931.5899999999947</v>
      </c>
      <c r="E24" s="16">
        <f t="shared" si="8"/>
        <v>7470.7500000000009</v>
      </c>
      <c r="F24" s="16">
        <f t="shared" si="8"/>
        <v>15691.490000000002</v>
      </c>
      <c r="G24" s="16">
        <f t="shared" si="8"/>
        <v>21976.39</v>
      </c>
      <c r="H24" s="16">
        <f t="shared" si="8"/>
        <v>9022.3300000000054</v>
      </c>
      <c r="I24" s="16">
        <f t="shared" si="8"/>
        <v>21270.619999999992</v>
      </c>
      <c r="J24" s="16">
        <f t="shared" si="8"/>
        <v>54389.080000000009</v>
      </c>
      <c r="K24" s="16">
        <f t="shared" si="8"/>
        <v>22964.960000000017</v>
      </c>
      <c r="L24" s="16">
        <f>L18-L21</f>
        <v>12365.760000000013</v>
      </c>
      <c r="M24" s="16">
        <f>M18-M21</f>
        <v>15045.070000000005</v>
      </c>
    </row>
    <row r="25" spans="2:13">
      <c r="B25" s="12" t="s">
        <v>68</v>
      </c>
      <c r="C25" s="13">
        <f>C24/C6</f>
        <v>-1.8169550018483239E-2</v>
      </c>
      <c r="D25" s="13">
        <f t="shared" ref="D25:M25" si="9">D24/D6</f>
        <v>-5.8172964138968795E-2</v>
      </c>
      <c r="E25" s="13">
        <f t="shared" si="9"/>
        <v>6.6525276800182942E-2</v>
      </c>
      <c r="F25" s="13">
        <f t="shared" si="9"/>
        <v>0.12731528116195928</v>
      </c>
      <c r="G25" s="13">
        <f t="shared" si="9"/>
        <v>0.13938308350931911</v>
      </c>
      <c r="H25" s="13">
        <f t="shared" si="9"/>
        <v>6.4529725179368877E-2</v>
      </c>
      <c r="I25" s="13">
        <f t="shared" si="9"/>
        <v>0.13609348729428053</v>
      </c>
      <c r="J25" s="13">
        <f t="shared" si="9"/>
        <v>0.22294337204049353</v>
      </c>
      <c r="K25" s="13">
        <f t="shared" si="9"/>
        <v>9.4369041081896476E-2</v>
      </c>
      <c r="L25" s="13">
        <f t="shared" si="9"/>
        <v>5.3958711490182179E-2</v>
      </c>
      <c r="M25" s="13">
        <f t="shared" si="9"/>
        <v>6.8073632840540452E-2</v>
      </c>
    </row>
    <row r="27" spans="2:13">
      <c r="B27" t="s">
        <v>69</v>
      </c>
      <c r="C27" s="16">
        <f>'Data Sheet'!B27</f>
        <v>4847.75</v>
      </c>
      <c r="D27" s="16">
        <f>'Data Sheet'!C27</f>
        <v>4221.41</v>
      </c>
      <c r="E27" s="16">
        <f>'Data Sheet'!D27</f>
        <v>5072.2</v>
      </c>
      <c r="F27" s="16">
        <f>'Data Sheet'!E27</f>
        <v>5454.74</v>
      </c>
      <c r="G27" s="16">
        <f>'Data Sheet'!F27</f>
        <v>7660.1</v>
      </c>
      <c r="H27" s="16">
        <f>'Data Sheet'!G27</f>
        <v>7533.46</v>
      </c>
      <c r="I27" s="16">
        <f>'Data Sheet'!H27</f>
        <v>7606.71</v>
      </c>
      <c r="J27" s="16">
        <f>'Data Sheet'!I27</f>
        <v>5462.2</v>
      </c>
      <c r="K27" s="16">
        <f>'Data Sheet'!J27</f>
        <v>6298.7</v>
      </c>
      <c r="L27" s="16">
        <f>'Data Sheet'!K27</f>
        <v>7507.57</v>
      </c>
      <c r="M27" s="16">
        <f>SUM('Data Sheet'!H46:K46)</f>
        <v>7394.4500000000007</v>
      </c>
    </row>
    <row r="28" spans="2:13">
      <c r="B28" s="12" t="s">
        <v>70</v>
      </c>
      <c r="C28" s="13">
        <f>C27/C6</f>
        <v>3.4749966900526598E-2</v>
      </c>
      <c r="D28" s="13">
        <f t="shared" ref="D28:M28" si="10">D27/D6</f>
        <v>4.140069231789191E-2</v>
      </c>
      <c r="E28" s="13">
        <f t="shared" si="10"/>
        <v>4.5166751529081804E-2</v>
      </c>
      <c r="F28" s="13">
        <f t="shared" si="10"/>
        <v>4.4257859308796402E-2</v>
      </c>
      <c r="G28" s="13">
        <f t="shared" si="10"/>
        <v>4.8583427850968038E-2</v>
      </c>
      <c r="H28" s="13">
        <f t="shared" si="10"/>
        <v>5.3880993429609426E-2</v>
      </c>
      <c r="I28" s="13">
        <f t="shared" si="10"/>
        <v>4.8669182691255683E-2</v>
      </c>
      <c r="J28" s="13">
        <f t="shared" si="10"/>
        <v>2.2389812196852446E-2</v>
      </c>
      <c r="K28" s="13">
        <f t="shared" si="10"/>
        <v>2.5883009552925013E-2</v>
      </c>
      <c r="L28" s="13">
        <f t="shared" si="10"/>
        <v>3.2759717447398834E-2</v>
      </c>
      <c r="M28" s="13">
        <f t="shared" si="10"/>
        <v>3.3457276992246252E-2</v>
      </c>
    </row>
    <row r="30" spans="2:13">
      <c r="B30" t="s">
        <v>71</v>
      </c>
      <c r="C30" s="16">
        <f>C24-C27</f>
        <v>-7382.4699999999812</v>
      </c>
      <c r="D30" s="16">
        <f t="shared" ref="D30:M30" si="11">D24-D27</f>
        <v>-10152.999999999995</v>
      </c>
      <c r="E30" s="16">
        <f t="shared" si="11"/>
        <v>2398.5500000000011</v>
      </c>
      <c r="F30" s="16">
        <f t="shared" si="11"/>
        <v>10236.750000000002</v>
      </c>
      <c r="G30" s="16">
        <f t="shared" si="11"/>
        <v>14316.289999999999</v>
      </c>
      <c r="H30" s="16">
        <f t="shared" si="11"/>
        <v>1488.8700000000053</v>
      </c>
      <c r="I30" s="16">
        <f t="shared" si="11"/>
        <v>13663.909999999993</v>
      </c>
      <c r="J30" s="16">
        <f t="shared" si="11"/>
        <v>48926.880000000012</v>
      </c>
      <c r="K30" s="16">
        <f t="shared" si="11"/>
        <v>16666.260000000017</v>
      </c>
      <c r="L30" s="16">
        <f t="shared" si="11"/>
        <v>4858.1900000000132</v>
      </c>
      <c r="M30" s="16">
        <f t="shared" si="11"/>
        <v>7650.6200000000044</v>
      </c>
    </row>
    <row r="31" spans="2:13">
      <c r="B31" s="12" t="s">
        <v>72</v>
      </c>
      <c r="C31" s="13">
        <f>C30/C6</f>
        <v>-5.291951691900984E-2</v>
      </c>
      <c r="D31" s="13">
        <f t="shared" ref="D31:M31" si="12">D30/D6</f>
        <v>-9.9573656456860712E-2</v>
      </c>
      <c r="E31" s="13">
        <f t="shared" si="12"/>
        <v>2.1358525271101145E-2</v>
      </c>
      <c r="F31" s="13">
        <f t="shared" si="12"/>
        <v>8.305742185316288E-2</v>
      </c>
      <c r="G31" s="13">
        <f t="shared" si="12"/>
        <v>9.0799655658351075E-2</v>
      </c>
      <c r="H31" s="13">
        <f t="shared" si="12"/>
        <v>1.0648731749759456E-2</v>
      </c>
      <c r="I31" s="13">
        <f t="shared" si="12"/>
        <v>8.7424304603024847E-2</v>
      </c>
      <c r="J31" s="13">
        <f t="shared" si="12"/>
        <v>0.20055355984364109</v>
      </c>
      <c r="K31" s="13">
        <f t="shared" si="12"/>
        <v>6.8486031528971453E-2</v>
      </c>
      <c r="L31" s="13">
        <f t="shared" si="12"/>
        <v>2.1198994042783349E-2</v>
      </c>
      <c r="M31" s="13">
        <f t="shared" si="12"/>
        <v>3.4616355848294207E-2</v>
      </c>
    </row>
    <row r="33" spans="2:13">
      <c r="B33" t="s">
        <v>8</v>
      </c>
      <c r="C33" s="16">
        <f>'Data Sheet'!B29</f>
        <v>2567.41</v>
      </c>
      <c r="D33" s="16">
        <f>'Data Sheet'!C29</f>
        <v>689.96</v>
      </c>
      <c r="E33" s="16">
        <f>'Data Sheet'!D29</f>
        <v>2778.01</v>
      </c>
      <c r="F33" s="16">
        <f>'Data Sheet'!E29</f>
        <v>3392.33</v>
      </c>
      <c r="G33" s="16">
        <f>'Data Sheet'!F29</f>
        <v>6718.43</v>
      </c>
      <c r="H33" s="16">
        <f>'Data Sheet'!G29</f>
        <v>-2568.41</v>
      </c>
      <c r="I33" s="16">
        <f>'Data Sheet'!H29</f>
        <v>5653.9</v>
      </c>
      <c r="J33" s="16">
        <f>'Data Sheet'!I29</f>
        <v>8477.5499999999993</v>
      </c>
      <c r="K33" s="16">
        <f>'Data Sheet'!J29</f>
        <v>10159.77</v>
      </c>
      <c r="L33" s="16">
        <f>'Data Sheet'!K29</f>
        <v>3762.57</v>
      </c>
      <c r="M33" s="16">
        <f>SUM('Data Sheet'!H48:K48)</f>
        <v>5494.59</v>
      </c>
    </row>
    <row r="34" spans="2:13">
      <c r="B34" s="12" t="s">
        <v>73</v>
      </c>
      <c r="C34" s="13">
        <f>C33/C30</f>
        <v>-0.34777113892775813</v>
      </c>
      <c r="D34" s="13">
        <f t="shared" ref="D34:M34" si="13">D33/D30</f>
        <v>-6.795626908302968E-2</v>
      </c>
      <c r="E34" s="13">
        <f t="shared" si="13"/>
        <v>1.1582039148652306</v>
      </c>
      <c r="F34" s="13">
        <f t="shared" si="13"/>
        <v>0.33138740322856369</v>
      </c>
      <c r="G34" s="13">
        <f t="shared" si="13"/>
        <v>0.46928568784231117</v>
      </c>
      <c r="H34" s="13">
        <f t="shared" si="13"/>
        <v>-1.7250733777965777</v>
      </c>
      <c r="I34" s="13">
        <f t="shared" si="13"/>
        <v>0.41378346315220188</v>
      </c>
      <c r="J34" s="13">
        <f t="shared" si="13"/>
        <v>0.17326978544309379</v>
      </c>
      <c r="K34" s="13">
        <f t="shared" si="13"/>
        <v>0.60960107426621146</v>
      </c>
      <c r="L34" s="13">
        <f t="shared" si="13"/>
        <v>0.77447979597339545</v>
      </c>
      <c r="M34" s="13">
        <f t="shared" si="13"/>
        <v>0.71818885266814936</v>
      </c>
    </row>
    <row r="36" spans="2:13">
      <c r="B36" t="s">
        <v>74</v>
      </c>
      <c r="C36" s="16">
        <f>C30-C33</f>
        <v>-9949.879999999981</v>
      </c>
      <c r="D36" s="16">
        <f t="shared" ref="D36:M36" si="14">D30-D33</f>
        <v>-10842.959999999995</v>
      </c>
      <c r="E36" s="16">
        <f t="shared" si="14"/>
        <v>-379.45999999999913</v>
      </c>
      <c r="F36" s="16">
        <f t="shared" si="14"/>
        <v>6844.4200000000019</v>
      </c>
      <c r="G36" s="16">
        <f t="shared" si="14"/>
        <v>7597.8599999999988</v>
      </c>
      <c r="H36" s="16">
        <f t="shared" si="14"/>
        <v>4057.2800000000052</v>
      </c>
      <c r="I36" s="16">
        <f t="shared" si="14"/>
        <v>8010.0099999999929</v>
      </c>
      <c r="J36" s="16">
        <f t="shared" si="14"/>
        <v>40449.330000000016</v>
      </c>
      <c r="K36" s="16">
        <f t="shared" si="14"/>
        <v>6506.4900000000162</v>
      </c>
      <c r="L36" s="16">
        <f t="shared" si="14"/>
        <v>1095.6200000000131</v>
      </c>
      <c r="M36" s="16">
        <f t="shared" si="14"/>
        <v>2156.0300000000043</v>
      </c>
    </row>
    <row r="37" spans="2:13">
      <c r="B37" s="12" t="s">
        <v>75</v>
      </c>
      <c r="C37" s="13">
        <f>C36/C6</f>
        <v>-7.132339758944066E-2</v>
      </c>
      <c r="D37" s="13">
        <f t="shared" ref="D37:M37" si="15">D36/D6</f>
        <v>-0.1063403106486243</v>
      </c>
      <c r="E37" s="13">
        <f t="shared" si="15"/>
        <v>-3.3790023136361625E-3</v>
      </c>
      <c r="F37" s="13">
        <f t="shared" si="15"/>
        <v>5.5533238506383871E-2</v>
      </c>
      <c r="G37" s="13">
        <f t="shared" si="15"/>
        <v>4.8188676796876793E-2</v>
      </c>
      <c r="H37" s="13">
        <f t="shared" si="15"/>
        <v>2.901857539856666E-2</v>
      </c>
      <c r="I37" s="13">
        <f t="shared" si="15"/>
        <v>5.1249573080712242E-2</v>
      </c>
      <c r="J37" s="13">
        <f t="shared" si="15"/>
        <v>0.16580368755968475</v>
      </c>
      <c r="K37" s="13">
        <f t="shared" si="15"/>
        <v>2.6736873136680824E-2</v>
      </c>
      <c r="L37" s="13">
        <f t="shared" si="15"/>
        <v>4.7808014616872755E-3</v>
      </c>
      <c r="M37" s="13">
        <f t="shared" si="15"/>
        <v>9.7552749580554089E-3</v>
      </c>
    </row>
    <row r="39" spans="2:13">
      <c r="B39" t="s">
        <v>76</v>
      </c>
      <c r="C39" s="16">
        <f>'Data Sheet'!B93</f>
        <v>1126.6199999999999</v>
      </c>
      <c r="D39" s="16">
        <f>'Data Sheet'!C93</f>
        <v>1126.6199999999999</v>
      </c>
      <c r="E39" s="16">
        <f>'Data Sheet'!D93</f>
        <v>1126.6199999999999</v>
      </c>
      <c r="F39" s="16">
        <f>'Data Sheet'!E93</f>
        <v>1126.48</v>
      </c>
      <c r="G39" s="16">
        <f>'Data Sheet'!F93</f>
        <v>1126.49</v>
      </c>
      <c r="H39" s="16">
        <f>'Data Sheet'!G93</f>
        <v>1126.49</v>
      </c>
      <c r="I39" s="16">
        <f>'Data Sheet'!H93</f>
        <v>1196.5899999999999</v>
      </c>
      <c r="J39" s="16">
        <f>'Data Sheet'!I93</f>
        <v>1221.3</v>
      </c>
      <c r="K39" s="16">
        <f>'Data Sheet'!J93</f>
        <v>1222.1500000000001</v>
      </c>
      <c r="L39" s="16">
        <f>'Data Sheet'!K93</f>
        <v>1248.3499999999999</v>
      </c>
      <c r="M39" s="16">
        <f>L39</f>
        <v>1248.3499999999999</v>
      </c>
    </row>
    <row r="41" spans="2:13">
      <c r="B41" t="s">
        <v>30</v>
      </c>
      <c r="C41" s="16">
        <f>C36/C39</f>
        <v>-8.8316202446255012</v>
      </c>
      <c r="D41" s="16">
        <f t="shared" ref="D41:M41" si="16">D36/D39</f>
        <v>-9.6243276348724471</v>
      </c>
      <c r="E41" s="16">
        <f t="shared" si="16"/>
        <v>-0.33681276739273153</v>
      </c>
      <c r="F41" s="16">
        <f t="shared" si="16"/>
        <v>6.0759356579788379</v>
      </c>
      <c r="G41" s="16">
        <f t="shared" si="16"/>
        <v>6.744720325968272</v>
      </c>
      <c r="H41" s="16">
        <f t="shared" si="16"/>
        <v>3.6017008584186323</v>
      </c>
      <c r="I41" s="16">
        <f t="shared" si="16"/>
        <v>6.6940305367753314</v>
      </c>
      <c r="J41" s="16">
        <f t="shared" si="16"/>
        <v>33.119896831245406</v>
      </c>
      <c r="K41" s="16">
        <f t="shared" si="16"/>
        <v>5.3238064067422295</v>
      </c>
      <c r="L41" s="16">
        <f t="shared" si="16"/>
        <v>0.87765450394521827</v>
      </c>
      <c r="M41" s="16">
        <f t="shared" si="16"/>
        <v>1.7271037769856246</v>
      </c>
    </row>
    <row r="42" spans="2:13">
      <c r="B42" s="12" t="s">
        <v>77</v>
      </c>
      <c r="C42" s="13"/>
      <c r="D42" s="13">
        <f>D41/C41-1</f>
        <v>8.9757866426531274E-2</v>
      </c>
      <c r="E42" s="13">
        <f t="shared" ref="E42:M42" si="17">E41/D41-1</f>
        <v>-0.96500402104222471</v>
      </c>
      <c r="F42" s="13">
        <f t="shared" si="17"/>
        <v>-19.039505167849399</v>
      </c>
      <c r="G42" s="13">
        <f t="shared" si="17"/>
        <v>0.11007105829226393</v>
      </c>
      <c r="H42" s="13">
        <f t="shared" si="17"/>
        <v>-0.46599700441966474</v>
      </c>
      <c r="I42" s="13">
        <f t="shared" si="17"/>
        <v>0.85857482337231694</v>
      </c>
      <c r="J42" s="13">
        <f t="shared" si="17"/>
        <v>3.947676388581284</v>
      </c>
      <c r="K42" s="13">
        <f t="shared" si="17"/>
        <v>-0.83925655222090745</v>
      </c>
      <c r="L42" s="13">
        <f t="shared" si="17"/>
        <v>-0.83514530076944005</v>
      </c>
      <c r="M42" s="13">
        <f t="shared" si="17"/>
        <v>0.96786294518170379</v>
      </c>
    </row>
    <row r="44" spans="2:13">
      <c r="B44" t="s">
        <v>78</v>
      </c>
      <c r="C44" s="16">
        <f>'Data Sheet'!B31/'Histoirical FC'!C39</f>
        <v>0.6897889261685396</v>
      </c>
      <c r="D44" s="16">
        <f>'Data Sheet'!C31/'Histoirical FC'!D39</f>
        <v>0.68895457208286748</v>
      </c>
      <c r="E44" s="16">
        <f>'Data Sheet'!D31/'Histoirical FC'!E39</f>
        <v>0.86119543413040789</v>
      </c>
      <c r="F44" s="16">
        <f>'Data Sheet'!E31/'Histoirical FC'!F39</f>
        <v>1.0163962076557063</v>
      </c>
      <c r="G44" s="16">
        <f>'Data Sheet'!F31/'Histoirical FC'!G39</f>
        <v>1.3212900247671973</v>
      </c>
      <c r="H44" s="16">
        <f>'Data Sheet'!G31/'Histoirical FC'!H39</f>
        <v>1.0163871849727917</v>
      </c>
      <c r="I44" s="16">
        <f>'Data Sheet'!H31/'Histoirical FC'!I39</f>
        <v>2.5021268772094034</v>
      </c>
      <c r="J44" s="16">
        <f>'Data Sheet'!I31/'Histoirical FC'!J39</f>
        <v>5.0996233521657253</v>
      </c>
      <c r="K44" s="16">
        <f>'Data Sheet'!J31/'Histoirical FC'!K39</f>
        <v>3.5973162050484797</v>
      </c>
      <c r="L44" s="16">
        <f>'Data Sheet'!K31/'Histoirical FC'!L39</f>
        <v>3.5973725317418994</v>
      </c>
      <c r="M44" s="16">
        <f>'Data Sheet'!L31/'Histoirical FC'!M39</f>
        <v>0</v>
      </c>
    </row>
    <row r="45" spans="2:13">
      <c r="B45" s="12" t="s">
        <v>79</v>
      </c>
      <c r="C45" s="13">
        <f>C44/C41</f>
        <v>-7.8104459551271113E-2</v>
      </c>
      <c r="D45" s="13">
        <f t="shared" ref="D45:M45" si="18">D44/D41</f>
        <v>-7.1584696429757233E-2</v>
      </c>
      <c r="E45" s="13">
        <f t="shared" si="18"/>
        <v>-2.5568966425973811</v>
      </c>
      <c r="F45" s="13">
        <f t="shared" si="18"/>
        <v>0.16728225328077467</v>
      </c>
      <c r="G45" s="13">
        <f t="shared" si="18"/>
        <v>0.1958998981292101</v>
      </c>
      <c r="H45" s="13">
        <f t="shared" si="18"/>
        <v>0.28219644688066847</v>
      </c>
      <c r="I45" s="13">
        <f t="shared" si="18"/>
        <v>0.37378480176678958</v>
      </c>
      <c r="J45" s="13">
        <f t="shared" si="18"/>
        <v>0.15397461465987194</v>
      </c>
      <c r="K45" s="13">
        <f t="shared" si="18"/>
        <v>0.6757037972854778</v>
      </c>
      <c r="L45" s="13">
        <f t="shared" si="18"/>
        <v>4.0988481407786876</v>
      </c>
      <c r="M45" s="13">
        <f t="shared" si="18"/>
        <v>0</v>
      </c>
    </row>
    <row r="46" spans="2:13">
      <c r="B46" s="12"/>
      <c r="C46" s="13"/>
      <c r="D46" s="13"/>
      <c r="E46" s="13"/>
      <c r="F46" s="13"/>
      <c r="G46" s="13"/>
      <c r="H46" s="13"/>
      <c r="I46" s="13"/>
      <c r="J46" s="13"/>
      <c r="K46" s="13"/>
      <c r="L46" s="13"/>
    </row>
    <row r="47" spans="2:13">
      <c r="B47" t="s">
        <v>80</v>
      </c>
      <c r="C47" s="16">
        <f>C41-C44</f>
        <v>-9.5214091707940405</v>
      </c>
      <c r="D47" s="16">
        <f t="shared" ref="D47:M47" si="19">D41-D44</f>
        <v>-10.313282206955314</v>
      </c>
      <c r="E47" s="16">
        <f t="shared" si="19"/>
        <v>-1.1980082015231395</v>
      </c>
      <c r="F47" s="16">
        <f t="shared" si="19"/>
        <v>5.0595394503231317</v>
      </c>
      <c r="G47" s="16">
        <f t="shared" si="19"/>
        <v>5.4234303012010745</v>
      </c>
      <c r="H47" s="16">
        <f t="shared" si="19"/>
        <v>2.5853136734458406</v>
      </c>
      <c r="I47" s="16">
        <f t="shared" si="19"/>
        <v>4.191903659565928</v>
      </c>
      <c r="J47" s="16">
        <f t="shared" si="19"/>
        <v>28.02027347907968</v>
      </c>
      <c r="K47" s="16">
        <f t="shared" si="19"/>
        <v>1.7264902016937498</v>
      </c>
      <c r="L47" s="16">
        <f t="shared" si="19"/>
        <v>-2.7197180277966813</v>
      </c>
      <c r="M47" s="16">
        <f t="shared" si="19"/>
        <v>1.7271037769856246</v>
      </c>
    </row>
    <row r="48" spans="2:13">
      <c r="B48" s="25" t="s">
        <v>179</v>
      </c>
      <c r="C48" s="23">
        <f>C47/C41</f>
        <v>1.078104459551271</v>
      </c>
      <c r="D48" s="23">
        <f t="shared" ref="D48:M48" si="20">D47/D41</f>
        <v>1.0715846964297573</v>
      </c>
      <c r="E48" s="23">
        <f t="shared" si="20"/>
        <v>3.5568966425973811</v>
      </c>
      <c r="F48" s="23">
        <f t="shared" si="20"/>
        <v>0.83271774671922538</v>
      </c>
      <c r="G48" s="23">
        <f t="shared" si="20"/>
        <v>0.80410010187078984</v>
      </c>
      <c r="H48" s="23">
        <f t="shared" si="20"/>
        <v>0.71780355311933153</v>
      </c>
      <c r="I48" s="23">
        <f t="shared" si="20"/>
        <v>0.62621519823321037</v>
      </c>
      <c r="J48" s="23">
        <f t="shared" si="20"/>
        <v>0.84602538534012806</v>
      </c>
      <c r="K48" s="23">
        <f t="shared" si="20"/>
        <v>0.32429620271452214</v>
      </c>
      <c r="L48" s="23">
        <f t="shared" si="20"/>
        <v>-3.0988481407786881</v>
      </c>
      <c r="M48" s="23">
        <f t="shared" si="20"/>
        <v>1</v>
      </c>
    </row>
    <row r="50" spans="1:13">
      <c r="A50" t="s">
        <v>82</v>
      </c>
      <c r="B50" s="18" t="s">
        <v>83</v>
      </c>
      <c r="C50" s="11"/>
      <c r="D50" s="11"/>
      <c r="E50" s="11"/>
      <c r="F50" s="11"/>
      <c r="G50" s="11"/>
      <c r="H50" s="11"/>
      <c r="I50" s="11"/>
      <c r="J50" s="11"/>
      <c r="K50" s="11"/>
      <c r="L50" s="11"/>
      <c r="M50" s="11"/>
    </row>
    <row r="52" spans="1:13">
      <c r="B52" s="14" t="str">
        <f>'Data Sheet'!A57</f>
        <v>Equity Share Capital</v>
      </c>
      <c r="C52">
        <f>'Data Sheet'!B57</f>
        <v>971.41</v>
      </c>
      <c r="D52">
        <f>'Data Sheet'!C57</f>
        <v>970.24</v>
      </c>
      <c r="E52">
        <f>'Data Sheet'!D57</f>
        <v>970.24</v>
      </c>
      <c r="F52">
        <f>'Data Sheet'!E57</f>
        <v>1144.95</v>
      </c>
      <c r="G52">
        <f>'Data Sheet'!F57</f>
        <v>1144.94</v>
      </c>
      <c r="H52">
        <f>'Data Sheet'!G57</f>
        <v>1144.95</v>
      </c>
      <c r="I52">
        <f>'Data Sheet'!H57</f>
        <v>1197.6099999999999</v>
      </c>
      <c r="J52">
        <f>'Data Sheet'!I57</f>
        <v>1221.21</v>
      </c>
      <c r="K52">
        <f>'Data Sheet'!J57</f>
        <v>1221.24</v>
      </c>
      <c r="L52">
        <f>'Data Sheet'!K57</f>
        <v>1247.44</v>
      </c>
    </row>
    <row r="53" spans="1:13">
      <c r="B53" s="14" t="str">
        <f>'Data Sheet'!A58</f>
        <v>Reserves</v>
      </c>
      <c r="C53">
        <f>'Data Sheet'!B58</f>
        <v>30378</v>
      </c>
      <c r="D53">
        <f>'Data Sheet'!C58</f>
        <v>42762.31</v>
      </c>
      <c r="E53">
        <f>'Data Sheet'!D58</f>
        <v>36849.08</v>
      </c>
      <c r="F53">
        <f>'Data Sheet'!E58</f>
        <v>59725.67</v>
      </c>
      <c r="G53">
        <f>'Data Sheet'!F58</f>
        <v>67780.14</v>
      </c>
      <c r="H53">
        <f>'Data Sheet'!G58</f>
        <v>72431.350000000006</v>
      </c>
      <c r="I53">
        <f>'Data Sheet'!H58</f>
        <v>73041.16</v>
      </c>
      <c r="J53">
        <f>'Data Sheet'!I58</f>
        <v>113221.83</v>
      </c>
      <c r="K53">
        <f>'Data Sheet'!J58</f>
        <v>101860.86</v>
      </c>
      <c r="L53">
        <f>'Data Sheet'!K58</f>
        <v>90788.32</v>
      </c>
    </row>
    <row r="54" spans="1:13">
      <c r="B54" s="14" t="str">
        <f>'Data Sheet'!A59</f>
        <v>Borrowings</v>
      </c>
      <c r="C54">
        <f>'Data Sheet'!B59</f>
        <v>80701.289999999994</v>
      </c>
      <c r="D54">
        <f>'Data Sheet'!C59</f>
        <v>81986.929999999993</v>
      </c>
      <c r="E54">
        <f>'Data Sheet'!D59</f>
        <v>83014.490000000005</v>
      </c>
      <c r="F54">
        <f>'Data Sheet'!E59</f>
        <v>92147.05</v>
      </c>
      <c r="G54">
        <f>'Data Sheet'!F59</f>
        <v>100816.22</v>
      </c>
      <c r="H54">
        <f>'Data Sheet'!G59</f>
        <v>116328.2</v>
      </c>
      <c r="I54">
        <f>'Data Sheet'!H59</f>
        <v>88501.41</v>
      </c>
      <c r="J54">
        <f>'Data Sheet'!I59</f>
        <v>75561.350000000006</v>
      </c>
      <c r="K54">
        <f>'Data Sheet'!J59</f>
        <v>84893.05</v>
      </c>
      <c r="L54">
        <f>'Data Sheet'!K59</f>
        <v>87082.12</v>
      </c>
    </row>
    <row r="55" spans="1:13">
      <c r="B55" s="14" t="str">
        <f>'Data Sheet'!A60</f>
        <v>Other Liabilities</v>
      </c>
      <c r="C55">
        <f>'Data Sheet'!B60</f>
        <v>47058.6</v>
      </c>
      <c r="D55">
        <f>'Data Sheet'!C60</f>
        <v>51164.51</v>
      </c>
      <c r="E55">
        <f>'Data Sheet'!D60</f>
        <v>51613.56</v>
      </c>
      <c r="F55">
        <f>'Data Sheet'!E60</f>
        <v>55704.47</v>
      </c>
      <c r="G55">
        <f>'Data Sheet'!F60</f>
        <v>63032.14</v>
      </c>
      <c r="H55">
        <f>'Data Sheet'!G60</f>
        <v>59244.62</v>
      </c>
      <c r="I55">
        <f>'Data Sheet'!H60</f>
        <v>81169.009999999995</v>
      </c>
      <c r="J55">
        <f>'Data Sheet'!I60</f>
        <v>92417.279999999999</v>
      </c>
      <c r="K55">
        <f>'Data Sheet'!J60</f>
        <v>97420.63</v>
      </c>
      <c r="L55">
        <f>'Data Sheet'!K60</f>
        <v>90194.54</v>
      </c>
    </row>
    <row r="56" spans="1:13">
      <c r="B56" s="17" t="s">
        <v>84</v>
      </c>
      <c r="C56" s="2">
        <f>SUM(C52:C55)</f>
        <v>159109.29999999999</v>
      </c>
      <c r="D56" s="2">
        <f t="shared" ref="D56:L56" si="21">SUM(D52:D55)</f>
        <v>176883.99</v>
      </c>
      <c r="E56" s="2">
        <f t="shared" si="21"/>
        <v>172447.37</v>
      </c>
      <c r="F56" s="2">
        <f t="shared" si="21"/>
        <v>208722.13999999998</v>
      </c>
      <c r="G56" s="2">
        <f t="shared" si="21"/>
        <v>232773.44</v>
      </c>
      <c r="H56" s="2">
        <f t="shared" si="21"/>
        <v>249149.12</v>
      </c>
      <c r="I56" s="2">
        <f t="shared" si="21"/>
        <v>243909.19</v>
      </c>
      <c r="J56" s="2">
        <f t="shared" si="21"/>
        <v>282421.67000000004</v>
      </c>
      <c r="K56" s="2">
        <f t="shared" si="21"/>
        <v>285395.78000000003</v>
      </c>
      <c r="L56" s="2">
        <f t="shared" si="21"/>
        <v>269312.42</v>
      </c>
    </row>
    <row r="58" spans="1:13">
      <c r="B58" s="14" t="str">
        <f>'Data Sheet'!A62</f>
        <v>Net Block</v>
      </c>
      <c r="C58">
        <f>'Data Sheet'!B62</f>
        <v>68100.33</v>
      </c>
      <c r="D58">
        <f>'Data Sheet'!C62</f>
        <v>72199.759999999995</v>
      </c>
      <c r="E58">
        <f>'Data Sheet'!D62</f>
        <v>92006.55</v>
      </c>
      <c r="F58">
        <f>'Data Sheet'!E62</f>
        <v>96104.89</v>
      </c>
      <c r="G58">
        <f>'Data Sheet'!F62</f>
        <v>124441.91</v>
      </c>
      <c r="H58">
        <f>'Data Sheet'!G62</f>
        <v>134550.66</v>
      </c>
      <c r="I58">
        <f>'Data Sheet'!H62</f>
        <v>135775.18</v>
      </c>
      <c r="J58">
        <f>'Data Sheet'!I62</f>
        <v>133287.82999999999</v>
      </c>
      <c r="K58">
        <f>'Data Sheet'!J62</f>
        <v>146621.46</v>
      </c>
      <c r="L58">
        <f>'Data Sheet'!K62</f>
        <v>148814.38</v>
      </c>
    </row>
    <row r="59" spans="1:13">
      <c r="B59" s="14" t="str">
        <f>'Data Sheet'!A63</f>
        <v>Capital Work in Progress</v>
      </c>
      <c r="C59">
        <f>'Data Sheet'!B63</f>
        <v>28678.12</v>
      </c>
      <c r="D59">
        <f>'Data Sheet'!C63</f>
        <v>35996.089999999997</v>
      </c>
      <c r="E59">
        <f>'Data Sheet'!D63</f>
        <v>15784.13</v>
      </c>
      <c r="F59">
        <f>'Data Sheet'!E63</f>
        <v>16614.41</v>
      </c>
      <c r="G59">
        <f>'Data Sheet'!F63</f>
        <v>18641.21</v>
      </c>
      <c r="H59">
        <f>'Data Sheet'!G63</f>
        <v>19496.830000000002</v>
      </c>
      <c r="I59">
        <f>'Data Sheet'!H63</f>
        <v>19007.400000000001</v>
      </c>
      <c r="J59">
        <f>'Data Sheet'!I63</f>
        <v>22045.55</v>
      </c>
      <c r="K59">
        <f>'Data Sheet'!J63</f>
        <v>31213.02</v>
      </c>
      <c r="L59">
        <f>'Data Sheet'!K63</f>
        <v>34355.53</v>
      </c>
    </row>
    <row r="60" spans="1:13">
      <c r="B60" s="14" t="str">
        <f>'Data Sheet'!A64</f>
        <v>Investments</v>
      </c>
      <c r="C60">
        <f>'Data Sheet'!B64</f>
        <v>3455.05</v>
      </c>
      <c r="D60">
        <f>'Data Sheet'!C64</f>
        <v>10713.71</v>
      </c>
      <c r="E60">
        <f>'Data Sheet'!D64</f>
        <v>12457.12</v>
      </c>
      <c r="F60">
        <f>'Data Sheet'!E64</f>
        <v>17899.47</v>
      </c>
      <c r="G60">
        <f>'Data Sheet'!F64</f>
        <v>5738.17</v>
      </c>
      <c r="H60">
        <f>'Data Sheet'!G64</f>
        <v>6285.18</v>
      </c>
      <c r="I60">
        <f>'Data Sheet'!H64</f>
        <v>10681.93</v>
      </c>
      <c r="J60">
        <f>'Data Sheet'!I64</f>
        <v>13139.85</v>
      </c>
      <c r="K60">
        <f>'Data Sheet'!J64</f>
        <v>8410.31</v>
      </c>
      <c r="L60">
        <f>'Data Sheet'!K64</f>
        <v>6257.57</v>
      </c>
    </row>
    <row r="61" spans="1:13">
      <c r="B61" s="14" t="str">
        <f>'Data Sheet'!A65</f>
        <v>Other Assets</v>
      </c>
      <c r="C61" s="14">
        <f>'Data Sheet'!B74</f>
        <v>11666.080000000002</v>
      </c>
      <c r="D61" s="14">
        <f>'Data Sheet'!C74</f>
        <v>19708.54</v>
      </c>
      <c r="E61" s="14">
        <f>'Data Sheet'!D74</f>
        <v>10887.879999999997</v>
      </c>
      <c r="F61" s="14">
        <f>'Data Sheet'!E74</f>
        <v>29418.959999999999</v>
      </c>
      <c r="G61" s="14">
        <f>'Data Sheet'!F74</f>
        <v>37143.679999999993</v>
      </c>
      <c r="H61" s="14">
        <f>'Data Sheet'!G74</f>
        <v>41808.099999999991</v>
      </c>
      <c r="I61" s="14">
        <f>'Data Sheet'!H74</f>
        <v>29846.279999999992</v>
      </c>
      <c r="J61" s="14">
        <f>'Data Sheet'!I74</f>
        <v>36978.69</v>
      </c>
      <c r="K61" s="14">
        <f>'Data Sheet'!J74</f>
        <v>23121.160000000003</v>
      </c>
      <c r="L61" s="14">
        <f>'Data Sheet'!K74</f>
        <v>15786.18</v>
      </c>
    </row>
    <row r="62" spans="1:13">
      <c r="B62" s="17" t="s">
        <v>85</v>
      </c>
      <c r="C62" s="2">
        <f>SUM(C58:C61)</f>
        <v>111899.58</v>
      </c>
      <c r="D62" s="2">
        <f t="shared" ref="D62:L62" si="22">SUM(D58:D61)</f>
        <v>138618.1</v>
      </c>
      <c r="E62" s="2">
        <f t="shared" si="22"/>
        <v>131135.67999999999</v>
      </c>
      <c r="F62" s="2">
        <f t="shared" si="22"/>
        <v>160037.73000000001</v>
      </c>
      <c r="G62" s="2">
        <f t="shared" si="22"/>
        <v>185964.97</v>
      </c>
      <c r="H62" s="2">
        <f t="shared" si="22"/>
        <v>202140.76999999996</v>
      </c>
      <c r="I62" s="2">
        <f t="shared" si="22"/>
        <v>195310.78999999998</v>
      </c>
      <c r="J62" s="2">
        <f t="shared" si="22"/>
        <v>205451.91999999998</v>
      </c>
      <c r="K62" s="2">
        <f t="shared" si="22"/>
        <v>209365.94999999998</v>
      </c>
      <c r="L62" s="2">
        <f t="shared" si="22"/>
        <v>205213.66</v>
      </c>
    </row>
    <row r="64" spans="1:13">
      <c r="B64" s="14" t="str">
        <f>'Data Sheet'!A67</f>
        <v>Receivables</v>
      </c>
      <c r="C64">
        <f>'Data Sheet'!B67</f>
        <v>13309.87</v>
      </c>
      <c r="D64">
        <f>'Data Sheet'!C67</f>
        <v>12066.22</v>
      </c>
      <c r="E64">
        <f>'Data Sheet'!D67</f>
        <v>11586.82</v>
      </c>
      <c r="F64">
        <f>'Data Sheet'!E67</f>
        <v>12415.52</v>
      </c>
      <c r="G64">
        <f>'Data Sheet'!F67</f>
        <v>11811</v>
      </c>
      <c r="H64">
        <f>'Data Sheet'!G67</f>
        <v>7884.91</v>
      </c>
      <c r="I64">
        <f>'Data Sheet'!H67</f>
        <v>9539.84</v>
      </c>
      <c r="J64">
        <f>'Data Sheet'!I67</f>
        <v>12246.43</v>
      </c>
      <c r="K64">
        <f>'Data Sheet'!J67</f>
        <v>8257.24</v>
      </c>
      <c r="L64">
        <f>'Data Sheet'!K67</f>
        <v>6263.53</v>
      </c>
    </row>
    <row r="65" spans="1:12">
      <c r="B65" s="14" t="str">
        <f>'Data Sheet'!A68</f>
        <v>Inventory</v>
      </c>
      <c r="C65">
        <f>'Data Sheet'!B68</f>
        <v>25149.91</v>
      </c>
      <c r="D65">
        <f>'Data Sheet'!C68</f>
        <v>20013.330000000002</v>
      </c>
      <c r="E65">
        <f>'Data Sheet'!D68</f>
        <v>24803.82</v>
      </c>
      <c r="F65">
        <f>'Data Sheet'!E68</f>
        <v>28331.040000000001</v>
      </c>
      <c r="G65">
        <f>'Data Sheet'!F68</f>
        <v>31656.1</v>
      </c>
      <c r="H65">
        <f>'Data Sheet'!G68</f>
        <v>31068.720000000001</v>
      </c>
      <c r="I65">
        <f>'Data Sheet'!H68</f>
        <v>33276.379999999997</v>
      </c>
      <c r="J65">
        <f>'Data Sheet'!I68</f>
        <v>48824.39</v>
      </c>
      <c r="K65">
        <f>'Data Sheet'!J68</f>
        <v>54415.33</v>
      </c>
      <c r="L65">
        <f>'Data Sheet'!K68</f>
        <v>49157.51</v>
      </c>
    </row>
    <row r="66" spans="1:12">
      <c r="B66" s="14" t="str">
        <f>'Data Sheet'!A69</f>
        <v>Cash &amp; Bank</v>
      </c>
      <c r="C66">
        <f>'Data Sheet'!B69</f>
        <v>8749.94</v>
      </c>
      <c r="D66">
        <f>'Data Sheet'!C69</f>
        <v>6186.34</v>
      </c>
      <c r="E66">
        <f>'Data Sheet'!D69</f>
        <v>4921.05</v>
      </c>
      <c r="F66">
        <f>'Data Sheet'!E69</f>
        <v>7937.85</v>
      </c>
      <c r="G66">
        <f>'Data Sheet'!F69</f>
        <v>3341.37</v>
      </c>
      <c r="H66">
        <f>'Data Sheet'!G69</f>
        <v>8054.72</v>
      </c>
      <c r="I66">
        <f>'Data Sheet'!H69</f>
        <v>5782.18</v>
      </c>
      <c r="J66">
        <f>'Data Sheet'!I69</f>
        <v>15898.93</v>
      </c>
      <c r="K66">
        <f>'Data Sheet'!J69</f>
        <v>13357.26</v>
      </c>
      <c r="L66">
        <f>'Data Sheet'!K69</f>
        <v>8677.7199999999993</v>
      </c>
    </row>
    <row r="67" spans="1:12">
      <c r="B67" s="17" t="s">
        <v>86</v>
      </c>
      <c r="C67" s="2">
        <f>SUM(C64:C66)</f>
        <v>47209.72</v>
      </c>
      <c r="D67" s="2">
        <f t="shared" ref="D67:L67" si="23">SUM(D64:D66)</f>
        <v>38265.89</v>
      </c>
      <c r="E67" s="2">
        <f t="shared" si="23"/>
        <v>41311.69</v>
      </c>
      <c r="F67" s="2">
        <f t="shared" si="23"/>
        <v>48684.409999999996</v>
      </c>
      <c r="G67" s="2">
        <f t="shared" si="23"/>
        <v>46808.47</v>
      </c>
      <c r="H67" s="2">
        <f t="shared" si="23"/>
        <v>47008.350000000006</v>
      </c>
      <c r="I67" s="2">
        <f t="shared" si="23"/>
        <v>48598.400000000001</v>
      </c>
      <c r="J67" s="2">
        <f t="shared" si="23"/>
        <v>76969.75</v>
      </c>
      <c r="K67" s="2">
        <f t="shared" si="23"/>
        <v>76029.83</v>
      </c>
      <c r="L67" s="2">
        <f t="shared" si="23"/>
        <v>64098.76</v>
      </c>
    </row>
    <row r="68" spans="1:12">
      <c r="B68" s="14"/>
    </row>
    <row r="69" spans="1:12">
      <c r="B69" s="17" t="s">
        <v>88</v>
      </c>
      <c r="C69" s="2">
        <f>C62+C67</f>
        <v>159109.29999999999</v>
      </c>
      <c r="D69" s="2">
        <f t="shared" ref="D69:L69" si="24">D62+D67</f>
        <v>176883.99</v>
      </c>
      <c r="E69" s="2">
        <f t="shared" si="24"/>
        <v>172447.37</v>
      </c>
      <c r="F69" s="2">
        <f t="shared" si="24"/>
        <v>208722.14</v>
      </c>
      <c r="G69" s="2">
        <f t="shared" si="24"/>
        <v>232773.44</v>
      </c>
      <c r="H69" s="2">
        <f t="shared" si="24"/>
        <v>249149.11999999997</v>
      </c>
      <c r="I69" s="2">
        <f t="shared" si="24"/>
        <v>243909.18999999997</v>
      </c>
      <c r="J69" s="2">
        <f t="shared" si="24"/>
        <v>282421.67</v>
      </c>
      <c r="K69" s="2">
        <f t="shared" si="24"/>
        <v>285395.77999999997</v>
      </c>
      <c r="L69" s="2">
        <f t="shared" si="24"/>
        <v>269312.42</v>
      </c>
    </row>
    <row r="70" spans="1:12">
      <c r="B70" s="14"/>
    </row>
    <row r="71" spans="1:12">
      <c r="B71" s="21" t="s">
        <v>89</v>
      </c>
      <c r="C71" s="21" t="b">
        <f>C56=C69</f>
        <v>1</v>
      </c>
      <c r="D71" s="21" t="b">
        <f t="shared" ref="D71:L71" si="25">D56=D69</f>
        <v>1</v>
      </c>
      <c r="E71" s="21" t="b">
        <f t="shared" si="25"/>
        <v>1</v>
      </c>
      <c r="F71" s="21" t="b">
        <f t="shared" si="25"/>
        <v>1</v>
      </c>
      <c r="G71" s="21" t="b">
        <f t="shared" si="25"/>
        <v>1</v>
      </c>
      <c r="H71" s="21" t="b">
        <f t="shared" si="25"/>
        <v>1</v>
      </c>
      <c r="I71" s="21" t="b">
        <f t="shared" si="25"/>
        <v>1</v>
      </c>
      <c r="J71" s="21" t="b">
        <f t="shared" si="25"/>
        <v>1</v>
      </c>
      <c r="K71" s="21" t="b">
        <f t="shared" si="25"/>
        <v>1</v>
      </c>
      <c r="L71" s="21" t="b">
        <f t="shared" si="25"/>
        <v>1</v>
      </c>
    </row>
    <row r="73" spans="1:12">
      <c r="A73" t="s">
        <v>82</v>
      </c>
      <c r="B73" s="18" t="s">
        <v>90</v>
      </c>
      <c r="C73" s="11"/>
      <c r="D73" s="11"/>
      <c r="E73" s="11"/>
      <c r="F73" s="11"/>
      <c r="G73" s="11"/>
      <c r="H73" s="11"/>
      <c r="I73" s="11"/>
      <c r="J73" s="11"/>
      <c r="K73" s="11"/>
      <c r="L73" s="11"/>
    </row>
    <row r="75" spans="1:12">
      <c r="B75" s="2" t="s">
        <v>116</v>
      </c>
    </row>
    <row r="76" spans="1:12">
      <c r="B76" s="20" t="str">
        <f>'Rough Data'!B4</f>
        <v>Profit from operations</v>
      </c>
      <c r="C76" s="20">
        <f>'Rough Data'!C4</f>
        <v>13955</v>
      </c>
      <c r="D76" s="20">
        <f>'Rough Data'!D4</f>
        <v>6824</v>
      </c>
      <c r="E76" s="20">
        <f>'Rough Data'!E4</f>
        <v>17581</v>
      </c>
      <c r="F76" s="20">
        <f>'Rough Data'!F4</f>
        <v>20187</v>
      </c>
      <c r="G76" s="20">
        <f>'Rough Data'!G4</f>
        <v>27840</v>
      </c>
      <c r="H76" s="20">
        <f>'Rough Data'!H4</f>
        <v>18078</v>
      </c>
      <c r="I76" s="20">
        <f>'Rough Data'!I4</f>
        <v>28540</v>
      </c>
      <c r="J76" s="20">
        <f>'Rough Data'!J4</f>
        <v>65900</v>
      </c>
      <c r="K76" s="20">
        <f>'Rough Data'!K4</f>
        <v>30908</v>
      </c>
      <c r="L76" s="20">
        <f>'Rough Data'!L4</f>
        <v>22237</v>
      </c>
    </row>
    <row r="77" spans="1:12">
      <c r="B77" s="20" t="str">
        <f>'Rough Data'!B5</f>
        <v>Receivables</v>
      </c>
      <c r="C77" s="20">
        <f>'Rough Data'!C5</f>
        <v>1442</v>
      </c>
      <c r="D77" s="20">
        <f>'Rough Data'!D5</f>
        <v>0</v>
      </c>
      <c r="E77" s="20">
        <f>'Rough Data'!E5</f>
        <v>0</v>
      </c>
      <c r="F77" s="20">
        <f>'Rough Data'!F5</f>
        <v>0</v>
      </c>
      <c r="G77" s="20">
        <f>'Rough Data'!G5</f>
        <v>0</v>
      </c>
      <c r="H77" s="20">
        <f>'Rough Data'!H5</f>
        <v>0</v>
      </c>
      <c r="I77" s="20">
        <f>'Rough Data'!I5</f>
        <v>0</v>
      </c>
      <c r="J77" s="20">
        <f>'Rough Data'!J5</f>
        <v>0</v>
      </c>
      <c r="K77" s="20">
        <f>'Rough Data'!K5</f>
        <v>0</v>
      </c>
      <c r="L77" s="20">
        <f>'Rough Data'!L5</f>
        <v>0</v>
      </c>
    </row>
    <row r="78" spans="1:12">
      <c r="B78" s="20" t="str">
        <f>'Rough Data'!B6</f>
        <v>Inventory</v>
      </c>
      <c r="C78" s="20">
        <f>'Rough Data'!C6</f>
        <v>-485</v>
      </c>
      <c r="D78" s="20">
        <f>'Rough Data'!D6</f>
        <v>5618</v>
      </c>
      <c r="E78" s="20">
        <f>'Rough Data'!E6</f>
        <v>-8243</v>
      </c>
      <c r="F78" s="20">
        <f>'Rough Data'!F6</f>
        <v>-1595</v>
      </c>
      <c r="G78" s="20">
        <f>'Rough Data'!G6</f>
        <v>-1069</v>
      </c>
      <c r="H78" s="20">
        <f>'Rough Data'!H6</f>
        <v>1562</v>
      </c>
      <c r="I78" s="20">
        <f>'Rough Data'!I6</f>
        <v>46</v>
      </c>
      <c r="J78" s="20">
        <f>'Rough Data'!J6</f>
        <v>-16917</v>
      </c>
      <c r="K78" s="20">
        <f>'Rough Data'!K6</f>
        <v>-4031</v>
      </c>
      <c r="L78" s="20">
        <f>'Rough Data'!L6</f>
        <v>5566</v>
      </c>
    </row>
    <row r="79" spans="1:12">
      <c r="B79" s="20" t="str">
        <f>'Rough Data'!B7</f>
        <v>Payables</v>
      </c>
      <c r="C79" s="20">
        <f>'Rough Data'!C7</f>
        <v>-605</v>
      </c>
      <c r="D79" s="20">
        <f>'Rough Data'!D7</f>
        <v>0</v>
      </c>
      <c r="E79" s="20">
        <f>'Rough Data'!E7</f>
        <v>0</v>
      </c>
      <c r="F79" s="20">
        <f>'Rough Data'!F7</f>
        <v>0</v>
      </c>
      <c r="G79" s="20">
        <f>'Rough Data'!G7</f>
        <v>0</v>
      </c>
      <c r="H79" s="20">
        <f>'Rough Data'!H7</f>
        <v>0</v>
      </c>
      <c r="I79" s="20">
        <f>'Rough Data'!I7</f>
        <v>0</v>
      </c>
      <c r="J79" s="20">
        <f>'Rough Data'!J7</f>
        <v>0</v>
      </c>
      <c r="K79" s="20">
        <f>'Rough Data'!K7</f>
        <v>0</v>
      </c>
      <c r="L79" s="20">
        <f>'Rough Data'!L7</f>
        <v>0</v>
      </c>
    </row>
    <row r="80" spans="1:12">
      <c r="B80" s="20" t="str">
        <f>'Rough Data'!B8</f>
        <v>Other WC items</v>
      </c>
      <c r="C80" s="20">
        <f>'Rough Data'!C8</f>
        <v>0</v>
      </c>
      <c r="D80" s="20">
        <f>'Rough Data'!D8</f>
        <v>548</v>
      </c>
      <c r="E80" s="20">
        <f>'Rough Data'!E8</f>
        <v>3329</v>
      </c>
      <c r="F80" s="20">
        <f>'Rough Data'!F8</f>
        <v>-7680</v>
      </c>
      <c r="G80" s="20">
        <f>'Rough Data'!G8</f>
        <v>3659</v>
      </c>
      <c r="H80" s="20">
        <f>'Rough Data'!H8</f>
        <v>2634</v>
      </c>
      <c r="I80" s="20">
        <f>'Rough Data'!I8</f>
        <v>16446</v>
      </c>
      <c r="J80" s="20">
        <f>'Rough Data'!J8</f>
        <v>7299</v>
      </c>
      <c r="K80" s="20">
        <f>'Rough Data'!K8</f>
        <v>325</v>
      </c>
      <c r="L80" s="20">
        <f>'Rough Data'!L8</f>
        <v>-2182</v>
      </c>
    </row>
    <row r="81" spans="2:12">
      <c r="B81" s="20" t="str">
        <f>'Rough Data'!B9</f>
        <v>Working capital changes</v>
      </c>
      <c r="C81" s="20">
        <f>'Rough Data'!C9</f>
        <v>351</v>
      </c>
      <c r="D81" s="20">
        <f>'Rough Data'!D9</f>
        <v>6166</v>
      </c>
      <c r="E81" s="20">
        <f>'Rough Data'!E9</f>
        <v>-4914</v>
      </c>
      <c r="F81" s="20">
        <f>'Rough Data'!F9</f>
        <v>-9276</v>
      </c>
      <c r="G81" s="20">
        <f>'Rough Data'!G9</f>
        <v>2591</v>
      </c>
      <c r="H81" s="20">
        <f>'Rough Data'!H9</f>
        <v>4196</v>
      </c>
      <c r="I81" s="20">
        <f>'Rough Data'!I9</f>
        <v>16491</v>
      </c>
      <c r="J81" s="20">
        <f>'Rough Data'!J9</f>
        <v>-9618</v>
      </c>
      <c r="K81" s="20">
        <f>'Rough Data'!K9</f>
        <v>-3706</v>
      </c>
      <c r="L81" s="20">
        <f>'Rough Data'!L9</f>
        <v>3384</v>
      </c>
    </row>
    <row r="82" spans="2:12">
      <c r="B82" s="20" t="str">
        <f>'Rough Data'!B10</f>
        <v>Direct taxes</v>
      </c>
      <c r="C82" s="20">
        <f>'Rough Data'!C10</f>
        <v>-2427</v>
      </c>
      <c r="D82" s="20">
        <f>'Rough Data'!D10</f>
        <v>-1534</v>
      </c>
      <c r="E82" s="20">
        <f>'Rough Data'!E10</f>
        <v>-1843</v>
      </c>
      <c r="F82" s="20">
        <f>'Rough Data'!F10</f>
        <v>-2888</v>
      </c>
      <c r="G82" s="20">
        <f>'Rough Data'!G10</f>
        <v>-5094</v>
      </c>
      <c r="H82" s="20">
        <f>'Rough Data'!H10</f>
        <v>-2106</v>
      </c>
      <c r="I82" s="20">
        <f>'Rough Data'!I10</f>
        <v>-704</v>
      </c>
      <c r="J82" s="20">
        <f>'Rough Data'!J10</f>
        <v>-11902</v>
      </c>
      <c r="K82" s="20">
        <f>'Rough Data'!K10</f>
        <v>-5519</v>
      </c>
      <c r="L82" s="20">
        <f>'Rough Data'!L10</f>
        <v>-5320</v>
      </c>
    </row>
    <row r="83" spans="2:12">
      <c r="B83" s="22" t="s">
        <v>121</v>
      </c>
      <c r="C83" s="22">
        <f>SUM(C76:C82)</f>
        <v>12231</v>
      </c>
      <c r="D83" s="22">
        <f t="shared" ref="D83:L83" si="26">SUM(D76:D82)</f>
        <v>17622</v>
      </c>
      <c r="E83" s="22">
        <f t="shared" si="26"/>
        <v>5910</v>
      </c>
      <c r="F83" s="22">
        <f t="shared" si="26"/>
        <v>-1252</v>
      </c>
      <c r="G83" s="22">
        <f t="shared" si="26"/>
        <v>27927</v>
      </c>
      <c r="H83" s="22">
        <f t="shared" si="26"/>
        <v>24364</v>
      </c>
      <c r="I83" s="22">
        <f t="shared" si="26"/>
        <v>60819</v>
      </c>
      <c r="J83" s="22">
        <f t="shared" si="26"/>
        <v>34762</v>
      </c>
      <c r="K83" s="22">
        <f t="shared" si="26"/>
        <v>17977</v>
      </c>
      <c r="L83" s="22">
        <f t="shared" si="26"/>
        <v>23685</v>
      </c>
    </row>
    <row r="84" spans="2:12">
      <c r="B84" t="s">
        <v>117</v>
      </c>
    </row>
    <row r="85" spans="2:12">
      <c r="B85" t="str">
        <f>'Rough Data'!B12</f>
        <v>Fixed assets purchased</v>
      </c>
      <c r="C85" s="20">
        <f>'Rough Data'!C12</f>
        <v>-13492</v>
      </c>
      <c r="D85" s="20">
        <f>'Rough Data'!D12</f>
        <v>-10163</v>
      </c>
      <c r="E85" s="20">
        <f>'Rough Data'!E12</f>
        <v>-7716</v>
      </c>
      <c r="F85" s="20">
        <f>'Rough Data'!F12</f>
        <v>-7478</v>
      </c>
      <c r="G85" s="20">
        <f>'Rough Data'!G12</f>
        <v>-9091</v>
      </c>
      <c r="H85" s="20">
        <f>'Rough Data'!H12</f>
        <v>-10398</v>
      </c>
      <c r="I85" s="20">
        <f>'Rough Data'!I12</f>
        <v>-6979</v>
      </c>
      <c r="J85" s="20">
        <f>'Rough Data'!J12</f>
        <v>-10522</v>
      </c>
      <c r="K85" s="20">
        <f>'Rough Data'!K12</f>
        <v>-14142</v>
      </c>
      <c r="L85" s="20">
        <f>'Rough Data'!L12</f>
        <v>-18207</v>
      </c>
    </row>
    <row r="86" spans="2:12">
      <c r="B86" t="str">
        <f>'Rough Data'!B13</f>
        <v>Fixed assets sold</v>
      </c>
      <c r="C86" s="20">
        <f>'Rough Data'!C13</f>
        <v>1444</v>
      </c>
      <c r="D86" s="20">
        <f>'Rough Data'!D13</f>
        <v>231</v>
      </c>
      <c r="E86" s="20">
        <f>'Rough Data'!E13</f>
        <v>289</v>
      </c>
      <c r="F86" s="20">
        <f>'Rough Data'!F13</f>
        <v>179</v>
      </c>
      <c r="G86" s="20">
        <f>'Rough Data'!G13</f>
        <v>467</v>
      </c>
      <c r="H86" s="20">
        <f>'Rough Data'!H13</f>
        <v>386</v>
      </c>
      <c r="I86" s="20">
        <f>'Rough Data'!I13</f>
        <v>445</v>
      </c>
      <c r="J86" s="20">
        <f>'Rough Data'!J13</f>
        <v>569</v>
      </c>
      <c r="K86" s="20">
        <f>'Rough Data'!K13</f>
        <v>328</v>
      </c>
      <c r="L86" s="20">
        <f>'Rough Data'!L13</f>
        <v>475</v>
      </c>
    </row>
    <row r="87" spans="2:12">
      <c r="B87" t="str">
        <f>'Rough Data'!B14</f>
        <v>Investments purchased</v>
      </c>
      <c r="C87" s="20">
        <f>'Rough Data'!C14</f>
        <v>1531</v>
      </c>
      <c r="D87" s="20">
        <f>'Rough Data'!D14</f>
        <v>-3796</v>
      </c>
      <c r="E87" s="20">
        <f>'Rough Data'!E14</f>
        <v>-861</v>
      </c>
      <c r="F87" s="20">
        <f>'Rough Data'!F14</f>
        <v>-8641</v>
      </c>
      <c r="G87" s="20">
        <f>'Rough Data'!G14</f>
        <v>-490</v>
      </c>
      <c r="H87" s="20">
        <f>'Rough Data'!H14</f>
        <v>-828</v>
      </c>
      <c r="I87" s="20">
        <f>'Rough Data'!I14</f>
        <v>-3631</v>
      </c>
      <c r="J87" s="20">
        <f>'Rough Data'!J14</f>
        <v>-1153</v>
      </c>
      <c r="K87" s="20">
        <f>'Rough Data'!K14</f>
        <v>-326</v>
      </c>
      <c r="L87" s="20">
        <f>'Rough Data'!L14</f>
        <v>-4</v>
      </c>
    </row>
    <row r="88" spans="2:12">
      <c r="B88" t="str">
        <f>'Rough Data'!B15</f>
        <v>Investments sold</v>
      </c>
      <c r="C88" s="20">
        <f>'Rough Data'!C15</f>
        <v>262</v>
      </c>
      <c r="D88" s="20">
        <f>'Rough Data'!D15</f>
        <v>4275</v>
      </c>
      <c r="E88" s="20">
        <f>'Rough Data'!E15</f>
        <v>91</v>
      </c>
      <c r="F88" s="20">
        <f>'Rough Data'!F15</f>
        <v>3899</v>
      </c>
      <c r="G88" s="20">
        <f>'Rough Data'!G15</f>
        <v>13556</v>
      </c>
      <c r="H88" s="20">
        <f>'Rough Data'!H15</f>
        <v>121</v>
      </c>
      <c r="I88" s="20">
        <f>'Rough Data'!I15</f>
        <v>0</v>
      </c>
      <c r="J88" s="20">
        <f>'Rough Data'!J15</f>
        <v>63</v>
      </c>
      <c r="K88" s="20">
        <f>'Rough Data'!K15</f>
        <v>5191</v>
      </c>
      <c r="L88" s="20">
        <f>'Rough Data'!L15</f>
        <v>3171</v>
      </c>
    </row>
    <row r="89" spans="2:12">
      <c r="B89" t="str">
        <f>'Rough Data'!B16</f>
        <v>Interest received</v>
      </c>
      <c r="C89" s="20">
        <f>'Rough Data'!C16</f>
        <v>211</v>
      </c>
      <c r="D89" s="20">
        <f>'Rough Data'!D16</f>
        <v>133</v>
      </c>
      <c r="E89" s="20">
        <f>'Rough Data'!E16</f>
        <v>140</v>
      </c>
      <c r="F89" s="20">
        <f>'Rough Data'!F16</f>
        <v>254</v>
      </c>
      <c r="G89" s="20">
        <f>'Rough Data'!G16</f>
        <v>175</v>
      </c>
      <c r="H89" s="20">
        <f>'Rough Data'!H16</f>
        <v>203</v>
      </c>
      <c r="I89" s="20">
        <f>'Rough Data'!I16</f>
        <v>266</v>
      </c>
      <c r="J89" s="20">
        <f>'Rough Data'!J16</f>
        <v>137</v>
      </c>
      <c r="K89" s="20">
        <f>'Rough Data'!K16</f>
        <v>248</v>
      </c>
      <c r="L89" s="20">
        <f>'Rough Data'!L16</f>
        <v>333</v>
      </c>
    </row>
    <row r="90" spans="2:12">
      <c r="B90" t="str">
        <f>'Rough Data'!B17</f>
        <v>Dividends received</v>
      </c>
      <c r="C90" s="20">
        <f>'Rough Data'!C17</f>
        <v>127</v>
      </c>
      <c r="D90" s="20">
        <f>'Rough Data'!D17</f>
        <v>108</v>
      </c>
      <c r="E90" s="20">
        <f>'Rough Data'!E17</f>
        <v>85</v>
      </c>
      <c r="F90" s="20">
        <f>'Rough Data'!F17</f>
        <v>111</v>
      </c>
      <c r="G90" s="20">
        <f>'Rough Data'!G17</f>
        <v>148</v>
      </c>
      <c r="H90" s="20">
        <f>'Rough Data'!H17</f>
        <v>103</v>
      </c>
      <c r="I90" s="20">
        <f>'Rough Data'!I17</f>
        <v>135</v>
      </c>
      <c r="J90" s="20">
        <f>'Rough Data'!J17</f>
        <v>162</v>
      </c>
      <c r="K90" s="20">
        <f>'Rough Data'!K17</f>
        <v>317</v>
      </c>
      <c r="L90" s="20">
        <f>'Rough Data'!L17</f>
        <v>336</v>
      </c>
    </row>
    <row r="91" spans="2:12">
      <c r="B91" t="str">
        <f>'Rough Data'!B18</f>
        <v>Redemp n Canc of Shares</v>
      </c>
      <c r="C91" s="20">
        <f>'Rough Data'!C18</f>
        <v>1301</v>
      </c>
      <c r="D91" s="20">
        <f>'Rough Data'!D18</f>
        <v>0</v>
      </c>
      <c r="E91" s="20">
        <f>'Rough Data'!E18</f>
        <v>0</v>
      </c>
      <c r="F91" s="20">
        <f>'Rough Data'!F18</f>
        <v>34</v>
      </c>
      <c r="G91" s="20">
        <f>'Rough Data'!G18</f>
        <v>156</v>
      </c>
      <c r="H91" s="20">
        <f>'Rough Data'!H18</f>
        <v>378</v>
      </c>
      <c r="I91" s="20">
        <f>'Rough Data'!I18</f>
        <v>90</v>
      </c>
      <c r="J91" s="20">
        <f>'Rough Data'!J18</f>
        <v>1208</v>
      </c>
      <c r="K91" s="20">
        <f>'Rough Data'!K18</f>
        <v>166</v>
      </c>
      <c r="L91" s="20">
        <f>'Rough Data'!L18</f>
        <v>123</v>
      </c>
    </row>
    <row r="92" spans="2:12">
      <c r="B92" t="str">
        <f>'Rough Data'!B19</f>
        <v>Acquisition of companies</v>
      </c>
      <c r="C92" s="20">
        <f>'Rough Data'!C19</f>
        <v>-108</v>
      </c>
      <c r="D92" s="20">
        <f>'Rough Data'!D19</f>
        <v>-78</v>
      </c>
      <c r="E92" s="20">
        <f>'Rough Data'!E19</f>
        <v>-1081</v>
      </c>
      <c r="F92" s="20">
        <f>'Rough Data'!F19</f>
        <v>-255</v>
      </c>
      <c r="G92" s="20">
        <f>'Rough Data'!G19</f>
        <v>-34569</v>
      </c>
      <c r="H92" s="20">
        <f>'Rough Data'!H19</f>
        <v>-4433</v>
      </c>
      <c r="I92" s="20">
        <f>'Rough Data'!I19</f>
        <v>0</v>
      </c>
      <c r="J92" s="20">
        <f>'Rough Data'!J19</f>
        <v>-53</v>
      </c>
      <c r="K92" s="20">
        <f>'Rough Data'!K19</f>
        <v>-10569</v>
      </c>
      <c r="L92" s="20">
        <f>'Rough Data'!L19</f>
        <v>0</v>
      </c>
    </row>
    <row r="93" spans="2:12">
      <c r="B93" t="str">
        <f>'Rough Data'!B20</f>
        <v>Inter corporate deposits</v>
      </c>
      <c r="C93" s="20">
        <f>'Rough Data'!C20</f>
        <v>277</v>
      </c>
      <c r="D93" s="20">
        <f>'Rough Data'!D20</f>
        <v>0</v>
      </c>
      <c r="E93" s="20">
        <f>'Rough Data'!E20</f>
        <v>0</v>
      </c>
      <c r="F93" s="20">
        <f>'Rough Data'!F20</f>
        <v>0</v>
      </c>
      <c r="G93" s="20">
        <f>'Rough Data'!G20</f>
        <v>0</v>
      </c>
      <c r="H93" s="20">
        <f>'Rough Data'!H20</f>
        <v>0</v>
      </c>
      <c r="I93" s="20">
        <f>'Rough Data'!I20</f>
        <v>0</v>
      </c>
      <c r="J93" s="20">
        <f>'Rough Data'!J20</f>
        <v>0</v>
      </c>
      <c r="K93" s="20">
        <f>'Rough Data'!K20</f>
        <v>0</v>
      </c>
      <c r="L93" s="20">
        <f>'Rough Data'!L20</f>
        <v>0</v>
      </c>
    </row>
    <row r="94" spans="2:12">
      <c r="B94" t="str">
        <f>'Rough Data'!B21</f>
        <v>Other investing items</v>
      </c>
      <c r="C94" s="20">
        <f>'Rough Data'!C21</f>
        <v>-573</v>
      </c>
      <c r="D94" s="20">
        <f>'Rough Data'!D21</f>
        <v>496</v>
      </c>
      <c r="E94" s="20">
        <f>'Rough Data'!E21</f>
        <v>-437</v>
      </c>
      <c r="F94" s="20">
        <f>'Rough Data'!F21</f>
        <v>166</v>
      </c>
      <c r="G94" s="20">
        <f>'Rough Data'!G21</f>
        <v>471</v>
      </c>
      <c r="H94" s="20">
        <f>'Rough Data'!H21</f>
        <v>456</v>
      </c>
      <c r="I94" s="20">
        <f>'Rough Data'!I21</f>
        <v>236</v>
      </c>
      <c r="J94" s="20">
        <f>'Rough Data'!J21</f>
        <v>-1315</v>
      </c>
      <c r="K94" s="20">
        <f>'Rough Data'!K21</f>
        <v>609</v>
      </c>
      <c r="L94" s="20">
        <f>'Rough Data'!L21</f>
        <v>-481</v>
      </c>
    </row>
    <row r="95" spans="2:12">
      <c r="B95" s="22" t="s">
        <v>119</v>
      </c>
      <c r="C95" s="22">
        <f>SUM(C85:C94)</f>
        <v>-9020</v>
      </c>
      <c r="D95" s="22">
        <f t="shared" ref="D95:L95" si="27">SUM(D85:D94)</f>
        <v>-8794</v>
      </c>
      <c r="E95" s="22">
        <f t="shared" si="27"/>
        <v>-9490</v>
      </c>
      <c r="F95" s="22">
        <f t="shared" si="27"/>
        <v>-11731</v>
      </c>
      <c r="G95" s="22">
        <f t="shared" si="27"/>
        <v>-29177</v>
      </c>
      <c r="H95" s="22">
        <f t="shared" si="27"/>
        <v>-14012</v>
      </c>
      <c r="I95" s="22">
        <f t="shared" si="27"/>
        <v>-9438</v>
      </c>
      <c r="J95" s="22">
        <f t="shared" si="27"/>
        <v>-10904</v>
      </c>
      <c r="K95" s="22">
        <f t="shared" si="27"/>
        <v>-18178</v>
      </c>
      <c r="L95" s="22">
        <f t="shared" si="27"/>
        <v>-14254</v>
      </c>
    </row>
    <row r="96" spans="2:12">
      <c r="B96" s="2" t="s">
        <v>118</v>
      </c>
    </row>
    <row r="97" spans="2:12">
      <c r="B97" t="str">
        <f>'Rough Data'!B23</f>
        <v>Proceeds from shares</v>
      </c>
      <c r="C97">
        <f>'Rough Data'!C23</f>
        <v>13</v>
      </c>
      <c r="D97">
        <f>'Rough Data'!D23</f>
        <v>0</v>
      </c>
      <c r="E97">
        <f>'Rough Data'!E23</f>
        <v>652</v>
      </c>
      <c r="F97">
        <f>'Rough Data'!F23</f>
        <v>9087</v>
      </c>
      <c r="G97">
        <f>'Rough Data'!G23</f>
        <v>0</v>
      </c>
      <c r="H97">
        <f>'Rough Data'!H23</f>
        <v>188</v>
      </c>
      <c r="I97">
        <f>'Rough Data'!I23</f>
        <v>3239</v>
      </c>
      <c r="J97">
        <f>'Rough Data'!J23</f>
        <v>326</v>
      </c>
      <c r="K97">
        <f>'Rough Data'!K23</f>
        <v>1</v>
      </c>
      <c r="L97">
        <f>'Rough Data'!L23</f>
        <v>0</v>
      </c>
    </row>
    <row r="98" spans="2:12">
      <c r="B98" t="str">
        <f>'Rough Data'!B24</f>
        <v>Proceeds from borrowings</v>
      </c>
      <c r="C98">
        <f>'Rough Data'!C24</f>
        <v>0</v>
      </c>
      <c r="D98">
        <f>'Rough Data'!D24</f>
        <v>0</v>
      </c>
      <c r="E98">
        <f>'Rough Data'!E24</f>
        <v>0</v>
      </c>
      <c r="F98">
        <f>'Rough Data'!F24</f>
        <v>0</v>
      </c>
      <c r="G98">
        <f>'Rough Data'!G24</f>
        <v>33344</v>
      </c>
      <c r="H98">
        <f>'Rough Data'!H24</f>
        <v>16574</v>
      </c>
      <c r="I98">
        <f>'Rough Data'!I24</f>
        <v>9801</v>
      </c>
      <c r="J98">
        <f>'Rough Data'!J24</f>
        <v>12439</v>
      </c>
      <c r="K98">
        <f>'Rough Data'!K24</f>
        <v>16769</v>
      </c>
      <c r="L98">
        <f>'Rough Data'!L24</f>
        <v>14120</v>
      </c>
    </row>
    <row r="99" spans="2:12">
      <c r="B99" t="str">
        <f>'Rough Data'!B25</f>
        <v>Repayment of borrowings</v>
      </c>
      <c r="C99">
        <f>'Rough Data'!C25</f>
        <v>0</v>
      </c>
      <c r="D99">
        <f>'Rough Data'!D25</f>
        <v>0</v>
      </c>
      <c r="E99">
        <f>'Rough Data'!E25</f>
        <v>0</v>
      </c>
      <c r="F99">
        <f>'Rough Data'!F25</f>
        <v>0</v>
      </c>
      <c r="G99">
        <f>'Rough Data'!G25</f>
        <v>-25077</v>
      </c>
      <c r="H99">
        <f>'Rough Data'!H25</f>
        <v>-7937</v>
      </c>
      <c r="I99">
        <f>'Rough Data'!I25</f>
        <v>-39177</v>
      </c>
      <c r="J99">
        <f>'Rough Data'!J25</f>
        <v>-26360</v>
      </c>
      <c r="K99">
        <f>'Rough Data'!K25</f>
        <v>-10226</v>
      </c>
      <c r="L99">
        <f>'Rough Data'!L25</f>
        <v>-11908</v>
      </c>
    </row>
    <row r="100" spans="2:12">
      <c r="B100" t="str">
        <f>'Rough Data'!B26</f>
        <v>Interest paid fin</v>
      </c>
      <c r="C100">
        <f>'Rough Data'!C26</f>
        <v>-5428</v>
      </c>
      <c r="D100">
        <f>'Rough Data'!D26</f>
        <v>-5483</v>
      </c>
      <c r="E100">
        <f>'Rough Data'!E26</f>
        <v>-4733</v>
      </c>
      <c r="F100">
        <f>'Rough Data'!F26</f>
        <v>-5146</v>
      </c>
      <c r="G100">
        <f>'Rough Data'!G26</f>
        <v>-6901</v>
      </c>
      <c r="H100">
        <f>'Rough Data'!H26</f>
        <v>-7419</v>
      </c>
      <c r="I100">
        <f>'Rough Data'!I26</f>
        <v>-6804</v>
      </c>
      <c r="J100">
        <f>'Rough Data'!J26</f>
        <v>-4687</v>
      </c>
      <c r="K100">
        <f>'Rough Data'!K26</f>
        <v>-6120</v>
      </c>
      <c r="L100">
        <f>'Rough Data'!L26</f>
        <v>-8145</v>
      </c>
    </row>
    <row r="101" spans="2:12">
      <c r="B101" t="str">
        <f>'Rough Data'!B27</f>
        <v>Dividends paid</v>
      </c>
      <c r="C101">
        <f>'Rough Data'!C27</f>
        <v>-983</v>
      </c>
      <c r="D101">
        <f>'Rough Data'!D27</f>
        <v>-788</v>
      </c>
      <c r="E101">
        <f>'Rough Data'!E27</f>
        <v>-791</v>
      </c>
      <c r="F101">
        <f>'Rough Data'!F27</f>
        <v>-982</v>
      </c>
      <c r="G101">
        <f>'Rough Data'!G27</f>
        <v>-1186</v>
      </c>
      <c r="H101">
        <f>'Rough Data'!H27</f>
        <v>-1507</v>
      </c>
      <c r="I101">
        <f>'Rough Data'!I27</f>
        <v>-1151</v>
      </c>
      <c r="J101">
        <f>'Rough Data'!J27</f>
        <v>-3020</v>
      </c>
      <c r="K101">
        <f>'Rough Data'!K27</f>
        <v>-6293</v>
      </c>
      <c r="L101">
        <f>'Rough Data'!L27</f>
        <v>-4429</v>
      </c>
    </row>
    <row r="102" spans="2:12">
      <c r="B102" t="str">
        <f>'Rough Data'!B28</f>
        <v>Financial liabilities</v>
      </c>
      <c r="C102">
        <f>'Rough Data'!C28</f>
        <v>0</v>
      </c>
      <c r="D102">
        <f>'Rough Data'!D28</f>
        <v>-200</v>
      </c>
      <c r="E102">
        <f>'Rough Data'!E28</f>
        <v>-208</v>
      </c>
      <c r="F102">
        <f>'Rough Data'!F28</f>
        <v>-211</v>
      </c>
      <c r="G102">
        <f>'Rough Data'!G28</f>
        <v>-276</v>
      </c>
      <c r="H102">
        <f>'Rough Data'!H28</f>
        <v>-1029</v>
      </c>
      <c r="I102">
        <f>'Rough Data'!I28</f>
        <v>-1284</v>
      </c>
      <c r="J102">
        <f>'Rough Data'!J28</f>
        <v>-1310</v>
      </c>
      <c r="K102">
        <f>'Rough Data'!K28</f>
        <v>-1114</v>
      </c>
      <c r="L102">
        <f>'Rough Data'!L28</f>
        <v>-1140</v>
      </c>
    </row>
    <row r="103" spans="2:12">
      <c r="B103" t="str">
        <f>'Rough Data'!B29</f>
        <v>Other financing items</v>
      </c>
      <c r="C103">
        <f>'Rough Data'!C29</f>
        <v>3781</v>
      </c>
      <c r="D103">
        <f>'Rough Data'!D29</f>
        <v>1743</v>
      </c>
      <c r="E103">
        <f>'Rough Data'!E29</f>
        <v>2501</v>
      </c>
      <c r="F103">
        <f>'Rough Data'!F29</f>
        <v>3892</v>
      </c>
      <c r="G103">
        <f>'Rough Data'!G29</f>
        <v>-576</v>
      </c>
      <c r="H103">
        <f>'Rough Data'!H29</f>
        <v>-564</v>
      </c>
      <c r="I103">
        <f>'Rough Data'!I29</f>
        <v>-1714</v>
      </c>
      <c r="J103">
        <f>'Rough Data'!J29</f>
        <v>-789</v>
      </c>
      <c r="K103">
        <f>'Rough Data'!K29</f>
        <v>2</v>
      </c>
      <c r="L103">
        <f>'Rough Data'!L29</f>
        <v>404</v>
      </c>
    </row>
    <row r="104" spans="2:12">
      <c r="B104" s="22" t="s">
        <v>120</v>
      </c>
      <c r="C104" s="2">
        <f t="shared" ref="C104:L104" si="28">SUM(C97:C103)</f>
        <v>-2617</v>
      </c>
      <c r="D104" s="2">
        <f t="shared" si="28"/>
        <v>-4728</v>
      </c>
      <c r="E104" s="2">
        <f t="shared" si="28"/>
        <v>-2579</v>
      </c>
      <c r="F104" s="2">
        <f t="shared" si="28"/>
        <v>6640</v>
      </c>
      <c r="G104" s="2">
        <f t="shared" si="28"/>
        <v>-672</v>
      </c>
      <c r="H104" s="2">
        <f t="shared" si="28"/>
        <v>-1694</v>
      </c>
      <c r="I104" s="2">
        <f t="shared" si="28"/>
        <v>-37090</v>
      </c>
      <c r="J104" s="2">
        <f t="shared" si="28"/>
        <v>-23401</v>
      </c>
      <c r="K104" s="2">
        <f t="shared" si="28"/>
        <v>-6981</v>
      </c>
      <c r="L104" s="2">
        <f t="shared" si="28"/>
        <v>-11098</v>
      </c>
    </row>
    <row r="106" spans="2:12">
      <c r="B106" s="2" t="s">
        <v>20</v>
      </c>
      <c r="C106" s="22">
        <f t="shared" ref="C106:L106" si="29">C83+C104+C95</f>
        <v>594</v>
      </c>
      <c r="D106" s="22">
        <f t="shared" si="29"/>
        <v>4100</v>
      </c>
      <c r="E106" s="22">
        <f t="shared" si="29"/>
        <v>-6159</v>
      </c>
      <c r="F106" s="22">
        <f t="shared" si="29"/>
        <v>-6343</v>
      </c>
      <c r="G106" s="22">
        <f t="shared" si="29"/>
        <v>-1922</v>
      </c>
      <c r="H106" s="22">
        <f t="shared" si="29"/>
        <v>8658</v>
      </c>
      <c r="I106" s="22">
        <f t="shared" si="29"/>
        <v>14291</v>
      </c>
      <c r="J106" s="22">
        <f t="shared" si="29"/>
        <v>457</v>
      </c>
      <c r="K106" s="22">
        <f t="shared" si="29"/>
        <v>-7182</v>
      </c>
      <c r="L106" s="22">
        <f t="shared" si="29"/>
        <v>-1667</v>
      </c>
    </row>
  </sheetData>
  <mergeCells count="1">
    <mergeCell ref="B2:L2"/>
  </mergeCells>
  <pageMargins left="0.7" right="0.7" top="0.75" bottom="0.75" header="0.3" footer="0.3"/>
  <ignoredErrors>
    <ignoredError xmlns:x16r3="http://schemas.microsoft.com/office/spreadsheetml/2018/08/main" sqref="C3:L3" x16r3:misleadingFormat="1"/>
    <ignoredError sqref="M6 M21 M27 M33 C15:M15"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8C8E5-2145-49D6-9827-7E4D59FF08F7}">
  <dimension ref="B2:P45"/>
  <sheetViews>
    <sheetView showGridLines="0" topLeftCell="A32" workbookViewId="0">
      <selection activeCell="O48" sqref="O48:O49"/>
    </sheetView>
  </sheetViews>
  <sheetFormatPr defaultRowHeight="15"/>
  <cols>
    <col min="1" max="1" width="1.85546875" customWidth="1"/>
    <col min="2" max="2" width="26.42578125" bestFit="1" customWidth="1"/>
    <col min="3" max="3" width="9.28515625" customWidth="1"/>
    <col min="5" max="6" width="9.85546875" bestFit="1" customWidth="1"/>
    <col min="13" max="13" width="11.42578125" customWidth="1"/>
  </cols>
  <sheetData>
    <row r="2" spans="2:15">
      <c r="B2" s="189" t="str">
        <f>"Ratio Analysis-"&amp;'Data Sheet'!B1</f>
        <v>Ratio Analysis-TATA STEEL LTD</v>
      </c>
      <c r="C2" s="189"/>
      <c r="D2" s="189"/>
      <c r="E2" s="189"/>
      <c r="F2" s="189"/>
      <c r="G2" s="189"/>
      <c r="H2" s="189"/>
      <c r="I2" s="189"/>
      <c r="J2" s="189"/>
      <c r="K2" s="189"/>
      <c r="L2" s="189"/>
      <c r="M2" s="27"/>
      <c r="N2" s="27"/>
      <c r="O2" s="27"/>
    </row>
    <row r="3" spans="2:15">
      <c r="B3" s="9" t="s">
        <v>55</v>
      </c>
      <c r="C3" s="10">
        <f>'Data Sheet'!B16</f>
        <v>42094</v>
      </c>
      <c r="D3" s="10">
        <f>'Data Sheet'!C16</f>
        <v>42460</v>
      </c>
      <c r="E3" s="10">
        <f>'Data Sheet'!D16</f>
        <v>42825</v>
      </c>
      <c r="F3" s="10">
        <f>'Data Sheet'!E16</f>
        <v>43190</v>
      </c>
      <c r="G3" s="10">
        <f>'Data Sheet'!F16</f>
        <v>43555</v>
      </c>
      <c r="H3" s="10">
        <f>'Data Sheet'!G16</f>
        <v>43921</v>
      </c>
      <c r="I3" s="10">
        <f>'Data Sheet'!H16</f>
        <v>44286</v>
      </c>
      <c r="J3" s="10">
        <f>'Data Sheet'!I16</f>
        <v>44651</v>
      </c>
      <c r="K3" s="10">
        <f>'Data Sheet'!J16</f>
        <v>45016</v>
      </c>
      <c r="L3" s="10">
        <f>'Data Sheet'!K16</f>
        <v>45382</v>
      </c>
      <c r="M3" s="27" t="s">
        <v>197</v>
      </c>
      <c r="N3" s="27" t="s">
        <v>195</v>
      </c>
      <c r="O3" s="27" t="s">
        <v>196</v>
      </c>
    </row>
    <row r="4" spans="2:15">
      <c r="D4" s="23"/>
      <c r="E4" s="23"/>
      <c r="F4" s="23"/>
      <c r="G4" s="23"/>
      <c r="H4" s="23"/>
      <c r="I4" s="23"/>
      <c r="J4" s="23"/>
      <c r="K4" s="23"/>
      <c r="L4" s="23"/>
    </row>
    <row r="5" spans="2:15">
      <c r="B5" s="28" t="s">
        <v>122</v>
      </c>
      <c r="C5" s="28"/>
      <c r="D5" s="29">
        <f>'Histoirical FC'!D6/'Histoirical FC'!C6-1</f>
        <v>-0.26908965086453251</v>
      </c>
      <c r="E5" s="29">
        <f>'Histoirical FC'!E6/'Histoirical FC'!D6-1</f>
        <v>0.10135564536439667</v>
      </c>
      <c r="F5" s="29">
        <f>'Histoirical FC'!F6/'Histoirical FC'!E6-1</f>
        <v>9.7504065470685575E-2</v>
      </c>
      <c r="G5" s="29">
        <f>'Histoirical FC'!G6/'Histoirical FC'!F6-1</f>
        <v>0.27927123506895413</v>
      </c>
      <c r="H5" s="29">
        <f>'Histoirical FC'!H6/'Histoirical FC'!G6-1</f>
        <v>-0.11322670361495935</v>
      </c>
      <c r="I5" s="29">
        <f>'Histoirical FC'!I6/'Histoirical FC'!H6-1</f>
        <v>0.11785098555858697</v>
      </c>
      <c r="J5" s="29">
        <f>'Histoirical FC'!J6/'Histoirical FC'!I6-1</f>
        <v>0.56089734115499379</v>
      </c>
      <c r="K5" s="29">
        <f>'Histoirical FC'!K6/'Histoirical FC'!J6-1</f>
        <v>-2.4859897662383723E-3</v>
      </c>
      <c r="L5" s="29">
        <f>'Histoirical FC'!L6/'Histoirical FC'!K6-1</f>
        <v>-5.8277186087402622E-2</v>
      </c>
      <c r="M5" s="28"/>
      <c r="N5" s="30">
        <f>AVERAGE(D5:L5)</f>
        <v>7.9311082476053812E-2</v>
      </c>
      <c r="O5" s="30">
        <f>MEDIAN(D5:L5)</f>
        <v>9.7504065470685575E-2</v>
      </c>
    </row>
    <row r="6" spans="2:15">
      <c r="B6" t="s">
        <v>123</v>
      </c>
      <c r="D6" s="31">
        <f>'Histoirical FC'!D18/'Histoirical FC'!C18-1</f>
        <v>-1.1834150806129846</v>
      </c>
      <c r="E6" s="31">
        <f>'Histoirical FC'!E18/'Histoirical FC'!D18-1</f>
        <v>-22.021735653509246</v>
      </c>
      <c r="F6" s="31">
        <f>'Histoirical FC'!F18/'Histoirical FC'!E18-1</f>
        <v>0.6306903039723426</v>
      </c>
      <c r="G6" s="31">
        <f>'Histoirical FC'!G18/'Histoirical FC'!F18-1</f>
        <v>0.36788877437283007</v>
      </c>
      <c r="H6" s="31">
        <f>'Histoirical FC'!H18/'Histoirical FC'!G18-1</f>
        <v>-0.40436151990127622</v>
      </c>
      <c r="I6" s="31">
        <f>'Histoirical FC'!I18/'Histoirical FC'!H18-1</f>
        <v>0.74678779091407699</v>
      </c>
      <c r="J6" s="31">
        <f>'Histoirical FC'!J18/'Histoirical FC'!I18-1</f>
        <v>1.0813469987470614</v>
      </c>
      <c r="K6" s="31">
        <f>'Histoirical FC'!K18/'Histoirical FC'!J18-1</f>
        <v>-0.49125554516895964</v>
      </c>
      <c r="L6" s="31">
        <f>'Histoirical FC'!L18/'Histoirical FC'!K18-1</f>
        <v>-0.31121331906715011</v>
      </c>
      <c r="N6" s="24">
        <f t="shared" ref="N6:N45" si="0">AVERAGE(D6:L6)</f>
        <v>-2.3983630278059227</v>
      </c>
      <c r="O6" s="24">
        <f t="shared" ref="O6:O45" si="1">MEDIAN(D6:L6)</f>
        <v>-0.31121331906715011</v>
      </c>
    </row>
    <row r="7" spans="2:15">
      <c r="B7" t="s">
        <v>124</v>
      </c>
      <c r="D7" s="31">
        <f>'Histoirical FC'!D24/'Histoirical FC'!C24-1</f>
        <v>1.340136188612564</v>
      </c>
      <c r="E7" s="31">
        <f>'Histoirical FC'!E24/'Histoirical FC'!D24-1</f>
        <v>-2.2594852307728632</v>
      </c>
      <c r="F7" s="31">
        <f>'Histoirical FC'!F24/'Histoirical FC'!E24-1</f>
        <v>1.1003901884014322</v>
      </c>
      <c r="G7" s="31">
        <f>'Histoirical FC'!G24/'Histoirical FC'!F24-1</f>
        <v>0.40052920404626957</v>
      </c>
      <c r="H7" s="31">
        <f>'Histoirical FC'!H24/'Histoirical FC'!G24-1</f>
        <v>-0.58945349986963258</v>
      </c>
      <c r="I7" s="31">
        <f>'Histoirical FC'!I24/'Histoirical FC'!H24-1</f>
        <v>1.3575528715974676</v>
      </c>
      <c r="J7" s="31">
        <f>'Histoirical FC'!J24/'Histoirical FC'!I24-1</f>
        <v>1.5570049204019454</v>
      </c>
      <c r="K7" s="31">
        <f>'Histoirical FC'!K24/'Histoirical FC'!J24-1</f>
        <v>-0.57776524258178275</v>
      </c>
      <c r="L7" s="31">
        <f>'Histoirical FC'!L24/'Histoirical FC'!K24-1</f>
        <v>-0.46153792560492146</v>
      </c>
      <c r="N7" s="24">
        <f t="shared" si="0"/>
        <v>0.20748571935894214</v>
      </c>
      <c r="O7" s="24">
        <f t="shared" si="1"/>
        <v>0.40052920404626957</v>
      </c>
    </row>
    <row r="8" spans="2:15">
      <c r="B8" t="s">
        <v>125</v>
      </c>
      <c r="D8" s="31">
        <f>'Histoirical FC'!D36/'Histoirical FC'!C36-1</f>
        <v>8.9757866426531496E-2</v>
      </c>
      <c r="E8" s="31">
        <f>'Histoirical FC'!E36/'Histoirical FC'!D36-1</f>
        <v>-0.96500402104222471</v>
      </c>
      <c r="F8" s="31">
        <f>'Histoirical FC'!F36/'Histoirical FC'!E36-1</f>
        <v>-19.037263479681698</v>
      </c>
      <c r="G8" s="31">
        <f>'Histoirical FC'!G36/'Histoirical FC'!F36-1</f>
        <v>0.11008091262663555</v>
      </c>
      <c r="H8" s="31">
        <f>'Histoirical FC'!H36/'Histoirical FC'!G36-1</f>
        <v>-0.46599700441966474</v>
      </c>
      <c r="I8" s="31">
        <f>'Histoirical FC'!I36/'Histoirical FC'!H36-1</f>
        <v>0.97423150485053589</v>
      </c>
      <c r="J8" s="31">
        <f>'Histoirical FC'!J36/'Histoirical FC'!I36-1</f>
        <v>4.0498476281552769</v>
      </c>
      <c r="K8" s="31">
        <f>'Histoirical FC'!K36/'Histoirical FC'!J36-1</f>
        <v>-0.83914467804534676</v>
      </c>
      <c r="L8" s="31">
        <f>'Histoirical FC'!L36/'Histoirical FC'!K36-1</f>
        <v>-0.83161120665673649</v>
      </c>
      <c r="N8" s="24">
        <f t="shared" si="0"/>
        <v>-1.8794558308651876</v>
      </c>
      <c r="O8" s="24">
        <f>MEDIAN(D8:L8)</f>
        <v>-0.46599700441966474</v>
      </c>
    </row>
    <row r="9" spans="2:15">
      <c r="B9" s="32" t="s">
        <v>126</v>
      </c>
      <c r="C9" s="32"/>
      <c r="D9" s="33">
        <f>'Histoirical FC'!D44/'Histoirical FC'!C44-1</f>
        <v>-1.2095788349438807E-3</v>
      </c>
      <c r="E9" s="33">
        <f>'Histoirical FC'!E44/'Histoirical FC'!D44-1</f>
        <v>0.25000322086087157</v>
      </c>
      <c r="F9" s="33">
        <f>'Histoirical FC'!F44/'Histoirical FC'!E44-1</f>
        <v>0.18021550901743044</v>
      </c>
      <c r="G9" s="33">
        <f>'Histoirical FC'!G44/'Histoirical FC'!F44-1</f>
        <v>0.29997535883641424</v>
      </c>
      <c r="H9" s="33">
        <f>'Histoirical FC'!H44/'Histoirical FC'!G44-1</f>
        <v>-0.23076147861490703</v>
      </c>
      <c r="I9" s="33">
        <f>'Histoirical FC'!I44/'Histoirical FC'!H44-1</f>
        <v>1.4617851486157654</v>
      </c>
      <c r="J9" s="33">
        <f>'Histoirical FC'!J44/'Histoirical FC'!I44-1</f>
        <v>1.0381154123780019</v>
      </c>
      <c r="K9" s="33">
        <f>'Histoirical FC'!K44/'Histoirical FC'!J44-1</f>
        <v>-0.29459178519120255</v>
      </c>
      <c r="L9" s="33">
        <f>'Histoirical FC'!L44/'Histoirical FC'!K44-1</f>
        <v>1.5657976727423417E-5</v>
      </c>
      <c r="M9" s="32"/>
      <c r="N9" s="34">
        <f t="shared" si="0"/>
        <v>0.30039416278268416</v>
      </c>
      <c r="O9" s="34">
        <f t="shared" si="1"/>
        <v>0.18021550901743044</v>
      </c>
    </row>
    <row r="10" spans="2:15">
      <c r="N10" s="24"/>
      <c r="O10" s="24"/>
    </row>
    <row r="11" spans="2:15">
      <c r="B11" s="28" t="s">
        <v>127</v>
      </c>
      <c r="C11" s="29">
        <f>'Histoirical FC'!C12/'Histoirical FC'!C6</f>
        <v>0.25241468453925942</v>
      </c>
      <c r="D11" s="29">
        <f>'Histoirical FC'!D12/'Histoirical FC'!D6</f>
        <v>0.22289533085561364</v>
      </c>
      <c r="E11" s="29">
        <f>'Histoirical FC'!E12/'Histoirical FC'!E6</f>
        <v>0.30919420598966585</v>
      </c>
      <c r="F11" s="29">
        <f>'Histoirical FC'!F12/'Histoirical FC'!F6</f>
        <v>0.31269217690648704</v>
      </c>
      <c r="G11" s="29">
        <f>'Histoirical FC'!G12/'Histoirical FC'!G6</f>
        <v>0.33030553439836208</v>
      </c>
      <c r="H11" s="29">
        <f>'Histoirical FC'!H12/'Histoirical FC'!H6</f>
        <v>0.26646118327109114</v>
      </c>
      <c r="I11" s="29">
        <f>'Histoirical FC'!I12/'Histoirical FC'!I6</f>
        <v>0.33853992515908138</v>
      </c>
      <c r="J11" s="29">
        <f>'Histoirical FC'!J12/'Histoirical FC'!J6</f>
        <v>0.41135563791268842</v>
      </c>
      <c r="K11" s="29">
        <f>'Histoirical FC'!K12/'Histoirical FC'!K6</f>
        <v>0.26719790933891058</v>
      </c>
      <c r="L11" s="29">
        <f>'Histoirical FC'!L12/'Histoirical FC'!L6</f>
        <v>0.25487765063242362</v>
      </c>
      <c r="M11" s="28"/>
      <c r="N11" s="30">
        <f t="shared" si="0"/>
        <v>0.30150217271825819</v>
      </c>
      <c r="O11" s="30">
        <f t="shared" si="1"/>
        <v>0.30919420598966585</v>
      </c>
    </row>
    <row r="12" spans="2:15">
      <c r="B12" t="s">
        <v>129</v>
      </c>
      <c r="C12" s="31">
        <f>'Histoirical FC'!C18/'Histoirical FC'!C6</f>
        <v>2.4435762398611269E-2</v>
      </c>
      <c r="D12" s="31">
        <f>'Histoirical FC'!D18/'Histoirical FC'!D6</f>
        <v>-6.1319248461624209E-3</v>
      </c>
      <c r="E12" s="31">
        <f>'Histoirical FC'!E18/'Histoirical FC'!E6</f>
        <v>0.11704094286506557</v>
      </c>
      <c r="F12" s="31">
        <f>'Histoirical FC'!F18/'Histoirical FC'!F6</f>
        <v>0.17390143390128623</v>
      </c>
      <c r="G12" s="31">
        <f>'Histoirical FC'!G18/'Histoirical FC'!G6</f>
        <v>0.18594791531296043</v>
      </c>
      <c r="H12" s="31">
        <f>'Histoirical FC'!H18/'Histoirical FC'!H6</f>
        <v>0.12489971687921292</v>
      </c>
      <c r="I12" s="31">
        <f>'Histoirical FC'!I18/'Histoirical FC'!I6</f>
        <v>0.19517207870440212</v>
      </c>
      <c r="J12" s="31">
        <f>'Histoirical FC'!J18/'Histoirical FC'!J6</f>
        <v>0.26024826203499546</v>
      </c>
      <c r="K12" s="31">
        <f>'Histoirical FC'!K18/'Histoirical FC'!K6</f>
        <v>0.13272982517678361</v>
      </c>
      <c r="L12" s="31">
        <f>'Histoirical FC'!L18/'Histoirical FC'!L6</f>
        <v>9.7080090227907825E-2</v>
      </c>
      <c r="N12" s="24">
        <f t="shared" si="0"/>
        <v>0.1423209266951613</v>
      </c>
      <c r="O12" s="24">
        <f t="shared" si="1"/>
        <v>0.13272982517678361</v>
      </c>
    </row>
    <row r="13" spans="2:15">
      <c r="B13" t="s">
        <v>130</v>
      </c>
      <c r="C13" s="31">
        <f>'Histoirical FC'!C24/'Histoirical FC'!C6</f>
        <v>-1.8169550018483239E-2</v>
      </c>
      <c r="D13" s="31">
        <f>'Histoirical FC'!D24/'Histoirical FC'!D6</f>
        <v>-5.8172964138968795E-2</v>
      </c>
      <c r="E13" s="31">
        <f>'Histoirical FC'!E24/'Histoirical FC'!E6</f>
        <v>6.6525276800182942E-2</v>
      </c>
      <c r="F13" s="31">
        <f>'Histoirical FC'!F24/'Histoirical FC'!F6</f>
        <v>0.12731528116195928</v>
      </c>
      <c r="G13" s="31">
        <f>'Histoirical FC'!G24/'Histoirical FC'!G6</f>
        <v>0.13938308350931911</v>
      </c>
      <c r="H13" s="31">
        <f>'Histoirical FC'!H24/'Histoirical FC'!H6</f>
        <v>6.4529725179368877E-2</v>
      </c>
      <c r="I13" s="31">
        <f>'Histoirical FC'!I24/'Histoirical FC'!I6</f>
        <v>0.13609348729428053</v>
      </c>
      <c r="J13" s="31">
        <f>'Histoirical FC'!J24/'Histoirical FC'!J6</f>
        <v>0.22294337204049353</v>
      </c>
      <c r="K13" s="31">
        <f>'Histoirical FC'!K24/'Histoirical FC'!K6</f>
        <v>9.4369041081896476E-2</v>
      </c>
      <c r="L13" s="31">
        <f>'Histoirical FC'!L24/'Histoirical FC'!L6</f>
        <v>5.3958711490182179E-2</v>
      </c>
      <c r="N13" s="24">
        <f t="shared" si="0"/>
        <v>9.4105001602079352E-2</v>
      </c>
      <c r="O13" s="24">
        <f>MEDIAN(D13:L13)</f>
        <v>9.4369041081896476E-2</v>
      </c>
    </row>
    <row r="14" spans="2:15">
      <c r="B14" t="s">
        <v>131</v>
      </c>
      <c r="C14" s="31">
        <f>'Histoirical FC'!C30/'Histoirical FC'!C6</f>
        <v>-5.291951691900984E-2</v>
      </c>
      <c r="D14" s="31">
        <f>'Histoirical FC'!D30/'Histoirical FC'!D6</f>
        <v>-9.9573656456860712E-2</v>
      </c>
      <c r="E14" s="31">
        <f>'Histoirical FC'!E30/'Histoirical FC'!E6</f>
        <v>2.1358525271101145E-2</v>
      </c>
      <c r="F14" s="31">
        <f>'Histoirical FC'!F30/'Histoirical FC'!F6</f>
        <v>8.305742185316288E-2</v>
      </c>
      <c r="G14" s="31">
        <f>'Histoirical FC'!G30/'Histoirical FC'!G6</f>
        <v>9.0799655658351075E-2</v>
      </c>
      <c r="H14" s="31">
        <f>'Histoirical FC'!H30/'Histoirical FC'!H6</f>
        <v>1.0648731749759456E-2</v>
      </c>
      <c r="I14" s="31">
        <f>'Histoirical FC'!I30/'Histoirical FC'!I6</f>
        <v>8.7424304603024847E-2</v>
      </c>
      <c r="J14" s="31">
        <f>'Histoirical FC'!J30/'Histoirical FC'!J6</f>
        <v>0.20055355984364109</v>
      </c>
      <c r="K14" s="31">
        <f>'Histoirical FC'!K30/'Histoirical FC'!K6</f>
        <v>6.8486031528971453E-2</v>
      </c>
      <c r="L14" s="31">
        <f>'Histoirical FC'!L30/'Histoirical FC'!L6</f>
        <v>2.1198994042783349E-2</v>
      </c>
      <c r="N14" s="24">
        <f t="shared" si="0"/>
        <v>5.3772618677103846E-2</v>
      </c>
      <c r="O14" s="24">
        <f t="shared" si="1"/>
        <v>6.8486031528971453E-2</v>
      </c>
    </row>
    <row r="15" spans="2:15">
      <c r="B15" s="32" t="s">
        <v>128</v>
      </c>
      <c r="C15" s="33">
        <f>'Histoirical FC'!C36/'Histoirical FC'!C6</f>
        <v>-7.132339758944066E-2</v>
      </c>
      <c r="D15" s="33">
        <f>'Histoirical FC'!D36/'Histoirical FC'!D6</f>
        <v>-0.1063403106486243</v>
      </c>
      <c r="E15" s="33">
        <f>'Histoirical FC'!E36/'Histoirical FC'!E6</f>
        <v>-3.3790023136361625E-3</v>
      </c>
      <c r="F15" s="33">
        <f>'Histoirical FC'!F36/'Histoirical FC'!F6</f>
        <v>5.5533238506383871E-2</v>
      </c>
      <c r="G15" s="33">
        <f>'Histoirical FC'!G36/'Histoirical FC'!G6</f>
        <v>4.8188676796876793E-2</v>
      </c>
      <c r="H15" s="33">
        <f>'Histoirical FC'!H36/'Histoirical FC'!H6</f>
        <v>2.901857539856666E-2</v>
      </c>
      <c r="I15" s="33">
        <f>'Histoirical FC'!I36/'Histoirical FC'!I6</f>
        <v>5.1249573080712242E-2</v>
      </c>
      <c r="J15" s="33">
        <f>'Histoirical FC'!J36/'Histoirical FC'!J6</f>
        <v>0.16580368755968475</v>
      </c>
      <c r="K15" s="33">
        <f>'Histoirical FC'!K36/'Histoirical FC'!K6</f>
        <v>2.6736873136680824E-2</v>
      </c>
      <c r="L15" s="33">
        <f>'Histoirical FC'!L36/'Histoirical FC'!L6</f>
        <v>4.7808014616872755E-3</v>
      </c>
      <c r="M15" s="32"/>
      <c r="N15" s="34">
        <f t="shared" si="0"/>
        <v>3.0176901442036885E-2</v>
      </c>
      <c r="O15" s="34">
        <f t="shared" si="1"/>
        <v>2.901857539856666E-2</v>
      </c>
    </row>
    <row r="16" spans="2:15">
      <c r="N16" s="24"/>
      <c r="O16" s="24"/>
    </row>
    <row r="17" spans="2:15">
      <c r="B17" s="28" t="s">
        <v>132</v>
      </c>
      <c r="C17" s="30">
        <f>'Histoirical FC'!C16</f>
        <v>0.22797892214064816</v>
      </c>
      <c r="D17" s="30">
        <f>'Histoirical FC'!D16</f>
        <v>0.22902725570177607</v>
      </c>
      <c r="E17" s="30">
        <f>'Histoirical FC'!E16</f>
        <v>0.19215326312460029</v>
      </c>
      <c r="F17" s="30">
        <f>'Histoirical FC'!F16</f>
        <v>0.13879074300520078</v>
      </c>
      <c r="G17" s="30">
        <f>'Histoirical FC'!G16</f>
        <v>0.14435761908540165</v>
      </c>
      <c r="H17" s="30">
        <f>'Histoirical FC'!H16</f>
        <v>0.14156146639187825</v>
      </c>
      <c r="I17" s="30">
        <f>'Histoirical FC'!I16</f>
        <v>0.14336784645467926</v>
      </c>
      <c r="J17" s="30">
        <f>'Histoirical FC'!J16</f>
        <v>0.15110737587769296</v>
      </c>
      <c r="K17" s="30">
        <f>'Histoirical FC'!K16</f>
        <v>0.13446808416212699</v>
      </c>
      <c r="L17" s="30">
        <f>'Histoirical FC'!L16</f>
        <v>0.15779756040451579</v>
      </c>
      <c r="M17" s="28"/>
      <c r="N17" s="30">
        <f t="shared" si="0"/>
        <v>0.15918124602309691</v>
      </c>
      <c r="O17" s="30">
        <f t="shared" si="1"/>
        <v>0.14435761908540165</v>
      </c>
    </row>
    <row r="18" spans="2:15">
      <c r="B18" s="32" t="s">
        <v>133</v>
      </c>
      <c r="C18" s="34">
        <f>'Histoirical FC'!C22</f>
        <v>4.2605312417094511E-2</v>
      </c>
      <c r="D18" s="34">
        <f>'Histoirical FC'!D22</f>
        <v>5.2041039292806381E-2</v>
      </c>
      <c r="E18" s="34">
        <f>'Histoirical FC'!E22</f>
        <v>5.0515666064882614E-2</v>
      </c>
      <c r="F18" s="34">
        <f>'Histoirical FC'!F22</f>
        <v>4.6586152739326953E-2</v>
      </c>
      <c r="G18" s="34">
        <f>'Histoirical FC'!G22</f>
        <v>4.6564831803641286E-2</v>
      </c>
      <c r="H18" s="34">
        <f>'Histoirical FC'!H22</f>
        <v>6.0369991699844042E-2</v>
      </c>
      <c r="I18" s="34">
        <f>'Histoirical FC'!I22</f>
        <v>5.9078591410121603E-2</v>
      </c>
      <c r="J18" s="34">
        <f>'Histoirical FC'!J22</f>
        <v>3.7304889994501947E-2</v>
      </c>
      <c r="K18" s="34">
        <f>'Histoirical FC'!K22</f>
        <v>3.8360784094887142E-2</v>
      </c>
      <c r="L18" s="34">
        <f>'Histoirical FC'!L22</f>
        <v>4.3121378737725639E-2</v>
      </c>
      <c r="M18" s="32"/>
      <c r="N18" s="34">
        <f t="shared" si="0"/>
        <v>4.8215925093081952E-2</v>
      </c>
      <c r="O18" s="34">
        <f t="shared" si="1"/>
        <v>4.6586152739326953E-2</v>
      </c>
    </row>
    <row r="19" spans="2:15">
      <c r="C19" s="24"/>
      <c r="D19" s="24"/>
      <c r="E19" s="24"/>
      <c r="F19" s="24"/>
      <c r="G19" s="24"/>
      <c r="H19" s="24"/>
      <c r="I19" s="24"/>
      <c r="J19" s="24"/>
      <c r="K19" s="24"/>
      <c r="L19" s="24"/>
      <c r="N19" s="24"/>
      <c r="O19" s="24"/>
    </row>
    <row r="20" spans="2:15">
      <c r="B20" s="28" t="s">
        <v>134</v>
      </c>
      <c r="C20" s="28"/>
      <c r="D20" s="28"/>
      <c r="E20" s="28"/>
      <c r="F20" s="28"/>
      <c r="G20" s="28"/>
      <c r="H20" s="28"/>
      <c r="I20" s="28"/>
      <c r="J20" s="28"/>
      <c r="K20" s="28"/>
      <c r="L20" s="28"/>
      <c r="M20" s="28"/>
      <c r="N20" s="30"/>
      <c r="O20" s="30"/>
    </row>
    <row r="21" spans="2:15">
      <c r="B21" t="s">
        <v>135</v>
      </c>
      <c r="C21" s="35">
        <f>SUM('Rough Data'!P6:P7)/SUM('Rough Data'!P3:P4)</f>
        <v>2.4011611215668762</v>
      </c>
      <c r="D21" s="35">
        <f>SUM('Rough Data'!Q6:Q7)/SUM('Rough Data'!Q3:Q4)</f>
        <v>1.84292966248971</v>
      </c>
      <c r="E21" s="35">
        <f>SUM('Rough Data'!R6:R7)/SUM('Rough Data'!R3:R4)</f>
        <v>2.1774769295856582</v>
      </c>
      <c r="F21" s="35">
        <f>SUM('Rough Data'!S6:S7)/SUM('Rough Data'!S3:S4)</f>
        <v>1.456752805112451</v>
      </c>
      <c r="G21" s="35">
        <f>SUM('Rough Data'!T6:T7)/SUM('Rough Data'!T3:T4)</f>
        <v>1.3223793978962641</v>
      </c>
      <c r="H21" s="35">
        <f>SUM('Rough Data'!U6:U7)/SUM('Rough Data'!U3:U4)</f>
        <v>1.5397548113515276</v>
      </c>
      <c r="I21" s="35">
        <f>SUM('Rough Data'!V6:V7)/SUM('Rough Data'!V3:V4)</f>
        <v>1.1032072091488301</v>
      </c>
      <c r="J21" s="35">
        <f>SUM('Rough Data'!W6:W7)/SUM('Rough Data'!W3:W4)</f>
        <v>0.6014260374160062</v>
      </c>
      <c r="K21" s="35">
        <f>SUM('Rough Data'!X6:X7)/SUM('Rough Data'!X3:X4)</f>
        <v>0.75684406588929198</v>
      </c>
      <c r="L21" s="35">
        <f>SUM('Rough Data'!Y6:Y7)/SUM('Rough Data'!Y3:Y4)</f>
        <v>0.8863367197261911</v>
      </c>
      <c r="N21" s="24">
        <f t="shared" si="0"/>
        <v>1.2985675154017702</v>
      </c>
      <c r="O21" s="24">
        <f t="shared" si="1"/>
        <v>1.3223793978962641</v>
      </c>
    </row>
    <row r="22" spans="2:15">
      <c r="B22" s="32" t="s">
        <v>172</v>
      </c>
      <c r="C22" s="36">
        <f>'Histoirical FC'!C24/'Data Sheet'!B27</f>
        <v>-0.52286524676395874</v>
      </c>
      <c r="D22" s="36">
        <f>'Histoirical FC'!D24/'Data Sheet'!C27</f>
        <v>-1.4051205639821753</v>
      </c>
      <c r="E22" s="36">
        <f>'Histoirical FC'!E24/'Data Sheet'!D27</f>
        <v>1.4728815898426721</v>
      </c>
      <c r="F22" s="36">
        <f>'Histoirical FC'!F24/'Data Sheet'!E27</f>
        <v>2.8766705654165006</v>
      </c>
      <c r="G22" s="36">
        <f>'Histoirical FC'!G24/'Data Sheet'!F27</f>
        <v>2.868942964191068</v>
      </c>
      <c r="H22" s="36">
        <f>'Histoirical FC'!H24/'Data Sheet'!G27</f>
        <v>1.1976342875650769</v>
      </c>
      <c r="I22" s="36">
        <f>'Histoirical FC'!I24/'Data Sheet'!H27</f>
        <v>2.7962969536106925</v>
      </c>
      <c r="J22" s="36">
        <f>'Histoirical FC'!J24/'Data Sheet'!I27</f>
        <v>9.9573578411629029</v>
      </c>
      <c r="K22" s="36">
        <f>'Histoirical FC'!K24/'Data Sheet'!J27</f>
        <v>3.6459840919554858</v>
      </c>
      <c r="L22" s="36">
        <f>'Histoirical FC'!L24/'Data Sheet'!K27</f>
        <v>1.647105521493641</v>
      </c>
      <c r="M22" s="32"/>
      <c r="N22" s="34">
        <f t="shared" si="0"/>
        <v>2.7841948056950963</v>
      </c>
      <c r="O22" s="34">
        <f t="shared" si="1"/>
        <v>2.7962969536106925</v>
      </c>
    </row>
    <row r="23" spans="2:15">
      <c r="N23" s="24"/>
      <c r="O23" s="24"/>
    </row>
    <row r="24" spans="2:15">
      <c r="B24" s="28" t="s">
        <v>173</v>
      </c>
      <c r="C24" s="28"/>
      <c r="D24" s="28"/>
      <c r="E24" s="28"/>
      <c r="F24" s="28"/>
      <c r="G24" s="28"/>
      <c r="H24" s="28"/>
      <c r="I24" s="28"/>
      <c r="J24" s="28"/>
      <c r="K24" s="28"/>
      <c r="L24" s="28"/>
      <c r="M24" s="28"/>
      <c r="N24" s="30"/>
      <c r="O24" s="30"/>
    </row>
    <row r="25" spans="2:15">
      <c r="B25" t="s">
        <v>174</v>
      </c>
      <c r="C25" s="31">
        <f>'Histoirical FC'!C36/SUM('Data Sheet'!B57:B58)</f>
        <v>-0.31738651540810436</v>
      </c>
      <c r="D25" s="31">
        <f>'Histoirical FC'!D36/SUM('Data Sheet'!C57:C58)</f>
        <v>-0.24793797754761607</v>
      </c>
      <c r="E25" s="31">
        <f>'Histoirical FC'!E36/SUM('Data Sheet'!D57:D58)</f>
        <v>-1.0033496107280595E-2</v>
      </c>
      <c r="F25" s="31">
        <f>'Histoirical FC'!F36/SUM('Data Sheet'!E57:E58)</f>
        <v>0.11244209439627857</v>
      </c>
      <c r="G25" s="31">
        <f>'Histoirical FC'!G36/SUM('Data Sheet'!F57:F58)</f>
        <v>0.11023360437158722</v>
      </c>
      <c r="H25" s="31">
        <f>'Histoirical FC'!H36/SUM('Data Sheet'!G57:G58)</f>
        <v>5.5143843873638729E-2</v>
      </c>
      <c r="I25" s="31">
        <f>'Histoirical FC'!I36/SUM('Data Sheet'!H57:H58)</f>
        <v>0.10789524126005849</v>
      </c>
      <c r="J25" s="31">
        <f>'Histoirical FC'!J36/SUM('Data Sheet'!I57:I58)</f>
        <v>0.35344508499599464</v>
      </c>
      <c r="K25" s="31">
        <f>'Histoirical FC'!K36/SUM('Data Sheet'!J57:J58)</f>
        <v>6.3119494073170954E-2</v>
      </c>
      <c r="L25" s="31">
        <f>'Histoirical FC'!L36/SUM('Data Sheet'!K57:K58)</f>
        <v>1.1904285899307107E-2</v>
      </c>
      <c r="N25" s="24">
        <f t="shared" si="0"/>
        <v>6.180135280168212E-2</v>
      </c>
      <c r="O25" s="24">
        <f t="shared" si="1"/>
        <v>6.3119494073170954E-2</v>
      </c>
    </row>
    <row r="26" spans="2:15">
      <c r="B26" t="s">
        <v>175</v>
      </c>
      <c r="C26" s="31">
        <f>'Histoirical FC'!C24/SUM('Histoirical FC'!C52:C54)</f>
        <v>-2.2621188444159484E-2</v>
      </c>
      <c r="D26" s="31">
        <f>'Histoirical FC'!D24/SUM('Histoirical FC'!D52:D54)</f>
        <v>-4.7181152833276084E-2</v>
      </c>
      <c r="E26" s="31">
        <f>'Histoirical FC'!E24/SUM('Histoirical FC'!E52:E54)</f>
        <v>6.1826652656239184E-2</v>
      </c>
      <c r="F26" s="31">
        <f>'Histoirical FC'!F24/SUM('Histoirical FC'!F52:F54)</f>
        <v>0.10254691500661331</v>
      </c>
      <c r="G26" s="31">
        <f>'Histoirical FC'!G24/SUM('Histoirical FC'!G52:G54)</f>
        <v>0.12946990508497344</v>
      </c>
      <c r="H26" s="31">
        <f>'Histoirical FC'!H24/SUM('Histoirical FC'!H52:H54)</f>
        <v>4.7509827307936389E-2</v>
      </c>
      <c r="I26" s="31">
        <f>'Histoirical FC'!I24/SUM('Histoirical FC'!I52:I54)</f>
        <v>0.13070294010981182</v>
      </c>
      <c r="J26" s="31">
        <f>'Histoirical FC'!J24/SUM('Histoirical FC'!J52:J54)</f>
        <v>0.28625170186857263</v>
      </c>
      <c r="K26" s="31">
        <f>'Histoirical FC'!K24/SUM('Histoirical FC'!K52:K54)</f>
        <v>0.12217019111302752</v>
      </c>
      <c r="L26" s="31">
        <f>'Histoirical FC'!L24/SUM('Histoirical FC'!L52:L54)</f>
        <v>6.9036993961741913E-2</v>
      </c>
      <c r="N26" s="24">
        <f t="shared" si="0"/>
        <v>0.10025933047507113</v>
      </c>
      <c r="O26" s="24">
        <f t="shared" si="1"/>
        <v>0.10254691500661331</v>
      </c>
    </row>
    <row r="27" spans="2:15">
      <c r="B27" t="s">
        <v>178</v>
      </c>
      <c r="C27" s="24">
        <f>'Histoirical FC'!C48</f>
        <v>1.078104459551271</v>
      </c>
      <c r="D27" s="24">
        <f>'Histoirical FC'!D48</f>
        <v>1.0715846964297573</v>
      </c>
      <c r="E27" s="24">
        <f>'Histoirical FC'!E48</f>
        <v>3.5568966425973811</v>
      </c>
      <c r="F27" s="24">
        <f>'Histoirical FC'!F48</f>
        <v>0.83271774671922538</v>
      </c>
      <c r="G27" s="24">
        <f>'Histoirical FC'!G48</f>
        <v>0.80410010187078984</v>
      </c>
      <c r="H27" s="24">
        <f>'Histoirical FC'!H48</f>
        <v>0.71780355311933153</v>
      </c>
      <c r="I27" s="24">
        <f>'Histoirical FC'!I48</f>
        <v>0.62621519823321037</v>
      </c>
      <c r="J27" s="24">
        <f>'Histoirical FC'!J48</f>
        <v>0.84602538534012806</v>
      </c>
      <c r="K27" s="24">
        <f>'Histoirical FC'!K48</f>
        <v>0.32429620271452214</v>
      </c>
      <c r="L27" s="24">
        <f>'Histoirical FC'!L48</f>
        <v>-3.0988481407786881</v>
      </c>
      <c r="N27" s="24">
        <f t="shared" si="0"/>
        <v>0.63119904291618434</v>
      </c>
      <c r="O27" s="24">
        <f t="shared" si="1"/>
        <v>0.80410010187078984</v>
      </c>
    </row>
    <row r="28" spans="2:15">
      <c r="B28" s="32" t="s">
        <v>177</v>
      </c>
      <c r="C28" s="34">
        <f>C27*C25</f>
        <v>-0.34217581766291549</v>
      </c>
      <c r="D28" s="34">
        <f t="shared" ref="D28:L28" si="2">D27*D25</f>
        <v>-0.26568654240377015</v>
      </c>
      <c r="E28" s="34">
        <f t="shared" si="2"/>
        <v>-3.5688108617500242E-2</v>
      </c>
      <c r="F28" s="34">
        <f t="shared" si="2"/>
        <v>9.3632527482059538E-2</v>
      </c>
      <c r="G28" s="34">
        <f t="shared" si="2"/>
        <v>8.8638852504777627E-2</v>
      </c>
      <c r="H28" s="34">
        <f t="shared" si="2"/>
        <v>3.9582447065155561E-2</v>
      </c>
      <c r="I28" s="34">
        <f t="shared" si="2"/>
        <v>6.7565639894087592E-2</v>
      </c>
      <c r="J28" s="34">
        <f t="shared" si="2"/>
        <v>0.29902351423031071</v>
      </c>
      <c r="K28" s="34">
        <f t="shared" si="2"/>
        <v>2.0469412245191127E-2</v>
      </c>
      <c r="L28" s="34">
        <f t="shared" si="2"/>
        <v>-3.6889574226365782E-2</v>
      </c>
      <c r="M28" s="32"/>
      <c r="N28" s="34">
        <f t="shared" si="0"/>
        <v>3.0072018685994E-2</v>
      </c>
      <c r="O28" s="34">
        <f t="shared" si="1"/>
        <v>3.9582447065155561E-2</v>
      </c>
    </row>
    <row r="29" spans="2:15">
      <c r="N29" s="24"/>
      <c r="O29" s="24"/>
    </row>
    <row r="30" spans="2:15">
      <c r="B30" s="28" t="s">
        <v>180</v>
      </c>
      <c r="C30" s="28"/>
      <c r="D30" s="28"/>
      <c r="E30" s="28"/>
      <c r="F30" s="28"/>
      <c r="G30" s="28"/>
      <c r="H30" s="28"/>
      <c r="I30" s="28"/>
      <c r="J30" s="28"/>
      <c r="K30" s="28"/>
      <c r="L30" s="28"/>
      <c r="M30" s="28"/>
      <c r="N30" s="30"/>
      <c r="O30" s="30"/>
    </row>
    <row r="31" spans="2:15">
      <c r="B31" t="s">
        <v>181</v>
      </c>
      <c r="C31" s="35">
        <f>'Histoirical FC'!C6/'Histoirical FC'!C64</f>
        <v>10.481224084081964</v>
      </c>
      <c r="D31" s="35">
        <f>'Histoirical FC'!D6/'Histoirical FC'!D64</f>
        <v>8.4504277230151619</v>
      </c>
      <c r="E31" s="35">
        <f>'Histoirical FC'!E6/'Histoirical FC'!E64</f>
        <v>9.691996596132503</v>
      </c>
      <c r="F31" s="35">
        <f>'Histoirical FC'!F6/'Histoirical FC'!F64</f>
        <v>9.9270163472814676</v>
      </c>
      <c r="G31" s="35">
        <f>'Histoirical FC'!G6/'Histoirical FC'!G64</f>
        <v>13.349334518669037</v>
      </c>
      <c r="H31" s="35">
        <f>'Histoirical FC'!H6/'Histoirical FC'!H64</f>
        <v>17.732180836559959</v>
      </c>
      <c r="I31" s="35">
        <f>'Histoirical FC'!I6/'Histoirical FC'!I64</f>
        <v>16.383312508385885</v>
      </c>
      <c r="J31" s="35">
        <f>'Histoirical FC'!J6/'Histoirical FC'!J64</f>
        <v>19.920839787595241</v>
      </c>
      <c r="K31" s="35">
        <f>'Histoirical FC'!K6/'Histoirical FC'!K64</f>
        <v>29.471432343010498</v>
      </c>
      <c r="L31" s="35">
        <f>'Histoirical FC'!L6/'Histoirical FC'!L64</f>
        <v>36.588118840334445</v>
      </c>
      <c r="N31" s="24">
        <f t="shared" si="0"/>
        <v>17.94607327788713</v>
      </c>
      <c r="O31" s="24">
        <f t="shared" si="1"/>
        <v>16.383312508385885</v>
      </c>
    </row>
    <row r="32" spans="2:15">
      <c r="B32" t="s">
        <v>182</v>
      </c>
      <c r="C32" s="35">
        <f>'Histoirical FC'!C6/'Rough Data'!P13</f>
        <v>7.2696055237102666</v>
      </c>
      <c r="D32" s="35">
        <f>'Histoirical FC'!D6/'Rough Data'!Q13</f>
        <v>5.4946769413159453</v>
      </c>
      <c r="E32" s="35">
        <f>'Histoirical FC'!E6/'Rough Data'!R13</f>
        <v>6.0460547001184448</v>
      </c>
      <c r="F32" s="35">
        <f>'Histoirical FC'!F6/'Rough Data'!S13</f>
        <v>6.0374777113745468</v>
      </c>
      <c r="G32" s="35">
        <f>'Histoirical FC'!G6/'Rough Data'!T13</f>
        <v>7.2601643873463182</v>
      </c>
      <c r="H32" s="35">
        <f>'Histoirical FC'!H6/'Rough Data'!U13</f>
        <v>6.5392942331976984</v>
      </c>
      <c r="I32" s="35">
        <f>'Histoirical FC'!I6/'Rough Data'!V13</f>
        <v>6.0189540570724382</v>
      </c>
      <c r="J32" s="35">
        <f>'Histoirical FC'!J6/'Rough Data'!W13</f>
        <v>6.6356363389092889</v>
      </c>
      <c r="K32" s="35">
        <f>'Histoirical FC'!K6/'Rough Data'!X13</f>
        <v>6.4322863637565089</v>
      </c>
      <c r="L32" s="35">
        <f>'Histoirical FC'!L6/'Rough Data'!Y13</f>
        <v>6.467356568364611</v>
      </c>
      <c r="N32" s="24">
        <f t="shared" si="0"/>
        <v>6.3257668112728664</v>
      </c>
      <c r="O32" s="24">
        <f t="shared" si="1"/>
        <v>6.4322863637565089</v>
      </c>
    </row>
    <row r="33" spans="2:16">
      <c r="B33" t="s">
        <v>183</v>
      </c>
      <c r="C33" s="35">
        <f>'Histoirical FC'!C6/'Histoirical FC'!C65</f>
        <v>5.5468878417457566</v>
      </c>
      <c r="D33" s="35">
        <f>'Histoirical FC'!D6/'Histoirical FC'!D65</f>
        <v>5.0948402889474158</v>
      </c>
      <c r="E33" s="35">
        <f>'Histoirical FC'!E6/'Histoirical FC'!E65</f>
        <v>4.527505037530509</v>
      </c>
      <c r="F33" s="35">
        <f>'Histoirical FC'!F6/'Histoirical FC'!F65</f>
        <v>4.3503192964324642</v>
      </c>
      <c r="G33" s="35">
        <f>'Histoirical FC'!G6/'Histoirical FC'!G65</f>
        <v>4.980682712020748</v>
      </c>
      <c r="H33" s="35">
        <f>'Histoirical FC'!H6/'Histoirical FC'!H65</f>
        <v>4.50023850354955</v>
      </c>
      <c r="I33" s="35">
        <f>'Histoirical FC'!I6/'Histoirical FC'!I65</f>
        <v>4.696850438659494</v>
      </c>
      <c r="J33" s="35">
        <f>'Histoirical FC'!J6/'Histoirical FC'!J65</f>
        <v>4.9966660105738141</v>
      </c>
      <c r="K33" s="35">
        <f>'Histoirical FC'!K6/'Histoirical FC'!K65</f>
        <v>4.4721347826062985</v>
      </c>
      <c r="L33" s="35">
        <f>'Histoirical FC'!L6/'Histoirical FC'!L65</f>
        <v>4.6619688426041108</v>
      </c>
      <c r="N33" s="24">
        <f t="shared" si="0"/>
        <v>4.6979117681027107</v>
      </c>
      <c r="O33" s="24">
        <f t="shared" si="1"/>
        <v>4.6619688426041108</v>
      </c>
    </row>
    <row r="34" spans="2:16">
      <c r="B34" t="s">
        <v>184</v>
      </c>
      <c r="C34" s="35">
        <f>'Histoirical FC'!C6/'Histoirical FC'!C62</f>
        <v>1.246686806152445</v>
      </c>
      <c r="D34" s="35">
        <f>'Histoirical FC'!D6/'Histoirical FC'!D62</f>
        <v>0.73558012986760024</v>
      </c>
      <c r="E34" s="35">
        <f>'Histoirical FC'!E6/'Histoirical FC'!E62</f>
        <v>0.85636052674603891</v>
      </c>
      <c r="F34" s="35">
        <f>'Histoirical FC'!F6/'Histoirical FC'!F62</f>
        <v>0.77012508237901145</v>
      </c>
      <c r="G34" s="35">
        <f>'Histoirical FC'!G6/'Histoirical FC'!G62</f>
        <v>0.84784241892438128</v>
      </c>
      <c r="H34" s="35">
        <f>'Histoirical FC'!H6/'Histoirical FC'!H62</f>
        <v>0.69167961515136223</v>
      </c>
      <c r="I34" s="35">
        <f>'Histoirical FC'!I6/'Histoirical FC'!I62</f>
        <v>0.80023320780178098</v>
      </c>
      <c r="J34" s="35">
        <f>'Histoirical FC'!J6/'Histoirical FC'!J62</f>
        <v>1.1874270632272506</v>
      </c>
      <c r="K34" s="35">
        <f>'Histoirical FC'!K6/'Histoirical FC'!K62</f>
        <v>1.1623317449661705</v>
      </c>
      <c r="L34" s="35">
        <f>'Histoirical FC'!L6/'Histoirical FC'!L62</f>
        <v>1.1167423260225464</v>
      </c>
      <c r="N34" s="24">
        <f t="shared" si="0"/>
        <v>0.9075913461206826</v>
      </c>
      <c r="O34" s="24">
        <f t="shared" si="1"/>
        <v>0.84784241892438128</v>
      </c>
    </row>
    <row r="35" spans="2:16">
      <c r="B35" s="32" t="s">
        <v>194</v>
      </c>
      <c r="C35" s="36">
        <f>'Histoirical FC'!C6/SUM('Histoirical FC'!C52:C53)</f>
        <v>4.4499634921358968</v>
      </c>
      <c r="D35" s="36">
        <f>'Histoirical FC'!D6/SUM('Histoirical FC'!D52:D53)</f>
        <v>2.331552127648628</v>
      </c>
      <c r="E35" s="36">
        <f>'Histoirical FC'!E6/SUM('Histoirical FC'!E52:E53)</f>
        <v>2.9693664507981636</v>
      </c>
      <c r="F35" s="36">
        <f>'Histoirical FC'!F6/SUM('Histoirical FC'!F52:F53)</f>
        <v>2.024771063609998</v>
      </c>
      <c r="G35" s="36">
        <f>'Histoirical FC'!G6/SUM('Histoirical FC'!G52:G53)</f>
        <v>2.2875416321606008</v>
      </c>
      <c r="H35" s="36">
        <f>'Histoirical FC'!H6/SUM('Histoirical FC'!H52:H53)</f>
        <v>1.9002946601011466</v>
      </c>
      <c r="I35" s="36">
        <f>'Histoirical FC'!I6/SUM('Histoirical FC'!I52:I53)</f>
        <v>2.1052905375452742</v>
      </c>
      <c r="J35" s="36">
        <f>'Histoirical FC'!J6/SUM('Histoirical FC'!J52:J53)</f>
        <v>2.1317082279533994</v>
      </c>
      <c r="K35" s="36">
        <f>'Histoirical FC'!K6/SUM('Histoirical FC'!K52:K53)</f>
        <v>2.3607657391535484</v>
      </c>
      <c r="L35" s="36">
        <f>'Histoirical FC'!L6/SUM('Histoirical FC'!L52:L53)</f>
        <v>2.4900188796180962</v>
      </c>
      <c r="M35" s="32"/>
      <c r="N35" s="34">
        <f t="shared" si="0"/>
        <v>2.2890343687320946</v>
      </c>
      <c r="O35" s="34">
        <f t="shared" si="1"/>
        <v>2.2875416321606008</v>
      </c>
    </row>
    <row r="36" spans="2:16">
      <c r="N36" s="24"/>
      <c r="O36" s="24"/>
    </row>
    <row r="37" spans="2:16">
      <c r="B37" s="28" t="s">
        <v>185</v>
      </c>
      <c r="C37" s="28"/>
      <c r="D37" s="28"/>
      <c r="E37" s="28"/>
      <c r="F37" s="28"/>
      <c r="G37" s="28"/>
      <c r="H37" s="28"/>
      <c r="I37" s="28"/>
      <c r="J37" s="28"/>
      <c r="K37" s="28"/>
      <c r="L37" s="28"/>
      <c r="M37" s="28"/>
      <c r="N37" s="30"/>
      <c r="O37" s="30"/>
    </row>
    <row r="38" spans="2:16">
      <c r="B38" t="s">
        <v>186</v>
      </c>
      <c r="C38" s="37">
        <f t="shared" ref="C38:L38" si="3">365/C31</f>
        <v>34.82417674423472</v>
      </c>
      <c r="D38" s="37">
        <f t="shared" si="3"/>
        <v>43.193079920191998</v>
      </c>
      <c r="E38" s="37">
        <f t="shared" si="3"/>
        <v>37.659938938242064</v>
      </c>
      <c r="F38" s="37">
        <f t="shared" si="3"/>
        <v>36.76834884027928</v>
      </c>
      <c r="G38" s="37">
        <f t="shared" si="3"/>
        <v>27.342186944940789</v>
      </c>
      <c r="H38" s="37">
        <f t="shared" si="3"/>
        <v>20.584044532607528</v>
      </c>
      <c r="I38" s="37">
        <f t="shared" si="3"/>
        <v>22.278766874108811</v>
      </c>
      <c r="J38" s="37">
        <f t="shared" si="3"/>
        <v>18.322520731645383</v>
      </c>
      <c r="K38" s="37">
        <f t="shared" si="3"/>
        <v>12.384874808657344</v>
      </c>
      <c r="L38" s="37">
        <f t="shared" si="3"/>
        <v>9.9759159959223425</v>
      </c>
      <c r="N38" s="24">
        <f t="shared" si="0"/>
        <v>25.389964176288391</v>
      </c>
      <c r="O38" s="24">
        <f t="shared" si="1"/>
        <v>22.278766874108811</v>
      </c>
    </row>
    <row r="39" spans="2:16">
      <c r="B39" t="s">
        <v>187</v>
      </c>
      <c r="C39" s="37">
        <f t="shared" ref="C39:L39" si="4">365/C32</f>
        <v>50.209051757970911</v>
      </c>
      <c r="D39" s="37">
        <f t="shared" si="4"/>
        <v>66.427927228162844</v>
      </c>
      <c r="E39" s="37">
        <f t="shared" si="4"/>
        <v>60.36994670141663</v>
      </c>
      <c r="F39" s="37">
        <f t="shared" si="4"/>
        <v>60.455709726653517</v>
      </c>
      <c r="G39" s="37">
        <f t="shared" si="4"/>
        <v>50.274343737471781</v>
      </c>
      <c r="H39" s="37">
        <f t="shared" si="4"/>
        <v>55.816421005652764</v>
      </c>
      <c r="I39" s="37">
        <f t="shared" si="4"/>
        <v>60.641765419544093</v>
      </c>
      <c r="J39" s="37">
        <f t="shared" si="4"/>
        <v>55.006028262844147</v>
      </c>
      <c r="K39" s="37">
        <f t="shared" si="4"/>
        <v>56.744986052958772</v>
      </c>
      <c r="L39" s="37">
        <f t="shared" si="4"/>
        <v>56.437277911259024</v>
      </c>
      <c r="N39" s="24">
        <f t="shared" si="0"/>
        <v>58.01937844955151</v>
      </c>
      <c r="O39" s="24">
        <f t="shared" si="1"/>
        <v>56.744986052958772</v>
      </c>
    </row>
    <row r="40" spans="2:16">
      <c r="B40" t="s">
        <v>188</v>
      </c>
      <c r="C40" s="37">
        <f t="shared" ref="C40:L40" si="5">365/C33</f>
        <v>65.802664559578432</v>
      </c>
      <c r="D40" s="37">
        <f t="shared" si="5"/>
        <v>71.641107335949144</v>
      </c>
      <c r="E40" s="37">
        <f t="shared" si="5"/>
        <v>80.618353149107989</v>
      </c>
      <c r="F40" s="37">
        <f t="shared" si="5"/>
        <v>83.901887454404317</v>
      </c>
      <c r="G40" s="37">
        <f t="shared" si="5"/>
        <v>73.283126250761171</v>
      </c>
      <c r="H40" s="37">
        <f t="shared" si="5"/>
        <v>81.106812386078502</v>
      </c>
      <c r="I40" s="37">
        <f t="shared" si="5"/>
        <v>77.711650555382164</v>
      </c>
      <c r="J40" s="37">
        <f t="shared" si="5"/>
        <v>73.048708724496805</v>
      </c>
      <c r="K40" s="37">
        <f t="shared" si="5"/>
        <v>81.616502574925306</v>
      </c>
      <c r="L40" s="37">
        <f t="shared" si="5"/>
        <v>78.293101546366429</v>
      </c>
      <c r="N40" s="24">
        <f t="shared" si="0"/>
        <v>77.913472219719097</v>
      </c>
      <c r="O40" s="24">
        <f t="shared" si="1"/>
        <v>78.293101546366429</v>
      </c>
    </row>
    <row r="41" spans="2:16">
      <c r="B41" s="32" t="s">
        <v>189</v>
      </c>
      <c r="C41" s="38">
        <f>C38+C40-C39</f>
        <v>50.41778954584224</v>
      </c>
      <c r="D41" s="38">
        <f t="shared" ref="D41:L41" si="6">D38+D40-D39</f>
        <v>48.406260027978306</v>
      </c>
      <c r="E41" s="38">
        <f t="shared" si="6"/>
        <v>57.908345385933423</v>
      </c>
      <c r="F41" s="38">
        <f t="shared" si="6"/>
        <v>60.214526568030088</v>
      </c>
      <c r="G41" s="38">
        <f t="shared" si="6"/>
        <v>50.350969458230182</v>
      </c>
      <c r="H41" s="38">
        <f t="shared" si="6"/>
        <v>45.87443591303326</v>
      </c>
      <c r="I41" s="38">
        <f t="shared" si="6"/>
        <v>39.348652009946882</v>
      </c>
      <c r="J41" s="38">
        <f t="shared" si="6"/>
        <v>36.365201193298041</v>
      </c>
      <c r="K41" s="38">
        <f t="shared" si="6"/>
        <v>37.256391330623877</v>
      </c>
      <c r="L41" s="38">
        <f t="shared" si="6"/>
        <v>31.831739631029741</v>
      </c>
      <c r="M41" s="32"/>
      <c r="N41" s="34">
        <f t="shared" si="0"/>
        <v>45.284057946455981</v>
      </c>
      <c r="O41" s="34">
        <f t="shared" si="1"/>
        <v>45.87443591303326</v>
      </c>
    </row>
    <row r="42" spans="2:16">
      <c r="N42" s="24"/>
      <c r="O42" s="24"/>
    </row>
    <row r="43" spans="2:16">
      <c r="B43" s="28" t="s">
        <v>190</v>
      </c>
      <c r="C43" s="29">
        <f>'Histoirical FC'!C83/'Histoirical FC'!C6</f>
        <v>8.7675075067885272E-2</v>
      </c>
      <c r="D43" s="29">
        <f>'Histoirical FC'!D83/'Histoirical FC'!D6</f>
        <v>0.17282448282111695</v>
      </c>
      <c r="E43" s="29">
        <f>'Histoirical FC'!E83/'Histoirical FC'!E6</f>
        <v>5.2627164058371805E-2</v>
      </c>
      <c r="F43" s="29">
        <f>'Histoirical FC'!F83/'Histoirical FC'!F6</f>
        <v>-1.0158291660943161E-2</v>
      </c>
      <c r="G43" s="29">
        <f>'Histoirical FC'!G83/'Histoirical FC'!G6</f>
        <v>0.17712423983942563</v>
      </c>
      <c r="H43" s="29">
        <f>'Histoirical FC'!H83/'Histoirical FC'!H6</f>
        <v>0.17425678558311905</v>
      </c>
      <c r="I43" s="29">
        <f>'Histoirical FC'!I83/'Histoirical FC'!I6</f>
        <v>0.38913157226967759</v>
      </c>
      <c r="J43" s="29">
        <f>'Histoirical FC'!J83/'Histoirical FC'!J6</f>
        <v>0.14249105700761319</v>
      </c>
      <c r="K43" s="29">
        <f>'Histoirical FC'!K83/'Histoirical FC'!K6</f>
        <v>7.3872205809600869E-2</v>
      </c>
      <c r="L43" s="29">
        <f>'Histoirical FC'!L83/'Histoirical FC'!L6</f>
        <v>0.10335087221852629</v>
      </c>
      <c r="M43" s="28"/>
      <c r="N43" s="30">
        <f t="shared" si="0"/>
        <v>0.14172445421627869</v>
      </c>
      <c r="O43" s="30">
        <f t="shared" si="1"/>
        <v>0.14249105700761319</v>
      </c>
    </row>
    <row r="44" spans="2:16">
      <c r="B44" t="s">
        <v>191</v>
      </c>
      <c r="C44" s="31">
        <f>'Histoirical FC'!C83/'Histoirical FC'!C69</f>
        <v>7.6871685061778286E-2</v>
      </c>
      <c r="D44" s="31">
        <f>'Histoirical FC'!D83/'Histoirical FC'!D69</f>
        <v>9.9624618372753812E-2</v>
      </c>
      <c r="E44" s="31">
        <f>'Histoirical FC'!E83/'Histoirical FC'!E69</f>
        <v>3.4271325796386455E-2</v>
      </c>
      <c r="F44" s="31">
        <f>'Histoirical FC'!F83/'Histoirical FC'!F69</f>
        <v>-5.9984053440617271E-3</v>
      </c>
      <c r="G44" s="31">
        <f>'Histoirical FC'!G83/'Histoirical FC'!G69</f>
        <v>0.11997502807880486</v>
      </c>
      <c r="H44" s="31">
        <f>'Histoirical FC'!H83/'Histoirical FC'!H69</f>
        <v>9.7788826225836165E-2</v>
      </c>
      <c r="I44" s="31">
        <f>'Histoirical FC'!I83/'Histoirical FC'!I69</f>
        <v>0.24935099821372048</v>
      </c>
      <c r="J44" s="31">
        <f>'Histoirical FC'!J83/'Histoirical FC'!J69</f>
        <v>0.12308545587171127</v>
      </c>
      <c r="K44" s="31">
        <f>'Histoirical FC'!K83/'Histoirical FC'!K69</f>
        <v>6.2989719049104373E-2</v>
      </c>
      <c r="L44" s="31">
        <f>'Histoirical FC'!L83/'Histoirical FC'!L69</f>
        <v>8.7946185326321008E-2</v>
      </c>
      <c r="N44" s="24">
        <f t="shared" si="0"/>
        <v>9.6559305732286285E-2</v>
      </c>
      <c r="O44" s="24">
        <f t="shared" si="1"/>
        <v>9.7788826225836165E-2</v>
      </c>
    </row>
    <row r="45" spans="2:16">
      <c r="B45" s="32" t="s">
        <v>192</v>
      </c>
      <c r="C45" s="33">
        <f>'Histoirical FC'!C83/'Histoirical FC'!C54</f>
        <v>0.1515589156009774</v>
      </c>
      <c r="D45" s="33">
        <f>'Histoirical FC'!D83/'Histoirical FC'!D54</f>
        <v>0.21493669783708211</v>
      </c>
      <c r="E45" s="33">
        <f>'Histoirical FC'!E83/'Histoirical FC'!E54</f>
        <v>7.1192390629635852E-2</v>
      </c>
      <c r="F45" s="33">
        <f>'Histoirical FC'!F83/'Histoirical FC'!F54</f>
        <v>-1.3586978639034021E-2</v>
      </c>
      <c r="G45" s="33">
        <f>'Histoirical FC'!G83/'Histoirical FC'!G54</f>
        <v>0.27700899716335325</v>
      </c>
      <c r="H45" s="33">
        <f>'Histoirical FC'!H83/'Histoirical FC'!H54</f>
        <v>0.20944190660562101</v>
      </c>
      <c r="I45" s="33">
        <f>'Histoirical FC'!I83/'Histoirical FC'!I54</f>
        <v>0.68720939022327443</v>
      </c>
      <c r="J45" s="33">
        <f>'Histoirical FC'!J83/'Histoirical FC'!J54</f>
        <v>0.46005001234096526</v>
      </c>
      <c r="K45" s="33">
        <f>'Histoirical FC'!K83/'Histoirical FC'!K54</f>
        <v>0.21176056226039705</v>
      </c>
      <c r="L45" s="33">
        <f>'Histoirical FC'!L83/'Histoirical FC'!L54</f>
        <v>0.27198465081006296</v>
      </c>
      <c r="M45" s="32"/>
      <c r="N45" s="34">
        <f t="shared" si="0"/>
        <v>0.26555529213681756</v>
      </c>
      <c r="O45" s="34">
        <f t="shared" si="1"/>
        <v>0.21493669783708211</v>
      </c>
      <c r="P45" s="26" t="s">
        <v>193</v>
      </c>
    </row>
  </sheetData>
  <mergeCells count="1">
    <mergeCell ref="B2:L2"/>
  </mergeCells>
  <pageMargins left="0.7" right="0.7" top="0.75" bottom="0.75" header="0.3" footer="0.3"/>
  <ignoredErrors>
    <ignoredError sqref="C25:L25" formulaRange="1"/>
  </ignoredErrors>
  <extLst>
    <ext xmlns:x14="http://schemas.microsoft.com/office/spreadsheetml/2009/9/main" uri="{05C60535-1F16-4fd2-B633-F4F36F0B64E0}">
      <x14:sparklineGroups xmlns:xm="http://schemas.microsoft.com/office/excel/2006/main">
        <x14:sparklineGroup displayEmptyCellsAs="gap" markers="1" xr2:uid="{03B9D41A-D283-4C91-8274-500EC35A574E}">
          <x14:colorSeries rgb="FF323232"/>
          <x14:colorNegative rgb="FFD00000"/>
          <x14:colorAxis rgb="FF000000"/>
          <x14:colorMarkers rgb="FFD00000"/>
          <x14:colorFirst rgb="FFD00000"/>
          <x14:colorLast rgb="FFD00000"/>
          <x14:colorHigh rgb="FFD00000"/>
          <x14:colorLow rgb="FFD00000"/>
          <x14:sparklines>
            <x14:sparkline>
              <xm:f>'Ratio Analysis'!D5:L5</xm:f>
              <xm:sqref>M5</xm:sqref>
            </x14:sparkline>
            <x14:sparkline>
              <xm:f>'Ratio Analysis'!D6:L6</xm:f>
              <xm:sqref>M6</xm:sqref>
            </x14:sparkline>
            <x14:sparkline>
              <xm:f>'Ratio Analysis'!D7:L7</xm:f>
              <xm:sqref>M7</xm:sqref>
            </x14:sparkline>
            <x14:sparkline>
              <xm:f>'Ratio Analysis'!D8:L8</xm:f>
              <xm:sqref>M8</xm:sqref>
            </x14:sparkline>
            <x14:sparkline>
              <xm:f>'Ratio Analysis'!D9:L9</xm:f>
              <xm:sqref>M9</xm:sqref>
            </x14:sparkline>
            <x14:sparkline>
              <xm:f>'Ratio Analysis'!D10:L10</xm:f>
              <xm:sqref>M10</xm:sqref>
            </x14:sparkline>
            <x14:sparkline>
              <xm:f>'Ratio Analysis'!D11:L11</xm:f>
              <xm:sqref>M11</xm:sqref>
            </x14:sparkline>
            <x14:sparkline>
              <xm:f>'Ratio Analysis'!D12:L12</xm:f>
              <xm:sqref>M12</xm:sqref>
            </x14:sparkline>
            <x14:sparkline>
              <xm:f>'Ratio Analysis'!D13:L13</xm:f>
              <xm:sqref>M13</xm:sqref>
            </x14:sparkline>
            <x14:sparkline>
              <xm:f>'Ratio Analysis'!D14:L14</xm:f>
              <xm:sqref>M14</xm:sqref>
            </x14:sparkline>
            <x14:sparkline>
              <xm:f>'Ratio Analysis'!D15:L15</xm:f>
              <xm:sqref>M15</xm:sqref>
            </x14:sparkline>
            <x14:sparkline>
              <xm:f>'Ratio Analysis'!D16:L16</xm:f>
              <xm:sqref>M16</xm:sqref>
            </x14:sparkline>
            <x14:sparkline>
              <xm:f>'Ratio Analysis'!D17:L17</xm:f>
              <xm:sqref>M17</xm:sqref>
            </x14:sparkline>
            <x14:sparkline>
              <xm:f>'Ratio Analysis'!D18:L18</xm:f>
              <xm:sqref>M18</xm:sqref>
            </x14:sparkline>
            <x14:sparkline>
              <xm:f>'Ratio Analysis'!D19:L19</xm:f>
              <xm:sqref>M19</xm:sqref>
            </x14:sparkline>
            <x14:sparkline>
              <xm:f>'Ratio Analysis'!D20:L20</xm:f>
              <xm:sqref>M20</xm:sqref>
            </x14:sparkline>
            <x14:sparkline>
              <xm:f>'Ratio Analysis'!D21:L21</xm:f>
              <xm:sqref>M21</xm:sqref>
            </x14:sparkline>
            <x14:sparkline>
              <xm:f>'Ratio Analysis'!D22:L22</xm:f>
              <xm:sqref>M22</xm:sqref>
            </x14:sparkline>
            <x14:sparkline>
              <xm:f>'Ratio Analysis'!D23:L23</xm:f>
              <xm:sqref>M23</xm:sqref>
            </x14:sparkline>
            <x14:sparkline>
              <xm:f>'Ratio Analysis'!D24:L24</xm:f>
              <xm:sqref>M24</xm:sqref>
            </x14:sparkline>
            <x14:sparkline>
              <xm:f>'Ratio Analysis'!D25:L25</xm:f>
              <xm:sqref>M25</xm:sqref>
            </x14:sparkline>
            <x14:sparkline>
              <xm:f>'Ratio Analysis'!D26:L26</xm:f>
              <xm:sqref>M26</xm:sqref>
            </x14:sparkline>
            <x14:sparkline>
              <xm:f>'Ratio Analysis'!D27:L27</xm:f>
              <xm:sqref>M27</xm:sqref>
            </x14:sparkline>
            <x14:sparkline>
              <xm:f>'Ratio Analysis'!D28:L28</xm:f>
              <xm:sqref>M28</xm:sqref>
            </x14:sparkline>
            <x14:sparkline>
              <xm:f>'Ratio Analysis'!D29:L29</xm:f>
              <xm:sqref>M29</xm:sqref>
            </x14:sparkline>
            <x14:sparkline>
              <xm:f>'Ratio Analysis'!D30:L30</xm:f>
              <xm:sqref>M30</xm:sqref>
            </x14:sparkline>
            <x14:sparkline>
              <xm:f>'Ratio Analysis'!D31:L31</xm:f>
              <xm:sqref>M31</xm:sqref>
            </x14:sparkline>
            <x14:sparkline>
              <xm:f>'Ratio Analysis'!D32:L32</xm:f>
              <xm:sqref>M32</xm:sqref>
            </x14:sparkline>
            <x14:sparkline>
              <xm:f>'Ratio Analysis'!D33:L33</xm:f>
              <xm:sqref>M33</xm:sqref>
            </x14:sparkline>
            <x14:sparkline>
              <xm:f>'Ratio Analysis'!D34:L34</xm:f>
              <xm:sqref>M34</xm:sqref>
            </x14:sparkline>
            <x14:sparkline>
              <xm:f>'Ratio Analysis'!D35:L35</xm:f>
              <xm:sqref>M35</xm:sqref>
            </x14:sparkline>
            <x14:sparkline>
              <xm:f>'Ratio Analysis'!D36:L36</xm:f>
              <xm:sqref>M36</xm:sqref>
            </x14:sparkline>
            <x14:sparkline>
              <xm:f>'Ratio Analysis'!D37:L37</xm:f>
              <xm:sqref>M37</xm:sqref>
            </x14:sparkline>
            <x14:sparkline>
              <xm:f>'Ratio Analysis'!D38:L38</xm:f>
              <xm:sqref>M38</xm:sqref>
            </x14:sparkline>
            <x14:sparkline>
              <xm:f>'Ratio Analysis'!D39:L39</xm:f>
              <xm:sqref>M39</xm:sqref>
            </x14:sparkline>
            <x14:sparkline>
              <xm:f>'Ratio Analysis'!D40:L40</xm:f>
              <xm:sqref>M40</xm:sqref>
            </x14:sparkline>
            <x14:sparkline>
              <xm:f>'Ratio Analysis'!D41:L41</xm:f>
              <xm:sqref>M41</xm:sqref>
            </x14:sparkline>
            <x14:sparkline>
              <xm:f>'Ratio Analysis'!D42:L42</xm:f>
              <xm:sqref>M42</xm:sqref>
            </x14:sparkline>
            <x14:sparkline>
              <xm:f>'Ratio Analysis'!D43:L43</xm:f>
              <xm:sqref>M43</xm:sqref>
            </x14:sparkline>
            <x14:sparkline>
              <xm:f>'Ratio Analysis'!D44:L44</xm:f>
              <xm:sqref>M44</xm:sqref>
            </x14:sparkline>
            <x14:sparkline>
              <xm:f>'Ratio Analysis'!D45:L45</xm:f>
              <xm:sqref>M45</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186CC-1E03-48D2-AE8B-97908D953AEB}">
  <dimension ref="B2:L35"/>
  <sheetViews>
    <sheetView showGridLines="0" workbookViewId="0">
      <pane ySplit="4" topLeftCell="A5" activePane="bottomLeft" state="frozen"/>
      <selection pane="bottomLeft" activeCell="S29" sqref="S29"/>
    </sheetView>
  </sheetViews>
  <sheetFormatPr defaultRowHeight="15"/>
  <cols>
    <col min="1" max="1" width="1.85546875" customWidth="1"/>
    <col min="2" max="2" width="19.28515625" customWidth="1"/>
    <col min="3" max="12" width="9.85546875" bestFit="1" customWidth="1"/>
  </cols>
  <sheetData>
    <row r="2" spans="2:12">
      <c r="B2" s="189" t="str">
        <f>"Common Size Statement-"&amp;'Data Sheet'!B1</f>
        <v>Common Size Statement-TATA STEEL LTD</v>
      </c>
      <c r="C2" s="189"/>
      <c r="D2" s="189"/>
      <c r="E2" s="189"/>
      <c r="F2" s="189"/>
      <c r="G2" s="189"/>
      <c r="H2" s="189"/>
      <c r="I2" s="189"/>
      <c r="J2" s="189"/>
      <c r="K2" s="189"/>
      <c r="L2" s="189"/>
    </row>
    <row r="4" spans="2:12" ht="15.75" thickBot="1">
      <c r="B4" s="39" t="s">
        <v>198</v>
      </c>
      <c r="C4" s="40">
        <f>'Data Sheet'!B16</f>
        <v>42094</v>
      </c>
      <c r="D4" s="40">
        <f>'Data Sheet'!C16</f>
        <v>42460</v>
      </c>
      <c r="E4" s="40">
        <f>'Data Sheet'!D16</f>
        <v>42825</v>
      </c>
      <c r="F4" s="40">
        <f>'Data Sheet'!E16</f>
        <v>43190</v>
      </c>
      <c r="G4" s="40">
        <f>'Data Sheet'!F16</f>
        <v>43555</v>
      </c>
      <c r="H4" s="40">
        <f>'Data Sheet'!G16</f>
        <v>43921</v>
      </c>
      <c r="I4" s="40">
        <f>'Data Sheet'!H16</f>
        <v>44286</v>
      </c>
      <c r="J4" s="40">
        <f>'Data Sheet'!I16</f>
        <v>44651</v>
      </c>
      <c r="K4" s="40">
        <f>'Data Sheet'!J16</f>
        <v>45016</v>
      </c>
      <c r="L4" s="40">
        <f>'Data Sheet'!K16</f>
        <v>45382</v>
      </c>
    </row>
    <row r="5" spans="2:12">
      <c r="B5" s="14" t="str">
        <f>'Data Sheet'!A17</f>
        <v>Sales</v>
      </c>
      <c r="C5" s="23">
        <f>'Data Sheet'!B17/'Data Sheet'!B$17</f>
        <v>1</v>
      </c>
      <c r="D5" s="23">
        <f>'Data Sheet'!C17/'Data Sheet'!C$17</f>
        <v>1</v>
      </c>
      <c r="E5" s="23">
        <f>'Data Sheet'!D17/'Data Sheet'!D$17</f>
        <v>1</v>
      </c>
      <c r="F5" s="23">
        <f>'Data Sheet'!E17/'Data Sheet'!E$17</f>
        <v>1</v>
      </c>
      <c r="G5" s="23">
        <f>'Data Sheet'!F17/'Data Sheet'!F$17</f>
        <v>1</v>
      </c>
      <c r="H5" s="23">
        <f>'Data Sheet'!G17/'Data Sheet'!G$17</f>
        <v>1</v>
      </c>
      <c r="I5" s="23">
        <f>'Data Sheet'!H17/'Data Sheet'!H$17</f>
        <v>1</v>
      </c>
      <c r="J5" s="23">
        <f>'Data Sheet'!I17/'Data Sheet'!I$17</f>
        <v>1</v>
      </c>
      <c r="K5" s="23">
        <f>'Data Sheet'!J17/'Data Sheet'!J$17</f>
        <v>1</v>
      </c>
      <c r="L5" s="23">
        <f>'Data Sheet'!K17/'Data Sheet'!K$17</f>
        <v>1</v>
      </c>
    </row>
    <row r="6" spans="2:12">
      <c r="B6" s="14" t="str">
        <f>'Data Sheet'!A18</f>
        <v>Raw Material Cost</v>
      </c>
      <c r="C6" s="23">
        <f>'Data Sheet'!B18/'Data Sheet'!B$17</f>
        <v>0.39099499346719974</v>
      </c>
      <c r="D6" s="23">
        <f>'Data Sheet'!C18/'Data Sheet'!C$17</f>
        <v>0.37950646066600285</v>
      </c>
      <c r="E6" s="23">
        <f>'Data Sheet'!D18/'Data Sheet'!D$17</f>
        <v>0.39041190061355613</v>
      </c>
      <c r="F6" s="23">
        <f>'Data Sheet'!E18/'Data Sheet'!E$17</f>
        <v>0.37433961976345947</v>
      </c>
      <c r="G6" s="23">
        <f>'Data Sheet'!F18/'Data Sheet'!F$17</f>
        <v>0.38610667830116757</v>
      </c>
      <c r="H6" s="23">
        <f>'Data Sheet'!G18/'Data Sheet'!G$17</f>
        <v>0.41511500955000707</v>
      </c>
      <c r="I6" s="23">
        <f>'Data Sheet'!H18/'Data Sheet'!H$17</f>
        <v>0.35460936549268823</v>
      </c>
      <c r="J6" s="23">
        <f>'Data Sheet'!I18/'Data Sheet'!I$17</f>
        <v>0.37332726619786416</v>
      </c>
      <c r="K6" s="23">
        <f>'Data Sheet'!J18/'Data Sheet'!J$17</f>
        <v>0.47912842056522986</v>
      </c>
      <c r="L6" s="23">
        <f>'Data Sheet'!K18/'Data Sheet'!K$17</f>
        <v>0.42547479220518425</v>
      </c>
    </row>
    <row r="7" spans="2:12">
      <c r="B7" s="14" t="str">
        <f>'Data Sheet'!A19</f>
        <v>Change in Inventory</v>
      </c>
      <c r="C7" s="23">
        <f>'Data Sheet'!B19/'Data Sheet'!B$17</f>
        <v>-8.0440859896721041E-3</v>
      </c>
      <c r="D7" s="23">
        <f>'Data Sheet'!C19/'Data Sheet'!C$17</f>
        <v>-1.8880942349471463E-2</v>
      </c>
      <c r="E7" s="23">
        <f>'Data Sheet'!D19/'Data Sheet'!D$17</f>
        <v>4.0410983422710468E-2</v>
      </c>
      <c r="F7" s="23">
        <f>'Data Sheet'!E19/'Data Sheet'!E$17</f>
        <v>-8.0576672911203298E-4</v>
      </c>
      <c r="G7" s="23">
        <f>'Data Sheet'!F19/'Data Sheet'!F$17</f>
        <v>6.1337362534002408E-4</v>
      </c>
      <c r="H7" s="23">
        <f>'Data Sheet'!G19/'Data Sheet'!G$17</f>
        <v>4.0427230948531529E-3</v>
      </c>
      <c r="I7" s="23">
        <f>'Data Sheet'!H19/'Data Sheet'!H$17</f>
        <v>-9.7045840094621572E-3</v>
      </c>
      <c r="J7" s="23">
        <f>'Data Sheet'!I19/'Data Sheet'!I$17</f>
        <v>3.1144022993683736E-2</v>
      </c>
      <c r="K7" s="23">
        <f>'Data Sheet'!J19/'Data Sheet'!J$17</f>
        <v>1.3802559568994285E-2</v>
      </c>
      <c r="L7" s="23">
        <f>'Data Sheet'!K19/'Data Sheet'!K$17</f>
        <v>-1.9240454651330334E-2</v>
      </c>
    </row>
    <row r="8" spans="2:12">
      <c r="B8" s="14" t="str">
        <f>'Data Sheet'!A20</f>
        <v>Power and Fuel</v>
      </c>
      <c r="C8" s="23">
        <f>'Data Sheet'!B20/'Data Sheet'!B$17</f>
        <v>4.9069512334903156E-2</v>
      </c>
      <c r="D8" s="23">
        <f>'Data Sheet'!C20/'Data Sheet'!C$17</f>
        <v>4.8976646039924403E-2</v>
      </c>
      <c r="E8" s="23">
        <f>'Data Sheet'!D20/'Data Sheet'!D$17</f>
        <v>4.6490266824174162E-2</v>
      </c>
      <c r="F8" s="23">
        <f>'Data Sheet'!E20/'Data Sheet'!E$17</f>
        <v>3.6028101469650034E-2</v>
      </c>
      <c r="G8" s="23">
        <f>'Data Sheet'!F20/'Data Sheet'!F$17</f>
        <v>3.371975681457718E-2</v>
      </c>
      <c r="H8" s="23">
        <f>'Data Sheet'!G20/'Data Sheet'!G$17</f>
        <v>3.8049259512368525E-2</v>
      </c>
      <c r="I8" s="23">
        <f>'Data Sheet'!H20/'Data Sheet'!H$17</f>
        <v>3.7035800053463283E-2</v>
      </c>
      <c r="J8" s="23">
        <f>'Data Sheet'!I20/'Data Sheet'!I$17</f>
        <v>3.2908334620092371E-2</v>
      </c>
      <c r="K8" s="23">
        <f>'Data Sheet'!J20/'Data Sheet'!J$17</f>
        <v>3.9148570743146496E-2</v>
      </c>
      <c r="L8" s="23">
        <f>'Data Sheet'!K20/'Data Sheet'!K$17</f>
        <v>4.3949102062662615E-2</v>
      </c>
    </row>
    <row r="9" spans="2:12">
      <c r="B9" s="14" t="str">
        <f>'Data Sheet'!A21</f>
        <v>Other Mfr. Exp</v>
      </c>
      <c r="C9" s="23">
        <f>'Data Sheet'!B21/'Data Sheet'!B$17</f>
        <v>0.14602104187465093</v>
      </c>
      <c r="D9" s="23">
        <f>'Data Sheet'!C21/'Data Sheet'!C$17</f>
        <v>0.15725321464129946</v>
      </c>
      <c r="E9" s="23">
        <f>'Data Sheet'!D21/'Data Sheet'!D$17</f>
        <v>0.14068763667701933</v>
      </c>
      <c r="F9" s="23">
        <f>'Data Sheet'!E21/'Data Sheet'!E$17</f>
        <v>0.13757337073618486</v>
      </c>
      <c r="G9" s="23">
        <f>'Data Sheet'!F21/'Data Sheet'!F$17</f>
        <v>0.13150512348686955</v>
      </c>
      <c r="H9" s="23">
        <f>'Data Sheet'!G21/'Data Sheet'!G$17</f>
        <v>0.15186095504362321</v>
      </c>
      <c r="I9" s="23">
        <f>'Data Sheet'!H21/'Data Sheet'!H$17</f>
        <v>0.13272995833881979</v>
      </c>
      <c r="J9" s="23">
        <f>'Data Sheet'!I21/'Data Sheet'!I$17</f>
        <v>0.11819215485935618</v>
      </c>
      <c r="K9" s="23">
        <f>'Data Sheet'!J21/'Data Sheet'!J$17</f>
        <v>0.1362007956435575</v>
      </c>
      <c r="L9" s="23">
        <f>'Data Sheet'!K21/'Data Sheet'!K$17</f>
        <v>0.14950902553981793</v>
      </c>
    </row>
    <row r="10" spans="2:12">
      <c r="B10" s="14" t="str">
        <f>'Data Sheet'!A22</f>
        <v>Employee Cost</v>
      </c>
      <c r="C10" s="23">
        <f>'Data Sheet'!B22/'Data Sheet'!B$17</f>
        <v>0.15345568179431474</v>
      </c>
      <c r="D10" s="23">
        <f>'Data Sheet'!C22/'Data Sheet'!C$17</f>
        <v>0.1724874054476882</v>
      </c>
      <c r="E10" s="23">
        <f>'Data Sheet'!D22/'Data Sheet'!D$17</f>
        <v>0.15362697331829497</v>
      </c>
      <c r="F10" s="23">
        <f>'Data Sheet'!E22/'Data Sheet'!E$17</f>
        <v>0.13856096439510657</v>
      </c>
      <c r="G10" s="23">
        <f>'Data Sheet'!F22/'Data Sheet'!F$17</f>
        <v>0.11897628062436374</v>
      </c>
      <c r="H10" s="23">
        <f>'Data Sheet'!G22/'Data Sheet'!G$17</f>
        <v>0.13255631571776325</v>
      </c>
      <c r="I10" s="23">
        <f>'Data Sheet'!H22/'Data Sheet'!H$17</f>
        <v>0.12738036694648516</v>
      </c>
      <c r="J10" s="23">
        <f>'Data Sheet'!I22/'Data Sheet'!I$17</f>
        <v>9.5360629403682576E-2</v>
      </c>
      <c r="K10" s="23">
        <f>'Data Sheet'!J22/'Data Sheet'!J$17</f>
        <v>9.2126863278149909E-2</v>
      </c>
      <c r="L10" s="23">
        <f>'Data Sheet'!K22/'Data Sheet'!K$17</f>
        <v>0.10694897490858128</v>
      </c>
    </row>
    <row r="11" spans="2:12">
      <c r="B11" s="14" t="str">
        <f>'Data Sheet'!A23</f>
        <v>Selling and admin</v>
      </c>
      <c r="C11" s="23">
        <f>'Data Sheet'!B23/'Data Sheet'!B$17</f>
        <v>0.11374871481930984</v>
      </c>
      <c r="D11" s="23">
        <f>'Data Sheet'!C23/'Data Sheet'!C$17</f>
        <v>0.12659692489716051</v>
      </c>
      <c r="E11" s="23">
        <f>'Data Sheet'!D23/'Data Sheet'!D$17</f>
        <v>0.12263927988230038</v>
      </c>
      <c r="F11" s="23">
        <f>'Data Sheet'!E23/'Data Sheet'!E$17</f>
        <v>0.11703025426479892</v>
      </c>
      <c r="G11" s="23">
        <f>'Data Sheet'!F23/'Data Sheet'!F$17</f>
        <v>0.10729528996158344</v>
      </c>
      <c r="H11" s="23">
        <f>'Data Sheet'!G23/'Data Sheet'!G$17</f>
        <v>0.111568042861848</v>
      </c>
      <c r="I11" s="23">
        <f>'Data Sheet'!H23/'Data Sheet'!H$17</f>
        <v>0.1082825348966929</v>
      </c>
      <c r="J11" s="23">
        <f>'Data Sheet'!I23/'Data Sheet'!I$17</f>
        <v>0.11250107958639143</v>
      </c>
      <c r="K11" s="23">
        <f>'Data Sheet'!J23/'Data Sheet'!J$17</f>
        <v>0.10486804152442283</v>
      </c>
      <c r="L11" s="23">
        <f>'Data Sheet'!K23/'Data Sheet'!K$17</f>
        <v>0.11849368405518365</v>
      </c>
    </row>
    <row r="12" spans="2:12">
      <c r="B12" s="14" t="str">
        <f>'Data Sheet'!A24</f>
        <v>Other Expenses</v>
      </c>
      <c r="C12" s="23">
        <f>'Data Sheet'!B24/'Data Sheet'!B$17</f>
        <v>0.11423020732133829</v>
      </c>
      <c r="D12" s="23">
        <f>'Data Sheet'!C24/'Data Sheet'!C$17</f>
        <v>0.10243033080461557</v>
      </c>
      <c r="E12" s="23">
        <f>'Data Sheet'!D24/'Data Sheet'!D$17</f>
        <v>6.9513983242299918E-2</v>
      </c>
      <c r="F12" s="23">
        <f>'Data Sheet'!E24/'Data Sheet'!E$17</f>
        <v>2.1760488740401852E-2</v>
      </c>
      <c r="G12" s="23">
        <f>'Data Sheet'!F24/'Data Sheet'!F$17</f>
        <v>3.7062329123818197E-2</v>
      </c>
      <c r="H12" s="23">
        <f>'Data Sheet'!G24/'Data Sheet'!G$17</f>
        <v>2.9993423530030223E-2</v>
      </c>
      <c r="I12" s="23">
        <f>'Data Sheet'!H24/'Data Sheet'!H$17</f>
        <v>3.5085311557986359E-2</v>
      </c>
      <c r="J12" s="23">
        <f>'Data Sheet'!I24/'Data Sheet'!I$17</f>
        <v>3.860629629130153E-2</v>
      </c>
      <c r="K12" s="23">
        <f>'Data Sheet'!J24/'Data Sheet'!J$17</f>
        <v>2.960004263770415E-2</v>
      </c>
      <c r="L12" s="23">
        <f>'Data Sheet'!K24/'Data Sheet'!K$17</f>
        <v>3.9303876349332141E-2</v>
      </c>
    </row>
    <row r="13" spans="2:12">
      <c r="B13" s="14" t="str">
        <f>'Data Sheet'!A25</f>
        <v>Other Income</v>
      </c>
      <c r="C13" s="23">
        <f>'Data Sheet'!B25/'Data Sheet'!B$17</f>
        <v>4.2969317021129112E-2</v>
      </c>
      <c r="D13" s="23">
        <f>'Data Sheet'!C25/'Data Sheet'!C$17</f>
        <v>0.10146519305893255</v>
      </c>
      <c r="E13" s="23">
        <f>'Data Sheet'!D25/'Data Sheet'!D$17</f>
        <v>-3.3741135973810017E-2</v>
      </c>
      <c r="F13" s="23">
        <f>'Data Sheet'!E25/'Data Sheet'!E$17</f>
        <v>8.8425900495638629E-2</v>
      </c>
      <c r="G13" s="23">
        <f>'Data Sheet'!F25/'Data Sheet'!F$17</f>
        <v>9.6677856565200292E-3</v>
      </c>
      <c r="H13" s="23">
        <f>'Data Sheet'!G25/'Data Sheet'!G$17</f>
        <v>-2.0624367698696831E-2</v>
      </c>
      <c r="I13" s="23">
        <f>'Data Sheet'!H25/'Data Sheet'!H$17</f>
        <v>1.1502667597731407E-3</v>
      </c>
      <c r="J13" s="23">
        <f>'Data Sheet'!I25/'Data Sheet'!I$17</f>
        <v>5.3287195558174754E-3</v>
      </c>
      <c r="K13" s="23">
        <f>'Data Sheet'!J25/'Data Sheet'!J$17</f>
        <v>6.4468570287840249E-3</v>
      </c>
      <c r="L13" s="23">
        <f>'Data Sheet'!K25/'Data Sheet'!K$17</f>
        <v>-2.6204169658976591E-2</v>
      </c>
    </row>
    <row r="14" spans="2:12">
      <c r="B14" s="14" t="str">
        <f>'Data Sheet'!A26</f>
        <v>Depreciation</v>
      </c>
      <c r="C14" s="23">
        <f>'Data Sheet'!B26/'Data Sheet'!B$17</f>
        <v>4.2605312417094511E-2</v>
      </c>
      <c r="D14" s="23">
        <f>'Data Sheet'!C26/'Data Sheet'!C$17</f>
        <v>5.2041039292806381E-2</v>
      </c>
      <c r="E14" s="23">
        <f>'Data Sheet'!D26/'Data Sheet'!D$17</f>
        <v>5.0515666064882614E-2</v>
      </c>
      <c r="F14" s="23">
        <f>'Data Sheet'!E26/'Data Sheet'!E$17</f>
        <v>4.6586152739326953E-2</v>
      </c>
      <c r="G14" s="23">
        <f>'Data Sheet'!F26/'Data Sheet'!F$17</f>
        <v>4.6564831803641286E-2</v>
      </c>
      <c r="H14" s="23">
        <f>'Data Sheet'!G26/'Data Sheet'!G$17</f>
        <v>6.0369991699844042E-2</v>
      </c>
      <c r="I14" s="23">
        <f>'Data Sheet'!H26/'Data Sheet'!H$17</f>
        <v>5.9078591410121603E-2</v>
      </c>
      <c r="J14" s="23">
        <f>'Data Sheet'!I26/'Data Sheet'!I$17</f>
        <v>3.7304889994501947E-2</v>
      </c>
      <c r="K14" s="23">
        <f>'Data Sheet'!J26/'Data Sheet'!J$17</f>
        <v>3.8360784094887142E-2</v>
      </c>
      <c r="L14" s="23">
        <f>'Data Sheet'!K26/'Data Sheet'!K$17</f>
        <v>4.3121378737725639E-2</v>
      </c>
    </row>
    <row r="15" spans="2:12">
      <c r="B15" s="14" t="str">
        <f>'Data Sheet'!A27</f>
        <v>Interest</v>
      </c>
      <c r="C15" s="23">
        <f>'Data Sheet'!B27/'Data Sheet'!B$17</f>
        <v>3.4749966900526598E-2</v>
      </c>
      <c r="D15" s="23">
        <f>'Data Sheet'!C27/'Data Sheet'!C$17</f>
        <v>4.140069231789191E-2</v>
      </c>
      <c r="E15" s="23">
        <f>'Data Sheet'!D27/'Data Sheet'!D$17</f>
        <v>4.5166751529081804E-2</v>
      </c>
      <c r="F15" s="23">
        <f>'Data Sheet'!E27/'Data Sheet'!E$17</f>
        <v>4.4257859308796402E-2</v>
      </c>
      <c r="G15" s="23">
        <f>'Data Sheet'!F27/'Data Sheet'!F$17</f>
        <v>4.8583427850968038E-2</v>
      </c>
      <c r="H15" s="23">
        <f>'Data Sheet'!G27/'Data Sheet'!G$17</f>
        <v>5.3880993429609426E-2</v>
      </c>
      <c r="I15" s="23">
        <f>'Data Sheet'!H27/'Data Sheet'!H$17</f>
        <v>4.8669182691255683E-2</v>
      </c>
      <c r="J15" s="23">
        <f>'Data Sheet'!I27/'Data Sheet'!I$17</f>
        <v>2.2389812196852446E-2</v>
      </c>
      <c r="K15" s="23">
        <f>'Data Sheet'!J27/'Data Sheet'!J$17</f>
        <v>2.5883009552925013E-2</v>
      </c>
      <c r="L15" s="23">
        <f>'Data Sheet'!K27/'Data Sheet'!K$17</f>
        <v>3.2759717447398834E-2</v>
      </c>
    </row>
    <row r="16" spans="2:12">
      <c r="B16" s="14" t="str">
        <f>'Data Sheet'!A28</f>
        <v>Profit before tax</v>
      </c>
      <c r="C16" s="23">
        <f>'Data Sheet'!B28/'Data Sheet'!B$17</f>
        <v>-9.950199897880865E-3</v>
      </c>
      <c r="D16" s="23">
        <f>'Data Sheet'!C28/'Data Sheet'!C$17</f>
        <v>1.8915366020717753E-3</v>
      </c>
      <c r="E16" s="23">
        <f>'Data Sheet'!D28/'Data Sheet'!D$17</f>
        <v>-1.2382610702708883E-2</v>
      </c>
      <c r="F16" s="23">
        <f>'Data Sheet'!E28/'Data Sheet'!E$17</f>
        <v>0.17148332234880148</v>
      </c>
      <c r="G16" s="23">
        <f>'Data Sheet'!F28/'Data Sheet'!F$17</f>
        <v>0.10046744131487112</v>
      </c>
      <c r="H16" s="23">
        <f>'Data Sheet'!G28/'Data Sheet'!G$17</f>
        <v>-9.9756359489374131E-3</v>
      </c>
      <c r="I16" s="23">
        <f>'Data Sheet'!H28/'Data Sheet'!H$17</f>
        <v>8.8574571362798032E-2</v>
      </c>
      <c r="J16" s="23">
        <f>'Data Sheet'!I28/'Data Sheet'!I$17</f>
        <v>0.20588227939945852</v>
      </c>
      <c r="K16" s="23">
        <f>'Data Sheet'!J28/'Data Sheet'!J$17</f>
        <v>7.4932888557755414E-2</v>
      </c>
      <c r="L16" s="23">
        <f>'Data Sheet'!K28/'Data Sheet'!K$17</f>
        <v>-5.0051756161933036E-3</v>
      </c>
    </row>
    <row r="17" spans="2:12">
      <c r="B17" s="14" t="str">
        <f>'Data Sheet'!A29</f>
        <v>Tax</v>
      </c>
      <c r="C17" s="23">
        <f>'Data Sheet'!B29/'Data Sheet'!B$17</f>
        <v>1.8403880670430816E-2</v>
      </c>
      <c r="D17" s="23">
        <f>'Data Sheet'!C29/'Data Sheet'!C$17</f>
        <v>6.7666541917635829E-3</v>
      </c>
      <c r="E17" s="23">
        <f>'Data Sheet'!D29/'Data Sheet'!D$17</f>
        <v>2.4737527584737306E-2</v>
      </c>
      <c r="F17" s="23">
        <f>'Data Sheet'!E29/'Data Sheet'!E$17</f>
        <v>2.7524183346779005E-2</v>
      </c>
      <c r="G17" s="23">
        <f>'Data Sheet'!F29/'Data Sheet'!F$17</f>
        <v>4.2610978861474288E-2</v>
      </c>
      <c r="H17" s="23">
        <f>'Data Sheet'!G29/'Data Sheet'!G$17</f>
        <v>-1.8369843648807206E-2</v>
      </c>
      <c r="I17" s="23">
        <f>'Data Sheet'!H29/'Data Sheet'!H$17</f>
        <v>3.6174731522312605E-2</v>
      </c>
      <c r="J17" s="23">
        <f>'Data Sheet'!I29/'Data Sheet'!I$17</f>
        <v>3.4749872283956366E-2</v>
      </c>
      <c r="K17" s="23">
        <f>'Data Sheet'!J29/'Data Sheet'!J$17</f>
        <v>4.1749158392290632E-2</v>
      </c>
      <c r="L17" s="23">
        <f>'Data Sheet'!K29/'Data Sheet'!K$17</f>
        <v>1.6418192581096072E-2</v>
      </c>
    </row>
    <row r="18" spans="2:12">
      <c r="B18" s="14" t="str">
        <f>'Data Sheet'!A30</f>
        <v>Net profit</v>
      </c>
      <c r="C18" s="23">
        <f>'Data Sheet'!B30/'Data Sheet'!B$17</f>
        <v>-2.8139175920242416E-2</v>
      </c>
      <c r="D18" s="23">
        <f>'Data Sheet'!C30/'Data Sheet'!C$17</f>
        <v>-3.7540435554572205E-3</v>
      </c>
      <c r="E18" s="23">
        <f>'Data Sheet'!D30/'Data Sheet'!D$17</f>
        <v>-3.7763329498941317E-2</v>
      </c>
      <c r="F18" s="23">
        <f>'Data Sheet'!E30/'Data Sheet'!E$17</f>
        <v>0.10900147157297008</v>
      </c>
      <c r="G18" s="23">
        <f>'Data Sheet'!F30/'Data Sheet'!F$17</f>
        <v>6.4808749012725972E-2</v>
      </c>
      <c r="H18" s="23">
        <f>'Data Sheet'!G30/'Data Sheet'!G$17</f>
        <v>1.1132722747970289E-2</v>
      </c>
      <c r="I18" s="23">
        <f>'Data Sheet'!H30/'Data Sheet'!H$17</f>
        <v>4.7923857433462974E-2</v>
      </c>
      <c r="J18" s="23">
        <f>'Data Sheet'!I30/'Data Sheet'!I$17</f>
        <v>0.16459282920170618</v>
      </c>
      <c r="K18" s="23">
        <f>'Data Sheet'!J30/'Data Sheet'!J$17</f>
        <v>3.5998780206621096E-2</v>
      </c>
      <c r="L18" s="23">
        <f>'Data Sheet'!K30/'Data Sheet'!K$17</f>
        <v>-1.9363026996722703E-2</v>
      </c>
    </row>
    <row r="19" spans="2:12">
      <c r="B19" s="14"/>
    </row>
    <row r="20" spans="2:12">
      <c r="B20" s="189" t="str">
        <f>"Common Size Balance Sheet-"&amp;'Data Sheet'!B1</f>
        <v>Common Size Balance Sheet-TATA STEEL LTD</v>
      </c>
      <c r="C20" s="189"/>
      <c r="D20" s="189"/>
      <c r="E20" s="189"/>
      <c r="F20" s="189"/>
      <c r="G20" s="189"/>
      <c r="H20" s="189"/>
      <c r="I20" s="189"/>
      <c r="J20" s="189"/>
      <c r="K20" s="189"/>
      <c r="L20" s="189"/>
    </row>
    <row r="22" spans="2:12">
      <c r="B22" s="2" t="s">
        <v>84</v>
      </c>
    </row>
    <row r="23" spans="2:12">
      <c r="B23" s="14" t="str">
        <f>'Data Sheet'!A57</f>
        <v>Equity Share Capital</v>
      </c>
      <c r="C23" s="23">
        <f>'Data Sheet'!B57/'Data Sheet'!B$61</f>
        <v>6.105299941612464E-3</v>
      </c>
      <c r="D23" s="23">
        <f>'Data Sheet'!C57/'Data Sheet'!C$61</f>
        <v>5.4851770360901516E-3</v>
      </c>
      <c r="E23" s="23">
        <f>'Data Sheet'!D57/'Data Sheet'!D$61</f>
        <v>5.6262963013005074E-3</v>
      </c>
      <c r="F23" s="23">
        <f>'Data Sheet'!E57/'Data Sheet'!E$61</f>
        <v>5.4855225229101237E-3</v>
      </c>
      <c r="G23" s="23">
        <f>'Data Sheet'!F57/'Data Sheet'!F$61</f>
        <v>4.9186883177049752E-3</v>
      </c>
      <c r="H23" s="23">
        <f>'Data Sheet'!G57/'Data Sheet'!G$61</f>
        <v>4.595440674243602E-3</v>
      </c>
      <c r="I23" s="23">
        <f>'Data Sheet'!H57/'Data Sheet'!H$61</f>
        <v>4.9100650943082538E-3</v>
      </c>
      <c r="J23" s="23">
        <f>'Data Sheet'!I57/'Data Sheet'!I$61</f>
        <v>4.3240662092253763E-3</v>
      </c>
      <c r="K23" s="23">
        <f>'Data Sheet'!J57/'Data Sheet'!J$61</f>
        <v>4.2791102237040779E-3</v>
      </c>
      <c r="L23" s="23">
        <f>'Data Sheet'!K57/'Data Sheet'!K$61</f>
        <v>4.631943821974494E-3</v>
      </c>
    </row>
    <row r="24" spans="2:12">
      <c r="B24" s="14" t="str">
        <f>'Data Sheet'!A58</f>
        <v>Reserves</v>
      </c>
      <c r="C24" s="23">
        <f>'Data Sheet'!B58/'Data Sheet'!B$61</f>
        <v>0.19092535760009002</v>
      </c>
      <c r="D24" s="23">
        <f>'Data Sheet'!C58/'Data Sheet'!C$61</f>
        <v>0.24175342268115957</v>
      </c>
      <c r="E24" s="23">
        <f>'Data Sheet'!D58/'Data Sheet'!D$61</f>
        <v>0.21368305008072899</v>
      </c>
      <c r="F24" s="23">
        <f>'Data Sheet'!E58/'Data Sheet'!E$61</f>
        <v>0.28614918379046894</v>
      </c>
      <c r="G24" s="23">
        <f>'Data Sheet'!F58/'Data Sheet'!F$61</f>
        <v>0.2911850252331194</v>
      </c>
      <c r="H24" s="23">
        <f>'Data Sheet'!G58/'Data Sheet'!G$61</f>
        <v>0.29071485381927098</v>
      </c>
      <c r="I24" s="23">
        <f>'Data Sheet'!H58/'Data Sheet'!H$61</f>
        <v>0.29946046723372743</v>
      </c>
      <c r="J24" s="23">
        <f>'Data Sheet'!I58/'Data Sheet'!I$61</f>
        <v>0.40089639722051079</v>
      </c>
      <c r="K24" s="23">
        <f>'Data Sheet'!J58/'Data Sheet'!J$61</f>
        <v>0.35691088354565015</v>
      </c>
      <c r="L24" s="23">
        <f>'Data Sheet'!K58/'Data Sheet'!K$61</f>
        <v>0.3371115227437339</v>
      </c>
    </row>
    <row r="25" spans="2:12">
      <c r="B25" s="14" t="str">
        <f>'Data Sheet'!A59</f>
        <v>Borrowings</v>
      </c>
      <c r="C25" s="23">
        <f>'Data Sheet'!B59/'Data Sheet'!B$61</f>
        <v>0.5072066183434909</v>
      </c>
      <c r="D25" s="23">
        <f>'Data Sheet'!C59/'Data Sheet'!C$61</f>
        <v>0.4635067876974055</v>
      </c>
      <c r="E25" s="23">
        <f>'Data Sheet'!D59/'Data Sheet'!D$61</f>
        <v>0.48139029316596715</v>
      </c>
      <c r="F25" s="23">
        <f>'Data Sheet'!E59/'Data Sheet'!E$61</f>
        <v>0.44148191466415587</v>
      </c>
      <c r="G25" s="23">
        <f>'Data Sheet'!F59/'Data Sheet'!F$61</f>
        <v>0.43310877735879144</v>
      </c>
      <c r="H25" s="23">
        <f>'Data Sheet'!G59/'Data Sheet'!G$61</f>
        <v>0.46690190998868469</v>
      </c>
      <c r="I25" s="23">
        <f>'Data Sheet'!H59/'Data Sheet'!H$61</f>
        <v>0.36284573779282364</v>
      </c>
      <c r="J25" s="23">
        <f>'Data Sheet'!I59/'Data Sheet'!I$61</f>
        <v>0.26754798950094733</v>
      </c>
      <c r="K25" s="23">
        <f>'Data Sheet'!J59/'Data Sheet'!J$61</f>
        <v>0.2974572714424859</v>
      </c>
      <c r="L25" s="23">
        <f>'Data Sheet'!K59/'Data Sheet'!K$61</f>
        <v>0.32334981060286783</v>
      </c>
    </row>
    <row r="26" spans="2:12">
      <c r="B26" s="14" t="str">
        <f>'Data Sheet'!A60</f>
        <v>Other Liabilities</v>
      </c>
      <c r="C26" s="23">
        <f>'Data Sheet'!B60/'Data Sheet'!B$61</f>
        <v>0.29576272411480664</v>
      </c>
      <c r="D26" s="23">
        <f>'Data Sheet'!C60/'Data Sheet'!C$61</f>
        <v>0.28925461258534479</v>
      </c>
      <c r="E26" s="23">
        <f>'Data Sheet'!D60/'Data Sheet'!D$61</f>
        <v>0.29930036045200342</v>
      </c>
      <c r="F26" s="23">
        <f>'Data Sheet'!E60/'Data Sheet'!E$61</f>
        <v>0.26688337902246495</v>
      </c>
      <c r="G26" s="23">
        <f>'Data Sheet'!F60/'Data Sheet'!F$61</f>
        <v>0.27078750909038418</v>
      </c>
      <c r="H26" s="23">
        <f>'Data Sheet'!G60/'Data Sheet'!G$61</f>
        <v>0.23778779551780077</v>
      </c>
      <c r="I26" s="23">
        <f>'Data Sheet'!H60/'Data Sheet'!H$61</f>
        <v>0.33278372987914068</v>
      </c>
      <c r="J26" s="23">
        <f>'Data Sheet'!I60/'Data Sheet'!I$61</f>
        <v>0.32723154706931662</v>
      </c>
      <c r="K26" s="23">
        <f>'Data Sheet'!J60/'Data Sheet'!J$61</f>
        <v>0.34135273478815981</v>
      </c>
      <c r="L26" s="23">
        <f>'Data Sheet'!K60/'Data Sheet'!K$61</f>
        <v>0.33490672283142381</v>
      </c>
    </row>
    <row r="27" spans="2:12">
      <c r="B27" s="14"/>
      <c r="C27" s="23"/>
      <c r="D27" s="23"/>
      <c r="E27" s="23"/>
      <c r="F27" s="23"/>
      <c r="G27" s="23"/>
      <c r="H27" s="23"/>
      <c r="I27" s="23"/>
      <c r="J27" s="23"/>
      <c r="K27" s="23"/>
      <c r="L27" s="23"/>
    </row>
    <row r="28" spans="2:12">
      <c r="B28" s="2" t="s">
        <v>88</v>
      </c>
      <c r="C28" s="23"/>
      <c r="D28" s="23"/>
      <c r="E28" s="23"/>
      <c r="F28" s="23"/>
      <c r="G28" s="23"/>
      <c r="H28" s="23"/>
      <c r="I28" s="23"/>
      <c r="J28" s="23"/>
      <c r="K28" s="23"/>
      <c r="L28" s="23"/>
    </row>
    <row r="29" spans="2:12">
      <c r="B29" s="14" t="str">
        <f>'Data Sheet'!A62</f>
        <v>Net Block</v>
      </c>
      <c r="C29" s="23">
        <f>'Data Sheet'!B62/'Data Sheet'!B$66</f>
        <v>0.42800973921700369</v>
      </c>
      <c r="D29" s="23">
        <f>'Data Sheet'!C62/'Data Sheet'!C$66</f>
        <v>0.40817577667713173</v>
      </c>
      <c r="E29" s="23">
        <f>'Data Sheet'!D62/'Data Sheet'!D$66</f>
        <v>0.53353408637081567</v>
      </c>
      <c r="F29" s="23">
        <f>'Data Sheet'!E62/'Data Sheet'!E$66</f>
        <v>0.46044415796043481</v>
      </c>
      <c r="G29" s="23">
        <f>'Data Sheet'!F62/'Data Sheet'!F$66</f>
        <v>0.53460527970888772</v>
      </c>
      <c r="H29" s="23">
        <f>'Data Sheet'!G62/'Data Sheet'!G$66</f>
        <v>0.54004067925264998</v>
      </c>
      <c r="I29" s="23">
        <f>'Data Sheet'!H62/'Data Sheet'!H$66</f>
        <v>0.55666283012952478</v>
      </c>
      <c r="J29" s="23">
        <f>'Data Sheet'!I62/'Data Sheet'!I$66</f>
        <v>0.47194618599911259</v>
      </c>
      <c r="K29" s="23">
        <f>'Data Sheet'!J62/'Data Sheet'!J$66</f>
        <v>0.51374782065803493</v>
      </c>
      <c r="L29" s="23">
        <f>'Data Sheet'!K62/'Data Sheet'!K$66</f>
        <v>0.55257154497367789</v>
      </c>
    </row>
    <row r="30" spans="2:12">
      <c r="B30" s="14" t="str">
        <f>'Data Sheet'!A63</f>
        <v>Capital Work in Progress</v>
      </c>
      <c r="C30" s="23">
        <f>'Data Sheet'!B63/'Data Sheet'!B$66</f>
        <v>0.18024163263869555</v>
      </c>
      <c r="D30" s="23">
        <f>'Data Sheet'!C63/'Data Sheet'!C$66</f>
        <v>0.20350111957560432</v>
      </c>
      <c r="E30" s="23">
        <f>'Data Sheet'!D63/'Data Sheet'!D$66</f>
        <v>9.1530128873522396E-2</v>
      </c>
      <c r="F30" s="23">
        <f>'Data Sheet'!E63/'Data Sheet'!E$66</f>
        <v>7.9600611607374278E-2</v>
      </c>
      <c r="G30" s="23">
        <f>'Data Sheet'!F63/'Data Sheet'!F$66</f>
        <v>8.0083062741178712E-2</v>
      </c>
      <c r="H30" s="23">
        <f>'Data Sheet'!G63/'Data Sheet'!G$66</f>
        <v>7.8253657889700762E-2</v>
      </c>
      <c r="I30" s="23">
        <f>'Data Sheet'!H63/'Data Sheet'!H$66</f>
        <v>7.7928183025822037E-2</v>
      </c>
      <c r="J30" s="23">
        <f>'Data Sheet'!I63/'Data Sheet'!I$66</f>
        <v>7.8058988887077962E-2</v>
      </c>
      <c r="K30" s="23">
        <f>'Data Sheet'!J63/'Data Sheet'!J$66</f>
        <v>0.10936748959637735</v>
      </c>
      <c r="L30" s="23">
        <f>'Data Sheet'!K63/'Data Sheet'!K$66</f>
        <v>0.12756756632315733</v>
      </c>
    </row>
    <row r="31" spans="2:12">
      <c r="B31" s="14" t="str">
        <f>'Data Sheet'!A64</f>
        <v>Investments</v>
      </c>
      <c r="C31" s="23">
        <f>'Data Sheet'!B64/'Data Sheet'!B$66</f>
        <v>2.1714946894996083E-2</v>
      </c>
      <c r="D31" s="23">
        <f>'Data Sheet'!C64/'Data Sheet'!C$66</f>
        <v>6.0569133475562142E-2</v>
      </c>
      <c r="E31" s="23">
        <f>'Data Sheet'!D64/'Data Sheet'!D$66</f>
        <v>7.2237228088778624E-2</v>
      </c>
      <c r="F31" s="23">
        <f>'Data Sheet'!E64/'Data Sheet'!E$66</f>
        <v>8.5757409348141023E-2</v>
      </c>
      <c r="G31" s="23">
        <f>'Data Sheet'!F64/'Data Sheet'!F$66</f>
        <v>2.4651309015324085E-2</v>
      </c>
      <c r="H31" s="23">
        <f>'Data Sheet'!G64/'Data Sheet'!G$66</f>
        <v>2.5226579166725535E-2</v>
      </c>
      <c r="I31" s="23">
        <f>'Data Sheet'!H64/'Data Sheet'!H$66</f>
        <v>4.3794700806476378E-2</v>
      </c>
      <c r="J31" s="23">
        <f>'Data Sheet'!I64/'Data Sheet'!I$66</f>
        <v>4.6525643729817198E-2</v>
      </c>
      <c r="K31" s="23">
        <f>'Data Sheet'!J64/'Data Sheet'!J$66</f>
        <v>2.9468936085880453E-2</v>
      </c>
      <c r="L31" s="23">
        <f>'Data Sheet'!K64/'Data Sheet'!K$66</f>
        <v>2.323535617109675E-2</v>
      </c>
    </row>
    <row r="32" spans="2:12">
      <c r="B32" s="14" t="str">
        <f>'Data Sheet'!A65</f>
        <v>Other Assets</v>
      </c>
      <c r="C32" s="23">
        <f>'Data Sheet'!B74/'Data Sheet'!B66</f>
        <v>7.3321169787058341E-2</v>
      </c>
      <c r="D32" s="23">
        <f>'Data Sheet'!C74/'Data Sheet'!C66</f>
        <v>0.1114207113939481</v>
      </c>
      <c r="E32" s="23">
        <f>'Data Sheet'!D74/'Data Sheet'!D66</f>
        <v>6.3137408242294427E-2</v>
      </c>
      <c r="F32" s="23">
        <f>'Data Sheet'!E74/'Data Sheet'!E66</f>
        <v>0.14094796076736277</v>
      </c>
      <c r="G32" s="23">
        <f>'Data Sheet'!F74/'Data Sheet'!F66</f>
        <v>0.15957009528234833</v>
      </c>
      <c r="H32" s="23">
        <f>'Data Sheet'!G74/'Data Sheet'!G66</f>
        <v>0.16780352264539403</v>
      </c>
      <c r="I32" s="23">
        <f>'Data Sheet'!H74/'Data Sheet'!H66</f>
        <v>0.12236636102149324</v>
      </c>
      <c r="J32" s="23">
        <f>'Data Sheet'!I74/'Data Sheet'!I66</f>
        <v>0.13093432242646255</v>
      </c>
      <c r="K32" s="23">
        <f>'Data Sheet'!J74/'Data Sheet'!J66</f>
        <v>8.1014372391911338E-2</v>
      </c>
      <c r="L32" s="23">
        <f>'Data Sheet'!K74/'Data Sheet'!K66</f>
        <v>5.8616605947843035E-2</v>
      </c>
    </row>
    <row r="33" spans="2:12">
      <c r="B33" s="14" t="str">
        <f>'Data Sheet'!A67</f>
        <v>Receivables</v>
      </c>
      <c r="C33" s="23">
        <f>'Data Sheet'!B67/'Data Sheet'!B$66</f>
        <v>8.3652369786052741E-2</v>
      </c>
      <c r="D33" s="23">
        <f>'Data Sheet'!C67/'Data Sheet'!C$66</f>
        <v>6.8215444484263379E-2</v>
      </c>
      <c r="E33" s="23">
        <f>'Data Sheet'!D67/'Data Sheet'!D$66</f>
        <v>6.7190470924549328E-2</v>
      </c>
      <c r="F33" s="23">
        <f>'Data Sheet'!E67/'Data Sheet'!E$66</f>
        <v>5.9483483640020172E-2</v>
      </c>
      <c r="G33" s="23">
        <f>'Data Sheet'!F67/'Data Sheet'!F$66</f>
        <v>5.0740325013025542E-2</v>
      </c>
      <c r="H33" s="23">
        <f>'Data Sheet'!G67/'Data Sheet'!G$66</f>
        <v>3.1647352396829656E-2</v>
      </c>
      <c r="I33" s="23">
        <f>'Data Sheet'!H67/'Data Sheet'!H$66</f>
        <v>3.9112261411716386E-2</v>
      </c>
      <c r="J33" s="23">
        <f>'Data Sheet'!I67/'Data Sheet'!I$66</f>
        <v>4.3362217920459155E-2</v>
      </c>
      <c r="K33" s="23">
        <f>'Data Sheet'!J67/'Data Sheet'!J$66</f>
        <v>2.8932593186906965E-2</v>
      </c>
      <c r="L33" s="23">
        <f>'Data Sheet'!K67/'Data Sheet'!K$66</f>
        <v>2.325748660236316E-2</v>
      </c>
    </row>
    <row r="34" spans="2:12">
      <c r="B34" s="14" t="str">
        <f>'Data Sheet'!A68</f>
        <v>Inventory</v>
      </c>
      <c r="C34" s="23">
        <f>'Data Sheet'!B68/'Data Sheet'!B$61</f>
        <v>0.1580668760405583</v>
      </c>
      <c r="D34" s="23">
        <f>'Data Sheet'!C68/'Data Sheet'!C$61</f>
        <v>0.11314381816013989</v>
      </c>
      <c r="E34" s="23">
        <f>'Data Sheet'!D68/'Data Sheet'!D$61</f>
        <v>0.14383414487562204</v>
      </c>
      <c r="F34" s="23">
        <f>'Data Sheet'!E68/'Data Sheet'!E$61</f>
        <v>0.13573567231535666</v>
      </c>
      <c r="G34" s="23">
        <f>'Data Sheet'!F68/'Data Sheet'!F$61</f>
        <v>0.13599532661458283</v>
      </c>
      <c r="H34" s="23">
        <f>'Data Sheet'!G68/'Data Sheet'!G$61</f>
        <v>0.12469929654979316</v>
      </c>
      <c r="I34" s="23">
        <f>'Data Sheet'!H68/'Data Sheet'!H$61</f>
        <v>0.13642938177114194</v>
      </c>
      <c r="J34" s="23">
        <f>'Data Sheet'!I68/'Data Sheet'!I$61</f>
        <v>0.1728776336461717</v>
      </c>
      <c r="K34" s="23">
        <f>'Data Sheet'!J68/'Data Sheet'!J$61</f>
        <v>0.19066620396419315</v>
      </c>
      <c r="L34" s="23">
        <f>'Data Sheet'!K68/'Data Sheet'!K$61</f>
        <v>0.18252968058435629</v>
      </c>
    </row>
    <row r="35" spans="2:12">
      <c r="B35" s="14" t="str">
        <f>'Data Sheet'!A69</f>
        <v>Cash &amp; Bank</v>
      </c>
      <c r="C35" s="23">
        <f>'Data Sheet'!B69/'Data Sheet'!B$61</f>
        <v>5.4993265635635384E-2</v>
      </c>
      <c r="D35" s="23">
        <f>'Data Sheet'!C69/'Data Sheet'!C$61</f>
        <v>3.4973996233350457E-2</v>
      </c>
      <c r="E35" s="23">
        <f>'Data Sheet'!D69/'Data Sheet'!D$61</f>
        <v>2.8536532624417528E-2</v>
      </c>
      <c r="F35" s="23">
        <f>'Data Sheet'!E69/'Data Sheet'!E$61</f>
        <v>3.8030704361310209E-2</v>
      </c>
      <c r="G35" s="23">
        <f>'Data Sheet'!F69/'Data Sheet'!F$61</f>
        <v>1.435460162465271E-2</v>
      </c>
      <c r="H35" s="23">
        <f>'Data Sheet'!G69/'Data Sheet'!G$61</f>
        <v>3.232891209890687E-2</v>
      </c>
      <c r="I35" s="23">
        <f>'Data Sheet'!H69/'Data Sheet'!H$61</f>
        <v>2.3706281833825123E-2</v>
      </c>
      <c r="J35" s="23">
        <f>'Data Sheet'!I69/'Data Sheet'!I$61</f>
        <v>5.629500739089887E-2</v>
      </c>
      <c r="K35" s="23">
        <f>'Data Sheet'!J69/'Data Sheet'!J$61</f>
        <v>4.6802584116695765E-2</v>
      </c>
      <c r="L35" s="23">
        <f>'Data Sheet'!K69/'Data Sheet'!K$61</f>
        <v>3.2221759397505691E-2</v>
      </c>
    </row>
  </sheetData>
  <mergeCells count="2">
    <mergeCell ref="B2:L2"/>
    <mergeCell ref="B20:L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24A87-E729-42E2-A9AF-289667039A48}">
  <dimension ref="B2:V26"/>
  <sheetViews>
    <sheetView showGridLines="0" workbookViewId="0">
      <selection activeCell="R8" sqref="R8"/>
    </sheetView>
  </sheetViews>
  <sheetFormatPr defaultRowHeight="15"/>
  <cols>
    <col min="1" max="1" width="1.85546875" customWidth="1"/>
    <col min="4" max="4" width="9.7109375" bestFit="1" customWidth="1"/>
    <col min="5" max="5" width="12.5703125" bestFit="1" customWidth="1"/>
    <col min="9" max="9" width="9.42578125" bestFit="1" customWidth="1"/>
    <col min="10" max="10" width="13.85546875" bestFit="1" customWidth="1"/>
    <col min="11" max="14" width="10.28515625" bestFit="1" customWidth="1"/>
    <col min="15" max="15" width="13.85546875" bestFit="1" customWidth="1"/>
    <col min="16" max="22" width="10.28515625" bestFit="1" customWidth="1"/>
  </cols>
  <sheetData>
    <row r="2" spans="2:22">
      <c r="B2" s="190" t="str">
        <f>'Data Sheet'!B1&amp; "-" &amp;'Data Sheet'!A17</f>
        <v>TATA STEEL LTD-Sales</v>
      </c>
      <c r="C2" s="190"/>
      <c r="D2" s="190"/>
      <c r="E2" s="190"/>
      <c r="G2" s="191" t="str">
        <f>'Data Sheet'!B1&amp;"-"&amp;'Histoirical FC'!B18</f>
        <v>TATA STEEL LTD-Operating Income(EBITDA)</v>
      </c>
      <c r="H2" s="190"/>
      <c r="I2" s="190"/>
      <c r="J2" s="190"/>
      <c r="K2" s="44"/>
      <c r="L2" s="191" t="str">
        <f>'Data Sheet'!B1&amp;"-"&amp;'Histoirical FC'!B41</f>
        <v>TATA STEEL LTD-EPS</v>
      </c>
      <c r="M2" s="190"/>
      <c r="N2" s="190"/>
      <c r="O2" s="190"/>
      <c r="P2" s="44"/>
      <c r="Q2" s="44"/>
      <c r="R2" s="44"/>
      <c r="S2" s="44"/>
      <c r="T2" s="44"/>
      <c r="U2" s="45"/>
      <c r="V2" s="43"/>
    </row>
    <row r="3" spans="2:22">
      <c r="B3" s="9" t="s">
        <v>199</v>
      </c>
      <c r="C3" s="54" t="s">
        <v>55</v>
      </c>
      <c r="D3" s="54" t="s">
        <v>1</v>
      </c>
      <c r="E3" s="54" t="s">
        <v>122</v>
      </c>
      <c r="G3" s="9" t="s">
        <v>199</v>
      </c>
      <c r="H3" s="54" t="s">
        <v>55</v>
      </c>
      <c r="I3" s="54" t="s">
        <v>201</v>
      </c>
      <c r="J3" s="9" t="s">
        <v>200</v>
      </c>
      <c r="K3" s="46"/>
      <c r="L3" s="9" t="s">
        <v>199</v>
      </c>
      <c r="M3" s="54" t="s">
        <v>55</v>
      </c>
      <c r="N3" s="54" t="s">
        <v>30</v>
      </c>
      <c r="O3" s="54" t="s">
        <v>202</v>
      </c>
      <c r="P3" s="46"/>
      <c r="Q3" s="46"/>
      <c r="R3" s="46"/>
      <c r="S3" s="46"/>
      <c r="T3" s="46"/>
      <c r="U3" s="46"/>
      <c r="V3" s="46"/>
    </row>
    <row r="4" spans="2:22">
      <c r="B4" s="41">
        <v>1</v>
      </c>
      <c r="C4" s="47">
        <v>2015</v>
      </c>
      <c r="D4" s="42">
        <f t="array" ref="D4:D13">TRANSPOSE('Data Sheet'!B17:K17)</f>
        <v>139503.73000000001</v>
      </c>
      <c r="G4" s="41">
        <v>1</v>
      </c>
      <c r="H4" s="47">
        <v>2015</v>
      </c>
      <c r="I4" s="42">
        <f t="array" ref="I4:I13">TRANSPOSE('Histoirical FC'!C18:L18)</f>
        <v>3408.8800000000192</v>
      </c>
      <c r="L4" s="41">
        <v>1</v>
      </c>
      <c r="M4" s="55">
        <v>2015</v>
      </c>
      <c r="N4" s="42">
        <f t="array" ref="N4:N13">TRANSPOSE('Histoirical FC'!C41:M41)</f>
        <v>-8.8316202446255012</v>
      </c>
    </row>
    <row r="5" spans="2:22">
      <c r="B5" s="41">
        <f>B4+1</f>
        <v>2</v>
      </c>
      <c r="C5" s="47">
        <f>C4+1</f>
        <v>2016</v>
      </c>
      <c r="D5" s="42">
        <v>101964.72</v>
      </c>
      <c r="E5" s="23">
        <f>D5/D4-1</f>
        <v>-0.26908965086453251</v>
      </c>
      <c r="G5" s="41">
        <f>G4+1</f>
        <v>2</v>
      </c>
      <c r="H5" s="47">
        <f>H4+1</f>
        <v>2016</v>
      </c>
      <c r="I5" s="42">
        <v>-625.23999999999432</v>
      </c>
      <c r="J5" s="23">
        <f>I5/I4-1</f>
        <v>-1.1834150806129846</v>
      </c>
      <c r="L5" s="41">
        <f>L4+1</f>
        <v>2</v>
      </c>
      <c r="M5" s="47">
        <f>M4+1</f>
        <v>2016</v>
      </c>
      <c r="N5" s="42">
        <v>-9.6243276348724471</v>
      </c>
      <c r="O5" s="23">
        <f>N5/N4-1</f>
        <v>8.9757866426531274E-2</v>
      </c>
    </row>
    <row r="6" spans="2:22">
      <c r="B6" s="41">
        <f t="shared" ref="B6:B18" si="0">B5+1</f>
        <v>3</v>
      </c>
      <c r="C6" s="47">
        <f t="shared" ref="C6:C18" si="1">C5+1</f>
        <v>2017</v>
      </c>
      <c r="D6" s="42">
        <v>112299.42</v>
      </c>
      <c r="E6" s="23">
        <f t="shared" ref="E6:E18" si="2">D6/D5-1</f>
        <v>0.10135564536439667</v>
      </c>
      <c r="G6" s="41">
        <f t="shared" ref="G6:G13" si="3">G5+1</f>
        <v>3</v>
      </c>
      <c r="H6" s="47">
        <f t="shared" ref="H6:H18" si="4">H5+1</f>
        <v>2017</v>
      </c>
      <c r="I6" s="42">
        <v>13143.630000000001</v>
      </c>
      <c r="J6" s="23">
        <f t="shared" ref="J6:J18" si="5">I6/I5-1</f>
        <v>-22.021735653509246</v>
      </c>
      <c r="L6" s="41">
        <f t="shared" ref="L6:L13" si="6">L5+1</f>
        <v>3</v>
      </c>
      <c r="M6" s="47">
        <f t="shared" ref="M6:M18" si="7">M5+1</f>
        <v>2017</v>
      </c>
      <c r="N6" s="42">
        <v>-0.33681276739273153</v>
      </c>
      <c r="O6" s="23">
        <f t="shared" ref="O6:O18" si="8">N6/N5-1</f>
        <v>-0.96500402104222471</v>
      </c>
    </row>
    <row r="7" spans="2:22">
      <c r="B7" s="41">
        <f t="shared" si="0"/>
        <v>4</v>
      </c>
      <c r="C7" s="47">
        <f t="shared" si="1"/>
        <v>2018</v>
      </c>
      <c r="D7" s="42">
        <v>123249.07</v>
      </c>
      <c r="E7" s="23">
        <f t="shared" si="2"/>
        <v>9.7504065470685575E-2</v>
      </c>
      <c r="G7" s="41">
        <f t="shared" si="3"/>
        <v>4</v>
      </c>
      <c r="H7" s="47">
        <f t="shared" si="4"/>
        <v>2018</v>
      </c>
      <c r="I7" s="42">
        <v>21433.190000000002</v>
      </c>
      <c r="J7" s="23">
        <f t="shared" si="5"/>
        <v>0.6306903039723426</v>
      </c>
      <c r="L7" s="41">
        <f t="shared" si="6"/>
        <v>4</v>
      </c>
      <c r="M7" s="47">
        <f t="shared" si="7"/>
        <v>2018</v>
      </c>
      <c r="N7" s="42">
        <v>6.0759356579788379</v>
      </c>
      <c r="O7" s="23">
        <f t="shared" si="8"/>
        <v>-19.039505167849399</v>
      </c>
    </row>
    <row r="8" spans="2:22">
      <c r="B8" s="41">
        <f t="shared" si="0"/>
        <v>5</v>
      </c>
      <c r="C8" s="47">
        <f t="shared" si="1"/>
        <v>2019</v>
      </c>
      <c r="D8" s="42">
        <v>157668.99</v>
      </c>
      <c r="E8" s="23">
        <f t="shared" si="2"/>
        <v>0.27927123506895413</v>
      </c>
      <c r="G8" s="41">
        <f t="shared" si="3"/>
        <v>5</v>
      </c>
      <c r="H8" s="47">
        <f t="shared" si="4"/>
        <v>2019</v>
      </c>
      <c r="I8" s="42">
        <v>29318.22</v>
      </c>
      <c r="J8" s="23">
        <f t="shared" si="5"/>
        <v>0.36788877437283007</v>
      </c>
      <c r="L8" s="41">
        <f t="shared" si="6"/>
        <v>5</v>
      </c>
      <c r="M8" s="47">
        <f t="shared" si="7"/>
        <v>2019</v>
      </c>
      <c r="N8" s="42">
        <v>6.744720325968272</v>
      </c>
      <c r="O8" s="23">
        <f t="shared" si="8"/>
        <v>0.11007105829226393</v>
      </c>
    </row>
    <row r="9" spans="2:22">
      <c r="B9" s="41">
        <f t="shared" si="0"/>
        <v>6</v>
      </c>
      <c r="C9" s="47">
        <f t="shared" si="1"/>
        <v>2020</v>
      </c>
      <c r="D9" s="42">
        <v>139816.65</v>
      </c>
      <c r="E9" s="23">
        <f t="shared" si="2"/>
        <v>-0.11322670361495935</v>
      </c>
      <c r="G9" s="41">
        <f t="shared" si="3"/>
        <v>6</v>
      </c>
      <c r="H9" s="47">
        <f t="shared" si="4"/>
        <v>2020</v>
      </c>
      <c r="I9" s="42">
        <v>17463.060000000005</v>
      </c>
      <c r="J9" s="23">
        <f t="shared" si="5"/>
        <v>-0.40436151990127622</v>
      </c>
      <c r="L9" s="41">
        <f t="shared" si="6"/>
        <v>6</v>
      </c>
      <c r="M9" s="47">
        <f t="shared" si="7"/>
        <v>2020</v>
      </c>
      <c r="N9" s="42">
        <v>3.6017008584186323</v>
      </c>
      <c r="O9" s="23">
        <f t="shared" si="8"/>
        <v>-0.46599700441966474</v>
      </c>
    </row>
    <row r="10" spans="2:22">
      <c r="B10" s="41">
        <f t="shared" si="0"/>
        <v>7</v>
      </c>
      <c r="C10" s="47">
        <f t="shared" si="1"/>
        <v>2021</v>
      </c>
      <c r="D10" s="42">
        <v>156294.18</v>
      </c>
      <c r="E10" s="23">
        <f t="shared" si="2"/>
        <v>0.11785098555858697</v>
      </c>
      <c r="G10" s="41">
        <f t="shared" si="3"/>
        <v>7</v>
      </c>
      <c r="H10" s="47">
        <f t="shared" si="4"/>
        <v>2021</v>
      </c>
      <c r="I10" s="42">
        <v>30504.259999999991</v>
      </c>
      <c r="J10" s="23">
        <f t="shared" si="5"/>
        <v>0.74678779091407699</v>
      </c>
      <c r="L10" s="41">
        <f t="shared" si="6"/>
        <v>7</v>
      </c>
      <c r="M10" s="47">
        <f t="shared" si="7"/>
        <v>2021</v>
      </c>
      <c r="N10" s="42">
        <v>6.6940305367753314</v>
      </c>
      <c r="O10" s="23">
        <f t="shared" si="8"/>
        <v>0.85857482337231694</v>
      </c>
    </row>
    <row r="11" spans="2:22">
      <c r="B11" s="41">
        <f t="shared" si="0"/>
        <v>8</v>
      </c>
      <c r="C11" s="47">
        <f t="shared" si="1"/>
        <v>2022</v>
      </c>
      <c r="D11" s="42">
        <v>243959.17</v>
      </c>
      <c r="E11" s="23">
        <f t="shared" si="2"/>
        <v>0.56089734115499379</v>
      </c>
      <c r="G11" s="41">
        <f t="shared" si="3"/>
        <v>8</v>
      </c>
      <c r="H11" s="47">
        <f t="shared" si="4"/>
        <v>2022</v>
      </c>
      <c r="I11" s="42">
        <v>63489.950000000012</v>
      </c>
      <c r="J11" s="23">
        <f t="shared" si="5"/>
        <v>1.0813469987470614</v>
      </c>
      <c r="L11" s="41">
        <f t="shared" si="6"/>
        <v>8</v>
      </c>
      <c r="M11" s="47">
        <f t="shared" si="7"/>
        <v>2022</v>
      </c>
      <c r="N11" s="42">
        <v>33.119896831245406</v>
      </c>
      <c r="O11" s="23">
        <f t="shared" si="8"/>
        <v>3.947676388581284</v>
      </c>
    </row>
    <row r="12" spans="2:22">
      <c r="B12" s="41">
        <f t="shared" si="0"/>
        <v>9</v>
      </c>
      <c r="C12" s="47">
        <f t="shared" si="1"/>
        <v>2023</v>
      </c>
      <c r="D12" s="42">
        <v>243352.69</v>
      </c>
      <c r="E12" s="23">
        <f t="shared" si="2"/>
        <v>-2.4859897662383723E-3</v>
      </c>
      <c r="G12" s="41">
        <f t="shared" si="3"/>
        <v>9</v>
      </c>
      <c r="H12" s="47">
        <f t="shared" si="4"/>
        <v>2023</v>
      </c>
      <c r="I12" s="42">
        <v>32300.160000000018</v>
      </c>
      <c r="J12" s="23">
        <f t="shared" si="5"/>
        <v>-0.49125554516895964</v>
      </c>
      <c r="L12" s="41">
        <f t="shared" si="6"/>
        <v>9</v>
      </c>
      <c r="M12" s="47">
        <f t="shared" si="7"/>
        <v>2023</v>
      </c>
      <c r="N12" s="42">
        <v>5.3238064067422295</v>
      </c>
      <c r="O12" s="23">
        <f t="shared" si="8"/>
        <v>-0.83925655222090745</v>
      </c>
    </row>
    <row r="13" spans="2:22">
      <c r="B13" s="41">
        <f t="shared" si="0"/>
        <v>10</v>
      </c>
      <c r="C13" s="47">
        <f t="shared" si="1"/>
        <v>2024</v>
      </c>
      <c r="D13" s="42">
        <v>229170.78</v>
      </c>
      <c r="E13" s="23">
        <f t="shared" si="2"/>
        <v>-5.8277186087402622E-2</v>
      </c>
      <c r="G13" s="41">
        <f t="shared" si="3"/>
        <v>10</v>
      </c>
      <c r="H13" s="47">
        <f t="shared" si="4"/>
        <v>2024</v>
      </c>
      <c r="I13" s="42">
        <v>22247.920000000013</v>
      </c>
      <c r="J13" s="23">
        <f>I13/I12-1</f>
        <v>-0.31121331906715011</v>
      </c>
      <c r="L13" s="41">
        <f t="shared" si="6"/>
        <v>10</v>
      </c>
      <c r="M13" s="47">
        <f t="shared" si="7"/>
        <v>2024</v>
      </c>
      <c r="N13" s="42">
        <v>0.87765450394521827</v>
      </c>
      <c r="O13" s="23">
        <f t="shared" si="8"/>
        <v>-0.83514530076944005</v>
      </c>
    </row>
    <row r="14" spans="2:22">
      <c r="B14" s="49">
        <f>B13+1</f>
        <v>11</v>
      </c>
      <c r="C14" s="50">
        <f t="shared" si="1"/>
        <v>2025</v>
      </c>
      <c r="D14" s="51">
        <f>FORECAST(B14,$D$4:$D$13,$B$4:$B$13)</f>
        <v>249271.30599999998</v>
      </c>
      <c r="E14" s="52">
        <f t="shared" si="2"/>
        <v>8.7709811870431142E-2</v>
      </c>
      <c r="G14" s="49">
        <f>G13+1</f>
        <v>11</v>
      </c>
      <c r="H14" s="50">
        <f t="shared" si="4"/>
        <v>2025</v>
      </c>
      <c r="I14" s="51">
        <f>FORECAST(G14,$I$4:$I$13,$G$4:$G$13)</f>
        <v>45505.69666666667</v>
      </c>
      <c r="J14" s="52">
        <f>I14/I13-1</f>
        <v>1.045391059778471</v>
      </c>
      <c r="L14" s="49">
        <f>L13+1</f>
        <v>11</v>
      </c>
      <c r="M14" s="50">
        <f t="shared" si="7"/>
        <v>2025</v>
      </c>
      <c r="N14" s="51">
        <f>FORECAST(L14,$N$4:$N$13,$L$4:$L$13)</f>
        <v>16.298339253767317</v>
      </c>
      <c r="O14" s="52">
        <f t="shared" si="8"/>
        <v>17.570336254760029</v>
      </c>
    </row>
    <row r="15" spans="2:22">
      <c r="B15" s="49">
        <f t="shared" si="0"/>
        <v>12</v>
      </c>
      <c r="C15" s="50">
        <f t="shared" si="1"/>
        <v>2026</v>
      </c>
      <c r="D15" s="51">
        <f t="shared" ref="D15:D18" si="9">FORECAST(B15,$D$4:$D$13,$B$4:$B$13)</f>
        <v>264642.82709090912</v>
      </c>
      <c r="E15" s="52">
        <f t="shared" si="2"/>
        <v>6.166582643454821E-2</v>
      </c>
      <c r="G15" s="49">
        <f t="shared" ref="G15:G18" si="10">G14+1</f>
        <v>12</v>
      </c>
      <c r="H15" s="50">
        <f t="shared" si="4"/>
        <v>2026</v>
      </c>
      <c r="I15" s="51">
        <f t="shared" ref="I15:I18" si="11">FORECAST(G15,$I$4:$I$13,$G$4:$G$13)</f>
        <v>49548.840969696976</v>
      </c>
      <c r="J15" s="52">
        <f t="shared" si="5"/>
        <v>8.8849190303506465E-2</v>
      </c>
      <c r="L15" s="49">
        <f t="shared" ref="L15:L18" si="12">L14+1</f>
        <v>12</v>
      </c>
      <c r="M15" s="50">
        <f t="shared" si="7"/>
        <v>2026</v>
      </c>
      <c r="N15" s="51">
        <f>FORECAST(L15,$N$4:$N$13,$L$4:$L$13)</f>
        <v>18.468128491285317</v>
      </c>
      <c r="O15" s="52">
        <f t="shared" si="8"/>
        <v>0.13312946820741001</v>
      </c>
    </row>
    <row r="16" spans="2:22">
      <c r="B16" s="49">
        <f t="shared" si="0"/>
        <v>13</v>
      </c>
      <c r="C16" s="53">
        <f t="shared" si="1"/>
        <v>2027</v>
      </c>
      <c r="D16" s="51">
        <f t="shared" si="9"/>
        <v>280014.3481818182</v>
      </c>
      <c r="E16" s="52">
        <f t="shared" si="2"/>
        <v>5.8084026912351261E-2</v>
      </c>
      <c r="G16" s="49">
        <f t="shared" si="10"/>
        <v>13</v>
      </c>
      <c r="H16" s="53">
        <f t="shared" si="4"/>
        <v>2027</v>
      </c>
      <c r="I16" s="51">
        <f t="shared" si="11"/>
        <v>53591.985272727281</v>
      </c>
      <c r="J16" s="52">
        <f t="shared" si="5"/>
        <v>8.1599170109811547E-2</v>
      </c>
      <c r="L16" s="49">
        <f t="shared" si="12"/>
        <v>13</v>
      </c>
      <c r="M16" s="53">
        <f t="shared" si="7"/>
        <v>2027</v>
      </c>
      <c r="N16" s="51">
        <f t="shared" ref="N16:N18" si="13">FORECAST(L16,$N$4:$N$13,$L$4:$L$13)</f>
        <v>20.637917728803313</v>
      </c>
      <c r="O16" s="52">
        <f t="shared" si="8"/>
        <v>0.11748831174430419</v>
      </c>
    </row>
    <row r="17" spans="2:15">
      <c r="B17" s="49">
        <f t="shared" si="0"/>
        <v>14</v>
      </c>
      <c r="C17" s="53">
        <f t="shared" si="1"/>
        <v>2028</v>
      </c>
      <c r="D17" s="51">
        <f t="shared" si="9"/>
        <v>295385.86927272729</v>
      </c>
      <c r="E17" s="52">
        <f t="shared" si="2"/>
        <v>5.4895476573679325E-2</v>
      </c>
      <c r="G17" s="49">
        <f t="shared" si="10"/>
        <v>14</v>
      </c>
      <c r="H17" s="53">
        <f t="shared" si="4"/>
        <v>2028</v>
      </c>
      <c r="I17" s="51">
        <f t="shared" si="11"/>
        <v>57635.129575757586</v>
      </c>
      <c r="J17" s="52">
        <f t="shared" si="5"/>
        <v>7.5443077588092988E-2</v>
      </c>
      <c r="L17" s="49">
        <f t="shared" si="12"/>
        <v>14</v>
      </c>
      <c r="M17" s="53">
        <f t="shared" si="7"/>
        <v>2028</v>
      </c>
      <c r="N17" s="51">
        <f t="shared" si="13"/>
        <v>22.807706966321312</v>
      </c>
      <c r="O17" s="52">
        <f t="shared" si="8"/>
        <v>0.10513605422943106</v>
      </c>
    </row>
    <row r="18" spans="2:15">
      <c r="B18" s="49">
        <f t="shared" si="0"/>
        <v>15</v>
      </c>
      <c r="C18" s="53">
        <f t="shared" si="1"/>
        <v>2029</v>
      </c>
      <c r="D18" s="51">
        <f t="shared" si="9"/>
        <v>310757.39036363637</v>
      </c>
      <c r="E18" s="52">
        <f t="shared" si="2"/>
        <v>5.2038782791998361E-2</v>
      </c>
      <c r="G18" s="49">
        <f t="shared" si="10"/>
        <v>15</v>
      </c>
      <c r="H18" s="53">
        <f t="shared" si="4"/>
        <v>2029</v>
      </c>
      <c r="I18" s="51">
        <f t="shared" si="11"/>
        <v>61678.273878787892</v>
      </c>
      <c r="J18" s="52">
        <f t="shared" si="5"/>
        <v>7.0150693384246843E-2</v>
      </c>
      <c r="L18" s="49">
        <f t="shared" si="12"/>
        <v>15</v>
      </c>
      <c r="M18" s="53">
        <f t="shared" si="7"/>
        <v>2029</v>
      </c>
      <c r="N18" s="51">
        <f t="shared" si="13"/>
        <v>24.977496203839312</v>
      </c>
      <c r="O18" s="52">
        <f t="shared" si="8"/>
        <v>9.5134036960488277E-2</v>
      </c>
    </row>
    <row r="19" spans="2:15">
      <c r="B19" s="41"/>
      <c r="C19" s="48"/>
      <c r="E19" s="23"/>
    </row>
    <row r="20" spans="2:15">
      <c r="B20" s="41"/>
      <c r="C20" s="48"/>
      <c r="E20" s="23"/>
    </row>
    <row r="22" spans="2:15">
      <c r="D22" s="24"/>
    </row>
    <row r="23" spans="2:15">
      <c r="D23" s="24"/>
      <c r="E23" s="23"/>
    </row>
    <row r="24" spans="2:15">
      <c r="E24" s="26"/>
      <c r="F24" s="26"/>
    </row>
    <row r="26" spans="2:15">
      <c r="D26" s="23"/>
    </row>
  </sheetData>
  <mergeCells count="3">
    <mergeCell ref="B2:E2"/>
    <mergeCell ref="G2:J2"/>
    <mergeCell ref="L2:O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D5060-0949-41C4-92E0-6DA70A5879A8}">
  <sheetPr>
    <tabColor rgb="FF002060"/>
  </sheetPr>
  <dimension ref="B2:T45"/>
  <sheetViews>
    <sheetView showGridLines="0" workbookViewId="0">
      <selection activeCell="K37" sqref="K37"/>
    </sheetView>
  </sheetViews>
  <sheetFormatPr defaultRowHeight="15" outlineLevelRow="1"/>
  <cols>
    <col min="1" max="1" width="1.85546875" customWidth="1"/>
    <col min="2" max="2" width="13.85546875" customWidth="1"/>
    <col min="3" max="3" width="11.85546875" customWidth="1"/>
    <col min="4" max="4" width="11.7109375" customWidth="1"/>
    <col min="6" max="6" width="9.5703125" bestFit="1" customWidth="1"/>
    <col min="7" max="7" width="10.5703125" bestFit="1" customWidth="1"/>
  </cols>
  <sheetData>
    <row r="2" spans="2:20" ht="7.5" customHeight="1">
      <c r="B2" s="192" t="s">
        <v>350</v>
      </c>
      <c r="C2" s="148"/>
      <c r="D2" s="146"/>
      <c r="E2" s="146"/>
      <c r="F2" s="146"/>
      <c r="G2" s="146"/>
      <c r="H2" s="146"/>
      <c r="I2" s="146"/>
      <c r="J2" s="146"/>
    </row>
    <row r="3" spans="2:20">
      <c r="B3" s="192"/>
      <c r="C3" s="148"/>
      <c r="D3" s="146"/>
      <c r="E3" s="146"/>
      <c r="F3" s="146"/>
      <c r="G3" s="146"/>
      <c r="H3" s="146"/>
      <c r="I3" s="146"/>
      <c r="J3" s="146"/>
    </row>
    <row r="4" spans="2:20">
      <c r="B4" s="192"/>
      <c r="C4" s="148"/>
      <c r="D4" s="146"/>
      <c r="E4" s="146"/>
      <c r="F4" s="146"/>
      <c r="G4" s="146"/>
      <c r="H4" s="146"/>
      <c r="I4" s="146"/>
      <c r="J4" s="146"/>
    </row>
    <row r="5" spans="2:20" ht="4.5" customHeight="1">
      <c r="B5" s="147"/>
      <c r="C5" s="147"/>
      <c r="D5" s="147"/>
      <c r="E5" s="147"/>
      <c r="F5" s="147"/>
      <c r="G5" s="147"/>
      <c r="H5" s="147"/>
      <c r="I5" s="147"/>
      <c r="J5" s="147"/>
    </row>
    <row r="6" spans="2:20">
      <c r="B6" s="9" t="s">
        <v>327</v>
      </c>
      <c r="C6" s="9"/>
      <c r="D6" s="9"/>
      <c r="E6" s="130">
        <f>'Intrinsic Growth'!K2</f>
        <v>45382</v>
      </c>
      <c r="F6" s="131">
        <f>E6+365</f>
        <v>45747</v>
      </c>
      <c r="G6" s="131">
        <f t="shared" ref="G6:J6" si="0">F6+365</f>
        <v>46112</v>
      </c>
      <c r="H6" s="131">
        <f t="shared" si="0"/>
        <v>46477</v>
      </c>
      <c r="I6" s="131">
        <f t="shared" si="0"/>
        <v>46842</v>
      </c>
      <c r="J6" s="131">
        <f t="shared" si="0"/>
        <v>47207</v>
      </c>
    </row>
    <row r="8" spans="2:20">
      <c r="B8" s="104" t="s">
        <v>67</v>
      </c>
      <c r="C8" s="104"/>
      <c r="D8" s="104"/>
      <c r="E8" s="137">
        <f>'Histoirical FC'!L24</f>
        <v>12365.760000000013</v>
      </c>
      <c r="F8" s="104">
        <f>E8*(1+$E$18)</f>
        <v>13659.218496000014</v>
      </c>
      <c r="G8" s="104">
        <f t="shared" ref="G8:J8" si="1">F8*(1+$E$18)</f>
        <v>15087.972750681616</v>
      </c>
      <c r="H8" s="104">
        <f t="shared" si="1"/>
        <v>16666.174700402913</v>
      </c>
      <c r="I8" s="104">
        <f t="shared" si="1"/>
        <v>18409.456574065058</v>
      </c>
      <c r="J8" s="104">
        <f t="shared" si="1"/>
        <v>20335.085731712265</v>
      </c>
    </row>
    <row r="9" spans="2:20">
      <c r="B9" s="104" t="s">
        <v>212</v>
      </c>
      <c r="C9" s="104"/>
      <c r="D9" s="104"/>
      <c r="E9" s="138">
        <v>0.25</v>
      </c>
      <c r="F9" s="134">
        <f>E9</f>
        <v>0.25</v>
      </c>
      <c r="G9" s="134">
        <f t="shared" ref="G9:J9" si="2">F9</f>
        <v>0.25</v>
      </c>
      <c r="H9" s="134">
        <f t="shared" si="2"/>
        <v>0.25</v>
      </c>
      <c r="I9" s="134">
        <f t="shared" si="2"/>
        <v>0.25</v>
      </c>
      <c r="J9" s="134">
        <f t="shared" si="2"/>
        <v>0.25</v>
      </c>
    </row>
    <row r="10" spans="2:20">
      <c r="B10" s="104" t="s">
        <v>319</v>
      </c>
      <c r="C10" s="104"/>
      <c r="D10" s="104"/>
      <c r="E10" s="137">
        <f>E8*(1-E9)</f>
        <v>9274.3200000000106</v>
      </c>
      <c r="F10" s="104">
        <f t="shared" ref="F10:J10" si="3">F8*(1-F9)</f>
        <v>10244.41387200001</v>
      </c>
      <c r="G10" s="104">
        <f t="shared" si="3"/>
        <v>11315.979563011213</v>
      </c>
      <c r="H10" s="104">
        <f t="shared" si="3"/>
        <v>12499.631025302184</v>
      </c>
      <c r="I10" s="104">
        <f t="shared" si="3"/>
        <v>13807.092430548793</v>
      </c>
      <c r="J10" s="104">
        <f t="shared" si="3"/>
        <v>15251.314298784198</v>
      </c>
    </row>
    <row r="11" spans="2:20">
      <c r="B11" s="104" t="s">
        <v>330</v>
      </c>
      <c r="C11" s="104"/>
      <c r="D11" s="104"/>
      <c r="E11" s="139">
        <v>0.70299999999999996</v>
      </c>
      <c r="F11" s="135">
        <f>E11</f>
        <v>0.70299999999999996</v>
      </c>
      <c r="G11" s="135">
        <f t="shared" ref="G11:J11" si="4">F11</f>
        <v>0.70299999999999996</v>
      </c>
      <c r="H11" s="135">
        <f t="shared" si="4"/>
        <v>0.70299999999999996</v>
      </c>
      <c r="I11" s="135">
        <f t="shared" si="4"/>
        <v>0.70299999999999996</v>
      </c>
      <c r="J11" s="135">
        <f t="shared" si="4"/>
        <v>0.70299999999999996</v>
      </c>
      <c r="K11" s="132"/>
      <c r="L11" s="133"/>
      <c r="M11" s="133"/>
      <c r="N11" s="133"/>
      <c r="O11" s="133"/>
      <c r="P11" s="133"/>
      <c r="Q11" s="133"/>
      <c r="R11" s="133"/>
      <c r="S11" s="133"/>
      <c r="T11" s="133"/>
    </row>
    <row r="12" spans="2:20">
      <c r="B12" s="104" t="s">
        <v>329</v>
      </c>
      <c r="C12" s="104"/>
      <c r="D12" s="104"/>
      <c r="E12" s="137">
        <f>E10*(1-E11)</f>
        <v>2754.4730400000035</v>
      </c>
      <c r="F12" s="104">
        <f t="shared" ref="F12:J12" si="5">F10*(1-F11)</f>
        <v>3042.5909199840034</v>
      </c>
      <c r="G12" s="104">
        <f t="shared" si="5"/>
        <v>3360.8459302143306</v>
      </c>
      <c r="H12" s="104">
        <f t="shared" si="5"/>
        <v>3712.390414514749</v>
      </c>
      <c r="I12" s="104">
        <f t="shared" si="5"/>
        <v>4100.7064518729921</v>
      </c>
      <c r="J12" s="104">
        <f t="shared" si="5"/>
        <v>4529.6403467389073</v>
      </c>
    </row>
    <row r="13" spans="2:20">
      <c r="B13" s="104" t="s">
        <v>331</v>
      </c>
      <c r="C13" s="104"/>
      <c r="D13" s="104"/>
      <c r="E13" s="137"/>
      <c r="F13" s="136">
        <v>0.5</v>
      </c>
      <c r="G13" s="104">
        <f>F13+1</f>
        <v>1.5</v>
      </c>
      <c r="H13" s="104">
        <f>G13+1</f>
        <v>2.5</v>
      </c>
      <c r="I13" s="104">
        <f>H13+1</f>
        <v>3.5</v>
      </c>
      <c r="J13" s="104">
        <f>I13+1</f>
        <v>4.5</v>
      </c>
      <c r="K13" s="132"/>
    </row>
    <row r="14" spans="2:20">
      <c r="B14" s="104" t="s">
        <v>332</v>
      </c>
      <c r="C14" s="104"/>
      <c r="D14" s="104"/>
      <c r="E14" s="137"/>
      <c r="F14" s="140">
        <f>1/(1+$E$20)^F13</f>
        <v>0.9466058761545536</v>
      </c>
      <c r="G14" s="140">
        <f t="shared" ref="G14:J14" si="6">1/(1+$E$20)^G13</f>
        <v>0.84821820280641991</v>
      </c>
      <c r="H14" s="140">
        <f t="shared" si="6"/>
        <v>0.76005668007778504</v>
      </c>
      <c r="I14" s="140">
        <f t="shared" si="6"/>
        <v>0.68105842932812399</v>
      </c>
      <c r="J14" s="140">
        <f t="shared" si="6"/>
        <v>0.61027104466922288</v>
      </c>
    </row>
    <row r="15" spans="2:20" ht="4.5" customHeight="1"/>
    <row r="16" spans="2:20">
      <c r="B16" s="141" t="s">
        <v>328</v>
      </c>
      <c r="C16" s="141"/>
      <c r="D16" s="141"/>
      <c r="E16" s="141"/>
      <c r="F16" s="141">
        <f>F12*F14</f>
        <v>2880.134443591347</v>
      </c>
      <c r="G16" s="141">
        <f t="shared" ref="G16:J16" si="7">G12*G14</f>
        <v>2850.73069483567</v>
      </c>
      <c r="H16" s="141">
        <f t="shared" si="7"/>
        <v>2821.6271336086725</v>
      </c>
      <c r="I16" s="141">
        <f t="shared" si="7"/>
        <v>2792.8206952483242</v>
      </c>
      <c r="J16" s="141">
        <f t="shared" si="7"/>
        <v>2764.3083463802141</v>
      </c>
    </row>
    <row r="18" spans="2:12" hidden="1" outlineLevel="1">
      <c r="B18" s="89" t="s">
        <v>333</v>
      </c>
      <c r="C18" s="89"/>
      <c r="D18" s="89"/>
      <c r="E18" s="145">
        <v>0.1046</v>
      </c>
    </row>
    <row r="19" spans="2:12" hidden="1" outlineLevel="1">
      <c r="B19" s="89" t="s">
        <v>334</v>
      </c>
      <c r="C19" s="89"/>
      <c r="D19" s="89"/>
      <c r="E19" s="145">
        <v>6.7000000000000004E-2</v>
      </c>
    </row>
    <row r="20" spans="2:12" hidden="1" outlineLevel="1">
      <c r="B20" s="89" t="s">
        <v>335</v>
      </c>
      <c r="C20" s="89"/>
      <c r="D20" s="89"/>
      <c r="E20" s="99">
        <f>WACC!J42</f>
        <v>0.11599335291627515</v>
      </c>
      <c r="L20" s="74"/>
    </row>
    <row r="21" spans="2:12" collapsed="1"/>
    <row r="22" spans="2:12">
      <c r="B22" s="9" t="s">
        <v>336</v>
      </c>
      <c r="C22" s="9"/>
      <c r="D22" s="9"/>
      <c r="E22" s="132"/>
    </row>
    <row r="23" spans="2:12">
      <c r="E23" s="26"/>
    </row>
    <row r="24" spans="2:12">
      <c r="B24" t="s">
        <v>337</v>
      </c>
      <c r="D24" s="35">
        <f>J12*(1+E18)</f>
        <v>5003.4407270077972</v>
      </c>
      <c r="E24" s="133"/>
    </row>
    <row r="25" spans="2:12">
      <c r="B25" t="s">
        <v>305</v>
      </c>
      <c r="D25" s="24">
        <f>E20</f>
        <v>0.11599335291627515</v>
      </c>
      <c r="F25" s="74"/>
    </row>
    <row r="26" spans="2:12">
      <c r="B26" t="s">
        <v>338</v>
      </c>
      <c r="D26" s="24">
        <f>E19</f>
        <v>6.7000000000000004E-2</v>
      </c>
      <c r="E26" s="132"/>
      <c r="F26" s="24"/>
    </row>
    <row r="27" spans="2:12" ht="4.5" customHeight="1"/>
    <row r="28" spans="2:12" ht="15.75" thickBot="1">
      <c r="B28" s="109" t="s">
        <v>339</v>
      </c>
      <c r="C28" s="109"/>
      <c r="D28" s="109">
        <f>D24/(D25-D26)</f>
        <v>102124.88897337133</v>
      </c>
      <c r="F28" s="9" t="s">
        <v>393</v>
      </c>
      <c r="G28" s="9"/>
      <c r="H28" s="9"/>
      <c r="I28" s="9"/>
      <c r="J28" s="9"/>
    </row>
    <row r="29" spans="2:12">
      <c r="F29" s="160">
        <f>D42</f>
        <v>2.8334964316681472</v>
      </c>
      <c r="G29" s="159">
        <v>0.1</v>
      </c>
      <c r="H29" s="159">
        <f>D25</f>
        <v>0.11599335291627515</v>
      </c>
      <c r="I29" s="159">
        <v>0.13</v>
      </c>
      <c r="J29" s="159">
        <v>0.14000000000000001</v>
      </c>
    </row>
    <row r="30" spans="2:12">
      <c r="B30" s="9" t="s">
        <v>340</v>
      </c>
      <c r="C30" s="9"/>
      <c r="D30" s="9"/>
      <c r="F30" s="161">
        <v>0.04</v>
      </c>
      <c r="G30">
        <f t="dataTable" ref="G30:J34" dt2D="1" dtr="1" r1="D25" r2="D26"/>
        <v>-6.3249269487296971</v>
      </c>
      <c r="H30">
        <v>-6.3249269487296971</v>
      </c>
      <c r="I30">
        <v>-19.913741823333275</v>
      </c>
      <c r="J30">
        <v>-22.631504798253992</v>
      </c>
    </row>
    <row r="31" spans="2:12">
      <c r="F31" s="161">
        <v>0.05</v>
      </c>
      <c r="G31">
        <v>1.828361976032441</v>
      </c>
      <c r="H31">
        <v>1.828361976032441</v>
      </c>
      <c r="I31">
        <v>-16.516538104682379</v>
      </c>
      <c r="J31">
        <v>-19.913741823333275</v>
      </c>
    </row>
    <row r="32" spans="2:12">
      <c r="B32" t="s">
        <v>328</v>
      </c>
      <c r="D32" s="35">
        <f>SUM(F16:J16)</f>
        <v>14109.621313664229</v>
      </c>
      <c r="F32" s="161">
        <f>D26</f>
        <v>6.7000000000000004E-2</v>
      </c>
      <c r="G32">
        <v>1.828361976032441</v>
      </c>
      <c r="H32" s="89">
        <v>1.828361976032441</v>
      </c>
      <c r="I32">
        <v>-16.516538104682379</v>
      </c>
      <c r="J32">
        <v>-19.913741823333275</v>
      </c>
    </row>
    <row r="33" spans="2:10">
      <c r="B33" t="s">
        <v>339</v>
      </c>
      <c r="D33" s="35">
        <f>D28*J14</f>
        <v>62323.862680507722</v>
      </c>
      <c r="E33" s="132"/>
      <c r="F33" s="161">
        <v>0.08</v>
      </c>
      <c r="G33">
        <v>75.207962298891715</v>
      </c>
      <c r="H33">
        <v>75.207962298891715</v>
      </c>
      <c r="I33">
        <v>1.828361976032441</v>
      </c>
      <c r="J33">
        <v>-6.3249269487297086</v>
      </c>
    </row>
    <row r="34" spans="2:10">
      <c r="B34" s="2" t="s">
        <v>341</v>
      </c>
      <c r="C34" s="2"/>
      <c r="D34" s="142">
        <f>SUM(D32:D33)</f>
        <v>76433.483994171955</v>
      </c>
      <c r="E34" s="132"/>
      <c r="F34" s="161">
        <v>0.09</v>
      </c>
      <c r="G34">
        <v>197.50729617032368</v>
      </c>
      <c r="H34">
        <v>197.50729617032368</v>
      </c>
      <c r="I34">
        <v>14.058295363175654</v>
      </c>
      <c r="J34">
        <v>1.8283619760324294</v>
      </c>
    </row>
    <row r="36" spans="2:10">
      <c r="B36" t="s">
        <v>342</v>
      </c>
      <c r="D36">
        <f>'Data Sheet'!K69</f>
        <v>8677.7199999999993</v>
      </c>
    </row>
    <row r="37" spans="2:10">
      <c r="B37" t="s">
        <v>343</v>
      </c>
      <c r="D37">
        <f>'Raw FC'!N7+'Raw FC'!N8</f>
        <v>81574</v>
      </c>
    </row>
    <row r="39" spans="2:10">
      <c r="B39" t="s">
        <v>344</v>
      </c>
      <c r="D39" s="35">
        <f>D34+D36-D37</f>
        <v>3537.2039941719559</v>
      </c>
      <c r="E39" s="133" t="s">
        <v>347</v>
      </c>
    </row>
    <row r="40" spans="2:10">
      <c r="B40" t="s">
        <v>345</v>
      </c>
      <c r="D40" s="14">
        <f>'Data Sheet'!B6</f>
        <v>1248.3530787753698</v>
      </c>
    </row>
    <row r="42" spans="2:10" ht="15.75" thickBot="1">
      <c r="B42" s="109" t="s">
        <v>346</v>
      </c>
      <c r="C42" s="109"/>
      <c r="D42" s="143">
        <f>D39/D40</f>
        <v>2.8334964316681472</v>
      </c>
    </row>
    <row r="44" spans="2:10">
      <c r="B44" t="s">
        <v>348</v>
      </c>
      <c r="D44">
        <v>131</v>
      </c>
    </row>
    <row r="45" spans="2:10">
      <c r="B45" t="s">
        <v>349</v>
      </c>
      <c r="D45" s="144">
        <f>D44/D42</f>
        <v>46.232632776910599</v>
      </c>
    </row>
  </sheetData>
  <mergeCells count="1">
    <mergeCell ref="B2:B4"/>
  </mergeCells>
  <pageMargins left="0.70866141732283472" right="0.70866141732283472" top="0.74803149606299213" bottom="0.74803149606299213" header="0.31496062992125984" footer="0.31496062992125984"/>
  <pageSetup orientation="landscape" r:id="rId1"/>
  <ignoredErrors>
    <ignoredError sqref="F10:J10 F11:J11"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98D6B-57BD-47C5-9BB1-A7F0A84E3BA3}">
  <dimension ref="A2:K42"/>
  <sheetViews>
    <sheetView showGridLines="0" workbookViewId="0">
      <selection activeCell="N10" sqref="N10"/>
    </sheetView>
  </sheetViews>
  <sheetFormatPr defaultRowHeight="15"/>
  <cols>
    <col min="1" max="1" width="1.85546875" customWidth="1"/>
    <col min="2" max="2" width="34.5703125" customWidth="1"/>
    <col min="3" max="3" width="9.7109375" bestFit="1" customWidth="1"/>
    <col min="4" max="4" width="8.85546875" customWidth="1"/>
    <col min="5" max="5" width="12.42578125" bestFit="1" customWidth="1"/>
    <col min="6" max="6" width="9.5703125" customWidth="1"/>
    <col min="8" max="8" width="10.140625" bestFit="1" customWidth="1"/>
    <col min="9" max="9" width="11.42578125" bestFit="1" customWidth="1"/>
    <col min="10" max="10" width="12" bestFit="1" customWidth="1"/>
  </cols>
  <sheetData>
    <row r="2" spans="2:10" ht="21">
      <c r="B2" s="71" t="s">
        <v>207</v>
      </c>
      <c r="C2" s="68"/>
      <c r="D2" s="68"/>
      <c r="E2" s="68"/>
      <c r="F2" s="68"/>
      <c r="G2" s="68"/>
      <c r="H2" s="68"/>
      <c r="I2" s="68"/>
      <c r="J2" s="68"/>
    </row>
    <row r="4" spans="2:10">
      <c r="B4" s="69" t="s">
        <v>208</v>
      </c>
      <c r="C4" s="69"/>
      <c r="D4" s="69"/>
      <c r="E4" s="70"/>
    </row>
    <row r="6" spans="2:10" ht="15.75" thickBot="1">
      <c r="B6" t="s">
        <v>209</v>
      </c>
    </row>
    <row r="7" spans="2:10">
      <c r="B7" s="72"/>
      <c r="C7" s="72"/>
      <c r="D7" s="72"/>
      <c r="E7" s="72"/>
      <c r="F7" s="102"/>
      <c r="G7" s="102" t="s">
        <v>216</v>
      </c>
      <c r="H7" s="102" t="s">
        <v>216</v>
      </c>
      <c r="I7" s="102" t="s">
        <v>220</v>
      </c>
      <c r="J7" s="102" t="s">
        <v>222</v>
      </c>
    </row>
    <row r="8" spans="2:10" ht="18" thickBot="1">
      <c r="B8" s="39" t="s">
        <v>210</v>
      </c>
      <c r="C8" s="39" t="s">
        <v>213</v>
      </c>
      <c r="D8" s="39" t="s">
        <v>211</v>
      </c>
      <c r="E8" s="39" t="s">
        <v>214</v>
      </c>
      <c r="F8" s="103" t="s">
        <v>215</v>
      </c>
      <c r="G8" s="103" t="s">
        <v>218</v>
      </c>
      <c r="H8" s="103" t="s">
        <v>219</v>
      </c>
      <c r="I8" s="103" t="s">
        <v>221</v>
      </c>
      <c r="J8" s="103" t="s">
        <v>223</v>
      </c>
    </row>
    <row r="10" spans="2:10">
      <c r="B10" t="str">
        <f>'Peer Comps'!C4</f>
        <v>JSW Steel</v>
      </c>
      <c r="C10" t="s">
        <v>231</v>
      </c>
      <c r="D10">
        <f>'Peer Comps'!D4</f>
        <v>95258</v>
      </c>
      <c r="E10">
        <f>'Peer Comps'!E4</f>
        <v>245951.53</v>
      </c>
      <c r="F10" s="76">
        <v>0.3</v>
      </c>
      <c r="G10" s="52">
        <f>D10/E10</f>
        <v>0.38730395375056215</v>
      </c>
      <c r="H10" s="52">
        <f>D10/(E10+D10)</f>
        <v>0.27917743094690228</v>
      </c>
      <c r="I10" s="93">
        <v>1.0900000000000001</v>
      </c>
      <c r="J10" s="35">
        <f>I10/(1+(1-F10*G10))</f>
        <v>0.57861498044377691</v>
      </c>
    </row>
    <row r="11" spans="2:10">
      <c r="B11" t="str">
        <f>'Peer Comps'!C5</f>
        <v>Tata Steel</v>
      </c>
      <c r="C11" t="s">
        <v>231</v>
      </c>
      <c r="D11">
        <f>'Peer Comps'!D5</f>
        <v>99391.76</v>
      </c>
      <c r="E11">
        <f>'Peer Comps'!E5</f>
        <v>175256.24</v>
      </c>
      <c r="F11" s="76">
        <v>0.3</v>
      </c>
      <c r="G11" s="52">
        <f t="shared" ref="G11:G14" si="0">D11/E11</f>
        <v>0.56712251729239427</v>
      </c>
      <c r="H11" s="52">
        <f t="shared" ref="H11:H14" si="1">D11/(E11+D11)</f>
        <v>0.36188779819987765</v>
      </c>
      <c r="I11" s="94">
        <f>Beta!P6</f>
        <v>2.6354669350365132</v>
      </c>
      <c r="J11" s="35">
        <f t="shared" ref="J11:J14" si="2">I11/(1+(1-F11*G11))</f>
        <v>1.440253495723324</v>
      </c>
    </row>
    <row r="12" spans="2:10">
      <c r="B12" t="str">
        <f>'Peer Comps'!C6</f>
        <v>Jindal Steel</v>
      </c>
      <c r="C12" t="s">
        <v>231</v>
      </c>
      <c r="D12">
        <f>'Peer Comps'!D6</f>
        <v>17266.45</v>
      </c>
      <c r="E12">
        <f>'Peer Comps'!E6</f>
        <v>86717.69</v>
      </c>
      <c r="F12" s="76">
        <v>0.3</v>
      </c>
      <c r="G12" s="52">
        <f t="shared" si="0"/>
        <v>0.19911104643124142</v>
      </c>
      <c r="H12" s="52">
        <f t="shared" si="1"/>
        <v>0.16604888014653005</v>
      </c>
      <c r="I12" s="93">
        <v>1.03</v>
      </c>
      <c r="J12" s="35">
        <f t="shared" si="2"/>
        <v>0.53085486000170745</v>
      </c>
    </row>
    <row r="13" spans="2:10">
      <c r="B13" t="str">
        <f>'Peer Comps'!C7</f>
        <v>Tube Investments</v>
      </c>
      <c r="C13" t="s">
        <v>231</v>
      </c>
      <c r="D13">
        <f>'Peer Comps'!D7</f>
        <v>698.92</v>
      </c>
      <c r="E13">
        <f>'Peer Comps'!E7</f>
        <v>51029.18</v>
      </c>
      <c r="F13" s="76">
        <v>0.3</v>
      </c>
      <c r="G13" s="52">
        <f t="shared" si="0"/>
        <v>1.3696477192069321E-2</v>
      </c>
      <c r="H13" s="52">
        <f t="shared" si="1"/>
        <v>1.3511418358687058E-2</v>
      </c>
      <c r="I13" s="93">
        <v>0.61</v>
      </c>
      <c r="J13" s="35">
        <f t="shared" si="2"/>
        <v>0.30562790384213506</v>
      </c>
    </row>
    <row r="14" spans="2:10">
      <c r="B14" t="str">
        <f>'Peer Comps'!C8</f>
        <v>S A I L</v>
      </c>
      <c r="C14" t="s">
        <v>231</v>
      </c>
      <c r="D14">
        <f>'Peer Comps'!D8</f>
        <v>41265.03</v>
      </c>
      <c r="E14">
        <f>'Peer Comps'!E8</f>
        <v>46509.71</v>
      </c>
      <c r="F14" s="76">
        <v>0.3</v>
      </c>
      <c r="G14" s="52">
        <f t="shared" si="0"/>
        <v>0.8872347301240967</v>
      </c>
      <c r="H14" s="52">
        <f t="shared" si="1"/>
        <v>0.47012420657697196</v>
      </c>
      <c r="I14" s="93">
        <v>1.17</v>
      </c>
      <c r="J14" s="35">
        <f t="shared" si="2"/>
        <v>0.67480680503231205</v>
      </c>
    </row>
    <row r="16" spans="2:10">
      <c r="E16" s="77" t="s">
        <v>232</v>
      </c>
      <c r="F16" s="79">
        <f>AVERAGE(F10:F14)</f>
        <v>0.3</v>
      </c>
      <c r="G16" s="79">
        <f t="shared" ref="G16:H16" si="3">AVERAGE(G10:G14)</f>
        <v>0.41089374495807274</v>
      </c>
      <c r="H16" s="79">
        <f t="shared" si="3"/>
        <v>0.25814994684579384</v>
      </c>
      <c r="I16" s="91">
        <f t="shared" ref="I16:J16" si="4">MEDIAN(I9:I13)</f>
        <v>1.06</v>
      </c>
      <c r="J16" s="91">
        <f t="shared" si="4"/>
        <v>0.55473492022274218</v>
      </c>
    </row>
    <row r="17" spans="2:11">
      <c r="E17" s="78" t="s">
        <v>233</v>
      </c>
      <c r="F17" s="80">
        <f>MEDIAN(F10:F14)</f>
        <v>0.3</v>
      </c>
      <c r="G17" s="80">
        <f t="shared" ref="G17:H17" si="5">MEDIAN(G10:G14)</f>
        <v>0.38730395375056215</v>
      </c>
      <c r="H17" s="80">
        <f t="shared" si="5"/>
        <v>0.27917743094690228</v>
      </c>
      <c r="I17" s="78">
        <f>MEDIAN(I10:I14)</f>
        <v>1.0900000000000001</v>
      </c>
      <c r="J17" s="92">
        <f t="shared" ref="J17" si="6">MEDIAN(J10:J14)</f>
        <v>0.57861498044377691</v>
      </c>
    </row>
    <row r="20" spans="2:11">
      <c r="B20" s="78" t="s">
        <v>237</v>
      </c>
      <c r="G20" s="78" t="s">
        <v>236</v>
      </c>
      <c r="H20" s="78"/>
      <c r="I20" s="78"/>
      <c r="J20" s="78"/>
    </row>
    <row r="21" spans="2:11">
      <c r="C21" s="77"/>
      <c r="D21" s="77"/>
      <c r="E21" s="77"/>
    </row>
    <row r="22" spans="2:11">
      <c r="B22" t="s">
        <v>234</v>
      </c>
      <c r="C22" s="26" t="s">
        <v>306</v>
      </c>
      <c r="E22" s="23">
        <f>'Data Sheet'!K27/WACC!D11</f>
        <v>7.5535134904543402E-2</v>
      </c>
      <c r="G22" t="s">
        <v>238</v>
      </c>
      <c r="J22" s="76">
        <v>6.4600000000000005E-2</v>
      </c>
      <c r="K22" s="26" t="s">
        <v>295</v>
      </c>
    </row>
    <row r="23" spans="2:11">
      <c r="B23" t="s">
        <v>212</v>
      </c>
      <c r="E23" s="97">
        <v>0.3</v>
      </c>
      <c r="G23" t="s">
        <v>239</v>
      </c>
      <c r="J23" s="24">
        <f>RM!G8-WACC!J22</f>
        <v>0.10194799999999997</v>
      </c>
      <c r="K23" s="26" t="s">
        <v>298</v>
      </c>
    </row>
    <row r="24" spans="2:11" ht="17.25">
      <c r="B24" s="28" t="s">
        <v>235</v>
      </c>
      <c r="C24" s="28"/>
      <c r="D24" s="28"/>
      <c r="E24" s="99">
        <f>E22*(1-E23)</f>
        <v>5.2874594433180377E-2</v>
      </c>
      <c r="G24" t="s">
        <v>245</v>
      </c>
      <c r="J24" s="35">
        <f>J33</f>
        <v>0.71955801612525361</v>
      </c>
    </row>
    <row r="25" spans="2:11">
      <c r="G25" s="28" t="s">
        <v>241</v>
      </c>
      <c r="H25" s="28"/>
      <c r="I25" s="28"/>
      <c r="J25" s="98">
        <f>J22+J23*J24</f>
        <v>0.13795750062793732</v>
      </c>
    </row>
    <row r="28" spans="2:11">
      <c r="B28" t="s">
        <v>242</v>
      </c>
      <c r="G28" s="78" t="s">
        <v>240</v>
      </c>
      <c r="H28" s="78"/>
      <c r="I28" s="78"/>
      <c r="J28" s="78"/>
    </row>
    <row r="29" spans="2:11">
      <c r="B29" s="77"/>
      <c r="C29" s="77"/>
      <c r="D29" s="81" t="s">
        <v>243</v>
      </c>
      <c r="E29" s="81" t="s">
        <v>244</v>
      </c>
    </row>
    <row r="30" spans="2:11">
      <c r="B30" t="s">
        <v>230</v>
      </c>
      <c r="C30">
        <f>D11</f>
        <v>99391.76</v>
      </c>
      <c r="D30" s="23">
        <f>C30/$C$32</f>
        <v>0.36188779819987765</v>
      </c>
      <c r="E30" s="24">
        <f>H16</f>
        <v>0.25814994684579384</v>
      </c>
      <c r="G30" t="s">
        <v>247</v>
      </c>
      <c r="J30" s="35">
        <f>J17</f>
        <v>0.57861498044377691</v>
      </c>
    </row>
    <row r="31" spans="2:11">
      <c r="B31" t="s">
        <v>44</v>
      </c>
      <c r="C31">
        <f>E11</f>
        <v>175256.24</v>
      </c>
      <c r="D31" s="23">
        <f t="shared" ref="D31:D32" si="7">C31/$C$32</f>
        <v>0.63811220180012229</v>
      </c>
      <c r="E31" s="24">
        <f>E32-E30</f>
        <v>0.74185005315420616</v>
      </c>
      <c r="G31" t="s">
        <v>248</v>
      </c>
      <c r="J31" s="24">
        <f>E34</f>
        <v>0.34798130127266164</v>
      </c>
      <c r="K31" s="26" t="s">
        <v>296</v>
      </c>
    </row>
    <row r="32" spans="2:11">
      <c r="B32" s="28" t="s">
        <v>246</v>
      </c>
      <c r="C32" s="28">
        <f>SUM(C30:C31)</f>
        <v>274648</v>
      </c>
      <c r="D32" s="29">
        <f t="shared" si="7"/>
        <v>1</v>
      </c>
      <c r="E32" s="29">
        <f>D32</f>
        <v>1</v>
      </c>
      <c r="G32" t="s">
        <v>212</v>
      </c>
      <c r="J32" s="24">
        <f>F14</f>
        <v>0.3</v>
      </c>
    </row>
    <row r="33" spans="1:10">
      <c r="G33" s="28" t="s">
        <v>240</v>
      </c>
      <c r="H33" s="28"/>
      <c r="I33" s="28"/>
      <c r="J33" s="95">
        <f>J30*(1+(1-J32)*J31)</f>
        <v>0.71955801612525361</v>
      </c>
    </row>
    <row r="34" spans="1:10">
      <c r="B34" t="s">
        <v>135</v>
      </c>
      <c r="D34" s="99">
        <f>D30/D31</f>
        <v>0.56712251729239427</v>
      </c>
      <c r="E34" s="99">
        <f>E30/E31</f>
        <v>0.34798130127266164</v>
      </c>
    </row>
    <row r="35" spans="1:10">
      <c r="G35" s="59" t="s">
        <v>207</v>
      </c>
      <c r="H35" s="78"/>
      <c r="I35" s="78"/>
      <c r="J35" s="78"/>
    </row>
    <row r="36" spans="1:10">
      <c r="B36" s="69" t="s">
        <v>249</v>
      </c>
      <c r="C36" s="69"/>
      <c r="D36" s="69"/>
    </row>
    <row r="37" spans="1:10">
      <c r="A37">
        <v>1</v>
      </c>
      <c r="B37" s="69" t="s">
        <v>250</v>
      </c>
      <c r="C37" s="69"/>
      <c r="D37" s="69"/>
      <c r="G37" t="s">
        <v>303</v>
      </c>
      <c r="J37" s="24">
        <f>J25</f>
        <v>0.13795750062793732</v>
      </c>
    </row>
    <row r="38" spans="1:10">
      <c r="A38">
        <v>2</v>
      </c>
      <c r="B38" s="69" t="s">
        <v>251</v>
      </c>
      <c r="C38" s="69"/>
      <c r="D38" s="69"/>
      <c r="G38" t="s">
        <v>254</v>
      </c>
      <c r="J38" s="24">
        <f>E31</f>
        <v>0.74185005315420616</v>
      </c>
    </row>
    <row r="39" spans="1:10">
      <c r="A39">
        <v>3</v>
      </c>
      <c r="B39" s="69" t="s">
        <v>252</v>
      </c>
      <c r="C39" s="69"/>
      <c r="D39" s="69"/>
    </row>
    <row r="40" spans="1:10">
      <c r="A40">
        <v>4</v>
      </c>
      <c r="B40" s="69" t="s">
        <v>253</v>
      </c>
      <c r="C40" s="69"/>
      <c r="D40" s="69"/>
      <c r="G40" t="s">
        <v>304</v>
      </c>
      <c r="J40" s="24">
        <f>E24</f>
        <v>5.2874594433180377E-2</v>
      </c>
    </row>
    <row r="41" spans="1:10">
      <c r="G41" t="s">
        <v>255</v>
      </c>
      <c r="J41" s="24">
        <f>E30</f>
        <v>0.25814994684579384</v>
      </c>
    </row>
    <row r="42" spans="1:10">
      <c r="G42" s="101" t="s">
        <v>305</v>
      </c>
      <c r="H42" s="101"/>
      <c r="I42" s="101"/>
      <c r="J42" s="100">
        <f>(J37*J38)+(J40*J41)</f>
        <v>0.11599335291627515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AD13F-D948-411F-85F2-66F34A2CFAD2}">
  <sheetPr>
    <tabColor rgb="FF002060"/>
  </sheetPr>
  <dimension ref="B2:P33"/>
  <sheetViews>
    <sheetView showGridLines="0" topLeftCell="A14" workbookViewId="0">
      <selection activeCell="R16" sqref="R16"/>
    </sheetView>
  </sheetViews>
  <sheetFormatPr defaultRowHeight="15"/>
  <cols>
    <col min="1" max="1" width="1.85546875" customWidth="1"/>
    <col min="2" max="2" width="21" customWidth="1"/>
    <col min="5" max="5" width="12.140625" customWidth="1"/>
    <col min="8" max="8" width="10" customWidth="1"/>
    <col min="9" max="9" width="2.140625" customWidth="1"/>
    <col min="10" max="10" width="11.7109375" customWidth="1"/>
    <col min="11" max="11" width="10.5703125" customWidth="1"/>
    <col min="12" max="12" width="11" customWidth="1"/>
    <col min="13" max="13" width="2.140625" customWidth="1"/>
    <col min="14" max="14" width="12.42578125" bestFit="1" customWidth="1"/>
    <col min="15" max="15" width="12" customWidth="1"/>
    <col min="16" max="16" width="12.140625" customWidth="1"/>
  </cols>
  <sheetData>
    <row r="2" spans="2:16">
      <c r="B2" s="149" t="s">
        <v>351</v>
      </c>
    </row>
    <row r="3" spans="2:16">
      <c r="B3" s="162" t="s">
        <v>352</v>
      </c>
      <c r="C3" s="92"/>
      <c r="D3" s="92"/>
      <c r="E3" s="92"/>
      <c r="F3" s="92"/>
      <c r="G3" s="92"/>
      <c r="H3" s="92"/>
    </row>
    <row r="4" spans="2:16" ht="4.5" customHeight="1"/>
    <row r="5" spans="2:16">
      <c r="B5" s="146"/>
      <c r="C5" s="146"/>
      <c r="D5" s="193" t="s">
        <v>359</v>
      </c>
      <c r="E5" s="193"/>
      <c r="F5" s="193"/>
      <c r="G5" s="193"/>
      <c r="H5" s="193"/>
      <c r="I5" s="146"/>
      <c r="J5" s="193" t="s">
        <v>360</v>
      </c>
      <c r="K5" s="193"/>
      <c r="L5" s="193"/>
      <c r="M5" s="9"/>
      <c r="N5" s="193" t="s">
        <v>361</v>
      </c>
      <c r="O5" s="193"/>
      <c r="P5" s="193"/>
    </row>
    <row r="6" spans="2:16" ht="49.5" customHeight="1">
      <c r="B6" s="9" t="s">
        <v>353</v>
      </c>
      <c r="C6" s="9" t="s">
        <v>354</v>
      </c>
      <c r="D6" s="150" t="s">
        <v>355</v>
      </c>
      <c r="E6" s="150" t="s">
        <v>356</v>
      </c>
      <c r="F6" s="150" t="s">
        <v>357</v>
      </c>
      <c r="G6" s="150" t="s">
        <v>380</v>
      </c>
      <c r="H6" s="150" t="s">
        <v>358</v>
      </c>
      <c r="I6" s="151"/>
      <c r="J6" s="54" t="s">
        <v>362</v>
      </c>
      <c r="K6" s="54" t="s">
        <v>176</v>
      </c>
      <c r="L6" s="54" t="s">
        <v>363</v>
      </c>
      <c r="M6" s="54"/>
      <c r="N6" s="54" t="s">
        <v>364</v>
      </c>
      <c r="O6" s="54" t="s">
        <v>365</v>
      </c>
      <c r="P6" s="54" t="s">
        <v>366</v>
      </c>
    </row>
    <row r="7" spans="2:16" ht="4.5" customHeight="1"/>
    <row r="8" spans="2:16">
      <c r="B8" s="152" t="str">
        <f>'Rough Data Relative valuation'!C4</f>
        <v>Tata Steel</v>
      </c>
      <c r="C8" s="152"/>
      <c r="D8" s="152">
        <f>'Rough Data Relative valuation'!D4</f>
        <v>130.19999999999999</v>
      </c>
      <c r="E8" s="152">
        <f>'Rough Data Relative valuation'!M3</f>
        <v>244.55</v>
      </c>
      <c r="F8" s="152">
        <f>D8*E8</f>
        <v>31840.41</v>
      </c>
      <c r="G8" s="152">
        <f>'Rough Data Relative valuation'!L4</f>
        <v>90714.04</v>
      </c>
      <c r="H8" s="152">
        <f>F8+G8</f>
        <v>122554.45</v>
      </c>
      <c r="I8" s="152"/>
      <c r="J8" s="152">
        <f>'Rough Data Relative valuation'!G4</f>
        <v>221011.71</v>
      </c>
      <c r="K8" s="152">
        <f>'Rough Data Relative valuation'!J4</f>
        <v>26734.911889596602</v>
      </c>
      <c r="L8" s="152">
        <f>'Rough Data Relative valuation'!N4</f>
        <v>2831.41</v>
      </c>
      <c r="M8" s="152"/>
      <c r="N8" s="153">
        <f>H8/J8</f>
        <v>0.55451564082283245</v>
      </c>
      <c r="O8" s="153">
        <f>H8/K8</f>
        <v>4.5840603666881652</v>
      </c>
      <c r="P8" s="153">
        <f>F8/L8</f>
        <v>11.245425424081995</v>
      </c>
    </row>
    <row r="9" spans="2:16">
      <c r="B9" s="152" t="str">
        <f>'Rough Data Relative valuation'!C3</f>
        <v>JSW Steel</v>
      </c>
      <c r="C9" s="152"/>
      <c r="D9" s="152">
        <f>'Rough Data Relative valuation'!D3</f>
        <v>956.2</v>
      </c>
      <c r="E9" s="152">
        <f>'Rough Data Relative valuation'!M3</f>
        <v>244.55</v>
      </c>
      <c r="F9" s="152">
        <f>D9*E9</f>
        <v>233838.71000000002</v>
      </c>
      <c r="G9" s="152">
        <f>'Rough Data Relative valuation'!L3</f>
        <v>82910</v>
      </c>
      <c r="H9" s="152">
        <f>F9+G9</f>
        <v>316748.71000000002</v>
      </c>
      <c r="I9" s="152"/>
      <c r="J9" s="152">
        <f>'Rough Data Relative valuation'!G3</f>
        <v>170274</v>
      </c>
      <c r="K9" s="152">
        <f>'Rough Data Relative valuation'!J3</f>
        <v>23188.736231884057</v>
      </c>
      <c r="L9" s="152">
        <f>'Rough Data Relative valuation'!N3</f>
        <v>3498.48</v>
      </c>
      <c r="M9" s="152"/>
      <c r="N9" s="153">
        <f t="shared" ref="N9:N14" si="0">H9/J9</f>
        <v>1.86022945370403</v>
      </c>
      <c r="O9" s="153">
        <f t="shared" ref="O9:O14" si="1">H9/K9</f>
        <v>13.659593469543061</v>
      </c>
      <c r="P9" s="153">
        <f>F9/L9</f>
        <v>66.840087695227652</v>
      </c>
    </row>
    <row r="10" spans="2:16">
      <c r="B10" s="152" t="str">
        <f>'Rough Data Relative valuation'!C5</f>
        <v>Jindal Steel</v>
      </c>
      <c r="C10" s="152"/>
      <c r="D10" s="152">
        <f>'Rough Data Relative valuation'!D5</f>
        <v>801.35</v>
      </c>
      <c r="E10" s="152">
        <f>'Rough Data Relative valuation'!M5</f>
        <v>102.01</v>
      </c>
      <c r="F10" s="152">
        <f t="shared" ref="F10:F14" si="2">D10*E10</f>
        <v>81745.713500000013</v>
      </c>
      <c r="G10" s="152">
        <f>'Rough Data Relative valuation'!L5</f>
        <v>13242.32</v>
      </c>
      <c r="H10" s="152">
        <f t="shared" ref="H10:H14" si="3">F10+G10</f>
        <v>94988.03350000002</v>
      </c>
      <c r="I10" s="152"/>
      <c r="J10" s="152">
        <f>'Rough Data Relative valuation'!G5</f>
        <v>50068.78</v>
      </c>
      <c r="K10" s="152">
        <f>'Rough Data Relative valuation'!J5</f>
        <v>9799.4630390143739</v>
      </c>
      <c r="L10" s="152">
        <f>'Rough Data Relative valuation'!N5</f>
        <v>4082.33</v>
      </c>
      <c r="M10" s="152"/>
      <c r="N10" s="153">
        <f t="shared" si="0"/>
        <v>1.8971509491543437</v>
      </c>
      <c r="O10" s="153">
        <f t="shared" si="1"/>
        <v>9.693187588118489</v>
      </c>
      <c r="P10" s="153">
        <f t="shared" ref="P10:P14" si="4">F10/L10</f>
        <v>20.024278659491028</v>
      </c>
    </row>
    <row r="11" spans="2:16">
      <c r="B11" s="152" t="str">
        <f>'Rough Data Relative valuation'!C6</f>
        <v>Tube Investments</v>
      </c>
      <c r="C11" s="152"/>
      <c r="D11" s="152">
        <f>'Rough Data Relative valuation'!D6</f>
        <v>2570</v>
      </c>
      <c r="E11" s="152">
        <f>'Rough Data Relative valuation'!M6</f>
        <v>19.350000000000001</v>
      </c>
      <c r="F11" s="152">
        <f t="shared" si="2"/>
        <v>49729.500000000007</v>
      </c>
      <c r="G11" s="152">
        <f>'Rough Data Relative valuation'!L6</f>
        <v>-528.48000000000013</v>
      </c>
      <c r="H11" s="152">
        <f t="shared" si="3"/>
        <v>49201.020000000004</v>
      </c>
      <c r="I11" s="152"/>
      <c r="J11" s="152">
        <f>'Rough Data Relative valuation'!G6</f>
        <v>18804.8</v>
      </c>
      <c r="K11" s="152">
        <f>'Rough Data Relative valuation'!J6</f>
        <v>2256.1680517082177</v>
      </c>
      <c r="L11" s="152">
        <f>'Rough Data Relative valuation'!N6</f>
        <v>819.65</v>
      </c>
      <c r="M11" s="152"/>
      <c r="N11" s="153">
        <f t="shared" si="0"/>
        <v>2.6164075129754107</v>
      </c>
      <c r="O11" s="153">
        <f t="shared" si="1"/>
        <v>21.807338315400894</v>
      </c>
      <c r="P11" s="153">
        <f t="shared" si="4"/>
        <v>60.671628133959629</v>
      </c>
    </row>
    <row r="12" spans="2:16">
      <c r="B12" s="152" t="str">
        <f>'Rough Data Relative valuation'!C7</f>
        <v>S A I L</v>
      </c>
      <c r="C12" s="152"/>
      <c r="D12" s="152">
        <f>'Rough Data Relative valuation'!D7</f>
        <v>104.8</v>
      </c>
      <c r="E12" s="152">
        <f>'Rough Data Relative valuation'!M7</f>
        <v>413.05</v>
      </c>
      <c r="F12" s="152">
        <f t="shared" si="2"/>
        <v>43287.64</v>
      </c>
      <c r="G12" s="152">
        <f>'Rough Data Relative valuation'!L7</f>
        <v>40592.080000000002</v>
      </c>
      <c r="H12" s="152">
        <f t="shared" si="3"/>
        <v>83879.72</v>
      </c>
      <c r="I12" s="152"/>
      <c r="J12" s="152">
        <f>'Rough Data Relative valuation'!G7</f>
        <v>101121.44</v>
      </c>
      <c r="K12" s="152">
        <f>'Rough Data Relative valuation'!J7</f>
        <v>12076.502881844379</v>
      </c>
      <c r="L12" s="152">
        <f>'Rough Data Relative valuation'!N7</f>
        <v>2921.77</v>
      </c>
      <c r="M12" s="152"/>
      <c r="N12" s="153">
        <f t="shared" si="0"/>
        <v>0.82949491225599636</v>
      </c>
      <c r="O12" s="153">
        <f t="shared" si="1"/>
        <v>6.9456961854497985</v>
      </c>
      <c r="P12" s="153">
        <f t="shared" si="4"/>
        <v>14.81555358566896</v>
      </c>
    </row>
    <row r="13" spans="2:16">
      <c r="B13" s="152" t="str">
        <f>'Rough Data Relative valuation'!C8</f>
        <v>Jindal Stain.</v>
      </c>
      <c r="C13" s="152"/>
      <c r="D13" s="152">
        <f>'Rough Data Relative valuation'!D8</f>
        <v>524.1</v>
      </c>
      <c r="E13" s="152">
        <f>'Rough Data Relative valuation'!M8</f>
        <v>82.38</v>
      </c>
      <c r="F13" s="152">
        <f t="shared" si="2"/>
        <v>43175.358</v>
      </c>
      <c r="G13" s="152">
        <f>'Rough Data Relative valuation'!L8</f>
        <v>4484.97</v>
      </c>
      <c r="H13" s="152">
        <f t="shared" si="3"/>
        <v>47660.328000000001</v>
      </c>
      <c r="I13" s="152"/>
      <c r="J13" s="152">
        <f>'Rough Data Relative valuation'!G8</f>
        <v>38567.910000000003</v>
      </c>
      <c r="K13" s="152">
        <f>'Rough Data Relative valuation'!J8</f>
        <v>4875.2256410256405</v>
      </c>
      <c r="L13" s="152">
        <f>'Rough Data Relative valuation'!N8</f>
        <v>2411.59</v>
      </c>
      <c r="M13" s="152"/>
      <c r="N13" s="153">
        <f t="shared" si="0"/>
        <v>1.2357508612730117</v>
      </c>
      <c r="O13" s="153">
        <f t="shared" si="1"/>
        <v>9.7760250518319225</v>
      </c>
      <c r="P13" s="153">
        <f t="shared" si="4"/>
        <v>17.903274603062709</v>
      </c>
    </row>
    <row r="14" spans="2:16">
      <c r="B14" s="152" t="str">
        <f>'Rough Data Relative valuation'!C9</f>
        <v>APL Apollo Tubes</v>
      </c>
      <c r="C14" s="152"/>
      <c r="D14" s="152">
        <f>'Rough Data Relative valuation'!D9</f>
        <v>1467.55</v>
      </c>
      <c r="E14" s="152">
        <f>'Rough Data Relative valuation'!M9</f>
        <v>27.75</v>
      </c>
      <c r="F14" s="152">
        <f t="shared" si="2"/>
        <v>40724.512499999997</v>
      </c>
      <c r="G14" s="152">
        <f>'Rough Data Relative valuation'!L9</f>
        <v>674.99</v>
      </c>
      <c r="H14" s="152">
        <f t="shared" si="3"/>
        <v>41399.502499999995</v>
      </c>
      <c r="I14" s="152"/>
      <c r="J14" s="152">
        <f>'Rough Data Relative valuation'!G9</f>
        <v>19946.68</v>
      </c>
      <c r="K14" s="152">
        <f>'Rough Data Relative valuation'!J9</f>
        <v>1145.4211686879823</v>
      </c>
      <c r="L14" s="152">
        <f>'Rough Data Relative valuation'!N9</f>
        <v>634.39</v>
      </c>
      <c r="M14" s="152"/>
      <c r="N14" s="153">
        <f t="shared" si="0"/>
        <v>2.0755084304756477</v>
      </c>
      <c r="O14" s="153">
        <f t="shared" si="1"/>
        <v>36.143475982219599</v>
      </c>
      <c r="P14" s="153">
        <f t="shared" si="4"/>
        <v>64.194757956462112</v>
      </c>
    </row>
    <row r="15" spans="2:16" ht="4.5" customHeight="1">
      <c r="G15" s="147" t="s">
        <v>382</v>
      </c>
    </row>
    <row r="17" spans="2:16">
      <c r="B17" s="155" t="s">
        <v>383</v>
      </c>
      <c r="C17" s="155"/>
      <c r="D17" s="155"/>
      <c r="E17" s="155"/>
      <c r="F17" s="155"/>
      <c r="G17" s="155"/>
      <c r="H17" s="155"/>
      <c r="I17" s="155"/>
      <c r="J17" s="155"/>
      <c r="K17" s="155"/>
      <c r="L17" s="155"/>
      <c r="M17" s="155"/>
      <c r="N17" s="156">
        <f>MAX(N8:N14)</f>
        <v>2.6164075129754107</v>
      </c>
      <c r="O17" s="156">
        <f t="shared" ref="O17:P17" si="5">MAX(O8:O14)</f>
        <v>36.143475982219599</v>
      </c>
      <c r="P17" s="156">
        <f t="shared" si="5"/>
        <v>66.840087695227652</v>
      </c>
    </row>
    <row r="18" spans="2:16">
      <c r="B18" s="155" t="s">
        <v>384</v>
      </c>
      <c r="C18" s="155"/>
      <c r="D18" s="155"/>
      <c r="E18" s="155"/>
      <c r="F18" s="155"/>
      <c r="G18" s="155"/>
      <c r="H18" s="155"/>
      <c r="I18" s="155"/>
      <c r="J18" s="155"/>
      <c r="K18" s="155"/>
      <c r="L18" s="155"/>
      <c r="M18" s="155"/>
      <c r="N18" s="156">
        <f>QUARTILE(N8:N14,3)</f>
        <v>1.9863296898149958</v>
      </c>
      <c r="O18" s="156">
        <f t="shared" ref="O18:P18" si="6">QUARTILE(O8:O14,3)</f>
        <v>17.733465892471976</v>
      </c>
      <c r="P18" s="156">
        <f t="shared" si="6"/>
        <v>62.433193045210871</v>
      </c>
    </row>
    <row r="19" spans="2:16">
      <c r="B19" s="157" t="s">
        <v>232</v>
      </c>
      <c r="C19" s="157"/>
      <c r="D19" s="157"/>
      <c r="E19" s="157"/>
      <c r="F19" s="157"/>
      <c r="G19" s="157"/>
      <c r="H19" s="157"/>
      <c r="I19" s="157"/>
      <c r="J19" s="157"/>
      <c r="K19" s="157"/>
      <c r="L19" s="157"/>
      <c r="M19" s="157"/>
      <c r="N19" s="158">
        <f>AVERAGE(N8:N14)</f>
        <v>1.5812939658087533</v>
      </c>
      <c r="O19" s="158">
        <f t="shared" ref="O19:P19" si="7">AVERAGE(O8:O14)</f>
        <v>14.658482422750277</v>
      </c>
      <c r="P19" s="158">
        <f t="shared" si="7"/>
        <v>36.527858008279161</v>
      </c>
    </row>
    <row r="20" spans="2:16">
      <c r="B20" s="157" t="s">
        <v>233</v>
      </c>
      <c r="C20" s="157"/>
      <c r="D20" s="157"/>
      <c r="E20" s="157"/>
      <c r="F20" s="157"/>
      <c r="G20" s="157"/>
      <c r="H20" s="157"/>
      <c r="I20" s="157"/>
      <c r="J20" s="157"/>
      <c r="K20" s="157"/>
      <c r="L20" s="157"/>
      <c r="M20" s="157"/>
      <c r="N20" s="158">
        <f>MEDIAN(N8:N14)</f>
        <v>1.86022945370403</v>
      </c>
      <c r="O20" s="158">
        <f t="shared" ref="O20:P20" si="8">MEDIAN(O8:O14)</f>
        <v>9.7760250518319225</v>
      </c>
      <c r="P20" s="158">
        <f t="shared" si="8"/>
        <v>20.024278659491028</v>
      </c>
    </row>
    <row r="21" spans="2:16">
      <c r="B21" s="155" t="s">
        <v>385</v>
      </c>
      <c r="C21" s="155"/>
      <c r="D21" s="155"/>
      <c r="E21" s="155"/>
      <c r="F21" s="155"/>
      <c r="G21" s="155"/>
      <c r="H21" s="155"/>
      <c r="I21" s="155"/>
      <c r="J21" s="155"/>
      <c r="K21" s="155"/>
      <c r="L21" s="155"/>
      <c r="M21" s="155"/>
      <c r="N21" s="156">
        <f>QUARTILE(N8:N14,1)</f>
        <v>1.032622886764504</v>
      </c>
      <c r="O21" s="156">
        <f t="shared" ref="O21:P21" si="9">QUARTILE(O8:O14,1)</f>
        <v>8.3194418867841442</v>
      </c>
      <c r="P21" s="156">
        <f t="shared" si="9"/>
        <v>16.359414094365835</v>
      </c>
    </row>
    <row r="22" spans="2:16">
      <c r="B22" s="155" t="s">
        <v>386</v>
      </c>
      <c r="C22" s="155"/>
      <c r="D22" s="155"/>
      <c r="E22" s="155"/>
      <c r="F22" s="155"/>
      <c r="G22" s="155"/>
      <c r="H22" s="155"/>
      <c r="I22" s="155"/>
      <c r="J22" s="155"/>
      <c r="K22" s="155"/>
      <c r="L22" s="155"/>
      <c r="M22" s="155"/>
      <c r="N22" s="156">
        <f>MIN(N8:N14)</f>
        <v>0.55451564082283245</v>
      </c>
      <c r="O22" s="156">
        <f t="shared" ref="O22:P22" si="10">MIN(O8:O14)</f>
        <v>4.5840603666881652</v>
      </c>
      <c r="P22" s="156">
        <f t="shared" si="10"/>
        <v>11.245425424081995</v>
      </c>
    </row>
    <row r="24" spans="2:16">
      <c r="B24" s="9" t="s">
        <v>387</v>
      </c>
      <c r="C24" s="9"/>
      <c r="D24" s="9"/>
      <c r="E24" s="9"/>
      <c r="F24" s="9"/>
      <c r="G24" s="9"/>
      <c r="H24" s="9"/>
      <c r="I24" s="9"/>
      <c r="J24" s="9"/>
      <c r="K24" s="9"/>
      <c r="L24" s="9"/>
      <c r="M24" s="9"/>
      <c r="N24" s="54" t="str">
        <f>N6</f>
        <v>Ev/Revenue</v>
      </c>
      <c r="O24" s="54" t="str">
        <f t="shared" ref="O24:P24" si="11">O6</f>
        <v>EV/Ebitda</v>
      </c>
      <c r="P24" s="54" t="str">
        <f t="shared" si="11"/>
        <v>P/E</v>
      </c>
    </row>
    <row r="25" spans="2:16" ht="4.5" customHeight="1"/>
    <row r="26" spans="2:16">
      <c r="B26" s="152" t="s">
        <v>388</v>
      </c>
      <c r="C26" s="152"/>
      <c r="D26" s="152"/>
      <c r="E26" s="152"/>
      <c r="F26" s="152"/>
      <c r="G26" s="152"/>
      <c r="H26" s="152"/>
      <c r="I26" s="152"/>
      <c r="J26" s="152"/>
      <c r="K26" s="152"/>
      <c r="L26" s="152"/>
      <c r="M26" s="152"/>
      <c r="N26" s="152">
        <f>J8*N20</f>
        <v>411132.49255549349</v>
      </c>
      <c r="O26" s="152">
        <f>K8*O20</f>
        <v>261361.1683912155</v>
      </c>
      <c r="P26" s="152">
        <f>P27+P28</f>
        <v>147410.98283926948</v>
      </c>
    </row>
    <row r="27" spans="2:16">
      <c r="B27" s="152" t="s">
        <v>380</v>
      </c>
      <c r="C27" s="152"/>
      <c r="D27" s="152"/>
      <c r="E27" s="152"/>
      <c r="F27" s="152"/>
      <c r="G27" s="152"/>
      <c r="H27" s="152"/>
      <c r="I27" s="152"/>
      <c r="J27" s="152"/>
      <c r="K27" s="152"/>
      <c r="L27" s="152"/>
      <c r="M27" s="152"/>
      <c r="N27" s="152">
        <f>$G$8</f>
        <v>90714.04</v>
      </c>
      <c r="O27" s="152">
        <f t="shared" ref="O27:P27" si="12">$G$8</f>
        <v>90714.04</v>
      </c>
      <c r="P27" s="152">
        <f t="shared" si="12"/>
        <v>90714.04</v>
      </c>
    </row>
    <row r="28" spans="2:16">
      <c r="B28" s="152" t="s">
        <v>389</v>
      </c>
      <c r="C28" s="152"/>
      <c r="D28" s="152"/>
      <c r="E28" s="152"/>
      <c r="F28" s="152"/>
      <c r="G28" s="152"/>
      <c r="H28" s="152"/>
      <c r="I28" s="152"/>
      <c r="J28" s="152"/>
      <c r="K28" s="152"/>
      <c r="L28" s="152"/>
      <c r="M28" s="152"/>
      <c r="N28" s="152">
        <f>N26-N27</f>
        <v>320418.45255549351</v>
      </c>
      <c r="O28" s="152">
        <f t="shared" ref="O28" si="13">O26-O27</f>
        <v>170647.12839121552</v>
      </c>
      <c r="P28" s="152">
        <f>P20*L8</f>
        <v>56696.94283926949</v>
      </c>
    </row>
    <row r="29" spans="2:16">
      <c r="B29" s="152" t="s">
        <v>390</v>
      </c>
      <c r="C29" s="152"/>
      <c r="D29" s="152"/>
      <c r="E29" s="152"/>
      <c r="F29" s="152"/>
      <c r="G29" s="152"/>
      <c r="H29" s="152"/>
      <c r="I29" s="152"/>
      <c r="J29" s="152"/>
      <c r="K29" s="152"/>
      <c r="L29" s="152"/>
      <c r="M29" s="152"/>
      <c r="N29" s="152">
        <f>$E$8</f>
        <v>244.55</v>
      </c>
      <c r="O29" s="152">
        <f t="shared" ref="O29:P29" si="14">$E$8</f>
        <v>244.55</v>
      </c>
      <c r="P29" s="152">
        <f t="shared" si="14"/>
        <v>244.55</v>
      </c>
    </row>
    <row r="30" spans="2:16" ht="4.5" customHeight="1"/>
    <row r="31" spans="2:16" ht="15.75" thickBot="1">
      <c r="B31" s="109" t="s">
        <v>391</v>
      </c>
      <c r="C31" s="109"/>
      <c r="D31" s="109"/>
      <c r="E31" s="109"/>
      <c r="F31" s="109"/>
      <c r="G31" s="109"/>
      <c r="H31" s="109"/>
      <c r="I31" s="109"/>
      <c r="J31" s="109"/>
      <c r="K31" s="109"/>
      <c r="L31" s="109"/>
      <c r="M31" s="109"/>
      <c r="N31" s="154">
        <f>N28/N29</f>
        <v>1310.2369763054323</v>
      </c>
      <c r="O31" s="154">
        <f t="shared" ref="O31:P31" si="15">O28/O29</f>
        <v>697.80056590151503</v>
      </c>
      <c r="P31" s="154">
        <f t="shared" si="15"/>
        <v>231.84192532925573</v>
      </c>
    </row>
    <row r="32" spans="2:16">
      <c r="B32" s="25" t="s">
        <v>392</v>
      </c>
    </row>
    <row r="33" spans="14:16">
      <c r="N33" t="str">
        <f>IF(N31&gt;$D$8,"Undervalued","Overvalued")</f>
        <v>Undervalued</v>
      </c>
      <c r="O33" t="str">
        <f>IF(O31&gt;$D$8,"Undervalued","Overvalued")</f>
        <v>Undervalued</v>
      </c>
      <c r="P33" t="str">
        <f>IF(P31&gt;$D$8,"Undervalued","Overvalued")</f>
        <v>Undervalued</v>
      </c>
    </row>
  </sheetData>
  <mergeCells count="3">
    <mergeCell ref="D5:H5"/>
    <mergeCell ref="J5:L5"/>
    <mergeCell ref="N5:P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DE0F3-5FF4-4979-A169-37E06BA225A9}">
  <sheetPr>
    <tabColor rgb="FF002060"/>
  </sheetPr>
  <dimension ref="B2:O12"/>
  <sheetViews>
    <sheetView showGridLines="0" workbookViewId="0">
      <selection activeCell="R7" sqref="R7"/>
    </sheetView>
  </sheetViews>
  <sheetFormatPr defaultRowHeight="15"/>
  <cols>
    <col min="1" max="1" width="1.85546875" customWidth="1"/>
    <col min="12" max="12" width="9.85546875" bestFit="1" customWidth="1"/>
  </cols>
  <sheetData>
    <row r="2" spans="2:15">
      <c r="B2" s="9" t="s">
        <v>402</v>
      </c>
      <c r="C2" s="9"/>
      <c r="D2" s="9"/>
      <c r="E2" s="9"/>
      <c r="F2" s="9"/>
      <c r="G2" s="9"/>
      <c r="H2" s="9"/>
      <c r="I2" s="9"/>
      <c r="J2" s="9"/>
      <c r="K2" s="9"/>
      <c r="L2" s="9"/>
      <c r="M2" s="9"/>
      <c r="N2" s="9"/>
      <c r="O2" s="9"/>
    </row>
    <row r="5" spans="2:15">
      <c r="H5" s="163"/>
      <c r="I5" s="163"/>
      <c r="J5" s="163"/>
      <c r="K5" s="9" t="s">
        <v>394</v>
      </c>
      <c r="L5" s="9"/>
      <c r="M5" s="9"/>
      <c r="N5" s="9"/>
      <c r="O5" s="9"/>
    </row>
    <row r="6" spans="2:15">
      <c r="H6" s="163"/>
      <c r="K6" s="163"/>
      <c r="L6" s="164" t="s">
        <v>400</v>
      </c>
      <c r="M6" s="164" t="s">
        <v>386</v>
      </c>
      <c r="N6" s="164" t="s">
        <v>401</v>
      </c>
      <c r="O6" s="164" t="s">
        <v>383</v>
      </c>
    </row>
    <row r="7" spans="2:15">
      <c r="H7" s="163"/>
      <c r="K7" s="163" t="s">
        <v>395</v>
      </c>
      <c r="L7" s="165">
        <f>M7</f>
        <v>231.84192532925573</v>
      </c>
      <c r="M7" s="165">
        <f>'Relative Valuation'!P31</f>
        <v>231.84192532925573</v>
      </c>
      <c r="N7" s="165">
        <f>O7</f>
        <v>1310.2369763054323</v>
      </c>
      <c r="O7" s="165">
        <f>'Relative Valuation'!N31</f>
        <v>1310.2369763054323</v>
      </c>
    </row>
    <row r="8" spans="2:15">
      <c r="H8" s="163"/>
      <c r="K8" s="163" t="s">
        <v>396</v>
      </c>
      <c r="L8" s="165">
        <f t="shared" ref="L8:L10" si="0">M8</f>
        <v>-22.631504798253992</v>
      </c>
      <c r="M8" s="163">
        <f>'DCF&gt;'!J30</f>
        <v>-22.631504798253992</v>
      </c>
      <c r="N8" s="165">
        <f t="shared" ref="N8:N10" si="1">O8</f>
        <v>1.8283619760324294</v>
      </c>
      <c r="O8" s="163">
        <f>'DCF&gt;'!J34</f>
        <v>1.8283619760324294</v>
      </c>
    </row>
    <row r="9" spans="2:15">
      <c r="H9" s="163"/>
      <c r="K9" s="163" t="s">
        <v>398</v>
      </c>
      <c r="L9" s="165">
        <f t="shared" si="0"/>
        <v>-6.3249269487296971</v>
      </c>
      <c r="M9" s="163">
        <f>'DCF&gt;'!H30</f>
        <v>-6.3249269487296971</v>
      </c>
      <c r="N9" s="165">
        <f t="shared" si="1"/>
        <v>197.50729617032368</v>
      </c>
      <c r="O9" s="163">
        <f>'DCF&gt;'!H34</f>
        <v>197.50729617032368</v>
      </c>
    </row>
    <row r="10" spans="2:15">
      <c r="H10" s="163"/>
      <c r="K10" s="163" t="s">
        <v>397</v>
      </c>
      <c r="L10" s="165">
        <f t="shared" si="0"/>
        <v>-6.3249269487296971</v>
      </c>
      <c r="M10" s="163">
        <f>'DCF&gt;'!G30</f>
        <v>-6.3249269487296971</v>
      </c>
      <c r="N10" s="165">
        <f t="shared" si="1"/>
        <v>197.50729617032368</v>
      </c>
      <c r="O10" s="163">
        <f>'DCF&gt;'!G34</f>
        <v>197.50729617032368</v>
      </c>
    </row>
    <row r="11" spans="2:15">
      <c r="H11" s="163"/>
      <c r="K11" s="163" t="s">
        <v>399</v>
      </c>
      <c r="L11" s="165">
        <f>M11</f>
        <v>122.6</v>
      </c>
      <c r="M11" s="163">
        <v>122.6</v>
      </c>
      <c r="N11" s="165">
        <f>O11</f>
        <v>184.6</v>
      </c>
      <c r="O11" s="163">
        <v>184.6</v>
      </c>
    </row>
    <row r="12" spans="2:15">
      <c r="H12" s="163"/>
      <c r="N12" s="163"/>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C5A90-3F7A-4BCD-BD90-B4F2D6A48B6E}">
  <dimension ref="A2:L64"/>
  <sheetViews>
    <sheetView showGridLines="0" topLeftCell="A34" workbookViewId="0">
      <selection activeCell="N49" sqref="N49"/>
    </sheetView>
  </sheetViews>
  <sheetFormatPr defaultRowHeight="15"/>
  <cols>
    <col min="1" max="1" width="1.85546875" customWidth="1"/>
    <col min="2" max="2" width="31.140625" customWidth="1"/>
    <col min="7" max="7" width="10" bestFit="1" customWidth="1"/>
    <col min="8" max="8" width="10.85546875" bestFit="1" customWidth="1"/>
    <col min="9" max="9" width="10" bestFit="1" customWidth="1"/>
    <col min="10" max="10" width="14.42578125" bestFit="1" customWidth="1"/>
    <col min="11" max="11" width="10" bestFit="1" customWidth="1"/>
  </cols>
  <sheetData>
    <row r="2" spans="2:12">
      <c r="B2" s="9" t="s">
        <v>307</v>
      </c>
      <c r="C2" s="9"/>
      <c r="D2" s="9"/>
      <c r="E2" s="9"/>
      <c r="F2" s="9"/>
      <c r="G2" s="10">
        <f>'Data Sheet'!$G$16</f>
        <v>43921</v>
      </c>
      <c r="H2" s="10">
        <f>'Data Sheet'!$H$16</f>
        <v>44286</v>
      </c>
      <c r="I2" s="10">
        <f>'Data Sheet'!$I$16</f>
        <v>44651</v>
      </c>
      <c r="J2" s="10">
        <f>'Data Sheet'!$J$16</f>
        <v>45016</v>
      </c>
      <c r="K2" s="10">
        <f>'Data Sheet'!$K$16</f>
        <v>45382</v>
      </c>
      <c r="L2" s="2"/>
    </row>
    <row r="4" spans="2:12">
      <c r="B4" s="2" t="s">
        <v>308</v>
      </c>
    </row>
    <row r="5" spans="2:12">
      <c r="B5" s="107" t="str">
        <f>'Raw FC'!B38</f>
        <v>Inventories</v>
      </c>
      <c r="C5" s="108"/>
      <c r="D5" s="108"/>
      <c r="E5" s="108"/>
      <c r="F5" s="108"/>
      <c r="G5" s="116">
        <f>'Raw FC'!J38</f>
        <v>31069</v>
      </c>
      <c r="H5" s="116">
        <f>'Raw FC'!K38</f>
        <v>33276</v>
      </c>
      <c r="I5" s="116">
        <f>'Raw FC'!L38</f>
        <v>48824</v>
      </c>
      <c r="J5" s="116">
        <f>'Raw FC'!M38</f>
        <v>54415</v>
      </c>
      <c r="K5" s="116">
        <f>'Raw FC'!N38</f>
        <v>49158</v>
      </c>
    </row>
    <row r="6" spans="2:12">
      <c r="B6" s="107" t="str">
        <f>'Raw FC'!B39</f>
        <v>Trade receivables -</v>
      </c>
      <c r="C6" s="108"/>
      <c r="D6" s="108"/>
      <c r="E6" s="108"/>
      <c r="F6" s="108"/>
      <c r="G6" s="116">
        <f>'Raw FC'!J39</f>
        <v>7885</v>
      </c>
      <c r="H6" s="116">
        <f>'Raw FC'!K39</f>
        <v>9540</v>
      </c>
      <c r="I6" s="116">
        <f>'Raw FC'!L39</f>
        <v>12246</v>
      </c>
      <c r="J6" s="116">
        <f>'Raw FC'!M39</f>
        <v>8257</v>
      </c>
      <c r="K6" s="116">
        <f>'Raw FC'!N39</f>
        <v>6264</v>
      </c>
    </row>
    <row r="7" spans="2:12">
      <c r="B7" s="107" t="str">
        <f>'Raw FC'!B41</f>
        <v>Loans n Advances</v>
      </c>
      <c r="C7" s="108"/>
      <c r="D7" s="108"/>
      <c r="E7" s="108"/>
      <c r="F7" s="108"/>
      <c r="G7" s="117">
        <f>'Raw FC'!J41</f>
        <v>195</v>
      </c>
      <c r="H7" s="117">
        <f>'Raw FC'!K41</f>
        <v>914</v>
      </c>
      <c r="I7" s="117">
        <f>'Raw FC'!L41</f>
        <v>-158</v>
      </c>
      <c r="J7" s="117">
        <f>'Raw FC'!M41</f>
        <v>-90</v>
      </c>
      <c r="K7" s="117">
        <f>'Raw FC'!N41</f>
        <v>-56</v>
      </c>
    </row>
    <row r="8" spans="2:12">
      <c r="B8" s="107" t="str">
        <f>'Raw FC'!B42</f>
        <v>Other asset items</v>
      </c>
      <c r="C8" s="108"/>
      <c r="D8" s="108"/>
      <c r="E8" s="108"/>
      <c r="F8" s="108"/>
      <c r="G8" s="117">
        <f>'Raw FC'!J42</f>
        <v>41613</v>
      </c>
      <c r="H8" s="117">
        <f>'Raw FC'!K42</f>
        <v>28932</v>
      </c>
      <c r="I8" s="117">
        <f>'Raw FC'!L42</f>
        <v>37137</v>
      </c>
      <c r="J8" s="117">
        <f>'Raw FC'!M42</f>
        <v>23211</v>
      </c>
      <c r="K8" s="117">
        <f>'Raw FC'!N42</f>
        <v>15842</v>
      </c>
    </row>
    <row r="9" spans="2:12">
      <c r="B9" s="2" t="s">
        <v>86</v>
      </c>
      <c r="G9" s="118">
        <f>SUM(G5:G8)</f>
        <v>80762</v>
      </c>
      <c r="H9" s="118">
        <f t="shared" ref="H9:K9" si="0">SUM(H5:H8)</f>
        <v>72662</v>
      </c>
      <c r="I9" s="118">
        <f t="shared" si="0"/>
        <v>98049</v>
      </c>
      <c r="J9" s="118">
        <f t="shared" si="0"/>
        <v>85793</v>
      </c>
      <c r="K9" s="118">
        <f t="shared" si="0"/>
        <v>71208</v>
      </c>
    </row>
    <row r="10" spans="2:12">
      <c r="G10" s="16"/>
      <c r="H10" s="16"/>
      <c r="I10" s="16"/>
      <c r="J10" s="16"/>
      <c r="K10" s="16"/>
    </row>
    <row r="11" spans="2:12">
      <c r="B11" s="2" t="s">
        <v>309</v>
      </c>
      <c r="G11" s="16"/>
      <c r="H11" s="16"/>
      <c r="I11" s="16"/>
      <c r="J11" s="16"/>
      <c r="K11" s="16"/>
    </row>
    <row r="12" spans="2:12">
      <c r="B12" s="108" t="str">
        <f>'Raw FC'!B13</f>
        <v>Non controlling int</v>
      </c>
      <c r="C12" s="108"/>
      <c r="D12" s="108"/>
      <c r="E12" s="108"/>
      <c r="F12" s="108"/>
      <c r="G12" s="117">
        <f>'Raw FC'!J13</f>
        <v>2587</v>
      </c>
      <c r="H12" s="117">
        <f>'Raw FC'!K13</f>
        <v>3270</v>
      </c>
      <c r="I12" s="117">
        <f>'Raw FC'!L13</f>
        <v>2655</v>
      </c>
      <c r="J12" s="117">
        <f>'Raw FC'!M13</f>
        <v>2093</v>
      </c>
      <c r="K12" s="117">
        <f>'Raw FC'!N13</f>
        <v>397</v>
      </c>
    </row>
    <row r="13" spans="2:12">
      <c r="B13" s="108" t="str">
        <f>'Raw FC'!B14</f>
        <v>Trade Payables</v>
      </c>
      <c r="C13" s="108"/>
      <c r="D13" s="108"/>
      <c r="E13" s="108"/>
      <c r="F13" s="108"/>
      <c r="G13" s="117">
        <f>'Raw FC'!J14</f>
        <v>21381</v>
      </c>
      <c r="H13" s="117">
        <f>'Raw FC'!K14</f>
        <v>25967</v>
      </c>
      <c r="I13" s="117">
        <f>'Raw FC'!L14</f>
        <v>36765</v>
      </c>
      <c r="J13" s="117">
        <f>'Raw FC'!M14</f>
        <v>37833</v>
      </c>
      <c r="K13" s="117">
        <f>'Raw FC'!N14</f>
        <v>35435</v>
      </c>
    </row>
    <row r="14" spans="2:12">
      <c r="B14" s="108" t="str">
        <f>'Raw FC'!B15</f>
        <v>Advance from Customers</v>
      </c>
      <c r="C14" s="108"/>
      <c r="D14" s="108"/>
      <c r="E14" s="108"/>
      <c r="F14" s="108"/>
      <c r="G14" s="117">
        <f>'Raw FC'!J15</f>
        <v>869</v>
      </c>
      <c r="H14" s="117">
        <f>'Raw FC'!K15</f>
        <v>2399</v>
      </c>
      <c r="I14" s="117">
        <f>'Raw FC'!L15</f>
        <v>3253</v>
      </c>
      <c r="J14" s="117">
        <f>'Raw FC'!M15</f>
        <v>3394</v>
      </c>
      <c r="K14" s="117">
        <f>'Raw FC'!N15</f>
        <v>2773</v>
      </c>
    </row>
    <row r="15" spans="2:12">
      <c r="B15" s="108" t="str">
        <f>'Raw FC'!B16</f>
        <v>Other liability items</v>
      </c>
      <c r="C15" s="108"/>
      <c r="D15" s="108"/>
      <c r="E15" s="108"/>
      <c r="F15" s="108"/>
      <c r="G15" s="117">
        <f>'Raw FC'!J16</f>
        <v>34408</v>
      </c>
      <c r="H15" s="117">
        <f>'Raw FC'!K16</f>
        <v>49533</v>
      </c>
      <c r="I15" s="117">
        <f>'Raw FC'!L16</f>
        <v>49744</v>
      </c>
      <c r="J15" s="117">
        <f>'Raw FC'!M16</f>
        <v>54101</v>
      </c>
      <c r="K15" s="117">
        <f>'Raw FC'!N16</f>
        <v>51590</v>
      </c>
    </row>
    <row r="16" spans="2:12">
      <c r="B16" s="2" t="s">
        <v>326</v>
      </c>
      <c r="G16" s="118">
        <f>SUM(G12:G15)</f>
        <v>59245</v>
      </c>
      <c r="H16" s="118">
        <f t="shared" ref="H16:K16" si="1">SUM(H12:H15)</f>
        <v>81169</v>
      </c>
      <c r="I16" s="118">
        <f t="shared" si="1"/>
        <v>92417</v>
      </c>
      <c r="J16" s="118">
        <f t="shared" si="1"/>
        <v>97421</v>
      </c>
      <c r="K16" s="118">
        <f t="shared" si="1"/>
        <v>90195</v>
      </c>
    </row>
    <row r="17" spans="1:11">
      <c r="G17" s="16"/>
      <c r="H17" s="16"/>
      <c r="I17" s="16"/>
      <c r="J17" s="16"/>
      <c r="K17" s="16"/>
    </row>
    <row r="18" spans="1:11" ht="15.75" thickBot="1">
      <c r="A18" t="s">
        <v>82</v>
      </c>
      <c r="B18" s="109" t="s">
        <v>310</v>
      </c>
      <c r="C18" s="109"/>
      <c r="D18" s="109"/>
      <c r="E18" s="109"/>
      <c r="F18" s="109"/>
      <c r="G18" s="119">
        <f>G9-G16</f>
        <v>21517</v>
      </c>
      <c r="H18" s="119">
        <f t="shared" ref="H18:K18" si="2">H9-H16</f>
        <v>-8507</v>
      </c>
      <c r="I18" s="119">
        <f t="shared" si="2"/>
        <v>5632</v>
      </c>
      <c r="J18" s="119">
        <f t="shared" si="2"/>
        <v>-11628</v>
      </c>
      <c r="K18" s="119">
        <f t="shared" si="2"/>
        <v>-18987</v>
      </c>
    </row>
    <row r="19" spans="1:11">
      <c r="G19" s="16"/>
      <c r="H19" s="16"/>
      <c r="I19" s="16"/>
      <c r="J19" s="16"/>
      <c r="K19" s="16"/>
    </row>
    <row r="20" spans="1:11">
      <c r="B20" s="2" t="s">
        <v>311</v>
      </c>
      <c r="G20" s="16"/>
      <c r="H20" s="16"/>
      <c r="I20" s="16"/>
      <c r="J20" s="16"/>
      <c r="K20" s="16"/>
    </row>
    <row r="21" spans="1:11">
      <c r="B21" s="108" t="str">
        <f>'Raw FC'!B21</f>
        <v>Land</v>
      </c>
      <c r="C21" s="108"/>
      <c r="D21" s="108"/>
      <c r="E21" s="108"/>
      <c r="F21" s="108"/>
      <c r="G21" s="117">
        <f>'Raw FC'!J21</f>
        <v>19853</v>
      </c>
      <c r="H21" s="117">
        <f>'Raw FC'!K21</f>
        <v>20656</v>
      </c>
      <c r="I21" s="117">
        <f>'Raw FC'!L21</f>
        <v>20770</v>
      </c>
      <c r="J21" s="117">
        <f>'Raw FC'!M21</f>
        <v>21701</v>
      </c>
      <c r="K21" s="117">
        <f>'Raw FC'!N21</f>
        <v>22067</v>
      </c>
    </row>
    <row r="22" spans="1:11">
      <c r="B22" s="108" t="str">
        <f>'Raw FC'!B22</f>
        <v>Building</v>
      </c>
      <c r="C22" s="108"/>
      <c r="D22" s="108"/>
      <c r="E22" s="108"/>
      <c r="F22" s="108"/>
      <c r="G22" s="117">
        <f>'Raw FC'!J22</f>
        <v>25883</v>
      </c>
      <c r="H22" s="117">
        <f>'Raw FC'!K22</f>
        <v>26828</v>
      </c>
      <c r="I22" s="117">
        <f>'Raw FC'!L22</f>
        <v>27588</v>
      </c>
      <c r="J22" s="117">
        <f>'Raw FC'!M22</f>
        <v>28904</v>
      </c>
      <c r="K22" s="117">
        <f>'Raw FC'!N22</f>
        <v>30173</v>
      </c>
    </row>
    <row r="23" spans="1:11">
      <c r="B23" s="108" t="str">
        <f>'Raw FC'!B23</f>
        <v>Plant Machinery</v>
      </c>
      <c r="C23" s="108"/>
      <c r="D23" s="108"/>
      <c r="E23" s="108"/>
      <c r="F23" s="108"/>
      <c r="G23" s="117">
        <f>'Raw FC'!J23</f>
        <v>141914</v>
      </c>
      <c r="H23" s="117">
        <f>'Raw FC'!K23</f>
        <v>155596</v>
      </c>
      <c r="I23" s="117">
        <f>'Raw FC'!L23</f>
        <v>152754</v>
      </c>
      <c r="J23" s="117">
        <f>'Raw FC'!M23</f>
        <v>163134</v>
      </c>
      <c r="K23" s="117">
        <f>'Raw FC'!N23</f>
        <v>175111</v>
      </c>
    </row>
    <row r="24" spans="1:11">
      <c r="B24" s="108" t="str">
        <f>'Raw FC'!B24</f>
        <v>Equipments</v>
      </c>
      <c r="C24" s="108"/>
      <c r="D24" s="108"/>
      <c r="E24" s="108"/>
      <c r="F24" s="108"/>
      <c r="G24" s="117">
        <f>'Raw FC'!J24</f>
        <v>796</v>
      </c>
      <c r="H24" s="117">
        <f>'Raw FC'!K24</f>
        <v>1033</v>
      </c>
      <c r="I24" s="117">
        <f>'Raw FC'!L24</f>
        <v>0</v>
      </c>
      <c r="J24" s="117">
        <f>'Raw FC'!M24</f>
        <v>0</v>
      </c>
      <c r="K24" s="117">
        <f>'Raw FC'!N24</f>
        <v>0</v>
      </c>
    </row>
    <row r="25" spans="1:11">
      <c r="B25" s="108" t="str">
        <f>'Raw FC'!B25</f>
        <v>Furniture n fittings</v>
      </c>
      <c r="C25" s="108"/>
      <c r="D25" s="108"/>
      <c r="E25" s="108"/>
      <c r="F25" s="108"/>
      <c r="G25" s="117">
        <f>'Raw FC'!J25</f>
        <v>19</v>
      </c>
      <c r="H25" s="117">
        <f>'Raw FC'!K25</f>
        <v>14</v>
      </c>
      <c r="I25" s="117">
        <f>'Raw FC'!L25</f>
        <v>991</v>
      </c>
      <c r="J25" s="117">
        <f>'Raw FC'!M25</f>
        <v>1111</v>
      </c>
      <c r="K25" s="117">
        <f>'Raw FC'!N25</f>
        <v>1238</v>
      </c>
    </row>
    <row r="26" spans="1:11">
      <c r="B26" s="108" t="str">
        <f>'Raw FC'!B26</f>
        <v>Railway sidings</v>
      </c>
      <c r="C26" s="108"/>
      <c r="D26" s="108"/>
      <c r="E26" s="108"/>
      <c r="F26" s="108"/>
      <c r="G26" s="117">
        <f>'Raw FC'!J26</f>
        <v>1676</v>
      </c>
      <c r="H26" s="117">
        <f>'Raw FC'!K26</f>
        <v>1671</v>
      </c>
      <c r="I26" s="117">
        <f>'Raw FC'!L26</f>
        <v>1780</v>
      </c>
      <c r="J26" s="117">
        <f>'Raw FC'!M26</f>
        <v>1841</v>
      </c>
      <c r="K26" s="117">
        <f>'Raw FC'!N26</f>
        <v>1872</v>
      </c>
    </row>
    <row r="27" spans="1:11">
      <c r="B27" s="108" t="str">
        <f>'Raw FC'!B27</f>
        <v>Vehicles</v>
      </c>
      <c r="C27" s="108"/>
      <c r="D27" s="108"/>
      <c r="E27" s="108"/>
      <c r="F27" s="108"/>
      <c r="G27" s="117">
        <f>'Raw FC'!J27</f>
        <v>615</v>
      </c>
      <c r="H27" s="117">
        <f>'Raw FC'!K27</f>
        <v>681</v>
      </c>
      <c r="I27" s="117">
        <f>'Raw FC'!L27</f>
        <v>686</v>
      </c>
      <c r="J27" s="117">
        <f>'Raw FC'!M27</f>
        <v>749</v>
      </c>
      <c r="K27" s="117">
        <f>'Raw FC'!N27</f>
        <v>794</v>
      </c>
    </row>
    <row r="28" spans="1:11">
      <c r="B28" s="108" t="str">
        <f>'Raw FC'!B28</f>
        <v>Intangible Assets</v>
      </c>
      <c r="C28" s="108"/>
      <c r="D28" s="108"/>
      <c r="E28" s="108"/>
      <c r="F28" s="108"/>
      <c r="G28" s="117">
        <f>'Raw FC'!J28</f>
        <v>5868</v>
      </c>
      <c r="H28" s="117">
        <f>'Raw FC'!K28</f>
        <v>6289</v>
      </c>
      <c r="I28" s="117">
        <f>'Raw FC'!L28</f>
        <v>6229</v>
      </c>
      <c r="J28" s="117">
        <f>'Raw FC'!M28</f>
        <v>7572</v>
      </c>
      <c r="K28" s="117">
        <f>'Raw FC'!N28</f>
        <v>7772</v>
      </c>
    </row>
    <row r="29" spans="1:11">
      <c r="B29" s="108" t="str">
        <f>'Raw FC'!B29</f>
        <v>Other fixed assets</v>
      </c>
      <c r="C29" s="108"/>
      <c r="D29" s="108"/>
      <c r="E29" s="108"/>
      <c r="F29" s="108"/>
      <c r="G29" s="117">
        <f>'Raw FC'!J29</f>
        <v>4424</v>
      </c>
      <c r="H29" s="117">
        <f>'Raw FC'!K29</f>
        <v>5171</v>
      </c>
      <c r="I29" s="117">
        <f>'Raw FC'!L29</f>
        <v>10953</v>
      </c>
      <c r="J29" s="117">
        <f>'Raw FC'!M29</f>
        <v>20384</v>
      </c>
      <c r="K29" s="117">
        <f>'Raw FC'!N29</f>
        <v>20546</v>
      </c>
    </row>
    <row r="30" spans="1:11" ht="14.25" customHeight="1" thickBot="1">
      <c r="G30" s="16"/>
      <c r="H30" s="16"/>
      <c r="I30" s="16"/>
      <c r="J30" s="16"/>
      <c r="K30" s="16"/>
    </row>
    <row r="31" spans="1:11">
      <c r="B31" s="112" t="str">
        <f>'Raw FC'!B30</f>
        <v>Gross Block</v>
      </c>
      <c r="C31" s="113"/>
      <c r="D31" s="113"/>
      <c r="E31" s="113"/>
      <c r="F31" s="113"/>
      <c r="G31" s="120">
        <f>SUM(G21:G29)</f>
        <v>201048</v>
      </c>
      <c r="H31" s="120">
        <f>SUM(H21:H29)</f>
        <v>217939</v>
      </c>
      <c r="I31" s="120">
        <f>SUM(I21:I29)</f>
        <v>221751</v>
      </c>
      <c r="J31" s="120">
        <f>SUM(J21:J29)</f>
        <v>245396</v>
      </c>
      <c r="K31" s="120">
        <f>SUM(K21:K29)</f>
        <v>259573</v>
      </c>
    </row>
    <row r="32" spans="1:11" ht="15.75" thickBot="1">
      <c r="B32" s="114" t="str">
        <f>'Raw FC'!B31</f>
        <v>Accumulated Depreciation</v>
      </c>
      <c r="C32" s="114"/>
      <c r="D32" s="114"/>
      <c r="E32" s="114"/>
      <c r="F32" s="114"/>
      <c r="G32" s="121">
        <f>'Raw FC'!J31</f>
        <v>61396</v>
      </c>
      <c r="H32" s="121">
        <f>'Raw FC'!K31</f>
        <v>71472</v>
      </c>
      <c r="I32" s="121">
        <f>'Raw FC'!L31</f>
        <v>77783</v>
      </c>
      <c r="J32" s="121">
        <f>'Raw FC'!M31</f>
        <v>88205</v>
      </c>
      <c r="K32" s="121">
        <f>'Raw FC'!N31</f>
        <v>97940</v>
      </c>
    </row>
    <row r="33" spans="1:11">
      <c r="A33" t="s">
        <v>82</v>
      </c>
      <c r="B33" s="111" t="s">
        <v>325</v>
      </c>
      <c r="C33" s="111"/>
      <c r="D33" s="111"/>
      <c r="E33" s="111"/>
      <c r="F33" s="111"/>
      <c r="G33" s="122">
        <f>G31-G32</f>
        <v>139652</v>
      </c>
      <c r="H33" s="122">
        <f t="shared" ref="H33:K33" si="3">H31-H32</f>
        <v>146467</v>
      </c>
      <c r="I33" s="122">
        <f t="shared" si="3"/>
        <v>143968</v>
      </c>
      <c r="J33" s="122">
        <f t="shared" si="3"/>
        <v>157191</v>
      </c>
      <c r="K33" s="122">
        <f t="shared" si="3"/>
        <v>161633</v>
      </c>
    </row>
    <row r="34" spans="1:11">
      <c r="G34" s="16"/>
      <c r="H34" s="16"/>
      <c r="I34" s="16"/>
      <c r="J34" s="16"/>
      <c r="K34" s="16"/>
    </row>
    <row r="35" spans="1:11">
      <c r="A35" t="s">
        <v>82</v>
      </c>
      <c r="B35" s="2" t="s">
        <v>312</v>
      </c>
      <c r="C35" s="2"/>
      <c r="D35" s="2"/>
      <c r="E35" s="2"/>
      <c r="F35" s="2"/>
      <c r="G35" s="118">
        <f>G33+G18</f>
        <v>161169</v>
      </c>
      <c r="H35" s="118">
        <f>H33+H18</f>
        <v>137960</v>
      </c>
      <c r="I35" s="118">
        <f>I33+I18</f>
        <v>149600</v>
      </c>
      <c r="J35" s="118">
        <f>J33+J18</f>
        <v>145563</v>
      </c>
      <c r="K35" s="118">
        <f>K33+K18</f>
        <v>142646</v>
      </c>
    </row>
    <row r="36" spans="1:11">
      <c r="B36" s="2" t="s">
        <v>67</v>
      </c>
      <c r="C36" s="2"/>
      <c r="D36" s="2"/>
      <c r="E36" s="2"/>
      <c r="F36" s="2"/>
      <c r="G36" s="118">
        <f>'Histoirical FC'!H24</f>
        <v>9022.3300000000054</v>
      </c>
      <c r="H36" s="118">
        <f>'Histoirical FC'!I24</f>
        <v>21270.619999999992</v>
      </c>
      <c r="I36" s="118">
        <f>'Histoirical FC'!J24</f>
        <v>54389.080000000009</v>
      </c>
      <c r="J36" s="118">
        <f>'Histoirical FC'!K24</f>
        <v>22964.960000000017</v>
      </c>
      <c r="K36" s="118">
        <f>'Histoirical FC'!L24</f>
        <v>12365.760000000013</v>
      </c>
    </row>
    <row r="38" spans="1:11" ht="15.75" thickBot="1">
      <c r="A38" t="s">
        <v>82</v>
      </c>
      <c r="B38" s="109" t="s">
        <v>313</v>
      </c>
      <c r="C38" s="109"/>
      <c r="D38" s="109"/>
      <c r="E38" s="109"/>
      <c r="F38" s="109"/>
      <c r="G38" s="110">
        <f>G36/G35</f>
        <v>5.598055457314996E-2</v>
      </c>
      <c r="H38" s="110">
        <f t="shared" ref="H38:K38" si="4">H36/H35</f>
        <v>0.15417961728037105</v>
      </c>
      <c r="I38" s="110">
        <f t="shared" si="4"/>
        <v>0.3635633689839573</v>
      </c>
      <c r="J38" s="110">
        <f t="shared" si="4"/>
        <v>0.15776646537925171</v>
      </c>
      <c r="K38" s="110">
        <f t="shared" si="4"/>
        <v>8.6688445522482324E-2</v>
      </c>
    </row>
    <row r="40" spans="1:11">
      <c r="B40" s="9" t="s">
        <v>314</v>
      </c>
      <c r="C40" s="9"/>
      <c r="D40" s="9"/>
      <c r="E40" s="9"/>
      <c r="F40" s="9"/>
      <c r="G40" s="10">
        <f>G2</f>
        <v>43921</v>
      </c>
      <c r="H40" s="10">
        <f t="shared" ref="H40:K40" si="5">H2</f>
        <v>44286</v>
      </c>
      <c r="I40" s="10">
        <f t="shared" si="5"/>
        <v>44651</v>
      </c>
      <c r="J40" s="10">
        <f t="shared" si="5"/>
        <v>45016</v>
      </c>
      <c r="K40" s="10">
        <f t="shared" si="5"/>
        <v>45382</v>
      </c>
    </row>
    <row r="42" spans="1:11">
      <c r="B42" s="104" t="s">
        <v>315</v>
      </c>
      <c r="C42" s="104"/>
      <c r="D42" s="104"/>
      <c r="E42" s="104"/>
      <c r="F42" s="104"/>
      <c r="G42" s="126">
        <f>-SUM('Raw FC'!J60:J61)</f>
        <v>707</v>
      </c>
      <c r="H42" s="126">
        <f>-SUM('Raw FC'!K60:K61)</f>
        <v>3631</v>
      </c>
      <c r="I42" s="126">
        <f>-SUM('Raw FC'!L60:L61)</f>
        <v>1090</v>
      </c>
      <c r="J42" s="126">
        <f>-SUM('Raw FC'!M60:M61)</f>
        <v>-4865</v>
      </c>
      <c r="K42" s="126">
        <f>-SUM('Raw FC'!N60:N61)</f>
        <v>-3167</v>
      </c>
    </row>
    <row r="43" spans="1:11">
      <c r="B43" s="104" t="s">
        <v>316</v>
      </c>
      <c r="C43" s="104"/>
      <c r="D43" s="104"/>
      <c r="E43" s="104"/>
      <c r="F43" s="104"/>
      <c r="G43" s="126"/>
      <c r="H43" s="126">
        <f>H18-G18</f>
        <v>-30024</v>
      </c>
      <c r="I43" s="126">
        <f t="shared" ref="I43:K43" si="6">I18-H18</f>
        <v>14139</v>
      </c>
      <c r="J43" s="126">
        <f t="shared" si="6"/>
        <v>-17260</v>
      </c>
      <c r="K43" s="126">
        <f t="shared" si="6"/>
        <v>-7359</v>
      </c>
    </row>
    <row r="44" spans="1:11">
      <c r="B44" s="104"/>
      <c r="C44" s="104"/>
      <c r="D44" s="104"/>
      <c r="E44" s="104"/>
      <c r="F44" s="104"/>
      <c r="G44" s="104"/>
      <c r="H44" s="104"/>
      <c r="I44" s="104"/>
      <c r="J44" s="104"/>
      <c r="K44" s="104"/>
    </row>
    <row r="45" spans="1:11">
      <c r="B45" s="104" t="s">
        <v>67</v>
      </c>
      <c r="C45" s="104"/>
      <c r="D45" s="104"/>
      <c r="E45" s="104"/>
      <c r="F45" s="104"/>
      <c r="G45" s="126">
        <f>'Histoirical FC'!H24</f>
        <v>9022.3300000000054</v>
      </c>
      <c r="H45" s="126">
        <f>'Histoirical FC'!I24</f>
        <v>21270.619999999992</v>
      </c>
      <c r="I45" s="126">
        <f>'Histoirical FC'!J24</f>
        <v>54389.080000000009</v>
      </c>
      <c r="J45" s="126">
        <f>'Histoirical FC'!K24</f>
        <v>22964.960000000017</v>
      </c>
      <c r="K45" s="126">
        <f>'Histoirical FC'!L24</f>
        <v>12365.760000000013</v>
      </c>
    </row>
    <row r="46" spans="1:11">
      <c r="B46" s="104" t="s">
        <v>318</v>
      </c>
      <c r="C46" s="104"/>
      <c r="D46" s="104"/>
      <c r="E46" s="104"/>
      <c r="F46" s="104"/>
      <c r="G46" s="127">
        <v>0.25</v>
      </c>
      <c r="H46" s="127">
        <v>0.25</v>
      </c>
      <c r="I46" s="127">
        <v>0.25</v>
      </c>
      <c r="J46" s="127">
        <v>0.25</v>
      </c>
      <c r="K46" s="127">
        <v>0.25</v>
      </c>
    </row>
    <row r="47" spans="1:11">
      <c r="B47" s="104" t="s">
        <v>319</v>
      </c>
      <c r="C47" s="104"/>
      <c r="D47" s="104"/>
      <c r="E47" s="104"/>
      <c r="F47" s="104"/>
      <c r="G47" s="126">
        <f>G45*(1-G46)</f>
        <v>6766.747500000004</v>
      </c>
      <c r="H47" s="126">
        <f t="shared" ref="H47:K47" si="7">H45*(1-H46)</f>
        <v>15952.964999999993</v>
      </c>
      <c r="I47" s="126">
        <f t="shared" si="7"/>
        <v>40791.810000000005</v>
      </c>
      <c r="J47" s="126">
        <f t="shared" si="7"/>
        <v>17223.720000000012</v>
      </c>
      <c r="K47" s="126">
        <f t="shared" si="7"/>
        <v>9274.3200000000106</v>
      </c>
    </row>
    <row r="48" spans="1:11">
      <c r="B48" s="104"/>
      <c r="C48" s="104"/>
      <c r="D48" s="104"/>
      <c r="E48" s="104"/>
      <c r="F48" s="104"/>
      <c r="G48" s="104"/>
      <c r="H48" s="104"/>
      <c r="I48" s="104"/>
      <c r="J48" s="104"/>
      <c r="K48" s="104"/>
    </row>
    <row r="49" spans="2:11">
      <c r="B49" s="104" t="s">
        <v>317</v>
      </c>
      <c r="C49" s="104"/>
      <c r="D49" s="104"/>
      <c r="E49" s="104"/>
      <c r="F49" s="104"/>
      <c r="G49" s="104"/>
      <c r="H49" s="126">
        <f>SUM(H42:H43)</f>
        <v>-26393</v>
      </c>
      <c r="I49" s="126">
        <f t="shared" ref="I49:K49" si="8">SUM(I42:I43)</f>
        <v>15229</v>
      </c>
      <c r="J49" s="126">
        <f t="shared" si="8"/>
        <v>-22125</v>
      </c>
      <c r="K49" s="126">
        <f t="shared" si="8"/>
        <v>-10526</v>
      </c>
    </row>
    <row r="50" spans="2:11" ht="6" customHeight="1">
      <c r="B50" s="104"/>
      <c r="C50" s="104"/>
      <c r="D50" s="104"/>
      <c r="E50" s="104"/>
      <c r="F50" s="104"/>
      <c r="G50" s="104"/>
      <c r="H50" s="105"/>
      <c r="I50" s="105"/>
      <c r="J50" s="105"/>
      <c r="K50" s="105"/>
    </row>
    <row r="51" spans="2:11" ht="15.75" thickBot="1">
      <c r="B51" s="109" t="s">
        <v>320</v>
      </c>
      <c r="C51" s="109"/>
      <c r="D51" s="109"/>
      <c r="E51" s="109"/>
      <c r="F51" s="109"/>
      <c r="G51" s="109"/>
      <c r="H51" s="128">
        <f>H49/H47</f>
        <v>-1.6544259954184073</v>
      </c>
      <c r="I51" s="128">
        <f t="shared" ref="I51:K51" si="9">I49/I47</f>
        <v>0.37333474538148709</v>
      </c>
      <c r="J51" s="128">
        <f t="shared" si="9"/>
        <v>-1.2845657035762301</v>
      </c>
      <c r="K51" s="128">
        <f t="shared" si="9"/>
        <v>-1.1349619163453479</v>
      </c>
    </row>
    <row r="52" spans="2:11">
      <c r="C52" s="2"/>
      <c r="D52" s="2"/>
      <c r="E52" s="2"/>
      <c r="F52" s="2"/>
      <c r="G52" s="2"/>
      <c r="H52" s="106"/>
      <c r="I52" s="106"/>
      <c r="J52" s="106"/>
      <c r="K52" s="106"/>
    </row>
    <row r="53" spans="2:11">
      <c r="B53" s="2"/>
      <c r="C53" s="2"/>
      <c r="D53" s="2"/>
      <c r="E53" s="2"/>
      <c r="F53" s="2"/>
      <c r="G53" s="2"/>
      <c r="H53" s="2"/>
      <c r="J53" s="115" t="s">
        <v>321</v>
      </c>
      <c r="K53" s="129">
        <f>AVERAGE(H51:K51)</f>
        <v>-0.92515471748962463</v>
      </c>
    </row>
    <row r="54" spans="2:11">
      <c r="B54" s="2"/>
      <c r="C54" s="2"/>
      <c r="D54" s="2"/>
      <c r="E54" s="2"/>
      <c r="F54" s="2"/>
      <c r="G54" s="2"/>
      <c r="H54" s="2"/>
      <c r="J54" s="115" t="s">
        <v>322</v>
      </c>
      <c r="K54" s="129">
        <f>MEDIAN(H51:K51)</f>
        <v>-1.209763809960789</v>
      </c>
    </row>
    <row r="56" spans="2:11">
      <c r="B56" s="9" t="s">
        <v>323</v>
      </c>
      <c r="C56" s="9"/>
      <c r="D56" s="9"/>
      <c r="E56" s="9"/>
      <c r="F56" s="9"/>
      <c r="G56" s="10">
        <f>G40</f>
        <v>43921</v>
      </c>
      <c r="H56" s="10">
        <f t="shared" ref="H56:K56" si="10">H40</f>
        <v>44286</v>
      </c>
      <c r="I56" s="10">
        <f t="shared" si="10"/>
        <v>44651</v>
      </c>
      <c r="J56" s="10">
        <f t="shared" si="10"/>
        <v>45016</v>
      </c>
      <c r="K56" s="10">
        <f t="shared" si="10"/>
        <v>45382</v>
      </c>
    </row>
    <row r="58" spans="2:11">
      <c r="B58" s="104" t="s">
        <v>320</v>
      </c>
      <c r="C58" s="104"/>
      <c r="D58" s="104"/>
      <c r="E58" s="104"/>
      <c r="F58" s="104"/>
      <c r="G58" s="104"/>
      <c r="H58" s="123">
        <f>H51</f>
        <v>-1.6544259954184073</v>
      </c>
      <c r="I58" s="123">
        <f t="shared" ref="I58:K58" si="11">I51</f>
        <v>0.37333474538148709</v>
      </c>
      <c r="J58" s="123">
        <f t="shared" si="11"/>
        <v>-1.2845657035762301</v>
      </c>
      <c r="K58" s="123">
        <f t="shared" si="11"/>
        <v>-1.1349619163453479</v>
      </c>
    </row>
    <row r="59" spans="2:11">
      <c r="B59" s="104" t="s">
        <v>313</v>
      </c>
      <c r="C59" s="104"/>
      <c r="D59" s="104"/>
      <c r="E59" s="104"/>
      <c r="F59" s="104"/>
      <c r="G59" s="104"/>
      <c r="H59" s="124">
        <f>H38</f>
        <v>0.15417961728037105</v>
      </c>
      <c r="I59" s="124">
        <f t="shared" ref="I59:K59" si="12">I38</f>
        <v>0.3635633689839573</v>
      </c>
      <c r="J59" s="124">
        <f t="shared" si="12"/>
        <v>0.15776646537925171</v>
      </c>
      <c r="K59" s="124">
        <f t="shared" si="12"/>
        <v>8.6688445522482324E-2</v>
      </c>
    </row>
    <row r="60" spans="2:11" ht="4.5" customHeight="1"/>
    <row r="61" spans="2:11" ht="15.75" thickBot="1">
      <c r="B61" s="109" t="s">
        <v>324</v>
      </c>
      <c r="C61" s="109"/>
      <c r="D61" s="109"/>
      <c r="E61" s="109"/>
      <c r="F61" s="109"/>
      <c r="G61" s="109"/>
      <c r="H61" s="125">
        <f>H58*H59</f>
        <v>-0.25507876679230695</v>
      </c>
      <c r="I61" s="125">
        <f t="shared" ref="I61:K61" si="13">I58*I59</f>
        <v>0.13573083778966133</v>
      </c>
      <c r="J61" s="125">
        <f t="shared" si="13"/>
        <v>-0.20266139060063343</v>
      </c>
      <c r="K61" s="125">
        <f t="shared" si="13"/>
        <v>-9.8388084255195837E-2</v>
      </c>
    </row>
    <row r="63" spans="2:11">
      <c r="J63" s="115" t="s">
        <v>321</v>
      </c>
      <c r="K63" s="129">
        <f>AVERAGE(H61:K61)</f>
        <v>-0.10509935096461873</v>
      </c>
    </row>
    <row r="64" spans="2:11">
      <c r="J64" s="115" t="s">
        <v>322</v>
      </c>
      <c r="K64" s="129">
        <f>MEDIAN(H61:K61)</f>
        <v>-0.15052473742791464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B22D2-69A8-47E4-9742-323BAF53709C}">
  <dimension ref="B2:P77"/>
  <sheetViews>
    <sheetView showGridLines="0" workbookViewId="0">
      <pane ySplit="2" topLeftCell="A3" activePane="bottomLeft" state="frozen"/>
      <selection pane="bottomLeft" activeCell="Q9" sqref="Q9"/>
    </sheetView>
  </sheetViews>
  <sheetFormatPr defaultRowHeight="15"/>
  <cols>
    <col min="1" max="1" width="1.85546875" customWidth="1"/>
    <col min="2" max="2" width="31.28515625" customWidth="1"/>
  </cols>
  <sheetData>
    <row r="2" spans="2:15">
      <c r="B2" s="9" t="s">
        <v>198</v>
      </c>
      <c r="C2" s="10">
        <v>41334</v>
      </c>
      <c r="D2" s="10">
        <f>C2+365</f>
        <v>41699</v>
      </c>
      <c r="E2" s="10">
        <f t="shared" ref="E2:N2" si="0">D2+365</f>
        <v>42064</v>
      </c>
      <c r="F2" s="10">
        <f t="shared" si="0"/>
        <v>42429</v>
      </c>
      <c r="G2" s="10">
        <f t="shared" si="0"/>
        <v>42794</v>
      </c>
      <c r="H2" s="10">
        <f t="shared" si="0"/>
        <v>43159</v>
      </c>
      <c r="I2" s="10">
        <f t="shared" si="0"/>
        <v>43524</v>
      </c>
      <c r="J2" s="10">
        <f t="shared" si="0"/>
        <v>43889</v>
      </c>
      <c r="K2" s="10">
        <f t="shared" si="0"/>
        <v>44254</v>
      </c>
      <c r="L2" s="10">
        <f t="shared" si="0"/>
        <v>44619</v>
      </c>
      <c r="M2" s="10">
        <f t="shared" si="0"/>
        <v>44984</v>
      </c>
      <c r="N2" s="10">
        <f t="shared" si="0"/>
        <v>45349</v>
      </c>
      <c r="O2" s="54" t="s">
        <v>81</v>
      </c>
    </row>
    <row r="4" spans="2:15">
      <c r="B4" t="str">
        <f>'Rough Data'!AC4</f>
        <v>Equity Capital</v>
      </c>
      <c r="C4">
        <f>'Rough Data'!AD4</f>
        <v>971</v>
      </c>
      <c r="D4">
        <f>'Rough Data'!AE4</f>
        <v>971</v>
      </c>
      <c r="E4">
        <f>'Rough Data'!AF4</f>
        <v>971</v>
      </c>
      <c r="F4">
        <f>'Rough Data'!AG4</f>
        <v>970</v>
      </c>
      <c r="G4">
        <f>'Rough Data'!AH4</f>
        <v>970</v>
      </c>
      <c r="H4">
        <f>'Rough Data'!AI4</f>
        <v>1145</v>
      </c>
      <c r="I4">
        <f>'Rough Data'!AJ4</f>
        <v>1145</v>
      </c>
      <c r="J4">
        <f>'Rough Data'!AK4</f>
        <v>1145</v>
      </c>
      <c r="K4">
        <f>'Rough Data'!AL4</f>
        <v>1198</v>
      </c>
      <c r="L4">
        <f>'Rough Data'!AM4</f>
        <v>1221</v>
      </c>
      <c r="M4">
        <f>'Rough Data'!AN4</f>
        <v>1221</v>
      </c>
      <c r="N4">
        <f>'Rough Data'!AO4</f>
        <v>1247</v>
      </c>
      <c r="O4">
        <f>'Rough Data'!AP4</f>
        <v>1247</v>
      </c>
    </row>
    <row r="5" spans="2:15">
      <c r="B5" t="str">
        <f>'Rough Data'!AC5</f>
        <v>Reserves</v>
      </c>
      <c r="C5">
        <f>'Rough Data'!AD5</f>
        <v>33201</v>
      </c>
      <c r="D5">
        <f>'Rough Data'!AE5</f>
        <v>39561</v>
      </c>
      <c r="E5">
        <f>'Rough Data'!AF5</f>
        <v>30378</v>
      </c>
      <c r="F5">
        <f>'Rough Data'!AG5</f>
        <v>42762</v>
      </c>
      <c r="G5">
        <f>'Rough Data'!AH5</f>
        <v>36849</v>
      </c>
      <c r="H5">
        <f>'Rough Data'!AI5</f>
        <v>59726</v>
      </c>
      <c r="I5">
        <f>'Rough Data'!AJ5</f>
        <v>67780</v>
      </c>
      <c r="J5">
        <f>'Rough Data'!AK5</f>
        <v>72431</v>
      </c>
      <c r="K5">
        <f>'Rough Data'!AL5</f>
        <v>73041</v>
      </c>
      <c r="L5">
        <f>'Rough Data'!AM5</f>
        <v>113222</v>
      </c>
      <c r="M5">
        <f>'Rough Data'!AN5</f>
        <v>101861</v>
      </c>
      <c r="N5">
        <f>'Rough Data'!AO5</f>
        <v>90788</v>
      </c>
      <c r="O5">
        <f>'Rough Data'!AP5</f>
        <v>88900</v>
      </c>
    </row>
    <row r="6" spans="2:15">
      <c r="B6" s="2" t="str">
        <f>'Rough Data'!AC6</f>
        <v>Borrowings -</v>
      </c>
    </row>
    <row r="7" spans="2:15">
      <c r="B7" t="str">
        <f>'Rough Data'!AC7</f>
        <v>Long term Borrowings</v>
      </c>
      <c r="C7">
        <f>'Rough Data'!AD7</f>
        <v>46858</v>
      </c>
      <c r="D7">
        <f>'Rough Data'!AE7</f>
        <v>52366</v>
      </c>
      <c r="E7">
        <f>'Rough Data'!AF7</f>
        <v>65675</v>
      </c>
      <c r="F7">
        <f>'Rough Data'!AG7</f>
        <v>64873</v>
      </c>
      <c r="G7">
        <f>'Rough Data'!AH7</f>
        <v>64022</v>
      </c>
      <c r="H7">
        <f>'Rough Data'!AI7</f>
        <v>72789</v>
      </c>
      <c r="I7">
        <f>'Rough Data'!AJ7</f>
        <v>80343</v>
      </c>
      <c r="J7">
        <f>'Rough Data'!AK7</f>
        <v>94105</v>
      </c>
      <c r="K7">
        <f>'Rough Data'!AL7</f>
        <v>72409</v>
      </c>
      <c r="L7">
        <f>'Rough Data'!AM7</f>
        <v>44764</v>
      </c>
      <c r="M7">
        <f>'Rough Data'!AN7</f>
        <v>51446</v>
      </c>
      <c r="N7">
        <f>'Rough Data'!AO7</f>
        <v>51577</v>
      </c>
      <c r="O7">
        <f>'Rough Data'!AP7</f>
        <v>67148</v>
      </c>
    </row>
    <row r="8" spans="2:15">
      <c r="B8" t="str">
        <f>'Rough Data'!AC8</f>
        <v>Short term Borrowings</v>
      </c>
      <c r="C8">
        <f>'Rough Data'!AD8</f>
        <v>10548</v>
      </c>
      <c r="D8">
        <f>'Rough Data'!AE8</f>
        <v>16026</v>
      </c>
      <c r="E8">
        <f>'Rough Data'!AF8</f>
        <v>9599</v>
      </c>
      <c r="F8">
        <f>'Rough Data'!AG8</f>
        <v>15722</v>
      </c>
      <c r="G8">
        <f>'Rough Data'!AH8</f>
        <v>18328</v>
      </c>
      <c r="H8">
        <f>'Rough Data'!AI8</f>
        <v>15885</v>
      </c>
      <c r="I8">
        <f>'Rough Data'!AJ8</f>
        <v>10802</v>
      </c>
      <c r="J8">
        <f>'Rough Data'!AK8</f>
        <v>19184</v>
      </c>
      <c r="K8">
        <f>'Rough Data'!AL8</f>
        <v>9492</v>
      </c>
      <c r="L8">
        <f>'Rough Data'!AM8</f>
        <v>24065</v>
      </c>
      <c r="M8">
        <f>'Rough Data'!AN8</f>
        <v>26571</v>
      </c>
      <c r="N8">
        <f>'Rough Data'!AO8</f>
        <v>29997</v>
      </c>
      <c r="O8">
        <f>'Rough Data'!AP8</f>
        <v>26960</v>
      </c>
    </row>
    <row r="9" spans="2:15">
      <c r="B9" t="str">
        <f>'Rough Data'!AC9</f>
        <v>Lease Liabilities</v>
      </c>
      <c r="C9">
        <f>'Rough Data'!AD9</f>
        <v>0</v>
      </c>
      <c r="D9">
        <f>'Rough Data'!AE9</f>
        <v>0</v>
      </c>
      <c r="E9">
        <f>'Rough Data'!AF9</f>
        <v>0</v>
      </c>
      <c r="F9">
        <f>'Rough Data'!AG9</f>
        <v>0</v>
      </c>
      <c r="G9">
        <f>'Rough Data'!AH9</f>
        <v>0</v>
      </c>
      <c r="H9">
        <f>'Rough Data'!AI9</f>
        <v>0</v>
      </c>
      <c r="I9">
        <f>'Rough Data'!AJ9</f>
        <v>0</v>
      </c>
      <c r="J9">
        <f>'Rough Data'!AK9</f>
        <v>0</v>
      </c>
      <c r="K9">
        <f>'Rough Data'!AL9</f>
        <v>0</v>
      </c>
      <c r="L9">
        <f>'Rough Data'!AM9</f>
        <v>6733</v>
      </c>
      <c r="M9">
        <f>'Rough Data'!AN9</f>
        <v>6875</v>
      </c>
      <c r="N9">
        <f>'Rough Data'!AO9</f>
        <v>5508</v>
      </c>
      <c r="O9">
        <f>'Rough Data'!AP9</f>
        <v>5284</v>
      </c>
    </row>
    <row r="10" spans="2:15">
      <c r="B10" t="str">
        <f>'Rough Data'!AC10</f>
        <v>Preference Capital</v>
      </c>
      <c r="C10">
        <f>'Rough Data'!AD10</f>
        <v>21</v>
      </c>
      <c r="D10">
        <f>'Rough Data'!AE10</f>
        <v>20</v>
      </c>
      <c r="E10">
        <f>'Rough Data'!AF10</f>
        <v>0</v>
      </c>
      <c r="F10">
        <f>'Rough Data'!AG10</f>
        <v>0</v>
      </c>
      <c r="G10">
        <f>'Rough Data'!AH10</f>
        <v>0</v>
      </c>
      <c r="H10">
        <f>'Rough Data'!AI10</f>
        <v>20</v>
      </c>
      <c r="I10">
        <f>'Rough Data'!AJ10</f>
        <v>13</v>
      </c>
      <c r="J10">
        <f>'Rough Data'!AK10</f>
        <v>0</v>
      </c>
      <c r="K10">
        <f>'Rough Data'!AL10</f>
        <v>0</v>
      </c>
      <c r="L10">
        <f>'Rough Data'!AM10</f>
        <v>0</v>
      </c>
      <c r="M10">
        <f>'Rough Data'!AN10</f>
        <v>0</v>
      </c>
      <c r="N10">
        <f>'Rough Data'!AO10</f>
        <v>0</v>
      </c>
      <c r="O10">
        <f>'Rough Data'!AP10</f>
        <v>0</v>
      </c>
    </row>
    <row r="11" spans="2:15">
      <c r="B11" t="str">
        <f>'Rough Data'!AC11</f>
        <v>Other Borrowings</v>
      </c>
      <c r="C11">
        <f>'Rough Data'!AD11</f>
        <v>11123</v>
      </c>
      <c r="D11">
        <f>'Rough Data'!AE11</f>
        <v>13236</v>
      </c>
      <c r="E11">
        <f>'Rough Data'!AF11</f>
        <v>5428</v>
      </c>
      <c r="F11">
        <f>'Rough Data'!AG11</f>
        <v>1392</v>
      </c>
      <c r="G11">
        <f>'Rough Data'!AH11</f>
        <v>664</v>
      </c>
      <c r="H11">
        <f>'Rough Data'!AI11</f>
        <v>3473</v>
      </c>
      <c r="I11">
        <f>'Rough Data'!AJ11</f>
        <v>9671</v>
      </c>
      <c r="J11">
        <f>'Rough Data'!AK11</f>
        <v>3039</v>
      </c>
      <c r="K11">
        <f>'Rough Data'!AL11</f>
        <v>6601</v>
      </c>
      <c r="L11">
        <f>'Rough Data'!AM11</f>
        <v>0</v>
      </c>
      <c r="M11">
        <f>'Rough Data'!AN11</f>
        <v>0</v>
      </c>
      <c r="N11">
        <f>'Rough Data'!AO11</f>
        <v>0</v>
      </c>
      <c r="O11">
        <f>'Rough Data'!AP11</f>
        <v>0</v>
      </c>
    </row>
    <row r="12" spans="2:15">
      <c r="B12" s="2" t="str">
        <f>'Rough Data'!AC12</f>
        <v>Other Liabilities -</v>
      </c>
    </row>
    <row r="13" spans="2:15">
      <c r="B13" t="str">
        <f>'Rough Data'!AC13</f>
        <v>Non controlling int</v>
      </c>
      <c r="C13">
        <f>'Rough Data'!AD13</f>
        <v>1669</v>
      </c>
      <c r="D13">
        <f>'Rough Data'!AE13</f>
        <v>1738</v>
      </c>
      <c r="E13">
        <f>'Rough Data'!AF13</f>
        <v>1704</v>
      </c>
      <c r="F13">
        <f>'Rough Data'!AG13</f>
        <v>781</v>
      </c>
      <c r="G13">
        <f>'Rough Data'!AH13</f>
        <v>1602</v>
      </c>
      <c r="H13">
        <f>'Rough Data'!AI13</f>
        <v>937</v>
      </c>
      <c r="I13">
        <f>'Rough Data'!AJ13</f>
        <v>2364</v>
      </c>
      <c r="J13">
        <f>'Rough Data'!AK13</f>
        <v>2587</v>
      </c>
      <c r="K13">
        <f>'Rough Data'!AL13</f>
        <v>3270</v>
      </c>
      <c r="L13">
        <f>'Rough Data'!AM13</f>
        <v>2655</v>
      </c>
      <c r="M13">
        <f>'Rough Data'!AN13</f>
        <v>2093</v>
      </c>
      <c r="N13">
        <f>'Rough Data'!AO13</f>
        <v>397</v>
      </c>
      <c r="O13">
        <f>'Rough Data'!AP13</f>
        <v>362</v>
      </c>
    </row>
    <row r="14" spans="2:15">
      <c r="B14" t="str">
        <f>'Rough Data'!AC14</f>
        <v>Trade Payables</v>
      </c>
      <c r="C14">
        <f>'Rough Data'!AD14</f>
        <v>19340</v>
      </c>
      <c r="D14">
        <f>'Rough Data'!AE14</f>
        <v>22904</v>
      </c>
      <c r="E14">
        <f>'Rough Data'!AF14</f>
        <v>19190</v>
      </c>
      <c r="F14">
        <f>'Rough Data'!AG14</f>
        <v>18557</v>
      </c>
      <c r="G14">
        <f>'Rough Data'!AH14</f>
        <v>18574</v>
      </c>
      <c r="H14">
        <f>'Rough Data'!AI14</f>
        <v>20414</v>
      </c>
      <c r="I14">
        <f>'Rough Data'!AJ14</f>
        <v>21717</v>
      </c>
      <c r="J14">
        <f>'Rough Data'!AK14</f>
        <v>21381</v>
      </c>
      <c r="K14">
        <f>'Rough Data'!AL14</f>
        <v>25967</v>
      </c>
      <c r="L14">
        <f>'Rough Data'!AM14</f>
        <v>36765</v>
      </c>
      <c r="M14">
        <f>'Rough Data'!AN14</f>
        <v>37833</v>
      </c>
      <c r="N14">
        <f>'Rough Data'!AO14</f>
        <v>35435</v>
      </c>
      <c r="O14">
        <f>'Rough Data'!AP14</f>
        <v>32502</v>
      </c>
    </row>
    <row r="15" spans="2:15">
      <c r="B15" t="str">
        <f>'Rough Data'!AC15</f>
        <v>Advance from Customers</v>
      </c>
      <c r="C15">
        <f>'Rough Data'!AD15</f>
        <v>556</v>
      </c>
      <c r="D15">
        <f>'Rough Data'!AE15</f>
        <v>310</v>
      </c>
      <c r="E15">
        <f>'Rough Data'!AF15</f>
        <v>367</v>
      </c>
      <c r="F15">
        <f>'Rough Data'!AG15</f>
        <v>456</v>
      </c>
      <c r="G15">
        <f>'Rough Data'!AH15</f>
        <v>566</v>
      </c>
      <c r="H15">
        <f>'Rough Data'!AI15</f>
        <v>616</v>
      </c>
      <c r="I15">
        <f>'Rough Data'!AJ15</f>
        <v>819</v>
      </c>
      <c r="J15">
        <f>'Rough Data'!AK15</f>
        <v>869</v>
      </c>
      <c r="K15">
        <f>'Rough Data'!AL15</f>
        <v>2399</v>
      </c>
      <c r="L15">
        <f>'Rough Data'!AM15</f>
        <v>3253</v>
      </c>
      <c r="M15">
        <f>'Rough Data'!AN15</f>
        <v>3394</v>
      </c>
      <c r="N15">
        <f>'Rough Data'!AO15</f>
        <v>2773</v>
      </c>
      <c r="O15">
        <f>'Rough Data'!AP15</f>
        <v>0</v>
      </c>
    </row>
    <row r="16" spans="2:15">
      <c r="B16" t="str">
        <f>'Rough Data'!AC16</f>
        <v>Other liability items</v>
      </c>
      <c r="C16">
        <f>'Rough Data'!AD16</f>
        <v>22610</v>
      </c>
      <c r="D16">
        <f>'Rough Data'!AE16</f>
        <v>24491</v>
      </c>
      <c r="E16">
        <f>'Rough Data'!AF16</f>
        <v>25798</v>
      </c>
      <c r="F16">
        <f>'Rough Data'!AG16</f>
        <v>31371</v>
      </c>
      <c r="G16">
        <f>'Rough Data'!AH16</f>
        <v>30871</v>
      </c>
      <c r="H16">
        <f>'Rough Data'!AI16</f>
        <v>33738</v>
      </c>
      <c r="I16">
        <f>'Rough Data'!AJ16</f>
        <v>38131</v>
      </c>
      <c r="J16">
        <f>'Rough Data'!AK16</f>
        <v>34408</v>
      </c>
      <c r="K16">
        <f>'Rough Data'!AL16</f>
        <v>49533</v>
      </c>
      <c r="L16">
        <f>'Rough Data'!AM16</f>
        <v>49744</v>
      </c>
      <c r="M16">
        <f>'Rough Data'!AN16</f>
        <v>54101</v>
      </c>
      <c r="N16">
        <f>'Rough Data'!AO16</f>
        <v>51590</v>
      </c>
      <c r="O16">
        <f>'Rough Data'!AP16</f>
        <v>58437</v>
      </c>
    </row>
    <row r="18" spans="2:15">
      <c r="B18" s="2" t="s">
        <v>84</v>
      </c>
      <c r="C18" s="2">
        <f>SUM(C4:C16)</f>
        <v>146897</v>
      </c>
      <c r="D18" s="2">
        <f>SUM(D4:D16)</f>
        <v>171623</v>
      </c>
      <c r="E18" s="2">
        <f t="shared" ref="E18:O18" si="1">SUM(E4:E16)</f>
        <v>159110</v>
      </c>
      <c r="F18" s="2">
        <f t="shared" si="1"/>
        <v>176884</v>
      </c>
      <c r="G18" s="2">
        <f t="shared" si="1"/>
        <v>172446</v>
      </c>
      <c r="H18" s="2">
        <f t="shared" si="1"/>
        <v>208743</v>
      </c>
      <c r="I18" s="2">
        <f t="shared" si="1"/>
        <v>232785</v>
      </c>
      <c r="J18" s="2">
        <f t="shared" si="1"/>
        <v>249149</v>
      </c>
      <c r="K18" s="2">
        <f t="shared" si="1"/>
        <v>243910</v>
      </c>
      <c r="L18" s="2">
        <f t="shared" si="1"/>
        <v>282422</v>
      </c>
      <c r="M18" s="2">
        <f t="shared" si="1"/>
        <v>285395</v>
      </c>
      <c r="N18" s="2">
        <f t="shared" si="1"/>
        <v>269312</v>
      </c>
      <c r="O18" s="2">
        <f t="shared" si="1"/>
        <v>280840</v>
      </c>
    </row>
    <row r="20" spans="2:15">
      <c r="B20" s="2" t="str">
        <f>'Rough Data'!AC18</f>
        <v>Fixed Assets -</v>
      </c>
    </row>
    <row r="21" spans="2:15">
      <c r="B21" t="str">
        <f>'Rough Data'!AC19</f>
        <v>Land</v>
      </c>
      <c r="C21" s="20">
        <f>'Rough Data'!AD19</f>
        <v>2513</v>
      </c>
      <c r="D21" s="20">
        <f>'Rough Data'!AE19</f>
        <v>2758</v>
      </c>
      <c r="E21" s="20">
        <f>'Rough Data'!AF19</f>
        <v>2433</v>
      </c>
      <c r="F21" s="20">
        <f>'Rough Data'!AG19</f>
        <v>16499</v>
      </c>
      <c r="G21" s="20">
        <f>'Rough Data'!AH19</f>
        <v>16545</v>
      </c>
      <c r="H21" s="20">
        <f>'Rough Data'!AI19</f>
        <v>16955</v>
      </c>
      <c r="I21" s="20">
        <f>'Rough Data'!AJ19</f>
        <v>17126</v>
      </c>
      <c r="J21" s="20">
        <f>'Rough Data'!AK19</f>
        <v>19853</v>
      </c>
      <c r="K21" s="20">
        <f>'Rough Data'!AL19</f>
        <v>20656</v>
      </c>
      <c r="L21" s="20">
        <f>'Rough Data'!AM19</f>
        <v>20770</v>
      </c>
      <c r="M21" s="20">
        <f>'Rough Data'!AN19</f>
        <v>21701</v>
      </c>
      <c r="N21" s="20">
        <f>'Rough Data'!AO19</f>
        <v>22067</v>
      </c>
      <c r="O21" s="20">
        <f>'Rough Data'!AP19</f>
        <v>0</v>
      </c>
    </row>
    <row r="22" spans="2:15">
      <c r="B22" t="str">
        <f>'Rough Data'!AC20</f>
        <v>Building</v>
      </c>
      <c r="C22" s="20">
        <f>'Rough Data'!AD20</f>
        <v>13060</v>
      </c>
      <c r="D22" s="20">
        <f>'Rough Data'!AE20</f>
        <v>15141</v>
      </c>
      <c r="E22" s="20">
        <f>'Rough Data'!AF20</f>
        <v>14186</v>
      </c>
      <c r="F22" s="20">
        <f>'Rough Data'!AG20</f>
        <v>11058</v>
      </c>
      <c r="G22" s="20">
        <f>'Rough Data'!AH20</f>
        <v>11141</v>
      </c>
      <c r="H22" s="20">
        <f>'Rough Data'!AI20</f>
        <v>12148</v>
      </c>
      <c r="I22" s="20">
        <f>'Rough Data'!AJ20</f>
        <v>21753</v>
      </c>
      <c r="J22" s="20">
        <f>'Rough Data'!AK20</f>
        <v>25883</v>
      </c>
      <c r="K22" s="20">
        <f>'Rough Data'!AL20</f>
        <v>26828</v>
      </c>
      <c r="L22" s="20">
        <f>'Rough Data'!AM20</f>
        <v>27588</v>
      </c>
      <c r="M22" s="20">
        <f>'Rough Data'!AN20</f>
        <v>28904</v>
      </c>
      <c r="N22" s="20">
        <f>'Rough Data'!AO20</f>
        <v>30173</v>
      </c>
      <c r="O22" s="20">
        <f>'Rough Data'!AP20</f>
        <v>0</v>
      </c>
    </row>
    <row r="23" spans="2:15">
      <c r="B23" t="str">
        <f>'Rough Data'!AC21</f>
        <v>Plant Machinery</v>
      </c>
      <c r="C23" s="20">
        <f>'Rough Data'!AD21</f>
        <v>111394</v>
      </c>
      <c r="D23" s="20">
        <f>'Rough Data'!AE21</f>
        <v>128424</v>
      </c>
      <c r="E23" s="20">
        <f>'Rough Data'!AF21</f>
        <v>124249</v>
      </c>
      <c r="F23" s="20">
        <f>'Rough Data'!AG21</f>
        <v>73865</v>
      </c>
      <c r="G23" s="20">
        <f>'Rough Data'!AH21</f>
        <v>93462</v>
      </c>
      <c r="H23" s="20">
        <f>'Rough Data'!AI21</f>
        <v>104889</v>
      </c>
      <c r="I23" s="20">
        <f>'Rough Data'!AJ21</f>
        <v>127435</v>
      </c>
      <c r="J23" s="20">
        <f>'Rough Data'!AK21</f>
        <v>141914</v>
      </c>
      <c r="K23" s="20">
        <f>'Rough Data'!AL21</f>
        <v>155596</v>
      </c>
      <c r="L23" s="20">
        <f>'Rough Data'!AM21</f>
        <v>152754</v>
      </c>
      <c r="M23" s="20">
        <f>'Rough Data'!AN21</f>
        <v>163134</v>
      </c>
      <c r="N23" s="20">
        <f>'Rough Data'!AO21</f>
        <v>175111</v>
      </c>
      <c r="O23" s="20">
        <f>'Rough Data'!AP21</f>
        <v>0</v>
      </c>
    </row>
    <row r="24" spans="2:15">
      <c r="B24" t="str">
        <f>'Rough Data'!AC22</f>
        <v>Equipments</v>
      </c>
      <c r="C24" s="20">
        <f>'Rough Data'!AD22</f>
        <v>335</v>
      </c>
      <c r="D24" s="20">
        <f>'Rough Data'!AE22</f>
        <v>385</v>
      </c>
      <c r="E24" s="20">
        <f>'Rough Data'!AF22</f>
        <v>403</v>
      </c>
      <c r="F24" s="20">
        <f>'Rough Data'!AG22</f>
        <v>414</v>
      </c>
      <c r="G24" s="20">
        <f>'Rough Data'!AH22</f>
        <v>543</v>
      </c>
      <c r="H24" s="20">
        <f>'Rough Data'!AI22</f>
        <v>668</v>
      </c>
      <c r="I24" s="20">
        <f>'Rough Data'!AJ22</f>
        <v>739</v>
      </c>
      <c r="J24" s="20">
        <f>'Rough Data'!AK22</f>
        <v>796</v>
      </c>
      <c r="K24" s="20">
        <f>'Rough Data'!AL22</f>
        <v>1033</v>
      </c>
      <c r="L24" s="20">
        <f>'Rough Data'!AM22</f>
        <v>0</v>
      </c>
      <c r="M24" s="20">
        <f>'Rough Data'!AN22</f>
        <v>0</v>
      </c>
      <c r="N24" s="20">
        <f>'Rough Data'!AO22</f>
        <v>0</v>
      </c>
      <c r="O24" s="20">
        <f>'Rough Data'!AP22</f>
        <v>0</v>
      </c>
    </row>
    <row r="25" spans="2:15">
      <c r="B25" t="str">
        <f>'Rough Data'!AC23</f>
        <v>Furniture n fittings</v>
      </c>
      <c r="C25" s="20">
        <f>'Rough Data'!AD23</f>
        <v>897</v>
      </c>
      <c r="D25" s="20">
        <f>'Rough Data'!AE23</f>
        <v>1064</v>
      </c>
      <c r="E25" s="20">
        <f>'Rough Data'!AF23</f>
        <v>916</v>
      </c>
      <c r="F25" s="20">
        <f>'Rough Data'!AG23</f>
        <v>0</v>
      </c>
      <c r="G25" s="20">
        <f>'Rough Data'!AH23</f>
        <v>0</v>
      </c>
      <c r="H25" s="20">
        <f>'Rough Data'!AI23</f>
        <v>0</v>
      </c>
      <c r="I25" s="20">
        <f>'Rough Data'!AJ23</f>
        <v>0</v>
      </c>
      <c r="J25" s="20">
        <f>'Rough Data'!AK23</f>
        <v>19</v>
      </c>
      <c r="K25" s="20">
        <f>'Rough Data'!AL23</f>
        <v>14</v>
      </c>
      <c r="L25" s="20">
        <f>'Rough Data'!AM23</f>
        <v>991</v>
      </c>
      <c r="M25" s="20">
        <f>'Rough Data'!AN23</f>
        <v>1111</v>
      </c>
      <c r="N25" s="20">
        <f>'Rough Data'!AO23</f>
        <v>1238</v>
      </c>
      <c r="O25" s="20">
        <f>'Rough Data'!AP23</f>
        <v>0</v>
      </c>
    </row>
    <row r="26" spans="2:15">
      <c r="B26" t="str">
        <f>'Rough Data'!AC24</f>
        <v>Railway sidings</v>
      </c>
      <c r="C26" s="20">
        <f>'Rough Data'!AD24</f>
        <v>1234</v>
      </c>
      <c r="D26" s="20">
        <f>'Rough Data'!AE24</f>
        <v>1416</v>
      </c>
      <c r="E26" s="20">
        <f>'Rough Data'!AF24</f>
        <v>1239</v>
      </c>
      <c r="F26" s="20">
        <f>'Rough Data'!AG24</f>
        <v>757</v>
      </c>
      <c r="G26" s="20">
        <f>'Rough Data'!AH24</f>
        <v>1350</v>
      </c>
      <c r="H26" s="20">
        <f>'Rough Data'!AI24</f>
        <v>1397</v>
      </c>
      <c r="I26" s="20">
        <f>'Rough Data'!AJ24</f>
        <v>1549</v>
      </c>
      <c r="J26" s="20">
        <f>'Rough Data'!AK24</f>
        <v>1676</v>
      </c>
      <c r="K26" s="20">
        <f>'Rough Data'!AL24</f>
        <v>1671</v>
      </c>
      <c r="L26" s="20">
        <f>'Rough Data'!AM24</f>
        <v>1780</v>
      </c>
      <c r="M26" s="20">
        <f>'Rough Data'!AN24</f>
        <v>1841</v>
      </c>
      <c r="N26" s="20">
        <f>'Rough Data'!AO24</f>
        <v>1872</v>
      </c>
      <c r="O26" s="20">
        <f>'Rough Data'!AP24</f>
        <v>0</v>
      </c>
    </row>
    <row r="27" spans="2:15">
      <c r="B27" t="str">
        <f>'Rough Data'!AC25</f>
        <v>Vehicles</v>
      </c>
      <c r="C27" s="20">
        <f>'Rough Data'!AD25</f>
        <v>318</v>
      </c>
      <c r="D27" s="20">
        <f>'Rough Data'!AE25</f>
        <v>350</v>
      </c>
      <c r="E27" s="20">
        <f>'Rough Data'!AF25</f>
        <v>376</v>
      </c>
      <c r="F27" s="20">
        <f>'Rough Data'!AG25</f>
        <v>335</v>
      </c>
      <c r="G27" s="20">
        <f>'Rough Data'!AH25</f>
        <v>352</v>
      </c>
      <c r="H27" s="20">
        <f>'Rough Data'!AI25</f>
        <v>343</v>
      </c>
      <c r="I27" s="20">
        <f>'Rough Data'!AJ25</f>
        <v>398</v>
      </c>
      <c r="J27" s="20">
        <f>'Rough Data'!AK25</f>
        <v>615</v>
      </c>
      <c r="K27" s="20">
        <f>'Rough Data'!AL25</f>
        <v>681</v>
      </c>
      <c r="L27" s="20">
        <f>'Rough Data'!AM25</f>
        <v>686</v>
      </c>
      <c r="M27" s="20">
        <f>'Rough Data'!AN25</f>
        <v>749</v>
      </c>
      <c r="N27" s="20">
        <f>'Rough Data'!AO25</f>
        <v>794</v>
      </c>
      <c r="O27" s="20">
        <f>'Rough Data'!AP25</f>
        <v>0</v>
      </c>
    </row>
    <row r="28" spans="2:15">
      <c r="B28" t="str">
        <f>'Rough Data'!AC26</f>
        <v>Intangible Assets</v>
      </c>
      <c r="C28" s="20">
        <f>'Rough Data'!AD26</f>
        <v>13154</v>
      </c>
      <c r="D28" s="20">
        <f>'Rough Data'!AE26</f>
        <v>15858</v>
      </c>
      <c r="E28" s="20">
        <f>'Rough Data'!AF26</f>
        <v>13500</v>
      </c>
      <c r="F28" s="20">
        <f>'Rough Data'!AG26</f>
        <v>6026</v>
      </c>
      <c r="G28" s="20">
        <f>'Rough Data'!AH26</f>
        <v>4990</v>
      </c>
      <c r="H28" s="20">
        <f>'Rough Data'!AI26</f>
        <v>5810</v>
      </c>
      <c r="I28" s="20">
        <f>'Rough Data'!AJ26</f>
        <v>4293</v>
      </c>
      <c r="J28" s="20">
        <f>'Rough Data'!AK26</f>
        <v>5868</v>
      </c>
      <c r="K28" s="20">
        <f>'Rough Data'!AL26</f>
        <v>6289</v>
      </c>
      <c r="L28" s="20">
        <f>'Rough Data'!AM26</f>
        <v>6229</v>
      </c>
      <c r="M28" s="20">
        <f>'Rough Data'!AN26</f>
        <v>7572</v>
      </c>
      <c r="N28" s="20">
        <f>'Rough Data'!AO26</f>
        <v>7772</v>
      </c>
      <c r="O28" s="20">
        <f>'Rough Data'!AP26</f>
        <v>18829</v>
      </c>
    </row>
    <row r="29" spans="2:15">
      <c r="B29" t="str">
        <f>'Rough Data'!AC27</f>
        <v>Other fixed assets</v>
      </c>
      <c r="C29" s="20">
        <f>'Rough Data'!AD27</f>
        <v>4935</v>
      </c>
      <c r="D29" s="20">
        <f>'Rough Data'!AE27</f>
        <v>6495</v>
      </c>
      <c r="E29" s="20">
        <f>'Rough Data'!AF27</f>
        <v>7315</v>
      </c>
      <c r="F29" s="20">
        <f>'Rough Data'!AG27</f>
        <v>5154</v>
      </c>
      <c r="G29" s="20">
        <f>'Rough Data'!AH27</f>
        <v>2919</v>
      </c>
      <c r="H29" s="20">
        <f>'Rough Data'!AI27</f>
        <v>3233</v>
      </c>
      <c r="I29" s="20">
        <f>'Rough Data'!AJ27</f>
        <v>3742</v>
      </c>
      <c r="J29" s="20">
        <f>'Rough Data'!AK27</f>
        <v>4424</v>
      </c>
      <c r="K29" s="20">
        <f>'Rough Data'!AL27</f>
        <v>5171</v>
      </c>
      <c r="L29" s="20">
        <f>'Rough Data'!AM27</f>
        <v>10953</v>
      </c>
      <c r="M29" s="20">
        <f>'Rough Data'!AN27</f>
        <v>20384</v>
      </c>
      <c r="N29" s="20">
        <f>'Rough Data'!AO27</f>
        <v>20546</v>
      </c>
      <c r="O29" s="20">
        <f>'Rough Data'!AP27</f>
        <v>0</v>
      </c>
    </row>
    <row r="30" spans="2:15">
      <c r="B30" s="56" t="str">
        <f>'Rough Data'!AC28</f>
        <v>Gross Block</v>
      </c>
      <c r="C30" s="57">
        <f>'Rough Data'!AD28</f>
        <v>147839</v>
      </c>
      <c r="D30" s="57">
        <f>'Rough Data'!AE28</f>
        <v>171891</v>
      </c>
      <c r="E30" s="57">
        <f>'Rough Data'!AF28</f>
        <v>164618</v>
      </c>
      <c r="F30" s="57">
        <f>'Rough Data'!AG28</f>
        <v>114109</v>
      </c>
      <c r="G30" s="57">
        <f>'Rough Data'!AH28</f>
        <v>131302</v>
      </c>
      <c r="H30" s="57">
        <f>'Rough Data'!AI28</f>
        <v>145444</v>
      </c>
      <c r="I30" s="57">
        <f>'Rough Data'!AJ28</f>
        <v>177037</v>
      </c>
      <c r="J30" s="57">
        <f>'Rough Data'!AK28</f>
        <v>201047</v>
      </c>
      <c r="K30" s="57">
        <f>'Rough Data'!AL28</f>
        <v>217939</v>
      </c>
      <c r="L30" s="57">
        <f>'Rough Data'!AM28</f>
        <v>221752</v>
      </c>
      <c r="M30" s="57">
        <f>'Rough Data'!AN28</f>
        <v>245395</v>
      </c>
      <c r="N30" s="58">
        <f>'Rough Data'!AO28</f>
        <v>259572</v>
      </c>
      <c r="O30" s="58">
        <f>'Rough Data'!AP28</f>
        <v>0</v>
      </c>
    </row>
    <row r="31" spans="2:15">
      <c r="B31" s="2" t="str">
        <f>'Rough Data'!AC29</f>
        <v>Accumulated Depreciation</v>
      </c>
      <c r="C31" s="22">
        <f>'Rough Data'!AD29</f>
        <v>72716</v>
      </c>
      <c r="D31" s="22">
        <f>'Rough Data'!AE29</f>
        <v>88452</v>
      </c>
      <c r="E31" s="22">
        <f>'Rough Data'!AF29</f>
        <v>84913</v>
      </c>
      <c r="F31" s="22">
        <f>'Rough Data'!AG29</f>
        <v>36022</v>
      </c>
      <c r="G31" s="22">
        <f>'Rough Data'!AH29</f>
        <v>35373</v>
      </c>
      <c r="H31" s="22">
        <f>'Rough Data'!AI29</f>
        <v>46251</v>
      </c>
      <c r="I31" s="22">
        <f>'Rough Data'!AJ29</f>
        <v>49609</v>
      </c>
      <c r="J31" s="22">
        <f>'Rough Data'!AK29</f>
        <v>61396</v>
      </c>
      <c r="K31" s="22">
        <f>'Rough Data'!AL29</f>
        <v>71472</v>
      </c>
      <c r="L31" s="22">
        <f>'Rough Data'!AM29</f>
        <v>77783</v>
      </c>
      <c r="M31" s="22">
        <f>'Rough Data'!AN29</f>
        <v>88205</v>
      </c>
      <c r="N31" s="20">
        <f>'Rough Data'!AO29</f>
        <v>97940</v>
      </c>
      <c r="O31" s="20">
        <f>'Rough Data'!AP29</f>
        <v>0</v>
      </c>
    </row>
    <row r="32" spans="2:15">
      <c r="B32" s="56" t="s">
        <v>13</v>
      </c>
      <c r="C32" s="57">
        <f>C30-C31</f>
        <v>75123</v>
      </c>
      <c r="D32" s="57">
        <f t="shared" ref="D32:O32" si="2">D30-D31</f>
        <v>83439</v>
      </c>
      <c r="E32" s="57">
        <f t="shared" si="2"/>
        <v>79705</v>
      </c>
      <c r="F32" s="57">
        <f t="shared" si="2"/>
        <v>78087</v>
      </c>
      <c r="G32" s="57">
        <f t="shared" si="2"/>
        <v>95929</v>
      </c>
      <c r="H32" s="57">
        <f t="shared" si="2"/>
        <v>99193</v>
      </c>
      <c r="I32" s="57">
        <f t="shared" si="2"/>
        <v>127428</v>
      </c>
      <c r="J32" s="57">
        <f t="shared" si="2"/>
        <v>139651</v>
      </c>
      <c r="K32" s="57">
        <f t="shared" si="2"/>
        <v>146467</v>
      </c>
      <c r="L32" s="57">
        <f t="shared" si="2"/>
        <v>143969</v>
      </c>
      <c r="M32" s="57">
        <f t="shared" si="2"/>
        <v>157190</v>
      </c>
      <c r="N32" s="57">
        <f t="shared" si="2"/>
        <v>161632</v>
      </c>
      <c r="O32" s="57">
        <f t="shared" si="2"/>
        <v>0</v>
      </c>
    </row>
    <row r="34" spans="2:16">
      <c r="B34" s="56" t="str">
        <f>'Rough Data'!AC30</f>
        <v>CWIP</v>
      </c>
      <c r="C34" s="58">
        <f>'Rough Data'!AD30</f>
        <v>14277</v>
      </c>
      <c r="D34" s="58">
        <f>'Rough Data'!AE30</f>
        <v>26822</v>
      </c>
      <c r="E34" s="58">
        <f>'Rough Data'!AF30</f>
        <v>28678</v>
      </c>
      <c r="F34" s="58">
        <f>'Rough Data'!AG30</f>
        <v>35996</v>
      </c>
      <c r="G34" s="58">
        <f>'Rough Data'!AH30</f>
        <v>15784</v>
      </c>
      <c r="H34" s="58">
        <f>'Rough Data'!AI30</f>
        <v>16614</v>
      </c>
      <c r="I34" s="58">
        <f>'Rough Data'!AJ30</f>
        <v>18641</v>
      </c>
      <c r="J34" s="58">
        <f>'Rough Data'!AK30</f>
        <v>19497</v>
      </c>
      <c r="K34" s="58">
        <f>'Rough Data'!AL30</f>
        <v>19007</v>
      </c>
      <c r="L34" s="58">
        <f>'Rough Data'!AM30</f>
        <v>22046</v>
      </c>
      <c r="M34" s="58">
        <f>'Rough Data'!AN30</f>
        <v>31213</v>
      </c>
      <c r="N34" s="58">
        <f>'Rough Data'!AO30</f>
        <v>34356</v>
      </c>
      <c r="O34" s="58">
        <f>'Rough Data'!AP30</f>
        <v>39051</v>
      </c>
      <c r="P34" s="20"/>
    </row>
    <row r="35" spans="2:16">
      <c r="B35" s="59" t="str">
        <f>'Rough Data'!AC31</f>
        <v>Investments</v>
      </c>
      <c r="C35" s="60">
        <f>'Rough Data'!AD31</f>
        <v>3258</v>
      </c>
      <c r="D35" s="60">
        <f>'Rough Data'!AE31</f>
        <v>5093</v>
      </c>
      <c r="E35" s="60">
        <f>'Rough Data'!AF31</f>
        <v>3455</v>
      </c>
      <c r="F35" s="60">
        <f>'Rough Data'!AG31</f>
        <v>10714</v>
      </c>
      <c r="G35" s="60">
        <f>'Rough Data'!AH31</f>
        <v>12457</v>
      </c>
      <c r="H35" s="60">
        <f>'Rough Data'!AI31</f>
        <v>17899</v>
      </c>
      <c r="I35" s="60">
        <f>'Rough Data'!AJ31</f>
        <v>5738</v>
      </c>
      <c r="J35" s="60">
        <f>'Rough Data'!AK31</f>
        <v>6285</v>
      </c>
      <c r="K35" s="60">
        <f>'Rough Data'!AL31</f>
        <v>10682</v>
      </c>
      <c r="L35" s="60">
        <f>'Rough Data'!AM31</f>
        <v>13140</v>
      </c>
      <c r="M35" s="60">
        <f>'Rough Data'!AN31</f>
        <v>8410</v>
      </c>
      <c r="N35" s="60">
        <f>'Rough Data'!AO31</f>
        <v>6258</v>
      </c>
      <c r="O35" s="60">
        <f>'Rough Data'!AP31</f>
        <v>6471</v>
      </c>
    </row>
    <row r="37" spans="2:16">
      <c r="B37" s="2" t="str">
        <f>'Rough Data'!AC32</f>
        <v>Other Assets -</v>
      </c>
    </row>
    <row r="38" spans="2:16">
      <c r="B38" s="20" t="str">
        <f>'Rough Data'!AC33</f>
        <v>Inventories</v>
      </c>
      <c r="C38" s="20">
        <f>'Rough Data'!AD33</f>
        <v>24091</v>
      </c>
      <c r="D38" s="20">
        <f>'Rough Data'!AE33</f>
        <v>26880</v>
      </c>
      <c r="E38" s="20">
        <f>'Rough Data'!AF33</f>
        <v>25150</v>
      </c>
      <c r="F38" s="20">
        <f>'Rough Data'!AG33</f>
        <v>20013</v>
      </c>
      <c r="G38" s="20">
        <f>'Rough Data'!AH33</f>
        <v>24804</v>
      </c>
      <c r="H38" s="20">
        <f>'Rough Data'!AI33</f>
        <v>28331</v>
      </c>
      <c r="I38" s="20">
        <f>'Rough Data'!AJ33</f>
        <v>31656</v>
      </c>
      <c r="J38" s="20">
        <f>'Rough Data'!AK33</f>
        <v>31069</v>
      </c>
      <c r="K38" s="20">
        <f>'Rough Data'!AL33</f>
        <v>33276</v>
      </c>
      <c r="L38" s="20">
        <f>'Rough Data'!AM33</f>
        <v>48824</v>
      </c>
      <c r="M38" s="20">
        <f>'Rough Data'!AN33</f>
        <v>54415</v>
      </c>
      <c r="N38" s="20">
        <f>'Rough Data'!AO33</f>
        <v>49158</v>
      </c>
      <c r="O38" s="20">
        <f>'Rough Data'!AP33</f>
        <v>51172</v>
      </c>
      <c r="P38" s="20"/>
    </row>
    <row r="39" spans="2:16">
      <c r="B39" s="20" t="str">
        <f>'Rough Data'!AC34</f>
        <v>Trade receivables -</v>
      </c>
      <c r="C39" s="20">
        <f>'Rough Data'!AD34</f>
        <v>13994</v>
      </c>
      <c r="D39" s="20">
        <f>'Rough Data'!AE34</f>
        <v>16006</v>
      </c>
      <c r="E39" s="20">
        <f>'Rough Data'!AF34</f>
        <v>13310</v>
      </c>
      <c r="F39" s="20">
        <f>'Rough Data'!AG34</f>
        <v>12066</v>
      </c>
      <c r="G39" s="20">
        <f>'Rough Data'!AH34</f>
        <v>11587</v>
      </c>
      <c r="H39" s="20">
        <f>'Rough Data'!AI34</f>
        <v>12416</v>
      </c>
      <c r="I39" s="20">
        <f>'Rough Data'!AJ34</f>
        <v>11811</v>
      </c>
      <c r="J39" s="20">
        <f>'Rough Data'!AK34</f>
        <v>7885</v>
      </c>
      <c r="K39" s="20">
        <f>'Rough Data'!AL34</f>
        <v>9540</v>
      </c>
      <c r="L39" s="20">
        <f>'Rough Data'!AM34</f>
        <v>12246</v>
      </c>
      <c r="M39" s="20">
        <f>'Rough Data'!AN34</f>
        <v>8257</v>
      </c>
      <c r="N39" s="20">
        <f>'Rough Data'!AO34</f>
        <v>6264</v>
      </c>
      <c r="O39" s="20">
        <f>'Rough Data'!AP34</f>
        <v>6041</v>
      </c>
    </row>
    <row r="40" spans="2:16">
      <c r="B40" s="20" t="str">
        <f>'Rough Data'!AC38</f>
        <v>Cash Equivalents</v>
      </c>
      <c r="C40" s="20">
        <f>'Rough Data'!AD38</f>
        <v>9834</v>
      </c>
      <c r="D40" s="20">
        <f>'Rough Data'!AE38</f>
        <v>8604</v>
      </c>
      <c r="E40" s="20">
        <f>'Rough Data'!AF38</f>
        <v>8750</v>
      </c>
      <c r="F40" s="20">
        <f>'Rough Data'!AG38</f>
        <v>6186</v>
      </c>
      <c r="G40" s="20">
        <f>'Rough Data'!AH38</f>
        <v>4921</v>
      </c>
      <c r="H40" s="20">
        <f>'Rough Data'!AI38</f>
        <v>7938</v>
      </c>
      <c r="I40" s="20">
        <f>'Rough Data'!AJ38</f>
        <v>3341</v>
      </c>
      <c r="J40" s="20">
        <f>'Rough Data'!AK38</f>
        <v>8055</v>
      </c>
      <c r="K40" s="20">
        <f>'Rough Data'!AL38</f>
        <v>5782</v>
      </c>
      <c r="L40" s="20">
        <f>'Rough Data'!AM38</f>
        <v>15899</v>
      </c>
      <c r="M40" s="20">
        <f>'Rough Data'!AN38</f>
        <v>13357</v>
      </c>
      <c r="N40" s="20">
        <f>'Rough Data'!AO38</f>
        <v>8678</v>
      </c>
      <c r="O40" s="20">
        <f>'Rough Data'!AP38</f>
        <v>9934</v>
      </c>
      <c r="P40" s="20"/>
    </row>
    <row r="41" spans="2:16">
      <c r="B41" s="20" t="str">
        <f>'Rough Data'!AC39</f>
        <v>Loans n Advances</v>
      </c>
      <c r="C41" s="20">
        <f>'Rough Data'!AD39</f>
        <v>487</v>
      </c>
      <c r="D41" s="20">
        <f>'Rough Data'!AE39</f>
        <v>171</v>
      </c>
      <c r="E41" s="20">
        <f>'Rough Data'!AF39</f>
        <v>-182</v>
      </c>
      <c r="F41" s="20">
        <f>'Rough Data'!AG39</f>
        <v>107</v>
      </c>
      <c r="G41" s="20">
        <f>'Rough Data'!AH39</f>
        <v>98</v>
      </c>
      <c r="H41" s="20">
        <f>'Rough Data'!AI39</f>
        <v>219</v>
      </c>
      <c r="I41" s="20">
        <f>'Rough Data'!AJ39</f>
        <v>-56</v>
      </c>
      <c r="J41" s="20">
        <f>'Rough Data'!AK39</f>
        <v>195</v>
      </c>
      <c r="K41" s="20">
        <f>'Rough Data'!AL39</f>
        <v>914</v>
      </c>
      <c r="L41" s="20">
        <f>'Rough Data'!AM39</f>
        <v>-158</v>
      </c>
      <c r="M41" s="20">
        <f>'Rough Data'!AN39</f>
        <v>-90</v>
      </c>
      <c r="N41" s="20">
        <f>'Rough Data'!AO39</f>
        <v>-56</v>
      </c>
      <c r="O41" s="20">
        <f>'Rough Data'!AP39</f>
        <v>1779</v>
      </c>
      <c r="P41" s="20"/>
    </row>
    <row r="42" spans="2:16">
      <c r="B42" s="20" t="str">
        <f>'Rough Data'!AC40</f>
        <v>Other asset items</v>
      </c>
      <c r="C42" s="20">
        <f>'Rough Data'!AD40</f>
        <v>12934</v>
      </c>
      <c r="D42" s="20">
        <f>'Rough Data'!AE40</f>
        <v>13119</v>
      </c>
      <c r="E42" s="20">
        <f>'Rough Data'!AF40</f>
        <v>11848</v>
      </c>
      <c r="F42" s="20">
        <f>'Rough Data'!AG40</f>
        <v>19602</v>
      </c>
      <c r="G42" s="20">
        <f>'Rough Data'!AH40</f>
        <v>10790</v>
      </c>
      <c r="H42" s="20">
        <f>'Rough Data'!AI40</f>
        <v>29200</v>
      </c>
      <c r="I42" s="20">
        <f>'Rough Data'!AJ40</f>
        <v>37200</v>
      </c>
      <c r="J42" s="20">
        <f>'Rough Data'!AK40</f>
        <v>41613</v>
      </c>
      <c r="K42" s="20">
        <f>'Rough Data'!AL40</f>
        <v>28932</v>
      </c>
      <c r="L42" s="20">
        <f>'Rough Data'!AM40</f>
        <v>37137</v>
      </c>
      <c r="M42" s="20">
        <f>'Rough Data'!AN40</f>
        <v>23211</v>
      </c>
      <c r="N42" s="20">
        <f>'Rough Data'!AO40</f>
        <v>15842</v>
      </c>
      <c r="O42" s="20">
        <f>'Rough Data'!AP40</f>
        <v>16843</v>
      </c>
      <c r="P42" s="20"/>
    </row>
    <row r="43" spans="2:16">
      <c r="B43" s="2"/>
      <c r="C43" s="20"/>
      <c r="D43" s="20"/>
      <c r="E43" s="20"/>
      <c r="F43" s="20"/>
      <c r="G43" s="20"/>
      <c r="H43" s="20"/>
      <c r="I43" s="20"/>
      <c r="J43" s="20"/>
      <c r="K43" s="20"/>
      <c r="L43" s="20"/>
      <c r="M43" s="20"/>
      <c r="N43" s="20"/>
      <c r="O43" s="20"/>
    </row>
    <row r="44" spans="2:16">
      <c r="B44" s="2" t="str">
        <f>'Rough Data'!AC41</f>
        <v>Total Assets</v>
      </c>
      <c r="C44" s="20"/>
      <c r="D44" s="20"/>
      <c r="E44" s="20"/>
      <c r="F44" s="20"/>
      <c r="G44" s="20"/>
      <c r="H44" s="20"/>
      <c r="I44" s="20"/>
      <c r="J44" s="20"/>
      <c r="K44" s="20"/>
      <c r="L44" s="20"/>
      <c r="M44" s="20"/>
      <c r="N44" s="20"/>
      <c r="O44" s="20"/>
    </row>
    <row r="45" spans="2:16">
      <c r="B45" s="2"/>
      <c r="C45" s="20"/>
      <c r="D45" s="20"/>
      <c r="E45" s="20"/>
      <c r="F45" s="20"/>
      <c r="G45" s="20"/>
      <c r="H45" s="20"/>
      <c r="I45" s="20"/>
      <c r="J45" s="20"/>
      <c r="K45" s="20"/>
      <c r="L45" s="20"/>
      <c r="M45" s="20"/>
      <c r="N45" s="20"/>
      <c r="O45" s="20"/>
    </row>
    <row r="47" spans="2:16">
      <c r="B47" s="9" t="s">
        <v>90</v>
      </c>
    </row>
    <row r="49" spans="2:15">
      <c r="B49" s="2" t="str">
        <f>'Rough Data'!B3</f>
        <v>Cash from Operating Activity -</v>
      </c>
      <c r="C49" s="20">
        <f>'Rough Data'!AU4</f>
        <v>14035</v>
      </c>
      <c r="D49" s="20">
        <f>'Rough Data'!AV4</f>
        <v>13146</v>
      </c>
      <c r="E49" s="20">
        <f>'Rough Data'!AW4</f>
        <v>11880</v>
      </c>
      <c r="F49" s="20">
        <f>'Rough Data'!AX4</f>
        <v>11455</v>
      </c>
      <c r="G49" s="20">
        <f>'Rough Data'!AY4</f>
        <v>10824</v>
      </c>
      <c r="H49" s="20">
        <f>'Rough Data'!AZ4</f>
        <v>8023</v>
      </c>
      <c r="I49" s="20">
        <f>'Rough Data'!BA4</f>
        <v>25336</v>
      </c>
      <c r="J49" s="20">
        <f>'Rough Data'!BB4</f>
        <v>20169</v>
      </c>
      <c r="K49" s="20">
        <f>'Rough Data'!BC4</f>
        <v>44327</v>
      </c>
      <c r="L49" s="20">
        <f>'Rough Data'!BD4</f>
        <v>44381</v>
      </c>
      <c r="M49" s="20">
        <f>'Rough Data'!BE4</f>
        <v>21683</v>
      </c>
      <c r="N49" s="20">
        <f>'Rough Data'!BF4</f>
        <v>20301</v>
      </c>
      <c r="O49" s="20"/>
    </row>
    <row r="50" spans="2:15">
      <c r="B50" t="str">
        <f>'Rough Data'!B4</f>
        <v>Profit from operations</v>
      </c>
      <c r="C50" s="20">
        <f>'Rough Data'!AU5</f>
        <v>12764</v>
      </c>
      <c r="D50" s="20">
        <f>'Rough Data'!AV5</f>
        <v>17507</v>
      </c>
      <c r="E50" s="20">
        <f>'Rough Data'!AW5</f>
        <v>13955</v>
      </c>
      <c r="F50" s="20">
        <f>'Rough Data'!AX5</f>
        <v>6824</v>
      </c>
      <c r="G50" s="20">
        <f>'Rough Data'!AY5</f>
        <v>17581</v>
      </c>
      <c r="H50" s="20">
        <f>'Rough Data'!AZ5</f>
        <v>20187</v>
      </c>
      <c r="I50" s="20">
        <f>'Rough Data'!BA5</f>
        <v>27840</v>
      </c>
      <c r="J50" s="20">
        <f>'Rough Data'!BB5</f>
        <v>18078</v>
      </c>
      <c r="K50" s="20">
        <f>'Rough Data'!BC5</f>
        <v>28540</v>
      </c>
      <c r="L50" s="20">
        <f>'Rough Data'!BD5</f>
        <v>65900</v>
      </c>
      <c r="M50" s="20">
        <f>'Rough Data'!BE5</f>
        <v>30908</v>
      </c>
      <c r="N50" s="20">
        <f>'Rough Data'!BF5</f>
        <v>22237</v>
      </c>
    </row>
    <row r="51" spans="2:15">
      <c r="B51" t="str">
        <f>'Rough Data'!B5</f>
        <v>Receivables</v>
      </c>
      <c r="C51" s="20">
        <f>'Rough Data'!AU6</f>
        <v>1342</v>
      </c>
      <c r="D51" s="20">
        <f>'Rough Data'!AV6</f>
        <v>-1483</v>
      </c>
      <c r="E51" s="20">
        <f>'Rough Data'!AW6</f>
        <v>1442</v>
      </c>
      <c r="F51" s="20">
        <f>'Rough Data'!AX6</f>
        <v>0</v>
      </c>
      <c r="G51" s="20">
        <f>'Rough Data'!AY6</f>
        <v>0</v>
      </c>
      <c r="H51" s="20">
        <f>'Rough Data'!AZ6</f>
        <v>0</v>
      </c>
      <c r="I51" s="20">
        <f>'Rough Data'!BA6</f>
        <v>0</v>
      </c>
      <c r="J51" s="20">
        <f>'Rough Data'!BB6</f>
        <v>0</v>
      </c>
      <c r="K51" s="20">
        <f>'Rough Data'!BC6</f>
        <v>0</v>
      </c>
      <c r="L51" s="20">
        <f>'Rough Data'!BD6</f>
        <v>0</v>
      </c>
      <c r="M51" s="20">
        <f>'Rough Data'!BE6</f>
        <v>0</v>
      </c>
      <c r="N51" s="20">
        <f>'Rough Data'!BF6</f>
        <v>0</v>
      </c>
    </row>
    <row r="52" spans="2:15">
      <c r="B52" t="str">
        <f>'Rough Data'!B6</f>
        <v>Inventory</v>
      </c>
      <c r="C52" s="20">
        <f>'Rough Data'!AU7</f>
        <v>1915</v>
      </c>
      <c r="D52" s="20">
        <f>'Rough Data'!AV7</f>
        <v>389</v>
      </c>
      <c r="E52" s="20">
        <f>'Rough Data'!AW7</f>
        <v>-485</v>
      </c>
      <c r="F52" s="20">
        <f>'Rough Data'!AX7</f>
        <v>5618</v>
      </c>
      <c r="G52" s="20">
        <f>'Rough Data'!AY7</f>
        <v>-8243</v>
      </c>
      <c r="H52" s="20">
        <f>'Rough Data'!AZ7</f>
        <v>-1595</v>
      </c>
      <c r="I52" s="20">
        <f>'Rough Data'!BA7</f>
        <v>-1069</v>
      </c>
      <c r="J52" s="20">
        <f>'Rough Data'!BB7</f>
        <v>1562</v>
      </c>
      <c r="K52" s="20">
        <f>'Rough Data'!BC7</f>
        <v>46</v>
      </c>
      <c r="L52" s="20">
        <f>'Rough Data'!BD7</f>
        <v>-16917</v>
      </c>
      <c r="M52" s="20">
        <f>'Rough Data'!BE7</f>
        <v>-4031</v>
      </c>
      <c r="N52" s="20">
        <f>'Rough Data'!BF7</f>
        <v>5566</v>
      </c>
    </row>
    <row r="53" spans="2:15">
      <c r="B53" t="str">
        <f>'Rough Data'!B7</f>
        <v>Payables</v>
      </c>
      <c r="C53" s="20">
        <f>'Rough Data'!AU8</f>
        <v>583</v>
      </c>
      <c r="D53" s="20">
        <f>'Rough Data'!AV8</f>
        <v>-255</v>
      </c>
      <c r="E53" s="20">
        <f>'Rough Data'!AW8</f>
        <v>-605</v>
      </c>
      <c r="F53" s="20">
        <f>'Rough Data'!AX8</f>
        <v>0</v>
      </c>
      <c r="G53" s="20">
        <f>'Rough Data'!AY8</f>
        <v>0</v>
      </c>
      <c r="H53" s="20">
        <f>'Rough Data'!AZ8</f>
        <v>0</v>
      </c>
      <c r="I53" s="20">
        <f>'Rough Data'!BA8</f>
        <v>0</v>
      </c>
      <c r="J53" s="20">
        <f>'Rough Data'!BB8</f>
        <v>0</v>
      </c>
      <c r="K53" s="20">
        <f>'Rough Data'!BC8</f>
        <v>0</v>
      </c>
      <c r="L53" s="20">
        <f>'Rough Data'!BD8</f>
        <v>0</v>
      </c>
      <c r="M53" s="20">
        <f>'Rough Data'!BE8</f>
        <v>0</v>
      </c>
      <c r="N53" s="20">
        <f>'Rough Data'!BF8</f>
        <v>0</v>
      </c>
    </row>
    <row r="54" spans="2:15">
      <c r="B54" t="str">
        <f>'Rough Data'!B8</f>
        <v>Other WC items</v>
      </c>
      <c r="C54" s="20">
        <f>'Rough Data'!AU9</f>
        <v>0</v>
      </c>
      <c r="D54" s="20">
        <f>'Rough Data'!AV9</f>
        <v>0</v>
      </c>
      <c r="E54" s="20">
        <f>'Rough Data'!AW9</f>
        <v>0</v>
      </c>
      <c r="F54" s="20">
        <f>'Rough Data'!AX9</f>
        <v>548</v>
      </c>
      <c r="G54" s="20">
        <f>'Rough Data'!AY9</f>
        <v>3329</v>
      </c>
      <c r="H54" s="20">
        <f>'Rough Data'!AZ9</f>
        <v>-7680</v>
      </c>
      <c r="I54" s="20">
        <f>'Rough Data'!BA9</f>
        <v>3659</v>
      </c>
      <c r="J54" s="20">
        <f>'Rough Data'!BB9</f>
        <v>2634</v>
      </c>
      <c r="K54" s="20">
        <f>'Rough Data'!BC9</f>
        <v>16446</v>
      </c>
      <c r="L54" s="20">
        <f>'Rough Data'!BD9</f>
        <v>7299</v>
      </c>
      <c r="M54" s="20">
        <f>'Rough Data'!BE9</f>
        <v>325</v>
      </c>
      <c r="N54" s="20">
        <f>'Rough Data'!BF9</f>
        <v>-2182</v>
      </c>
    </row>
    <row r="55" spans="2:15">
      <c r="B55" t="str">
        <f>'Rough Data'!B9</f>
        <v>Working capital changes</v>
      </c>
      <c r="C55" s="20">
        <f>'Rough Data'!AU10</f>
        <v>3841</v>
      </c>
      <c r="D55" s="20">
        <f>'Rough Data'!AV10</f>
        <v>-1349</v>
      </c>
      <c r="E55" s="20">
        <f>'Rough Data'!AW10</f>
        <v>351</v>
      </c>
      <c r="F55" s="20">
        <f>'Rough Data'!AX10</f>
        <v>6166</v>
      </c>
      <c r="G55" s="20">
        <f>'Rough Data'!AY10</f>
        <v>-4914</v>
      </c>
      <c r="H55" s="20">
        <f>'Rough Data'!AZ10</f>
        <v>-9276</v>
      </c>
      <c r="I55" s="20">
        <f>'Rough Data'!BA10</f>
        <v>2591</v>
      </c>
      <c r="J55" s="20">
        <f>'Rough Data'!BB10</f>
        <v>4196</v>
      </c>
      <c r="K55" s="20">
        <f>'Rough Data'!BC10</f>
        <v>16491</v>
      </c>
      <c r="L55" s="20">
        <f>'Rough Data'!BD10</f>
        <v>-9618</v>
      </c>
      <c r="M55" s="20">
        <f>'Rough Data'!BE10</f>
        <v>-3706</v>
      </c>
      <c r="N55" s="20">
        <f>'Rough Data'!BF10</f>
        <v>3384</v>
      </c>
    </row>
    <row r="56" spans="2:15">
      <c r="B56" t="str">
        <f>'Rough Data'!B10</f>
        <v>Direct taxes</v>
      </c>
      <c r="C56" s="20">
        <f>'Rough Data'!AU11</f>
        <v>-2569</v>
      </c>
      <c r="D56" s="20">
        <f>'Rough Data'!AV11</f>
        <v>-3013</v>
      </c>
      <c r="E56" s="20">
        <f>'Rough Data'!AW11</f>
        <v>-2427</v>
      </c>
      <c r="F56" s="20">
        <f>'Rough Data'!AX11</f>
        <v>-1534</v>
      </c>
      <c r="G56" s="20">
        <f>'Rough Data'!AY11</f>
        <v>-1843</v>
      </c>
      <c r="H56" s="20">
        <f>'Rough Data'!AZ11</f>
        <v>-2888</v>
      </c>
      <c r="I56" s="20">
        <f>'Rough Data'!BA11</f>
        <v>-5094</v>
      </c>
      <c r="J56" s="20">
        <f>'Rough Data'!BB11</f>
        <v>-2106</v>
      </c>
      <c r="K56" s="20">
        <f>'Rough Data'!BC11</f>
        <v>-704</v>
      </c>
      <c r="L56" s="20">
        <f>'Rough Data'!BD11</f>
        <v>-11902</v>
      </c>
      <c r="M56" s="20">
        <f>'Rough Data'!BE11</f>
        <v>-5519</v>
      </c>
      <c r="N56" s="20">
        <f>'Rough Data'!BF11</f>
        <v>-5320</v>
      </c>
    </row>
    <row r="57" spans="2:15">
      <c r="B57" s="2" t="str">
        <f>'Rough Data'!B11</f>
        <v>Cash from Investing Activity -</v>
      </c>
      <c r="C57" s="20">
        <f>'Rough Data'!AU12</f>
        <v>-13099</v>
      </c>
      <c r="D57" s="20">
        <f>'Rough Data'!AV12</f>
        <v>-15378</v>
      </c>
      <c r="E57" s="20">
        <f>'Rough Data'!AW12</f>
        <v>-9021</v>
      </c>
      <c r="F57" s="20">
        <f>'Rough Data'!AX12</f>
        <v>-8794</v>
      </c>
      <c r="G57" s="20">
        <f>'Rough Data'!AY12</f>
        <v>-9490</v>
      </c>
      <c r="H57" s="20">
        <f>'Rough Data'!AZ12</f>
        <v>-11730</v>
      </c>
      <c r="I57" s="20">
        <f>'Rough Data'!BA12</f>
        <v>-29176</v>
      </c>
      <c r="J57" s="20">
        <f>'Rough Data'!BB12</f>
        <v>-14012</v>
      </c>
      <c r="K57" s="20">
        <f>'Rough Data'!BC12</f>
        <v>-9437</v>
      </c>
      <c r="L57" s="20">
        <f>'Rough Data'!BD12</f>
        <v>-10905</v>
      </c>
      <c r="M57" s="20">
        <f>'Rough Data'!BE12</f>
        <v>-18179</v>
      </c>
      <c r="N57" s="20">
        <f>'Rough Data'!BF12</f>
        <v>-14253</v>
      </c>
    </row>
    <row r="58" spans="2:15">
      <c r="B58" t="str">
        <f>'Rough Data'!B12</f>
        <v>Fixed assets purchased</v>
      </c>
      <c r="C58" s="20">
        <f>'Rough Data'!AU13</f>
        <v>-15472</v>
      </c>
      <c r="D58" s="20">
        <f>'Rough Data'!AV13</f>
        <v>-16420</v>
      </c>
      <c r="E58" s="20">
        <f>'Rough Data'!AW13</f>
        <v>-13492</v>
      </c>
      <c r="F58" s="20">
        <f>'Rough Data'!AX13</f>
        <v>-10163</v>
      </c>
      <c r="G58" s="20">
        <f>'Rough Data'!AY13</f>
        <v>-7716</v>
      </c>
      <c r="H58" s="20">
        <f>'Rough Data'!AZ13</f>
        <v>-7478</v>
      </c>
      <c r="I58" s="20">
        <f>'Rough Data'!BA13</f>
        <v>-9091</v>
      </c>
      <c r="J58" s="20">
        <f>'Rough Data'!BB13</f>
        <v>-10398</v>
      </c>
      <c r="K58" s="20">
        <f>'Rough Data'!BC13</f>
        <v>-6979</v>
      </c>
      <c r="L58" s="20">
        <f>'Rough Data'!BD13</f>
        <v>-10522</v>
      </c>
      <c r="M58" s="20">
        <f>'Rough Data'!BE13</f>
        <v>-14142</v>
      </c>
      <c r="N58" s="20">
        <f>'Rough Data'!BF13</f>
        <v>-18207</v>
      </c>
    </row>
    <row r="59" spans="2:15">
      <c r="B59" t="str">
        <f>'Rough Data'!B13</f>
        <v>Fixed assets sold</v>
      </c>
      <c r="C59" s="20">
        <f>'Rough Data'!AU14</f>
        <v>249</v>
      </c>
      <c r="D59" s="20">
        <f>'Rough Data'!AV14</f>
        <v>295</v>
      </c>
      <c r="E59" s="20">
        <f>'Rough Data'!AW14</f>
        <v>1444</v>
      </c>
      <c r="F59" s="20">
        <f>'Rough Data'!AX14</f>
        <v>231</v>
      </c>
      <c r="G59" s="20">
        <f>'Rough Data'!AY14</f>
        <v>289</v>
      </c>
      <c r="H59" s="20">
        <f>'Rough Data'!AZ14</f>
        <v>179</v>
      </c>
      <c r="I59" s="20">
        <f>'Rough Data'!BA14</f>
        <v>467</v>
      </c>
      <c r="J59" s="20">
        <f>'Rough Data'!BB14</f>
        <v>386</v>
      </c>
      <c r="K59" s="20">
        <f>'Rough Data'!BC14</f>
        <v>445</v>
      </c>
      <c r="L59" s="20">
        <f>'Rough Data'!BD14</f>
        <v>569</v>
      </c>
      <c r="M59" s="20">
        <f>'Rough Data'!BE14</f>
        <v>328</v>
      </c>
      <c r="N59" s="20">
        <f>'Rough Data'!BF14</f>
        <v>475</v>
      </c>
    </row>
    <row r="60" spans="2:15">
      <c r="B60" t="str">
        <f>'Rough Data'!B14</f>
        <v>Investments purchased</v>
      </c>
      <c r="C60" s="20">
        <f>'Rough Data'!AU15</f>
        <v>0</v>
      </c>
      <c r="D60" s="20">
        <f>'Rough Data'!AV15</f>
        <v>-612</v>
      </c>
      <c r="E60" s="20">
        <f>'Rough Data'!AW15</f>
        <v>1531</v>
      </c>
      <c r="F60" s="20">
        <f>'Rough Data'!AX15</f>
        <v>-3796</v>
      </c>
      <c r="G60" s="20">
        <f>'Rough Data'!AY15</f>
        <v>-861</v>
      </c>
      <c r="H60" s="20">
        <f>'Rough Data'!AZ15</f>
        <v>-8641</v>
      </c>
      <c r="I60" s="20">
        <f>'Rough Data'!BA15</f>
        <v>-490</v>
      </c>
      <c r="J60" s="20">
        <f>'Rough Data'!BB15</f>
        <v>-828</v>
      </c>
      <c r="K60" s="20">
        <f>'Rough Data'!BC15</f>
        <v>-3631</v>
      </c>
      <c r="L60" s="20">
        <f>'Rough Data'!BD15</f>
        <v>-1153</v>
      </c>
      <c r="M60" s="20">
        <f>'Rough Data'!BE15</f>
        <v>-326</v>
      </c>
      <c r="N60" s="20">
        <f>'Rough Data'!BF15</f>
        <v>-4</v>
      </c>
    </row>
    <row r="61" spans="2:15">
      <c r="B61" t="str">
        <f>'Rough Data'!B15</f>
        <v>Investments sold</v>
      </c>
      <c r="C61" s="20">
        <f>'Rough Data'!AU16</f>
        <v>917</v>
      </c>
      <c r="D61" s="20">
        <f>'Rough Data'!AV16</f>
        <v>0</v>
      </c>
      <c r="E61" s="20">
        <f>'Rough Data'!AW16</f>
        <v>262</v>
      </c>
      <c r="F61" s="20">
        <f>'Rough Data'!AX16</f>
        <v>4275</v>
      </c>
      <c r="G61" s="20">
        <f>'Rough Data'!AY16</f>
        <v>91</v>
      </c>
      <c r="H61" s="20">
        <f>'Rough Data'!AZ16</f>
        <v>3899</v>
      </c>
      <c r="I61" s="20">
        <f>'Rough Data'!BA16</f>
        <v>13556</v>
      </c>
      <c r="J61" s="20">
        <f>'Rough Data'!BB16</f>
        <v>121</v>
      </c>
      <c r="K61" s="20">
        <f>'Rough Data'!BC16</f>
        <v>0</v>
      </c>
      <c r="L61" s="20">
        <f>'Rough Data'!BD16</f>
        <v>63</v>
      </c>
      <c r="M61" s="20">
        <f>'Rough Data'!BE16</f>
        <v>5191</v>
      </c>
      <c r="N61" s="20">
        <f>'Rough Data'!BF16</f>
        <v>3171</v>
      </c>
    </row>
    <row r="62" spans="2:15">
      <c r="B62" t="str">
        <f>'Rough Data'!B16</f>
        <v>Interest received</v>
      </c>
      <c r="C62" s="20">
        <f>'Rough Data'!AU17</f>
        <v>211</v>
      </c>
      <c r="D62" s="20">
        <f>'Rough Data'!AV17</f>
        <v>265</v>
      </c>
      <c r="E62" s="20">
        <f>'Rough Data'!AW17</f>
        <v>211</v>
      </c>
      <c r="F62" s="20">
        <f>'Rough Data'!AX17</f>
        <v>133</v>
      </c>
      <c r="G62" s="20">
        <f>'Rough Data'!AY17</f>
        <v>140</v>
      </c>
      <c r="H62" s="20">
        <f>'Rough Data'!AZ17</f>
        <v>254</v>
      </c>
      <c r="I62" s="20">
        <f>'Rough Data'!BA17</f>
        <v>175</v>
      </c>
      <c r="J62" s="20">
        <f>'Rough Data'!BB17</f>
        <v>203</v>
      </c>
      <c r="K62" s="20">
        <f>'Rough Data'!BC17</f>
        <v>266</v>
      </c>
      <c r="L62" s="20">
        <f>'Rough Data'!BD17</f>
        <v>137</v>
      </c>
      <c r="M62" s="20">
        <f>'Rough Data'!BE17</f>
        <v>248</v>
      </c>
      <c r="N62" s="20">
        <f>'Rough Data'!BF17</f>
        <v>333</v>
      </c>
    </row>
    <row r="63" spans="2:15">
      <c r="B63" t="str">
        <f>'Rough Data'!B17</f>
        <v>Dividends received</v>
      </c>
      <c r="C63" s="20">
        <f>'Rough Data'!AU18</f>
        <v>146</v>
      </c>
      <c r="D63" s="20">
        <f>'Rough Data'!AV18</f>
        <v>87</v>
      </c>
      <c r="E63" s="20">
        <f>'Rough Data'!AW18</f>
        <v>127</v>
      </c>
      <c r="F63" s="20">
        <f>'Rough Data'!AX18</f>
        <v>108</v>
      </c>
      <c r="G63" s="20">
        <f>'Rough Data'!AY18</f>
        <v>85</v>
      </c>
      <c r="H63" s="20">
        <f>'Rough Data'!AZ18</f>
        <v>111</v>
      </c>
      <c r="I63" s="20">
        <f>'Rough Data'!BA18</f>
        <v>148</v>
      </c>
      <c r="J63" s="20">
        <f>'Rough Data'!BB18</f>
        <v>103</v>
      </c>
      <c r="K63" s="20">
        <f>'Rough Data'!BC18</f>
        <v>135</v>
      </c>
      <c r="L63" s="20">
        <f>'Rough Data'!BD18</f>
        <v>162</v>
      </c>
      <c r="M63" s="20">
        <f>'Rough Data'!BE18</f>
        <v>317</v>
      </c>
      <c r="N63" s="20">
        <f>'Rough Data'!BF18</f>
        <v>336</v>
      </c>
    </row>
    <row r="64" spans="2:15">
      <c r="B64" t="str">
        <f>'Rough Data'!B18</f>
        <v>Redemp n Canc of Shares</v>
      </c>
      <c r="C64" s="20">
        <f>'Rough Data'!AU19</f>
        <v>902</v>
      </c>
      <c r="D64" s="20">
        <f>'Rough Data'!AV19</f>
        <v>59</v>
      </c>
      <c r="E64" s="20">
        <f>'Rough Data'!AW19</f>
        <v>1301</v>
      </c>
      <c r="F64" s="20">
        <f>'Rough Data'!AX19</f>
        <v>0</v>
      </c>
      <c r="G64" s="20">
        <f>'Rough Data'!AY19</f>
        <v>0</v>
      </c>
      <c r="H64" s="20">
        <f>'Rough Data'!AZ19</f>
        <v>34</v>
      </c>
      <c r="I64" s="20">
        <f>'Rough Data'!BA19</f>
        <v>156</v>
      </c>
      <c r="J64" s="20">
        <f>'Rough Data'!BB19</f>
        <v>378</v>
      </c>
      <c r="K64" s="20">
        <f>'Rough Data'!BC19</f>
        <v>90</v>
      </c>
      <c r="L64" s="20">
        <f>'Rough Data'!BD19</f>
        <v>1208</v>
      </c>
      <c r="M64" s="20">
        <f>'Rough Data'!BE19</f>
        <v>166</v>
      </c>
      <c r="N64" s="20">
        <f>'Rough Data'!BF19</f>
        <v>123</v>
      </c>
    </row>
    <row r="65" spans="2:14">
      <c r="B65" t="str">
        <f>'Rough Data'!B19</f>
        <v>Acquisition of companies</v>
      </c>
      <c r="C65" s="20">
        <f>'Rough Data'!AU20</f>
        <v>-156</v>
      </c>
      <c r="D65" s="20">
        <f>'Rough Data'!AV20</f>
        <v>0</v>
      </c>
      <c r="E65" s="20">
        <f>'Rough Data'!AW20</f>
        <v>-108</v>
      </c>
      <c r="F65" s="20">
        <f>'Rough Data'!AX20</f>
        <v>-78</v>
      </c>
      <c r="G65" s="20">
        <f>'Rough Data'!AY20</f>
        <v>-1081</v>
      </c>
      <c r="H65" s="20">
        <f>'Rough Data'!AZ20</f>
        <v>-255</v>
      </c>
      <c r="I65" s="20">
        <f>'Rough Data'!BA20</f>
        <v>-34569</v>
      </c>
      <c r="J65" s="20">
        <f>'Rough Data'!BB20</f>
        <v>-4433</v>
      </c>
      <c r="K65" s="20">
        <f>'Rough Data'!BC20</f>
        <v>0</v>
      </c>
      <c r="L65" s="20">
        <f>'Rough Data'!BD20</f>
        <v>-53</v>
      </c>
      <c r="M65" s="20">
        <f>'Rough Data'!BE20</f>
        <v>-10569</v>
      </c>
      <c r="N65" s="20">
        <f>'Rough Data'!BF20</f>
        <v>0</v>
      </c>
    </row>
    <row r="66" spans="2:14">
      <c r="B66" t="str">
        <f>'Rough Data'!B20</f>
        <v>Inter corporate deposits</v>
      </c>
      <c r="C66" s="20">
        <f>'Rough Data'!AU21</f>
        <v>-95</v>
      </c>
      <c r="D66" s="20">
        <f>'Rough Data'!AV21</f>
        <v>-96</v>
      </c>
      <c r="E66" s="20">
        <f>'Rough Data'!AW21</f>
        <v>277</v>
      </c>
      <c r="F66" s="20">
        <f>'Rough Data'!AX21</f>
        <v>0</v>
      </c>
      <c r="G66" s="20">
        <f>'Rough Data'!AY21</f>
        <v>0</v>
      </c>
      <c r="H66" s="20">
        <f>'Rough Data'!AZ21</f>
        <v>0</v>
      </c>
      <c r="I66" s="20">
        <f>'Rough Data'!BA21</f>
        <v>0</v>
      </c>
      <c r="J66" s="20">
        <f>'Rough Data'!BB21</f>
        <v>0</v>
      </c>
      <c r="K66" s="20">
        <f>'Rough Data'!BC21</f>
        <v>0</v>
      </c>
      <c r="L66" s="20">
        <f>'Rough Data'!BD21</f>
        <v>0</v>
      </c>
      <c r="M66" s="20">
        <f>'Rough Data'!BE21</f>
        <v>0</v>
      </c>
      <c r="N66" s="20">
        <f>'Rough Data'!BF21</f>
        <v>0</v>
      </c>
    </row>
    <row r="67" spans="2:14">
      <c r="B67" t="str">
        <f>'Rough Data'!B21</f>
        <v>Other investing items</v>
      </c>
      <c r="C67" s="20">
        <f>'Rough Data'!AU22</f>
        <v>198</v>
      </c>
      <c r="D67" s="20">
        <f>'Rough Data'!AV22</f>
        <v>1044</v>
      </c>
      <c r="E67" s="20">
        <f>'Rough Data'!AW22</f>
        <v>-573</v>
      </c>
      <c r="F67" s="20">
        <f>'Rough Data'!AX22</f>
        <v>496</v>
      </c>
      <c r="G67" s="20">
        <f>'Rough Data'!AY22</f>
        <v>-437</v>
      </c>
      <c r="H67" s="20">
        <f>'Rough Data'!AZ22</f>
        <v>166</v>
      </c>
      <c r="I67" s="20">
        <f>'Rough Data'!BA22</f>
        <v>471</v>
      </c>
      <c r="J67" s="20">
        <f>'Rough Data'!BB22</f>
        <v>456</v>
      </c>
      <c r="K67" s="20">
        <f>'Rough Data'!BC22</f>
        <v>236</v>
      </c>
      <c r="L67" s="20">
        <f>'Rough Data'!BD22</f>
        <v>-1315</v>
      </c>
      <c r="M67" s="20">
        <f>'Rough Data'!BE22</f>
        <v>609</v>
      </c>
      <c r="N67" s="20">
        <f>'Rough Data'!BF22</f>
        <v>-481</v>
      </c>
    </row>
    <row r="68" spans="2:14">
      <c r="B68" s="2" t="str">
        <f>'Rough Data'!B22</f>
        <v>Cash from Financing Activity -</v>
      </c>
      <c r="C68" s="20">
        <f>'Rough Data'!AU23</f>
        <v>-1780</v>
      </c>
      <c r="D68" s="20">
        <f>'Rough Data'!AV23</f>
        <v>1015</v>
      </c>
      <c r="E68" s="20">
        <f>'Rough Data'!AW23</f>
        <v>-2617</v>
      </c>
      <c r="F68" s="20">
        <f>'Rough Data'!AX23</f>
        <v>-4729</v>
      </c>
      <c r="G68" s="20">
        <f>'Rough Data'!AY23</f>
        <v>-2579</v>
      </c>
      <c r="H68" s="20">
        <f>'Rough Data'!AZ23</f>
        <v>6640</v>
      </c>
      <c r="I68" s="20">
        <f>'Rough Data'!BA23</f>
        <v>-673</v>
      </c>
      <c r="J68" s="20">
        <f>'Rough Data'!BB23</f>
        <v>-1695</v>
      </c>
      <c r="K68" s="20">
        <f>'Rough Data'!BC23</f>
        <v>-37090</v>
      </c>
      <c r="L68" s="20">
        <f>'Rough Data'!BD23</f>
        <v>-23401</v>
      </c>
      <c r="M68" s="20">
        <f>'Rough Data'!BE23</f>
        <v>-6981</v>
      </c>
      <c r="N68" s="20">
        <f>'Rough Data'!BF23</f>
        <v>-11097</v>
      </c>
    </row>
    <row r="69" spans="2:14">
      <c r="B69" t="str">
        <f>'Rough Data'!B23</f>
        <v>Proceeds from shares</v>
      </c>
      <c r="C69" s="20">
        <f>'Rough Data'!AU24</f>
        <v>0</v>
      </c>
      <c r="D69" s="20">
        <f>'Rough Data'!AV24</f>
        <v>11</v>
      </c>
      <c r="E69" s="20">
        <f>'Rough Data'!AW24</f>
        <v>13</v>
      </c>
      <c r="F69" s="20">
        <f>'Rough Data'!AX24</f>
        <v>0</v>
      </c>
      <c r="G69" s="20">
        <f>'Rough Data'!AY24</f>
        <v>652</v>
      </c>
      <c r="H69" s="20">
        <f>'Rough Data'!AZ24</f>
        <v>9087</v>
      </c>
      <c r="I69" s="20">
        <f>'Rough Data'!BA24</f>
        <v>0</v>
      </c>
      <c r="J69" s="20">
        <f>'Rough Data'!BB24</f>
        <v>188</v>
      </c>
      <c r="K69" s="20">
        <f>'Rough Data'!BC24</f>
        <v>3239</v>
      </c>
      <c r="L69" s="20">
        <f>'Rough Data'!BD24</f>
        <v>326</v>
      </c>
      <c r="M69" s="20">
        <f>'Rough Data'!BE24</f>
        <v>1</v>
      </c>
      <c r="N69" s="20">
        <f>'Rough Data'!BF24</f>
        <v>0</v>
      </c>
    </row>
    <row r="70" spans="2:14">
      <c r="B70" t="str">
        <f>'Rough Data'!B24</f>
        <v>Proceeds from borrowings</v>
      </c>
      <c r="C70" s="20">
        <f>'Rough Data'!AU25</f>
        <v>0</v>
      </c>
      <c r="D70" s="20">
        <f>'Rough Data'!AV25</f>
        <v>0</v>
      </c>
      <c r="E70" s="20">
        <f>'Rough Data'!AW25</f>
        <v>0</v>
      </c>
      <c r="F70" s="20">
        <f>'Rough Data'!AX25</f>
        <v>0</v>
      </c>
      <c r="G70" s="20">
        <f>'Rough Data'!AY25</f>
        <v>0</v>
      </c>
      <c r="H70" s="20">
        <f>'Rough Data'!AZ25</f>
        <v>0</v>
      </c>
      <c r="I70" s="20">
        <f>'Rough Data'!BA25</f>
        <v>33344</v>
      </c>
      <c r="J70" s="20">
        <f>'Rough Data'!BB25</f>
        <v>16574</v>
      </c>
      <c r="K70" s="20">
        <f>'Rough Data'!BC25</f>
        <v>9801</v>
      </c>
      <c r="L70" s="20">
        <f>'Rough Data'!BD25</f>
        <v>12439</v>
      </c>
      <c r="M70" s="20">
        <f>'Rough Data'!BE25</f>
        <v>16769</v>
      </c>
      <c r="N70" s="20">
        <f>'Rough Data'!BF25</f>
        <v>14120</v>
      </c>
    </row>
    <row r="71" spans="2:14">
      <c r="B71" t="str">
        <f>'Rough Data'!B25</f>
        <v>Repayment of borrowings</v>
      </c>
      <c r="C71" s="20">
        <f>'Rough Data'!AU26</f>
        <v>0</v>
      </c>
      <c r="D71" s="20">
        <f>'Rough Data'!AV26</f>
        <v>0</v>
      </c>
      <c r="E71" s="20">
        <f>'Rough Data'!AW26</f>
        <v>0</v>
      </c>
      <c r="F71" s="20">
        <f>'Rough Data'!AX26</f>
        <v>0</v>
      </c>
      <c r="G71" s="20">
        <f>'Rough Data'!AY26</f>
        <v>0</v>
      </c>
      <c r="H71" s="20">
        <f>'Rough Data'!AZ26</f>
        <v>0</v>
      </c>
      <c r="I71" s="20">
        <f>'Rough Data'!BA26</f>
        <v>-25077</v>
      </c>
      <c r="J71" s="20">
        <f>'Rough Data'!BB26</f>
        <v>-7937</v>
      </c>
      <c r="K71" s="20">
        <f>'Rough Data'!BC26</f>
        <v>-39177</v>
      </c>
      <c r="L71" s="20">
        <f>'Rough Data'!BD26</f>
        <v>-26360</v>
      </c>
      <c r="M71" s="20">
        <f>'Rough Data'!BE26</f>
        <v>-10226</v>
      </c>
      <c r="N71" s="20">
        <f>'Rough Data'!BF26</f>
        <v>-11908</v>
      </c>
    </row>
    <row r="72" spans="2:14">
      <c r="B72" t="str">
        <f>'Rough Data'!B26</f>
        <v>Interest paid fin</v>
      </c>
      <c r="C72" s="20">
        <f>'Rough Data'!AU27</f>
        <v>-3200</v>
      </c>
      <c r="D72" s="20">
        <f>'Rough Data'!AV27</f>
        <v>-3676</v>
      </c>
      <c r="E72" s="20">
        <f>'Rough Data'!AW27</f>
        <v>-5428</v>
      </c>
      <c r="F72" s="20">
        <f>'Rough Data'!AX27</f>
        <v>-5483</v>
      </c>
      <c r="G72" s="20">
        <f>'Rough Data'!AY27</f>
        <v>-4733</v>
      </c>
      <c r="H72" s="20">
        <f>'Rough Data'!AZ27</f>
        <v>-5146</v>
      </c>
      <c r="I72" s="20">
        <f>'Rough Data'!BA27</f>
        <v>-6901</v>
      </c>
      <c r="J72" s="20">
        <f>'Rough Data'!BB27</f>
        <v>-7419</v>
      </c>
      <c r="K72" s="20">
        <f>'Rough Data'!BC27</f>
        <v>-6804</v>
      </c>
      <c r="L72" s="20">
        <f>'Rough Data'!BD27</f>
        <v>-4687</v>
      </c>
      <c r="M72" s="20">
        <f>'Rough Data'!BE27</f>
        <v>-6120</v>
      </c>
      <c r="N72" s="20">
        <f>'Rough Data'!BF27</f>
        <v>-8145</v>
      </c>
    </row>
    <row r="73" spans="2:14">
      <c r="B73" t="str">
        <f>'Rough Data'!B27</f>
        <v>Dividends paid</v>
      </c>
      <c r="C73" s="20">
        <f>'Rough Data'!AU28</f>
        <v>-1169</v>
      </c>
      <c r="D73" s="20">
        <f>'Rough Data'!AV28</f>
        <v>-787</v>
      </c>
      <c r="E73" s="20">
        <f>'Rough Data'!AW28</f>
        <v>-983</v>
      </c>
      <c r="F73" s="20">
        <f>'Rough Data'!AX28</f>
        <v>-788</v>
      </c>
      <c r="G73" s="20">
        <f>'Rough Data'!AY28</f>
        <v>-791</v>
      </c>
      <c r="H73" s="20">
        <f>'Rough Data'!AZ28</f>
        <v>-982</v>
      </c>
      <c r="I73" s="20">
        <f>'Rough Data'!BA28</f>
        <v>-1186</v>
      </c>
      <c r="J73" s="20">
        <f>'Rough Data'!BB28</f>
        <v>-1507</v>
      </c>
      <c r="K73" s="20">
        <f>'Rough Data'!BC28</f>
        <v>-1151</v>
      </c>
      <c r="L73" s="20">
        <f>'Rough Data'!BD28</f>
        <v>-3020</v>
      </c>
      <c r="M73" s="20">
        <f>'Rough Data'!BE28</f>
        <v>-6293</v>
      </c>
      <c r="N73" s="20">
        <f>'Rough Data'!BF28</f>
        <v>-4429</v>
      </c>
    </row>
    <row r="74" spans="2:14">
      <c r="B74" t="str">
        <f>'Rough Data'!B28</f>
        <v>Financial liabilities</v>
      </c>
      <c r="C74" s="20">
        <f>'Rough Data'!AU29</f>
        <v>0</v>
      </c>
      <c r="D74" s="20">
        <f>'Rough Data'!AV29</f>
        <v>0</v>
      </c>
      <c r="E74" s="20">
        <f>'Rough Data'!AW29</f>
        <v>0</v>
      </c>
      <c r="F74" s="20">
        <f>'Rough Data'!AX29</f>
        <v>-200</v>
      </c>
      <c r="G74" s="20">
        <f>'Rough Data'!AY29</f>
        <v>-208</v>
      </c>
      <c r="H74" s="20">
        <f>'Rough Data'!AZ29</f>
        <v>-211</v>
      </c>
      <c r="I74" s="20">
        <f>'Rough Data'!BA29</f>
        <v>-276</v>
      </c>
      <c r="J74" s="20">
        <f>'Rough Data'!BB29</f>
        <v>-1029</v>
      </c>
      <c r="K74" s="20">
        <f>'Rough Data'!BC29</f>
        <v>-1284</v>
      </c>
      <c r="L74" s="20">
        <f>'Rough Data'!BD29</f>
        <v>-1310</v>
      </c>
      <c r="M74" s="20">
        <f>'Rough Data'!BE29</f>
        <v>-1114</v>
      </c>
      <c r="N74" s="20">
        <f>'Rough Data'!BF29</f>
        <v>-1140</v>
      </c>
    </row>
    <row r="75" spans="2:14">
      <c r="B75" t="str">
        <f>'Rough Data'!B29</f>
        <v>Other financing items</v>
      </c>
      <c r="C75" s="20">
        <f>'Rough Data'!AU30</f>
        <v>2589</v>
      </c>
      <c r="D75" s="20">
        <f>'Rough Data'!AV30</f>
        <v>5466</v>
      </c>
      <c r="E75" s="20">
        <f>'Rough Data'!AW30</f>
        <v>3781</v>
      </c>
      <c r="F75" s="20">
        <f>'Rough Data'!AX30</f>
        <v>1743</v>
      </c>
      <c r="G75" s="20">
        <f>'Rough Data'!AY30</f>
        <v>2501</v>
      </c>
      <c r="H75" s="20">
        <f>'Rough Data'!AZ30</f>
        <v>3892</v>
      </c>
      <c r="I75" s="20">
        <f>'Rough Data'!BA30</f>
        <v>-576</v>
      </c>
      <c r="J75" s="20">
        <f>'Rough Data'!BB30</f>
        <v>-564</v>
      </c>
      <c r="K75" s="20">
        <f>'Rough Data'!BC30</f>
        <v>-1714</v>
      </c>
      <c r="L75" s="20">
        <f>'Rough Data'!BD30</f>
        <v>-789</v>
      </c>
      <c r="M75" s="20">
        <f>'Rough Data'!BE30</f>
        <v>2</v>
      </c>
      <c r="N75" s="20">
        <f>'Rough Data'!BF30</f>
        <v>404</v>
      </c>
    </row>
    <row r="77" spans="2:14">
      <c r="B77" s="2" t="str">
        <f>'Rough Data'!B30</f>
        <v>Net Cash Flow</v>
      </c>
      <c r="C77" s="20">
        <f>'Rough Data'!AU31</f>
        <v>-844</v>
      </c>
      <c r="D77" s="20">
        <f>'Rough Data'!AV31</f>
        <v>-1218</v>
      </c>
      <c r="E77" s="20">
        <f>'Rough Data'!AW31</f>
        <v>241</v>
      </c>
      <c r="F77" s="20">
        <f>'Rough Data'!AX31</f>
        <v>-2068</v>
      </c>
      <c r="G77" s="20">
        <f>'Rough Data'!AY31</f>
        <v>-1245</v>
      </c>
      <c r="H77" s="20">
        <f>'Rough Data'!AZ31</f>
        <v>2933</v>
      </c>
      <c r="I77" s="20">
        <f>'Rough Data'!BA31</f>
        <v>-4513</v>
      </c>
      <c r="J77" s="20">
        <f>'Rough Data'!BB31</f>
        <v>4462</v>
      </c>
      <c r="K77" s="20">
        <f>'Rough Data'!BC31</f>
        <v>-2200</v>
      </c>
      <c r="L77" s="20">
        <f>'Rough Data'!BD31</f>
        <v>10075</v>
      </c>
      <c r="M77" s="20">
        <f>'Rough Data'!BE31</f>
        <v>-3477</v>
      </c>
      <c r="N77" s="20">
        <f>'Rough Data'!BF31</f>
        <v>-5049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767B5-A181-4AAB-B238-1AF7821D28ED}">
  <sheetPr>
    <tabColor theme="0"/>
  </sheetPr>
  <dimension ref="A1:P133"/>
  <sheetViews>
    <sheetView showGridLines="0" tabSelected="1" topLeftCell="A66" zoomScaleNormal="100" workbookViewId="0">
      <selection activeCell="B1" sqref="B1:K68"/>
    </sheetView>
  </sheetViews>
  <sheetFormatPr defaultRowHeight="15"/>
  <cols>
    <col min="1" max="1" width="1.85546875" customWidth="1"/>
    <col min="2" max="2" width="30.5703125" customWidth="1"/>
    <col min="3" max="3" width="11.85546875" customWidth="1"/>
    <col min="4" max="10" width="9.85546875" bestFit="1" customWidth="1"/>
    <col min="11" max="11" width="12.140625" customWidth="1"/>
  </cols>
  <sheetData>
    <row r="1" spans="2:16" ht="12" customHeight="1">
      <c r="B1" s="185"/>
      <c r="C1" s="185"/>
      <c r="D1" s="185"/>
      <c r="E1" s="185"/>
      <c r="F1" s="185"/>
      <c r="G1" s="185"/>
      <c r="H1" s="185"/>
      <c r="I1" s="185"/>
      <c r="J1" s="185"/>
      <c r="K1" s="185"/>
    </row>
    <row r="2" spans="2:16" ht="44.25" customHeight="1">
      <c r="B2" s="174" t="str">
        <f>'Data Sheet'!B1</f>
        <v>TATA STEEL LTD</v>
      </c>
      <c r="C2" s="174"/>
      <c r="D2" s="172"/>
      <c r="E2" s="172"/>
      <c r="F2" s="172"/>
      <c r="G2" s="172"/>
      <c r="H2" s="172"/>
      <c r="I2" s="172"/>
      <c r="J2" s="172"/>
    </row>
    <row r="3" spans="2:16" ht="17.25" customHeight="1">
      <c r="B3" t="str">
        <f>CONCATENATE( "   ","NSE:TATASTELLEQ","|","BSE: 500470")</f>
        <v xml:space="preserve">   NSE:TATASTELLEQ|BSE: 500470</v>
      </c>
    </row>
    <row r="4" spans="2:16" ht="24" customHeight="1">
      <c r="B4" s="175" t="str">
        <f>CONCATENATE(" "," INR  "&amp;'Data Sheet'!B8)</f>
        <v xml:space="preserve">  INR  145.35</v>
      </c>
      <c r="C4" s="175"/>
      <c r="P4" s="173"/>
    </row>
    <row r="5" spans="2:16">
      <c r="B5" s="41" t="s">
        <v>7775</v>
      </c>
      <c r="C5" s="41"/>
    </row>
    <row r="6" spans="2:16" ht="6.75" customHeight="1" thickBot="1">
      <c r="B6" s="176"/>
      <c r="C6" s="176"/>
      <c r="D6" s="176"/>
      <c r="E6" s="176"/>
      <c r="F6" s="176"/>
      <c r="G6" s="176"/>
      <c r="H6" s="176"/>
      <c r="I6" s="176"/>
      <c r="J6" s="176"/>
      <c r="K6" s="176"/>
    </row>
    <row r="7" spans="2:16" ht="6.75" customHeight="1">
      <c r="B7" s="186"/>
      <c r="C7" s="186"/>
      <c r="D7" s="186"/>
      <c r="E7" s="186"/>
      <c r="F7" s="186"/>
      <c r="G7" s="186"/>
      <c r="H7" s="186"/>
      <c r="I7" s="186"/>
      <c r="J7" s="186"/>
      <c r="K7" s="186"/>
    </row>
    <row r="8" spans="2:16" ht="15.75">
      <c r="B8" s="184" t="s">
        <v>7773</v>
      </c>
      <c r="C8" s="183"/>
    </row>
    <row r="9" spans="2:16" ht="15.75" customHeight="1">
      <c r="B9" s="194" t="s">
        <v>7776</v>
      </c>
      <c r="C9" s="194"/>
      <c r="D9" s="194"/>
      <c r="E9" s="194"/>
      <c r="F9" s="194"/>
      <c r="G9" s="194"/>
      <c r="H9" s="194"/>
      <c r="I9" s="194"/>
      <c r="J9" s="194"/>
    </row>
    <row r="10" spans="2:16" ht="15" customHeight="1">
      <c r="B10" s="194"/>
      <c r="C10" s="194"/>
      <c r="D10" s="194"/>
      <c r="E10" s="194"/>
      <c r="F10" s="194"/>
      <c r="G10" s="194"/>
      <c r="H10" s="194"/>
      <c r="I10" s="194"/>
      <c r="J10" s="194"/>
    </row>
    <row r="11" spans="2:16" ht="15" customHeight="1">
      <c r="B11" s="194"/>
      <c r="C11" s="194"/>
      <c r="D11" s="194"/>
      <c r="E11" s="194"/>
      <c r="F11" s="194"/>
      <c r="G11" s="194"/>
      <c r="H11" s="194"/>
      <c r="I11" s="194"/>
      <c r="J11" s="194"/>
    </row>
    <row r="12" spans="2:16" ht="15" customHeight="1">
      <c r="B12" s="194"/>
      <c r="C12" s="194"/>
      <c r="D12" s="194"/>
      <c r="E12" s="194"/>
      <c r="F12" s="194"/>
      <c r="G12" s="194"/>
      <c r="H12" s="194"/>
      <c r="I12" s="194"/>
      <c r="J12" s="194"/>
    </row>
    <row r="13" spans="2:16" ht="15" customHeight="1">
      <c r="B13" s="194"/>
      <c r="C13" s="194"/>
      <c r="D13" s="194"/>
      <c r="E13" s="194"/>
      <c r="F13" s="194"/>
      <c r="G13" s="194"/>
      <c r="H13" s="194"/>
      <c r="I13" s="194"/>
      <c r="J13" s="194"/>
    </row>
    <row r="14" spans="2:16" ht="13.5" customHeight="1">
      <c r="B14" s="194"/>
      <c r="C14" s="194"/>
      <c r="D14" s="194"/>
      <c r="E14" s="194"/>
      <c r="F14" s="194"/>
      <c r="G14" s="194"/>
      <c r="H14" s="194"/>
      <c r="I14" s="194"/>
      <c r="J14" s="194"/>
    </row>
    <row r="15" spans="2:16" ht="15" hidden="1" customHeight="1">
      <c r="B15" s="194"/>
      <c r="C15" s="194"/>
      <c r="D15" s="194"/>
      <c r="E15" s="194"/>
      <c r="F15" s="194"/>
      <c r="G15" s="194"/>
      <c r="H15" s="194"/>
      <c r="I15" s="194"/>
      <c r="J15" s="194"/>
    </row>
    <row r="16" spans="2:16" ht="15" hidden="1" customHeight="1">
      <c r="B16" s="194"/>
      <c r="C16" s="194"/>
      <c r="D16" s="194"/>
      <c r="E16" s="194"/>
      <c r="F16" s="194"/>
      <c r="G16" s="194"/>
      <c r="H16" s="194"/>
      <c r="I16" s="194"/>
      <c r="J16" s="194"/>
    </row>
    <row r="18" spans="2:3" ht="15.75">
      <c r="B18" s="184" t="s">
        <v>7774</v>
      </c>
      <c r="C18" s="183"/>
    </row>
    <row r="19" spans="2:3">
      <c r="B19" s="180"/>
      <c r="C19" s="180"/>
    </row>
    <row r="20" spans="2:3">
      <c r="B20" s="180"/>
      <c r="C20" s="180"/>
    </row>
    <row r="21" spans="2:3">
      <c r="B21" s="180"/>
      <c r="C21" s="180"/>
    </row>
    <row r="32" spans="2:3" ht="15.75" customHeight="1"/>
    <row r="43" spans="1:2" ht="15.75" customHeight="1"/>
    <row r="44" spans="1:2" ht="15.75" customHeight="1"/>
    <row r="45" spans="1:2" ht="15" customHeight="1">
      <c r="A45" s="184" t="s">
        <v>7789</v>
      </c>
    </row>
    <row r="47" spans="1:2" ht="14.25" customHeight="1">
      <c r="B47" s="163"/>
    </row>
    <row r="48" spans="1:2" ht="15.75" customHeight="1"/>
    <row r="67" spans="2:11" ht="14.25" customHeight="1"/>
    <row r="68" spans="2:11">
      <c r="B68" s="185"/>
      <c r="C68" s="185"/>
      <c r="D68" s="185"/>
      <c r="E68" s="185"/>
      <c r="F68" s="185"/>
      <c r="G68" s="185"/>
      <c r="H68" s="185"/>
      <c r="I68" s="185"/>
      <c r="J68" s="185"/>
      <c r="K68" s="185"/>
    </row>
    <row r="69" spans="2:11" hidden="1"/>
    <row r="70" spans="2:11" hidden="1"/>
    <row r="71" spans="2:11">
      <c r="B71" s="185"/>
      <c r="C71" s="185"/>
      <c r="D71" s="185"/>
      <c r="E71" s="185"/>
      <c r="F71" s="185"/>
      <c r="G71" s="185"/>
      <c r="H71" s="185"/>
      <c r="I71" s="185"/>
      <c r="J71" s="185"/>
      <c r="K71" s="185"/>
    </row>
    <row r="73" spans="2:11" ht="26.25">
      <c r="B73" s="188" t="s">
        <v>7791</v>
      </c>
      <c r="C73" s="187"/>
      <c r="D73" s="187"/>
      <c r="E73" s="187"/>
      <c r="F73" s="187"/>
      <c r="G73" s="187"/>
      <c r="H73" s="187"/>
      <c r="I73" s="187"/>
      <c r="J73" s="187"/>
      <c r="K73" s="187"/>
    </row>
    <row r="74" spans="2:11" ht="14.25" customHeight="1"/>
    <row r="75" spans="2:11">
      <c r="B75" s="195" t="s">
        <v>7778</v>
      </c>
      <c r="C75" s="195"/>
      <c r="D75" s="195"/>
      <c r="E75" s="195"/>
      <c r="F75" s="195"/>
      <c r="G75" s="195"/>
      <c r="H75" s="195"/>
      <c r="I75" s="195"/>
      <c r="J75" s="195"/>
      <c r="K75" s="195"/>
    </row>
    <row r="76" spans="2:11">
      <c r="E76" s="177">
        <f>'Data Sheet'!E16</f>
        <v>43190</v>
      </c>
      <c r="F76" s="177">
        <f>'Data Sheet'!F16</f>
        <v>43555</v>
      </c>
      <c r="G76" s="177">
        <f>'Data Sheet'!G16</f>
        <v>43921</v>
      </c>
      <c r="H76" s="177">
        <f>'Data Sheet'!H16</f>
        <v>44286</v>
      </c>
      <c r="I76" s="177">
        <f>'Data Sheet'!I16</f>
        <v>44651</v>
      </c>
      <c r="J76" s="177">
        <f>'Data Sheet'!J16</f>
        <v>45016</v>
      </c>
      <c r="K76" s="177">
        <f>'Data Sheet'!K16</f>
        <v>45382</v>
      </c>
    </row>
    <row r="77" spans="2:11">
      <c r="B77" t="s">
        <v>74</v>
      </c>
      <c r="E77" s="181">
        <f>'Data Sheet'!E30</f>
        <v>13434.33</v>
      </c>
      <c r="F77" s="181">
        <f>'Data Sheet'!F30</f>
        <v>10218.33</v>
      </c>
      <c r="G77" s="181">
        <f>'Data Sheet'!G30</f>
        <v>1556.54</v>
      </c>
      <c r="H77" s="181">
        <f>'Data Sheet'!H30</f>
        <v>7490.22</v>
      </c>
      <c r="I77" s="181">
        <f>'Data Sheet'!I30</f>
        <v>40153.93</v>
      </c>
      <c r="J77" s="181">
        <f>'Data Sheet'!J30</f>
        <v>8760.4</v>
      </c>
      <c r="K77" s="181">
        <f>'Data Sheet'!K30</f>
        <v>-4437.4399999999996</v>
      </c>
    </row>
    <row r="78" spans="2:11">
      <c r="B78" t="s">
        <v>7777</v>
      </c>
      <c r="E78" s="181">
        <f>('Data Sheet'!E57+'Data Sheet'!D57)+('Data Sheet'!E58+'Data Sheet'!D58)/2</f>
        <v>50402.565000000002</v>
      </c>
      <c r="F78" s="181">
        <f>('Data Sheet'!F57+'Data Sheet'!E57)+('Data Sheet'!F58+'Data Sheet'!E58)/2</f>
        <v>66042.794999999998</v>
      </c>
      <c r="G78" s="181">
        <f>('Data Sheet'!G57+'Data Sheet'!F57)+('Data Sheet'!G58+'Data Sheet'!F58)/2</f>
        <v>72395.634999999995</v>
      </c>
      <c r="H78" s="181">
        <f>('Data Sheet'!H57+'Data Sheet'!G57)+('Data Sheet'!H58+'Data Sheet'!G58)/2</f>
        <v>75078.815000000002</v>
      </c>
      <c r="I78" s="181">
        <f>('Data Sheet'!I57+'Data Sheet'!H57)+('Data Sheet'!I58+'Data Sheet'!H58)/2</f>
        <v>95550.315000000002</v>
      </c>
      <c r="J78" s="181">
        <f>('Data Sheet'!J57+'Data Sheet'!I57)+('Data Sheet'!J58+'Data Sheet'!I58)/2</f>
        <v>109983.795</v>
      </c>
      <c r="K78" s="181">
        <f>('Data Sheet'!K57+'Data Sheet'!J57)+('Data Sheet'!K58+'Data Sheet'!J58)/2</f>
        <v>98793.26999999999</v>
      </c>
    </row>
    <row r="79" spans="2:11">
      <c r="B79" s="178" t="s">
        <v>174</v>
      </c>
      <c r="C79" s="178"/>
      <c r="D79" s="178"/>
      <c r="E79" s="179">
        <f>E77/E78</f>
        <v>0.26654060165390392</v>
      </c>
      <c r="F79" s="179">
        <f t="shared" ref="F79:K79" si="0">F77/F78</f>
        <v>0.15472285811041159</v>
      </c>
      <c r="G79" s="179">
        <f t="shared" si="0"/>
        <v>2.1500467535093794E-2</v>
      </c>
      <c r="H79" s="179">
        <f t="shared" si="0"/>
        <v>9.9764760538641958E-2</v>
      </c>
      <c r="I79" s="179">
        <f t="shared" si="0"/>
        <v>0.42023859366659333</v>
      </c>
      <c r="J79" s="179">
        <f t="shared" si="0"/>
        <v>7.9651734148653439E-2</v>
      </c>
      <c r="K79" s="179">
        <f t="shared" si="0"/>
        <v>-4.491641991402856E-2</v>
      </c>
    </row>
    <row r="80" spans="2:11" ht="13.5" customHeight="1"/>
    <row r="81" spans="2:11">
      <c r="B81" s="195" t="s">
        <v>7779</v>
      </c>
      <c r="C81" s="195"/>
      <c r="D81" s="195"/>
      <c r="E81" s="195"/>
      <c r="F81" s="195"/>
      <c r="G81" s="195"/>
      <c r="H81" s="195"/>
      <c r="I81" s="195"/>
      <c r="J81" s="195"/>
      <c r="K81" s="195"/>
    </row>
    <row r="82" spans="2:11">
      <c r="E82" s="177">
        <f t="shared" ref="E82:K83" si="1">E76</f>
        <v>43190</v>
      </c>
      <c r="F82" s="177">
        <f t="shared" si="1"/>
        <v>43555</v>
      </c>
      <c r="G82" s="177">
        <f t="shared" si="1"/>
        <v>43921</v>
      </c>
      <c r="H82" s="177">
        <f t="shared" si="1"/>
        <v>44286</v>
      </c>
      <c r="I82" s="177">
        <f t="shared" si="1"/>
        <v>44651</v>
      </c>
      <c r="J82" s="177">
        <f t="shared" si="1"/>
        <v>45016</v>
      </c>
      <c r="K82" s="177">
        <f t="shared" si="1"/>
        <v>45382</v>
      </c>
    </row>
    <row r="83" spans="2:11">
      <c r="B83" t="s">
        <v>7780</v>
      </c>
      <c r="E83" s="181">
        <f t="shared" si="1"/>
        <v>13434.33</v>
      </c>
      <c r="F83" s="181">
        <f t="shared" si="1"/>
        <v>10218.33</v>
      </c>
      <c r="G83" s="181">
        <f t="shared" si="1"/>
        <v>1556.54</v>
      </c>
      <c r="H83" s="181">
        <f t="shared" si="1"/>
        <v>7490.22</v>
      </c>
      <c r="I83" s="181">
        <f t="shared" si="1"/>
        <v>40153.93</v>
      </c>
      <c r="J83" s="181">
        <f t="shared" si="1"/>
        <v>8760.4</v>
      </c>
      <c r="K83" s="181">
        <f t="shared" si="1"/>
        <v>-4437.4399999999996</v>
      </c>
    </row>
    <row r="84" spans="2:11">
      <c r="B84" t="s">
        <v>362</v>
      </c>
      <c r="E84" s="181">
        <f>'Data Sheet'!E17</f>
        <v>123249.07</v>
      </c>
      <c r="F84" s="181">
        <f>'Data Sheet'!F17</f>
        <v>157668.99</v>
      </c>
      <c r="G84" s="181">
        <f>'Data Sheet'!G17</f>
        <v>139816.65</v>
      </c>
      <c r="H84" s="181">
        <f>'Data Sheet'!H17</f>
        <v>156294.18</v>
      </c>
      <c r="I84" s="181">
        <f>'Data Sheet'!I17</f>
        <v>243959.17</v>
      </c>
      <c r="J84" s="181">
        <f>'Data Sheet'!J17</f>
        <v>243352.69</v>
      </c>
      <c r="K84" s="181">
        <f>'Data Sheet'!K17</f>
        <v>229170.78</v>
      </c>
    </row>
    <row r="85" spans="2:11">
      <c r="B85" s="178" t="s">
        <v>7782</v>
      </c>
      <c r="C85" s="178"/>
      <c r="D85" s="178"/>
      <c r="E85" s="179">
        <f t="shared" ref="E85:K85" si="2">E83/E84</f>
        <v>0.10900147157297008</v>
      </c>
      <c r="F85" s="179">
        <f t="shared" si="2"/>
        <v>6.4808749012725972E-2</v>
      </c>
      <c r="G85" s="179">
        <f t="shared" si="2"/>
        <v>1.1132722747970289E-2</v>
      </c>
      <c r="H85" s="179">
        <f t="shared" si="2"/>
        <v>4.7923857433462974E-2</v>
      </c>
      <c r="I85" s="179">
        <f t="shared" si="2"/>
        <v>0.16459282920170618</v>
      </c>
      <c r="J85" s="179">
        <f t="shared" si="2"/>
        <v>3.5998780206621096E-2</v>
      </c>
      <c r="K85" s="179">
        <f t="shared" si="2"/>
        <v>-1.9363026996722703E-2</v>
      </c>
    </row>
    <row r="87" spans="2:11">
      <c r="B87" t="str">
        <f>B84</f>
        <v>Revenue</v>
      </c>
      <c r="E87" s="181">
        <f t="shared" ref="E87:K87" si="3">E84</f>
        <v>123249.07</v>
      </c>
      <c r="F87" s="181">
        <f t="shared" si="3"/>
        <v>157668.99</v>
      </c>
      <c r="G87" s="181">
        <f t="shared" si="3"/>
        <v>139816.65</v>
      </c>
      <c r="H87" s="181">
        <f t="shared" si="3"/>
        <v>156294.18</v>
      </c>
      <c r="I87" s="181">
        <f t="shared" si="3"/>
        <v>243959.17</v>
      </c>
      <c r="J87" s="181">
        <f t="shared" si="3"/>
        <v>243352.69</v>
      </c>
      <c r="K87" s="181">
        <f t="shared" si="3"/>
        <v>229170.78</v>
      </c>
    </row>
    <row r="88" spans="2:11">
      <c r="B88" t="s">
        <v>7781</v>
      </c>
      <c r="E88" s="181">
        <f>('Data Sheet'!E66+'Data Sheet'!D66)/2</f>
        <v>190584.755</v>
      </c>
      <c r="F88" s="181">
        <f>('Data Sheet'!F66+'Data Sheet'!E66)/2</f>
        <v>220747.79</v>
      </c>
      <c r="G88" s="181">
        <f>('Data Sheet'!G66+'Data Sheet'!F66)/2</f>
        <v>240961.28</v>
      </c>
      <c r="H88" s="181">
        <f>('Data Sheet'!H66+'Data Sheet'!G66)/2</f>
        <v>246529.155</v>
      </c>
      <c r="I88" s="181">
        <f>('Data Sheet'!I66+'Data Sheet'!H66)/2</f>
        <v>263165.43</v>
      </c>
      <c r="J88" s="181">
        <f>('Data Sheet'!J66+'Data Sheet'!I66)/2</f>
        <v>283908.72499999998</v>
      </c>
      <c r="K88" s="181">
        <f>('Data Sheet'!K66+'Data Sheet'!J66)/2</f>
        <v>277354.09999999998</v>
      </c>
    </row>
    <row r="89" spans="2:11">
      <c r="B89" s="178" t="s">
        <v>7783</v>
      </c>
      <c r="C89" s="178"/>
      <c r="D89" s="178"/>
      <c r="E89" s="182">
        <f>E87/E88</f>
        <v>0.64668902819640539</v>
      </c>
      <c r="F89" s="182">
        <f t="shared" ref="F89" si="4">F87/F88</f>
        <v>0.71424946088927999</v>
      </c>
      <c r="G89" s="182">
        <f t="shared" ref="G89" si="5">G87/G88</f>
        <v>0.58024529916175738</v>
      </c>
      <c r="H89" s="182">
        <f t="shared" ref="H89" si="6">H87/H88</f>
        <v>0.63397848420808478</v>
      </c>
      <c r="I89" s="182">
        <f t="shared" ref="I89" si="7">I87/I88</f>
        <v>0.92701830175794753</v>
      </c>
      <c r="J89" s="182">
        <f t="shared" ref="J89" si="8">J87/J88</f>
        <v>0.85715114954639038</v>
      </c>
      <c r="K89" s="182">
        <f t="shared" ref="K89" si="9">K87/K88</f>
        <v>0.82627507579660808</v>
      </c>
    </row>
    <row r="91" spans="2:11">
      <c r="B91" t="str">
        <f>B88</f>
        <v>Average Total Asset</v>
      </c>
      <c r="E91" s="181">
        <f t="shared" ref="E91:K91" si="10">E88</f>
        <v>190584.755</v>
      </c>
      <c r="F91" s="181">
        <f t="shared" si="10"/>
        <v>220747.79</v>
      </c>
      <c r="G91" s="181">
        <f t="shared" si="10"/>
        <v>240961.28</v>
      </c>
      <c r="H91" s="181">
        <f t="shared" si="10"/>
        <v>246529.155</v>
      </c>
      <c r="I91" s="181">
        <f t="shared" si="10"/>
        <v>263165.43</v>
      </c>
      <c r="J91" s="181">
        <f t="shared" si="10"/>
        <v>283908.72499999998</v>
      </c>
      <c r="K91" s="181">
        <f t="shared" si="10"/>
        <v>277354.09999999998</v>
      </c>
    </row>
    <row r="92" spans="2:11">
      <c r="B92" t="str">
        <f>B78</f>
        <v>Avergae Shareholder Equity</v>
      </c>
      <c r="E92" s="181">
        <f t="shared" ref="E92:K92" si="11">E78</f>
        <v>50402.565000000002</v>
      </c>
      <c r="F92" s="181">
        <f t="shared" si="11"/>
        <v>66042.794999999998</v>
      </c>
      <c r="G92" s="181">
        <f t="shared" si="11"/>
        <v>72395.634999999995</v>
      </c>
      <c r="H92" s="181">
        <f t="shared" si="11"/>
        <v>75078.815000000002</v>
      </c>
      <c r="I92" s="181">
        <f t="shared" si="11"/>
        <v>95550.315000000002</v>
      </c>
      <c r="J92" s="181">
        <f t="shared" si="11"/>
        <v>109983.795</v>
      </c>
      <c r="K92" s="181">
        <f t="shared" si="11"/>
        <v>98793.26999999999</v>
      </c>
    </row>
    <row r="93" spans="2:11">
      <c r="B93" s="178" t="s">
        <v>7788</v>
      </c>
      <c r="C93" s="178"/>
      <c r="D93" s="178"/>
      <c r="E93" s="182">
        <f>E91/E92</f>
        <v>3.7812511129145907</v>
      </c>
      <c r="F93" s="182">
        <f t="shared" ref="F93" si="12">F91/F92</f>
        <v>3.3424961799390838</v>
      </c>
      <c r="G93" s="182">
        <f t="shared" ref="G93" si="13">G91/G92</f>
        <v>3.3283951442652588</v>
      </c>
      <c r="H93" s="182">
        <f t="shared" ref="H93" si="14">H91/H92</f>
        <v>3.2836047692015384</v>
      </c>
      <c r="I93" s="182">
        <f t="shared" ref="I93" si="15">I91/I92</f>
        <v>2.7542078746679168</v>
      </c>
      <c r="J93" s="182">
        <f t="shared" ref="J93" si="16">J91/J92</f>
        <v>2.5813686916331626</v>
      </c>
      <c r="K93" s="182">
        <f t="shared" ref="K93" si="17">K91/K92</f>
        <v>2.8074189668992635</v>
      </c>
    </row>
    <row r="95" spans="2:11">
      <c r="B95" s="178" t="s">
        <v>7784</v>
      </c>
      <c r="C95" s="178"/>
      <c r="D95" s="178"/>
      <c r="E95" s="179">
        <f t="shared" ref="E95:K95" si="18">E85*E89*E93</f>
        <v>0.26654060165390392</v>
      </c>
      <c r="F95" s="179">
        <f t="shared" si="18"/>
        <v>0.15472285811041162</v>
      </c>
      <c r="G95" s="179">
        <f t="shared" si="18"/>
        <v>2.1500467535093798E-2</v>
      </c>
      <c r="H95" s="179">
        <f t="shared" si="18"/>
        <v>9.9764760538641958E-2</v>
      </c>
      <c r="I95" s="179">
        <f t="shared" si="18"/>
        <v>0.42023859366659339</v>
      </c>
      <c r="J95" s="179">
        <f t="shared" si="18"/>
        <v>7.9651734148653439E-2</v>
      </c>
      <c r="K95" s="179">
        <f t="shared" si="18"/>
        <v>-4.4916419914028553E-2</v>
      </c>
    </row>
    <row r="97" spans="2:11">
      <c r="B97" s="195" t="s">
        <v>7785</v>
      </c>
      <c r="C97" s="195"/>
      <c r="D97" s="195"/>
      <c r="E97" s="195"/>
      <c r="F97" s="195"/>
      <c r="G97" s="195"/>
      <c r="H97" s="195"/>
      <c r="I97" s="195"/>
      <c r="J97" s="195"/>
      <c r="K97" s="195"/>
    </row>
    <row r="98" spans="2:11">
      <c r="E98" s="177">
        <f t="shared" ref="E98:K99" si="19">E82</f>
        <v>43190</v>
      </c>
      <c r="F98" s="177">
        <f t="shared" si="19"/>
        <v>43555</v>
      </c>
      <c r="G98" s="177">
        <f t="shared" si="19"/>
        <v>43921</v>
      </c>
      <c r="H98" s="177">
        <f t="shared" si="19"/>
        <v>44286</v>
      </c>
      <c r="I98" s="177">
        <f t="shared" si="19"/>
        <v>44651</v>
      </c>
      <c r="J98" s="177">
        <f t="shared" si="19"/>
        <v>45016</v>
      </c>
      <c r="K98" s="177">
        <f t="shared" si="19"/>
        <v>45382</v>
      </c>
    </row>
    <row r="99" spans="2:11">
      <c r="B99" t="s">
        <v>74</v>
      </c>
      <c r="E99" s="181">
        <f t="shared" si="19"/>
        <v>13434.33</v>
      </c>
      <c r="F99" s="181">
        <f t="shared" si="19"/>
        <v>10218.33</v>
      </c>
      <c r="G99" s="181">
        <f t="shared" si="19"/>
        <v>1556.54</v>
      </c>
      <c r="H99" s="181">
        <f t="shared" si="19"/>
        <v>7490.22</v>
      </c>
      <c r="I99" s="181">
        <f t="shared" si="19"/>
        <v>40153.93</v>
      </c>
      <c r="J99" s="181">
        <f t="shared" si="19"/>
        <v>8760.4</v>
      </c>
      <c r="K99" s="181">
        <f t="shared" si="19"/>
        <v>-4437.4399999999996</v>
      </c>
    </row>
    <row r="100" spans="2:11">
      <c r="B100" t="str">
        <f>B91</f>
        <v>Average Total Asset</v>
      </c>
      <c r="E100" s="181">
        <f t="shared" ref="E100:K100" si="20">E91</f>
        <v>190584.755</v>
      </c>
      <c r="F100" s="181">
        <f t="shared" si="20"/>
        <v>220747.79</v>
      </c>
      <c r="G100" s="181">
        <f t="shared" si="20"/>
        <v>240961.28</v>
      </c>
      <c r="H100" s="181">
        <f t="shared" si="20"/>
        <v>246529.155</v>
      </c>
      <c r="I100" s="181">
        <f t="shared" si="20"/>
        <v>263165.43</v>
      </c>
      <c r="J100" s="181">
        <f t="shared" si="20"/>
        <v>283908.72499999998</v>
      </c>
      <c r="K100" s="181">
        <f t="shared" si="20"/>
        <v>277354.09999999998</v>
      </c>
    </row>
    <row r="101" spans="2:11">
      <c r="B101" s="178" t="s">
        <v>174</v>
      </c>
      <c r="C101" s="178"/>
      <c r="D101" s="178"/>
      <c r="E101" s="179">
        <f>E99/E100</f>
        <v>7.0490055723502115E-2</v>
      </c>
      <c r="F101" s="179">
        <f t="shared" ref="F101" si="21">F99/F100</f>
        <v>4.6289614043248176E-2</v>
      </c>
      <c r="G101" s="179">
        <f t="shared" ref="G101" si="22">G99/G100</f>
        <v>6.4597100413809226E-3</v>
      </c>
      <c r="H101" s="179">
        <f t="shared" ref="H101" si="23">H99/H100</f>
        <v>3.0382694493071218E-2</v>
      </c>
      <c r="I101" s="179">
        <f t="shared" ref="I101" si="24">I99/I100</f>
        <v>0.15258056500810158</v>
      </c>
      <c r="J101" s="179">
        <f t="shared" ref="J101" si="25">J99/J100</f>
        <v>3.0856395836373118E-2</v>
      </c>
      <c r="K101" s="179">
        <f t="shared" ref="K101" si="26">K99/K100</f>
        <v>-1.5999186599368821E-2</v>
      </c>
    </row>
    <row r="103" spans="2:11">
      <c r="B103" s="195" t="s">
        <v>7786</v>
      </c>
      <c r="C103" s="195"/>
      <c r="D103" s="195"/>
      <c r="E103" s="195"/>
      <c r="F103" s="195"/>
      <c r="G103" s="195"/>
      <c r="H103" s="195"/>
      <c r="I103" s="195"/>
      <c r="J103" s="195"/>
      <c r="K103" s="195"/>
    </row>
    <row r="104" spans="2:11">
      <c r="E104" s="177">
        <f t="shared" ref="E104:K105" si="27">E98</f>
        <v>43190</v>
      </c>
      <c r="F104" s="177">
        <f t="shared" si="27"/>
        <v>43555</v>
      </c>
      <c r="G104" s="177">
        <f t="shared" si="27"/>
        <v>43921</v>
      </c>
      <c r="H104" s="177">
        <f t="shared" si="27"/>
        <v>44286</v>
      </c>
      <c r="I104" s="177">
        <f t="shared" si="27"/>
        <v>44651</v>
      </c>
      <c r="J104" s="177">
        <f t="shared" si="27"/>
        <v>45016</v>
      </c>
      <c r="K104" s="177">
        <f t="shared" si="27"/>
        <v>45382</v>
      </c>
    </row>
    <row r="105" spans="2:11">
      <c r="B105" t="s">
        <v>7780</v>
      </c>
      <c r="E105">
        <f t="shared" si="27"/>
        <v>13434.33</v>
      </c>
      <c r="F105">
        <f t="shared" si="27"/>
        <v>10218.33</v>
      </c>
      <c r="G105">
        <f t="shared" si="27"/>
        <v>1556.54</v>
      </c>
      <c r="H105">
        <f t="shared" si="27"/>
        <v>7490.22</v>
      </c>
      <c r="I105">
        <f t="shared" si="27"/>
        <v>40153.93</v>
      </c>
      <c r="J105">
        <f t="shared" si="27"/>
        <v>8760.4</v>
      </c>
      <c r="K105">
        <f t="shared" si="27"/>
        <v>-4437.4399999999996</v>
      </c>
    </row>
    <row r="106" spans="2:11">
      <c r="B106" t="s">
        <v>362</v>
      </c>
      <c r="E106">
        <f t="shared" ref="E106:K106" si="28">E87</f>
        <v>123249.07</v>
      </c>
      <c r="F106">
        <f t="shared" si="28"/>
        <v>157668.99</v>
      </c>
      <c r="G106">
        <f t="shared" si="28"/>
        <v>139816.65</v>
      </c>
      <c r="H106">
        <f t="shared" si="28"/>
        <v>156294.18</v>
      </c>
      <c r="I106">
        <f t="shared" si="28"/>
        <v>243959.17</v>
      </c>
      <c r="J106">
        <f t="shared" si="28"/>
        <v>243352.69</v>
      </c>
      <c r="K106">
        <f t="shared" si="28"/>
        <v>229170.78</v>
      </c>
    </row>
    <row r="107" spans="2:11">
      <c r="B107" s="178" t="s">
        <v>7782</v>
      </c>
      <c r="C107" s="178"/>
      <c r="D107" s="178"/>
      <c r="E107" s="179">
        <f>E105/E106</f>
        <v>0.10900147157297008</v>
      </c>
      <c r="F107" s="179">
        <f t="shared" ref="F107" si="29">F105/F106</f>
        <v>6.4808749012725972E-2</v>
      </c>
      <c r="G107" s="179">
        <f t="shared" ref="G107" si="30">G105/G106</f>
        <v>1.1132722747970289E-2</v>
      </c>
      <c r="H107" s="179">
        <f t="shared" ref="H107" si="31">H105/H106</f>
        <v>4.7923857433462974E-2</v>
      </c>
      <c r="I107" s="179">
        <f t="shared" ref="I107" si="32">I105/I106</f>
        <v>0.16459282920170618</v>
      </c>
      <c r="J107" s="179">
        <f t="shared" ref="J107" si="33">J105/J106</f>
        <v>3.5998780206621096E-2</v>
      </c>
      <c r="K107" s="179">
        <f t="shared" ref="K107" si="34">K105/K106</f>
        <v>-1.9363026996722703E-2</v>
      </c>
    </row>
    <row r="109" spans="2:11">
      <c r="B109" t="str">
        <f>B106</f>
        <v>Revenue</v>
      </c>
      <c r="E109">
        <f t="shared" ref="E109:K109" si="35">E106</f>
        <v>123249.07</v>
      </c>
      <c r="F109">
        <f t="shared" si="35"/>
        <v>157668.99</v>
      </c>
      <c r="G109">
        <f t="shared" si="35"/>
        <v>139816.65</v>
      </c>
      <c r="H109">
        <f t="shared" si="35"/>
        <v>156294.18</v>
      </c>
      <c r="I109">
        <f t="shared" si="35"/>
        <v>243959.17</v>
      </c>
      <c r="J109">
        <f t="shared" si="35"/>
        <v>243352.69</v>
      </c>
      <c r="K109">
        <f t="shared" si="35"/>
        <v>229170.78</v>
      </c>
    </row>
    <row r="110" spans="2:11">
      <c r="B110" t="s">
        <v>7781</v>
      </c>
      <c r="E110">
        <f t="shared" ref="E110:K110" si="36">E100</f>
        <v>190584.755</v>
      </c>
      <c r="F110">
        <f t="shared" si="36"/>
        <v>220747.79</v>
      </c>
      <c r="G110">
        <f t="shared" si="36"/>
        <v>240961.28</v>
      </c>
      <c r="H110">
        <f t="shared" si="36"/>
        <v>246529.155</v>
      </c>
      <c r="I110">
        <f t="shared" si="36"/>
        <v>263165.43</v>
      </c>
      <c r="J110">
        <f t="shared" si="36"/>
        <v>283908.72499999998</v>
      </c>
      <c r="K110">
        <f t="shared" si="36"/>
        <v>277354.09999999998</v>
      </c>
    </row>
    <row r="111" spans="2:11">
      <c r="B111" s="178" t="s">
        <v>7783</v>
      </c>
      <c r="C111" s="178"/>
      <c r="D111" s="178"/>
      <c r="E111" s="182">
        <f>E109/E110</f>
        <v>0.64668902819640539</v>
      </c>
      <c r="F111" s="182">
        <f t="shared" ref="F111" si="37">F109/F110</f>
        <v>0.71424946088927999</v>
      </c>
      <c r="G111" s="182">
        <f t="shared" ref="G111" si="38">G109/G110</f>
        <v>0.58024529916175738</v>
      </c>
      <c r="H111" s="182">
        <f t="shared" ref="H111" si="39">H109/H110</f>
        <v>0.63397848420808478</v>
      </c>
      <c r="I111" s="182">
        <f t="shared" ref="I111" si="40">I109/I110</f>
        <v>0.92701830175794753</v>
      </c>
      <c r="J111" s="182">
        <f t="shared" ref="J111" si="41">J109/J110</f>
        <v>0.85715114954639038</v>
      </c>
      <c r="K111" s="182">
        <f t="shared" ref="K111" si="42">K109/K110</f>
        <v>0.82627507579660808</v>
      </c>
    </row>
    <row r="113" spans="2:11">
      <c r="B113" s="178" t="s">
        <v>7787</v>
      </c>
      <c r="C113" s="178"/>
      <c r="D113" s="178"/>
      <c r="E113" s="179">
        <f t="shared" ref="E113:K113" si="43">E107*E111</f>
        <v>7.0490055723502129E-2</v>
      </c>
      <c r="F113" s="179">
        <f t="shared" si="43"/>
        <v>4.6289614043248183E-2</v>
      </c>
      <c r="G113" s="179">
        <f t="shared" si="43"/>
        <v>6.4597100413809226E-3</v>
      </c>
      <c r="H113" s="179">
        <f t="shared" si="43"/>
        <v>3.0382694493071214E-2</v>
      </c>
      <c r="I113" s="179">
        <f t="shared" si="43"/>
        <v>0.15258056500810158</v>
      </c>
      <c r="J113" s="179">
        <f t="shared" si="43"/>
        <v>3.0856395836373118E-2</v>
      </c>
      <c r="K113" s="179">
        <f t="shared" si="43"/>
        <v>-1.5999186599368821E-2</v>
      </c>
    </row>
    <row r="114" spans="2:11">
      <c r="B114" s="178"/>
      <c r="C114" s="178"/>
      <c r="D114" s="178"/>
      <c r="E114" s="179"/>
      <c r="F114" s="179"/>
      <c r="G114" s="179"/>
      <c r="H114" s="179"/>
      <c r="I114" s="179"/>
      <c r="J114" s="179"/>
      <c r="K114" s="179"/>
    </row>
    <row r="115" spans="2:11" ht="13.5" customHeight="1"/>
    <row r="116" spans="2:11" ht="13.5" customHeight="1">
      <c r="B116" s="184" t="s">
        <v>7790</v>
      </c>
    </row>
    <row r="117" spans="2:11" ht="13.5" customHeight="1"/>
    <row r="118" spans="2:11" ht="13.5" customHeight="1"/>
    <row r="119" spans="2:11" ht="13.5" customHeight="1"/>
    <row r="120" spans="2:11" ht="13.5" customHeight="1"/>
    <row r="121" spans="2:11" ht="13.5" customHeight="1"/>
    <row r="122" spans="2:11" ht="13.5" customHeight="1"/>
    <row r="123" spans="2:11" ht="13.5" customHeight="1"/>
    <row r="124" spans="2:11" ht="13.5" customHeight="1"/>
    <row r="125" spans="2:11" ht="13.5" customHeight="1"/>
    <row r="126" spans="2:11" ht="13.5" customHeight="1"/>
    <row r="133" spans="2:11">
      <c r="B133" s="185"/>
      <c r="C133" s="185"/>
      <c r="D133" s="185"/>
      <c r="E133" s="185"/>
      <c r="F133" s="185"/>
      <c r="G133" s="185"/>
      <c r="H133" s="185"/>
      <c r="I133" s="185"/>
      <c r="J133" s="185"/>
      <c r="K133" s="185"/>
    </row>
  </sheetData>
  <mergeCells count="5">
    <mergeCell ref="B9:J16"/>
    <mergeCell ref="B75:K75"/>
    <mergeCell ref="B81:K81"/>
    <mergeCell ref="B103:K103"/>
    <mergeCell ref="B97:K97"/>
  </mergeCells>
  <printOptions horizontalCentered="1"/>
  <pageMargins left="0.70866141732283472" right="0.70866141732283472" top="0.59055118110236227" bottom="0.39370078740157483" header="0.39370078740157483" footer="0.39370078740157483"/>
  <pageSetup scale="72" orientation="portrait" r:id="rId1"/>
  <colBreaks count="1" manualBreakCount="1">
    <brk id="11" max="67"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AA143-15AA-40CE-B4A5-8BB0F5C71889}">
  <dimension ref="A1"/>
  <sheetViews>
    <sheetView showGridLines="0" topLeftCell="A2" workbookViewId="0">
      <selection activeCell="E21" sqref="E21"/>
    </sheetView>
  </sheetViews>
  <sheetFormatPr defaultRowHeight="15"/>
  <cols>
    <col min="1" max="1" width="1.85546875" customWidth="1"/>
  </cols>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29CD3-F3BA-49D3-846E-5DDEE687AC8C}">
  <dimension ref="B2:K7355"/>
  <sheetViews>
    <sheetView showGridLines="0" workbookViewId="0">
      <selection activeCell="N10" sqref="N10"/>
    </sheetView>
  </sheetViews>
  <sheetFormatPr defaultRowHeight="15"/>
  <cols>
    <col min="1" max="1" width="1.85546875" customWidth="1"/>
    <col min="2" max="2" width="12.140625" bestFit="1" customWidth="1"/>
    <col min="3" max="3" width="14.5703125" bestFit="1" customWidth="1"/>
    <col min="5" max="5" width="13.42578125" bestFit="1" customWidth="1"/>
    <col min="6" max="6" width="2.7109375" customWidth="1"/>
    <col min="7" max="7" width="10.140625" bestFit="1" customWidth="1"/>
    <col min="8" max="8" width="11.140625" bestFit="1" customWidth="1"/>
    <col min="10" max="10" width="10.5703125" bestFit="1" customWidth="1"/>
  </cols>
  <sheetData>
    <row r="2" spans="2:11">
      <c r="B2" s="9" t="s">
        <v>257</v>
      </c>
      <c r="C2" s="9" t="s">
        <v>7757</v>
      </c>
      <c r="D2" s="9" t="s">
        <v>259</v>
      </c>
      <c r="E2" s="9" t="s">
        <v>7756</v>
      </c>
      <c r="F2" s="9"/>
      <c r="G2" s="9" t="s">
        <v>7772</v>
      </c>
      <c r="H2" s="9"/>
      <c r="I2" s="9"/>
      <c r="J2" s="9"/>
      <c r="K2" s="9"/>
    </row>
    <row r="3" spans="2:11">
      <c r="B3" t="s">
        <v>6910</v>
      </c>
      <c r="C3">
        <v>12.84</v>
      </c>
      <c r="D3">
        <f t="shared" ref="D3:D66" si="0">(C3-C4)/C4</f>
        <v>-0.30669546436285094</v>
      </c>
      <c r="E3" s="171">
        <v>9.524590163934425</v>
      </c>
    </row>
    <row r="4" spans="2:11">
      <c r="B4" t="s">
        <v>6739</v>
      </c>
      <c r="C4">
        <v>18.52</v>
      </c>
      <c r="D4">
        <f t="shared" si="0"/>
        <v>-0.12847058823529414</v>
      </c>
      <c r="E4" s="171">
        <v>9.5227272727272716</v>
      </c>
      <c r="G4" s="104" t="s">
        <v>195</v>
      </c>
      <c r="H4" s="104"/>
      <c r="I4" s="104"/>
      <c r="J4" s="104"/>
      <c r="K4" s="135">
        <f>AVERAGE(E3:E7354)</f>
        <v>1.6596514614877263E-2</v>
      </c>
    </row>
    <row r="5" spans="2:11">
      <c r="B5" t="s">
        <v>7420</v>
      </c>
      <c r="C5">
        <v>21.25</v>
      </c>
      <c r="D5">
        <f t="shared" si="0"/>
        <v>0.41383898868928815</v>
      </c>
      <c r="E5" s="171">
        <v>9.5198019801980198</v>
      </c>
      <c r="G5" s="104" t="s">
        <v>7758</v>
      </c>
      <c r="H5" s="104"/>
      <c r="I5" s="104"/>
      <c r="J5" s="104"/>
      <c r="K5" s="135">
        <f>_xlfn.STDEV.S(E3:E7354)</f>
        <v>0.39587382971617485</v>
      </c>
    </row>
    <row r="6" spans="2:11">
      <c r="B6" t="s">
        <v>6929</v>
      </c>
      <c r="C6">
        <v>15.03</v>
      </c>
      <c r="D6">
        <f t="shared" si="0"/>
        <v>-0.20936349289847458</v>
      </c>
      <c r="E6" s="171">
        <v>9.51048951048951</v>
      </c>
      <c r="G6" s="104" t="s">
        <v>7759</v>
      </c>
      <c r="H6" s="104"/>
      <c r="I6" s="104"/>
      <c r="J6" s="104"/>
      <c r="K6" s="135">
        <f>MIN(E3:E7354)</f>
        <v>-0.91024555461473322</v>
      </c>
    </row>
    <row r="7" spans="2:11">
      <c r="B7" t="s">
        <v>6750</v>
      </c>
      <c r="C7">
        <v>19.010000000000002</v>
      </c>
      <c r="D7">
        <f t="shared" si="0"/>
        <v>0.31193926846100767</v>
      </c>
      <c r="E7" s="171">
        <v>9.502762430939228</v>
      </c>
      <c r="G7" s="104" t="s">
        <v>7760</v>
      </c>
      <c r="H7" s="104"/>
      <c r="I7" s="104"/>
      <c r="J7" s="104"/>
      <c r="K7" s="135">
        <f>MAX(E3:E7354)</f>
        <v>9.524590163934425</v>
      </c>
    </row>
    <row r="8" spans="2:11">
      <c r="B8" t="s">
        <v>6976</v>
      </c>
      <c r="C8">
        <v>14.49</v>
      </c>
      <c r="D8">
        <f t="shared" si="0"/>
        <v>-0.45648912228057015</v>
      </c>
      <c r="E8" s="171">
        <v>9.5</v>
      </c>
      <c r="G8" s="104" t="s">
        <v>7763</v>
      </c>
      <c r="H8" s="104"/>
      <c r="I8" s="104"/>
      <c r="J8" s="104"/>
      <c r="K8" s="104">
        <v>127.3</v>
      </c>
    </row>
    <row r="9" spans="2:11">
      <c r="B9" t="s">
        <v>7446</v>
      </c>
      <c r="C9">
        <v>26.66</v>
      </c>
      <c r="D9">
        <f t="shared" si="0"/>
        <v>1.4915887850467291</v>
      </c>
      <c r="E9" s="171">
        <v>9.4960629921259851</v>
      </c>
    </row>
    <row r="10" spans="2:11">
      <c r="B10" t="s">
        <v>7013</v>
      </c>
      <c r="C10">
        <v>10.7</v>
      </c>
      <c r="D10">
        <f t="shared" si="0"/>
        <v>-0.50163018164881235</v>
      </c>
      <c r="E10" s="171">
        <v>9.4901960784313726</v>
      </c>
      <c r="G10" s="167" t="s">
        <v>7761</v>
      </c>
      <c r="H10" s="167" t="s">
        <v>7766</v>
      </c>
      <c r="I10" s="168" t="s">
        <v>7762</v>
      </c>
      <c r="J10" s="167" t="s">
        <v>7764</v>
      </c>
      <c r="K10" s="167" t="s">
        <v>7765</v>
      </c>
    </row>
    <row r="11" spans="2:11">
      <c r="B11" t="s">
        <v>7529</v>
      </c>
      <c r="C11">
        <v>21.47</v>
      </c>
      <c r="D11">
        <f t="shared" si="0"/>
        <v>1.2065775950668034</v>
      </c>
      <c r="E11" s="171">
        <v>9.4731707317073166</v>
      </c>
      <c r="G11" s="169">
        <v>0.05</v>
      </c>
      <c r="H11" s="124">
        <f>100%-G11</f>
        <v>0.95</v>
      </c>
      <c r="I11" s="135">
        <f>_xlfn.PERCENTILE.INC($E$3:$E$7354,G11)</f>
        <v>-4.1580188679245213E-2</v>
      </c>
      <c r="J11" s="104">
        <f>$K$8*(1-I11)</f>
        <v>132.59315801886791</v>
      </c>
      <c r="K11" s="104">
        <f>$K$8-J11</f>
        <v>-5.2931580188679135</v>
      </c>
    </row>
    <row r="12" spans="2:11">
      <c r="B12" t="s">
        <v>6889</v>
      </c>
      <c r="C12">
        <v>9.73</v>
      </c>
      <c r="D12">
        <f t="shared" si="0"/>
        <v>-0.17612193056731584</v>
      </c>
      <c r="E12" s="171">
        <v>9.4623655913978499</v>
      </c>
      <c r="G12" s="169">
        <v>0.01</v>
      </c>
      <c r="H12" s="124">
        <f t="shared" ref="H12:H14" si="1">100%-G12</f>
        <v>0.99</v>
      </c>
      <c r="I12" s="135">
        <f>_xlfn.PERCENTILE.INC($E$3:$E$7354,G12)</f>
        <v>-7.730969223098294E-2</v>
      </c>
      <c r="J12" s="104">
        <f t="shared" ref="J12:J14" si="2">$K$8*(1-I12)</f>
        <v>137.14152382100411</v>
      </c>
      <c r="K12" s="104">
        <f t="shared" ref="K12:K14" si="3">$K$8-J12</f>
        <v>-9.8415238210041167</v>
      </c>
    </row>
    <row r="13" spans="2:11">
      <c r="B13" t="s">
        <v>6998</v>
      </c>
      <c r="C13">
        <v>11.81</v>
      </c>
      <c r="D13">
        <f t="shared" si="0"/>
        <v>-0.67758667758667757</v>
      </c>
      <c r="E13" s="171">
        <v>9.45132743362832</v>
      </c>
      <c r="G13" s="169">
        <v>5.0000000000000001E-3</v>
      </c>
      <c r="H13" s="124">
        <f t="shared" si="1"/>
        <v>0.995</v>
      </c>
      <c r="I13" s="135">
        <f>_xlfn.PERCENTILE.INC($E$3:$E$7354,G13)</f>
        <v>-9.7967738205365279E-2</v>
      </c>
      <c r="J13" s="104">
        <f t="shared" si="2"/>
        <v>139.77129307354298</v>
      </c>
      <c r="K13" s="104">
        <f t="shared" si="3"/>
        <v>-12.471293073542981</v>
      </c>
    </row>
    <row r="14" spans="2:11">
      <c r="B14" t="s">
        <v>5693</v>
      </c>
      <c r="C14">
        <v>36.630000000000003</v>
      </c>
      <c r="D14">
        <f t="shared" si="0"/>
        <v>-0.14395886889460147</v>
      </c>
      <c r="E14" s="171">
        <v>6.0038240917782026</v>
      </c>
      <c r="G14" s="169">
        <v>0.08</v>
      </c>
      <c r="H14" s="124">
        <f t="shared" si="1"/>
        <v>0.92</v>
      </c>
      <c r="I14" s="135">
        <f>_xlfn.PERCENTILE.INC($E$3:$E$7354,G14)</f>
        <v>-3.3242378652732121E-2</v>
      </c>
      <c r="J14" s="104">
        <f t="shared" si="2"/>
        <v>131.5317548024928</v>
      </c>
      <c r="K14" s="104">
        <f t="shared" si="3"/>
        <v>-4.2317548024928016</v>
      </c>
    </row>
    <row r="15" spans="2:11">
      <c r="B15" t="s">
        <v>5672</v>
      </c>
      <c r="C15">
        <v>42.79</v>
      </c>
      <c r="D15">
        <f t="shared" si="0"/>
        <v>3.0473511486170317E-3</v>
      </c>
      <c r="E15" s="171">
        <v>6.0032733224222579</v>
      </c>
    </row>
    <row r="16" spans="2:11">
      <c r="B16" t="s">
        <v>5585</v>
      </c>
      <c r="C16">
        <v>42.66</v>
      </c>
      <c r="D16">
        <f t="shared" si="0"/>
        <v>2.1460176991150437</v>
      </c>
      <c r="E16" s="171">
        <v>5.9934426229508189</v>
      </c>
    </row>
    <row r="17" spans="2:5">
      <c r="B17" t="s">
        <v>5855</v>
      </c>
      <c r="C17">
        <v>13.56</v>
      </c>
      <c r="D17">
        <f t="shared" si="0"/>
        <v>-0.84158878504672896</v>
      </c>
      <c r="E17" s="171">
        <v>5.9896907216494855</v>
      </c>
    </row>
    <row r="18" spans="2:5">
      <c r="B18" t="s">
        <v>1098</v>
      </c>
      <c r="C18">
        <v>85.6</v>
      </c>
      <c r="D18">
        <f t="shared" si="0"/>
        <v>8.1550802139037444</v>
      </c>
      <c r="E18" s="171">
        <v>1.0060932739629713</v>
      </c>
    </row>
    <row r="19" spans="2:5">
      <c r="B19" t="s">
        <v>4328</v>
      </c>
      <c r="C19">
        <v>9.35</v>
      </c>
      <c r="D19">
        <f t="shared" si="0"/>
        <v>-0.63787761425251732</v>
      </c>
      <c r="E19" s="171">
        <v>0.17021276595744672</v>
      </c>
    </row>
    <row r="20" spans="2:5">
      <c r="B20" t="s">
        <v>4703</v>
      </c>
      <c r="C20">
        <v>25.82</v>
      </c>
      <c r="D20">
        <f t="shared" si="0"/>
        <v>0.20372960372960378</v>
      </c>
      <c r="E20" s="171">
        <v>0.16938405797101461</v>
      </c>
    </row>
    <row r="21" spans="2:5">
      <c r="B21" t="s">
        <v>4716</v>
      </c>
      <c r="C21">
        <v>21.45</v>
      </c>
      <c r="D21">
        <f t="shared" si="0"/>
        <v>7.4448818897637796</v>
      </c>
      <c r="E21" s="171">
        <v>0.14828693790149891</v>
      </c>
    </row>
    <row r="22" spans="2:5">
      <c r="B22" t="s">
        <v>7727</v>
      </c>
      <c r="C22">
        <v>2.54</v>
      </c>
      <c r="D22">
        <f t="shared" si="0"/>
        <v>-0.80669710806697115</v>
      </c>
      <c r="E22" s="171">
        <v>0.14414414414414406</v>
      </c>
    </row>
    <row r="23" spans="2:5">
      <c r="B23" t="s">
        <v>1659</v>
      </c>
      <c r="C23">
        <v>13.14</v>
      </c>
      <c r="D23">
        <f t="shared" si="0"/>
        <v>1.3890909090909092</v>
      </c>
      <c r="E23" s="171">
        <v>0.13667820069204153</v>
      </c>
    </row>
    <row r="24" spans="2:5">
      <c r="B24" t="s">
        <v>4432</v>
      </c>
      <c r="C24">
        <v>5.5</v>
      </c>
      <c r="D24">
        <f t="shared" si="0"/>
        <v>-0.36781609195402293</v>
      </c>
      <c r="E24" s="171">
        <v>0.13636363636363641</v>
      </c>
    </row>
    <row r="25" spans="2:5">
      <c r="B25" t="s">
        <v>2662</v>
      </c>
      <c r="C25">
        <v>8.6999999999999993</v>
      </c>
      <c r="D25">
        <f t="shared" si="0"/>
        <v>0.38095238095238088</v>
      </c>
      <c r="E25" s="171">
        <v>0.13428943937418505</v>
      </c>
    </row>
    <row r="26" spans="2:5">
      <c r="B26" t="s">
        <v>4449</v>
      </c>
      <c r="C26">
        <v>6.3</v>
      </c>
      <c r="D26">
        <f t="shared" si="0"/>
        <v>-0.42307692307692307</v>
      </c>
      <c r="E26" s="171">
        <v>0.13105924596050261</v>
      </c>
    </row>
    <row r="27" spans="2:5">
      <c r="B27" t="s">
        <v>4326</v>
      </c>
      <c r="C27">
        <v>10.92</v>
      </c>
      <c r="D27">
        <f t="shared" si="0"/>
        <v>5.6585365853658534</v>
      </c>
      <c r="E27" s="171">
        <v>0.12809917355371903</v>
      </c>
    </row>
    <row r="28" spans="2:5">
      <c r="B28" t="s">
        <v>6398</v>
      </c>
      <c r="C28">
        <v>1.64</v>
      </c>
      <c r="D28">
        <f t="shared" si="0"/>
        <v>-0.73376623376623384</v>
      </c>
      <c r="E28" s="171">
        <v>0.12328767123287668</v>
      </c>
    </row>
    <row r="29" spans="2:5">
      <c r="B29" t="s">
        <v>4455</v>
      </c>
      <c r="C29">
        <v>6.16</v>
      </c>
      <c r="D29">
        <f t="shared" si="0"/>
        <v>2.5</v>
      </c>
      <c r="E29" s="171">
        <v>0.12204007285974497</v>
      </c>
    </row>
    <row r="30" spans="2:5">
      <c r="B30" t="s">
        <v>6601</v>
      </c>
      <c r="C30">
        <v>1.76</v>
      </c>
      <c r="D30">
        <f t="shared" si="0"/>
        <v>-0.59725400457665911</v>
      </c>
      <c r="E30" s="171">
        <v>0.12101910828025474</v>
      </c>
    </row>
    <row r="31" spans="2:5">
      <c r="B31" t="s">
        <v>5569</v>
      </c>
      <c r="C31">
        <v>4.37</v>
      </c>
      <c r="D31">
        <f t="shared" si="0"/>
        <v>-0.61361626878868258</v>
      </c>
      <c r="E31" s="171">
        <v>0.1176470588235294</v>
      </c>
    </row>
    <row r="32" spans="2:5">
      <c r="B32" t="s">
        <v>5044</v>
      </c>
      <c r="C32">
        <v>11.31</v>
      </c>
      <c r="D32">
        <f t="shared" si="0"/>
        <v>0.76718750000000002</v>
      </c>
      <c r="E32" s="171">
        <v>0.11209439528023604</v>
      </c>
    </row>
    <row r="33" spans="2:5">
      <c r="B33" t="s">
        <v>4429</v>
      </c>
      <c r="C33">
        <v>6.4</v>
      </c>
      <c r="D33">
        <f t="shared" si="0"/>
        <v>0.16575591985428054</v>
      </c>
      <c r="E33" s="171">
        <v>0.11111111111111122</v>
      </c>
    </row>
    <row r="34" spans="2:5">
      <c r="B34" t="s">
        <v>4456</v>
      </c>
      <c r="C34">
        <v>5.49</v>
      </c>
      <c r="D34">
        <f t="shared" si="0"/>
        <v>0.1342975206611571</v>
      </c>
      <c r="E34" s="171">
        <v>0.1090909090909091</v>
      </c>
    </row>
    <row r="35" spans="2:5">
      <c r="B35" t="s">
        <v>4433</v>
      </c>
      <c r="C35">
        <v>4.84</v>
      </c>
      <c r="D35">
        <f t="shared" si="0"/>
        <v>2.3379310344827586</v>
      </c>
      <c r="E35" s="171">
        <v>0.10755148741418759</v>
      </c>
    </row>
    <row r="36" spans="2:5">
      <c r="B36" t="s">
        <v>6877</v>
      </c>
      <c r="C36">
        <v>1.45</v>
      </c>
      <c r="D36">
        <f t="shared" si="0"/>
        <v>-0.84239130434782605</v>
      </c>
      <c r="E36" s="171">
        <v>0.1068702290076335</v>
      </c>
    </row>
    <row r="37" spans="2:5">
      <c r="B37" t="s">
        <v>3270</v>
      </c>
      <c r="C37">
        <v>9.1999999999999993</v>
      </c>
      <c r="D37">
        <f t="shared" si="0"/>
        <v>0.19016817593790411</v>
      </c>
      <c r="E37" s="171">
        <v>0.10444177671068418</v>
      </c>
    </row>
    <row r="38" spans="2:5">
      <c r="B38" t="s">
        <v>4338</v>
      </c>
      <c r="C38">
        <v>7.73</v>
      </c>
      <c r="D38">
        <f t="shared" si="0"/>
        <v>-5.3855569155446696E-2</v>
      </c>
      <c r="E38" s="171">
        <v>0.10428571428571434</v>
      </c>
    </row>
    <row r="39" spans="2:5">
      <c r="B39" t="s">
        <v>4461</v>
      </c>
      <c r="C39">
        <v>8.17</v>
      </c>
      <c r="D39">
        <f t="shared" si="0"/>
        <v>0.43082311733800349</v>
      </c>
      <c r="E39" s="171">
        <v>0.10256410256410253</v>
      </c>
    </row>
    <row r="40" spans="2:5">
      <c r="B40" t="s">
        <v>4363</v>
      </c>
      <c r="C40">
        <v>5.71</v>
      </c>
      <c r="D40">
        <f t="shared" si="0"/>
        <v>2.0864864864864865</v>
      </c>
      <c r="E40" s="171">
        <v>0.10231660231660238</v>
      </c>
    </row>
    <row r="41" spans="2:5">
      <c r="B41" t="s">
        <v>7126</v>
      </c>
      <c r="C41">
        <v>1.85</v>
      </c>
      <c r="D41">
        <f t="shared" si="0"/>
        <v>-0.39739413680781754</v>
      </c>
      <c r="E41" s="171">
        <v>0.10119047619047629</v>
      </c>
    </row>
    <row r="42" spans="2:5">
      <c r="B42" t="s">
        <v>7673</v>
      </c>
      <c r="C42">
        <v>3.07</v>
      </c>
      <c r="D42">
        <f t="shared" si="0"/>
        <v>-0.74373956594323876</v>
      </c>
      <c r="E42" s="171">
        <v>9.6428571428571447E-2</v>
      </c>
    </row>
    <row r="43" spans="2:5">
      <c r="B43" t="s">
        <v>1654</v>
      </c>
      <c r="C43">
        <v>11.98</v>
      </c>
      <c r="D43">
        <f t="shared" si="0"/>
        <v>-0.23984771573604058</v>
      </c>
      <c r="E43" s="171">
        <v>9.5063985374771565E-2</v>
      </c>
    </row>
    <row r="44" spans="2:5">
      <c r="B44" t="s">
        <v>2482</v>
      </c>
      <c r="C44">
        <v>15.76</v>
      </c>
      <c r="D44">
        <f t="shared" si="0"/>
        <v>-0.23084431429965832</v>
      </c>
      <c r="E44" s="171">
        <v>9.44444444444444E-2</v>
      </c>
    </row>
    <row r="45" spans="2:5">
      <c r="B45" t="s">
        <v>4600</v>
      </c>
      <c r="C45">
        <v>20.49</v>
      </c>
      <c r="D45">
        <f t="shared" si="0"/>
        <v>12.305194805194805</v>
      </c>
      <c r="E45" s="171">
        <v>9.3383137673425834E-2</v>
      </c>
    </row>
    <row r="46" spans="2:5">
      <c r="B46" t="s">
        <v>6151</v>
      </c>
      <c r="C46">
        <v>1.54</v>
      </c>
      <c r="D46">
        <f t="shared" si="0"/>
        <v>-0.80051813471502586</v>
      </c>
      <c r="E46" s="171">
        <v>9.2198581560283779E-2</v>
      </c>
    </row>
    <row r="47" spans="2:5">
      <c r="B47" t="s">
        <v>4344</v>
      </c>
      <c r="C47">
        <v>7.72</v>
      </c>
      <c r="D47">
        <f t="shared" si="0"/>
        <v>-0.47661016949152546</v>
      </c>
      <c r="E47" s="171">
        <v>9.0395480225988659E-2</v>
      </c>
    </row>
    <row r="48" spans="2:5">
      <c r="B48" t="s">
        <v>4745</v>
      </c>
      <c r="C48">
        <v>14.75</v>
      </c>
      <c r="D48">
        <f t="shared" si="0"/>
        <v>0.55755015839493127</v>
      </c>
      <c r="E48" s="171">
        <v>8.9364844903988258E-2</v>
      </c>
    </row>
    <row r="49" spans="2:5">
      <c r="B49" t="s">
        <v>5138</v>
      </c>
      <c r="C49">
        <v>9.4700000000000006</v>
      </c>
      <c r="D49">
        <f t="shared" si="0"/>
        <v>-0.14761476147614752</v>
      </c>
      <c r="E49" s="171">
        <v>8.850574712643694E-2</v>
      </c>
    </row>
    <row r="50" spans="2:5">
      <c r="B50" t="s">
        <v>1644</v>
      </c>
      <c r="C50">
        <v>11.11</v>
      </c>
      <c r="D50">
        <f t="shared" si="0"/>
        <v>0.28439306358381489</v>
      </c>
      <c r="E50" s="171">
        <v>8.8148873653280946E-2</v>
      </c>
    </row>
    <row r="51" spans="2:5">
      <c r="B51" t="s">
        <v>4335</v>
      </c>
      <c r="C51">
        <v>8.65</v>
      </c>
      <c r="D51">
        <f t="shared" si="0"/>
        <v>2.8537455410225947E-2</v>
      </c>
      <c r="E51" s="171">
        <v>8.8050314465408827E-2</v>
      </c>
    </row>
    <row r="52" spans="2:5">
      <c r="B52" t="s">
        <v>4337</v>
      </c>
      <c r="C52">
        <v>8.41</v>
      </c>
      <c r="D52">
        <f t="shared" si="0"/>
        <v>0.2820121951219513</v>
      </c>
      <c r="E52" s="171">
        <v>8.7968952134540715E-2</v>
      </c>
    </row>
    <row r="53" spans="2:5">
      <c r="B53" t="s">
        <v>4359</v>
      </c>
      <c r="C53">
        <v>6.56</v>
      </c>
      <c r="D53">
        <f t="shared" si="0"/>
        <v>4.1653543307086611</v>
      </c>
      <c r="E53" s="171">
        <v>8.6092715231788006E-2</v>
      </c>
    </row>
    <row r="54" spans="2:5">
      <c r="B54" t="s">
        <v>6908</v>
      </c>
      <c r="C54">
        <v>1.27</v>
      </c>
      <c r="D54">
        <f t="shared" si="0"/>
        <v>0.10434782608695663</v>
      </c>
      <c r="E54" s="171">
        <v>8.5470085470085555E-2</v>
      </c>
    </row>
    <row r="55" spans="2:5">
      <c r="B55" t="s">
        <v>6896</v>
      </c>
      <c r="C55">
        <v>1.1499999999999999</v>
      </c>
      <c r="D55">
        <f t="shared" si="0"/>
        <v>-0.86177884615384615</v>
      </c>
      <c r="E55" s="171">
        <v>8.4905660377358347E-2</v>
      </c>
    </row>
    <row r="56" spans="2:5">
      <c r="B56" t="s">
        <v>4351</v>
      </c>
      <c r="C56">
        <v>8.32</v>
      </c>
      <c r="D56">
        <f t="shared" si="0"/>
        <v>-0.3197056418642682</v>
      </c>
      <c r="E56" s="171">
        <v>8.4745762711864459E-2</v>
      </c>
    </row>
    <row r="57" spans="2:5">
      <c r="B57" t="s">
        <v>5062</v>
      </c>
      <c r="C57">
        <v>12.23</v>
      </c>
      <c r="D57">
        <f t="shared" si="0"/>
        <v>8.4806201550387605</v>
      </c>
      <c r="E57" s="171">
        <v>8.4219858156028463E-2</v>
      </c>
    </row>
    <row r="58" spans="2:5">
      <c r="B58" t="s">
        <v>6980</v>
      </c>
      <c r="C58">
        <v>1.29</v>
      </c>
      <c r="D58">
        <f t="shared" si="0"/>
        <v>-0.90007745933384975</v>
      </c>
      <c r="E58" s="171">
        <v>8.4033613445378227E-2</v>
      </c>
    </row>
    <row r="59" spans="2:5">
      <c r="B59" t="s">
        <v>4318</v>
      </c>
      <c r="C59">
        <v>12.91</v>
      </c>
      <c r="D59">
        <f t="shared" si="0"/>
        <v>6.6845238095238102</v>
      </c>
      <c r="E59" s="171">
        <v>8.3963056255247692E-2</v>
      </c>
    </row>
    <row r="60" spans="2:5">
      <c r="B60" t="s">
        <v>6080</v>
      </c>
      <c r="C60">
        <v>1.68</v>
      </c>
      <c r="D60">
        <f t="shared" si="0"/>
        <v>0.28244274809160297</v>
      </c>
      <c r="E60" s="171">
        <v>8.3870967741935407E-2</v>
      </c>
    </row>
    <row r="61" spans="2:5">
      <c r="B61" t="s">
        <v>6880</v>
      </c>
      <c r="C61">
        <v>1.31</v>
      </c>
      <c r="D61">
        <f t="shared" si="0"/>
        <v>-0.92644581695676598</v>
      </c>
      <c r="E61" s="171">
        <v>8.2644628099173625E-2</v>
      </c>
    </row>
    <row r="62" spans="2:5">
      <c r="B62" t="s">
        <v>2355</v>
      </c>
      <c r="C62">
        <v>17.809999999999999</v>
      </c>
      <c r="D62">
        <f t="shared" si="0"/>
        <v>7.9497487437185921</v>
      </c>
      <c r="E62" s="171">
        <v>8.201701093560132E-2</v>
      </c>
    </row>
    <row r="63" spans="2:5">
      <c r="B63" t="s">
        <v>6805</v>
      </c>
      <c r="C63">
        <v>1.99</v>
      </c>
      <c r="D63">
        <f t="shared" si="0"/>
        <v>-0.910400720396218</v>
      </c>
      <c r="E63" s="171">
        <v>8.1521739130434728E-2</v>
      </c>
    </row>
    <row r="64" spans="2:5">
      <c r="B64" t="s">
        <v>4586</v>
      </c>
      <c r="C64">
        <v>22.21</v>
      </c>
      <c r="D64">
        <f t="shared" si="0"/>
        <v>15.574626865671641</v>
      </c>
      <c r="E64" s="171">
        <v>8.1304771178188989E-2</v>
      </c>
    </row>
    <row r="65" spans="2:5">
      <c r="B65" t="s">
        <v>6658</v>
      </c>
      <c r="C65">
        <v>1.34</v>
      </c>
      <c r="D65">
        <f t="shared" si="0"/>
        <v>-0.2872340425531914</v>
      </c>
      <c r="E65" s="171">
        <v>8.0645161290322648E-2</v>
      </c>
    </row>
    <row r="66" spans="2:5">
      <c r="B66" t="s">
        <v>6754</v>
      </c>
      <c r="C66">
        <v>1.88</v>
      </c>
      <c r="D66">
        <f t="shared" si="0"/>
        <v>-0.76322418136020154</v>
      </c>
      <c r="E66" s="171">
        <v>8.0459770114942472E-2</v>
      </c>
    </row>
    <row r="67" spans="2:5">
      <c r="B67" t="s">
        <v>3277</v>
      </c>
      <c r="C67">
        <v>7.94</v>
      </c>
      <c r="D67">
        <f t="shared" ref="D67:D130" si="4">(C67-C68)/C68</f>
        <v>2.9306930693069306</v>
      </c>
      <c r="E67" s="171">
        <v>8.0272108843537526E-2</v>
      </c>
    </row>
    <row r="68" spans="2:5">
      <c r="B68" t="s">
        <v>6840</v>
      </c>
      <c r="C68">
        <v>2.02</v>
      </c>
      <c r="D68">
        <f t="shared" si="4"/>
        <v>0.87037037037037024</v>
      </c>
      <c r="E68" s="171">
        <v>8.0213903743315454E-2</v>
      </c>
    </row>
    <row r="69" spans="2:5">
      <c r="B69" t="s">
        <v>6886</v>
      </c>
      <c r="C69">
        <v>1.08</v>
      </c>
      <c r="D69">
        <f t="shared" si="4"/>
        <v>-0.92252510760401718</v>
      </c>
      <c r="E69" s="171">
        <v>8.0000000000000071E-2</v>
      </c>
    </row>
    <row r="70" spans="2:5">
      <c r="B70" t="s">
        <v>4317</v>
      </c>
      <c r="C70">
        <v>13.94</v>
      </c>
      <c r="D70">
        <f t="shared" si="4"/>
        <v>-0.36951605608322025</v>
      </c>
      <c r="E70" s="171">
        <v>7.9783113865220703E-2</v>
      </c>
    </row>
    <row r="71" spans="2:5">
      <c r="B71" t="s">
        <v>4705</v>
      </c>
      <c r="C71">
        <v>22.11</v>
      </c>
      <c r="D71">
        <f t="shared" si="4"/>
        <v>22.273684210526316</v>
      </c>
      <c r="E71" s="171">
        <v>7.9589843749999944E-2</v>
      </c>
    </row>
    <row r="72" spans="2:5">
      <c r="B72" t="s">
        <v>7020</v>
      </c>
      <c r="C72">
        <v>0.95</v>
      </c>
      <c r="D72">
        <f t="shared" si="4"/>
        <v>-0.50520833333333337</v>
      </c>
      <c r="E72" s="171">
        <v>7.9545454545454489E-2</v>
      </c>
    </row>
    <row r="73" spans="2:5">
      <c r="B73" t="s">
        <v>6368</v>
      </c>
      <c r="C73">
        <v>1.92</v>
      </c>
      <c r="D73">
        <f t="shared" si="4"/>
        <v>-0.89632829373650114</v>
      </c>
      <c r="E73" s="171">
        <v>7.8651685393258369E-2</v>
      </c>
    </row>
    <row r="74" spans="2:5">
      <c r="B74" t="s">
        <v>4516</v>
      </c>
      <c r="C74">
        <v>18.52</v>
      </c>
      <c r="D74">
        <f t="shared" si="4"/>
        <v>13.935483870967744</v>
      </c>
      <c r="E74" s="171">
        <v>7.8625509609784372E-2</v>
      </c>
    </row>
    <row r="75" spans="2:5">
      <c r="B75" t="s">
        <v>6659</v>
      </c>
      <c r="C75">
        <v>1.24</v>
      </c>
      <c r="D75">
        <f t="shared" si="4"/>
        <v>-0.72747252747252744</v>
      </c>
      <c r="E75" s="171">
        <v>7.8260869565217467E-2</v>
      </c>
    </row>
    <row r="76" spans="2:5">
      <c r="B76" t="s">
        <v>5541</v>
      </c>
      <c r="C76">
        <v>4.55</v>
      </c>
      <c r="D76">
        <f t="shared" si="4"/>
        <v>1.9934210526315788</v>
      </c>
      <c r="E76" s="171">
        <v>7.8199052132701438E-2</v>
      </c>
    </row>
    <row r="77" spans="2:5">
      <c r="B77" t="s">
        <v>6861</v>
      </c>
      <c r="C77">
        <v>1.52</v>
      </c>
      <c r="D77">
        <f t="shared" si="4"/>
        <v>-8.43373493975903E-2</v>
      </c>
      <c r="E77" s="171">
        <v>7.8014184397163192E-2</v>
      </c>
    </row>
    <row r="78" spans="2:5">
      <c r="B78" t="s">
        <v>6859</v>
      </c>
      <c r="C78">
        <v>1.66</v>
      </c>
      <c r="D78">
        <f t="shared" si="4"/>
        <v>-0.941958041958042</v>
      </c>
      <c r="E78" s="171">
        <v>7.7922077922077851E-2</v>
      </c>
    </row>
    <row r="79" spans="2:5">
      <c r="B79" t="s">
        <v>1457</v>
      </c>
      <c r="C79">
        <v>28.6</v>
      </c>
      <c r="D79">
        <f t="shared" si="4"/>
        <v>19.575539568345327</v>
      </c>
      <c r="E79" s="171">
        <v>7.7618688771665501E-2</v>
      </c>
    </row>
    <row r="80" spans="2:5">
      <c r="B80" t="s">
        <v>6865</v>
      </c>
      <c r="C80">
        <v>1.39</v>
      </c>
      <c r="D80">
        <f t="shared" si="4"/>
        <v>-0.86332350049164208</v>
      </c>
      <c r="E80" s="171">
        <v>7.7519379844961128E-2</v>
      </c>
    </row>
    <row r="81" spans="2:5">
      <c r="B81" t="s">
        <v>5045</v>
      </c>
      <c r="C81">
        <v>10.17</v>
      </c>
      <c r="D81">
        <f t="shared" si="4"/>
        <v>-0.7972488038277511</v>
      </c>
      <c r="E81" s="171">
        <v>7.7330508474576315E-2</v>
      </c>
    </row>
    <row r="82" spans="2:5">
      <c r="B82" t="s">
        <v>1120</v>
      </c>
      <c r="C82">
        <v>50.16</v>
      </c>
      <c r="D82">
        <f t="shared" si="4"/>
        <v>22.885714285714283</v>
      </c>
      <c r="E82" s="171">
        <v>7.7319587628865857E-2</v>
      </c>
    </row>
    <row r="83" spans="2:5">
      <c r="B83" t="s">
        <v>6836</v>
      </c>
      <c r="C83">
        <v>2.1</v>
      </c>
      <c r="D83">
        <f t="shared" si="4"/>
        <v>-0.88549618320610679</v>
      </c>
      <c r="E83" s="171">
        <v>7.6923076923076997E-2</v>
      </c>
    </row>
    <row r="84" spans="2:5">
      <c r="B84" t="s">
        <v>4087</v>
      </c>
      <c r="C84">
        <v>18.34</v>
      </c>
      <c r="D84">
        <f t="shared" si="4"/>
        <v>1.9676375404530746</v>
      </c>
      <c r="E84" s="171">
        <v>7.6923076923076844E-2</v>
      </c>
    </row>
    <row r="85" spans="2:5">
      <c r="B85" t="s">
        <v>5643</v>
      </c>
      <c r="C85">
        <v>6.18</v>
      </c>
      <c r="D85">
        <f t="shared" si="4"/>
        <v>-0.61781076066790364</v>
      </c>
      <c r="E85" s="171">
        <v>7.6655052264808274E-2</v>
      </c>
    </row>
    <row r="86" spans="2:5">
      <c r="B86" t="s">
        <v>4241</v>
      </c>
      <c r="C86">
        <v>16.170000000000002</v>
      </c>
      <c r="D86">
        <f t="shared" si="4"/>
        <v>1.4389140271493217</v>
      </c>
      <c r="E86" s="171">
        <v>7.6564580559254469E-2</v>
      </c>
    </row>
    <row r="87" spans="2:5">
      <c r="B87" t="s">
        <v>4454</v>
      </c>
      <c r="C87">
        <v>6.63</v>
      </c>
      <c r="D87">
        <f t="shared" si="4"/>
        <v>-0.63551401869158886</v>
      </c>
      <c r="E87" s="171">
        <v>7.6298701298701255E-2</v>
      </c>
    </row>
    <row r="88" spans="2:5">
      <c r="B88" t="s">
        <v>4603</v>
      </c>
      <c r="C88">
        <v>18.190000000000001</v>
      </c>
      <c r="D88">
        <f t="shared" si="4"/>
        <v>13.2109375</v>
      </c>
      <c r="E88" s="171">
        <v>7.5694855115316442E-2</v>
      </c>
    </row>
    <row r="89" spans="2:5">
      <c r="B89" t="s">
        <v>6502</v>
      </c>
      <c r="C89">
        <v>1.28</v>
      </c>
      <c r="D89">
        <f t="shared" si="4"/>
        <v>-0.40186915887850472</v>
      </c>
      <c r="E89" s="171">
        <v>7.5630252100840401E-2</v>
      </c>
    </row>
    <row r="90" spans="2:5">
      <c r="B90" t="s">
        <v>6707</v>
      </c>
      <c r="C90">
        <v>2.14</v>
      </c>
      <c r="D90">
        <f t="shared" si="4"/>
        <v>-0.95655704425497357</v>
      </c>
      <c r="E90" s="171">
        <v>7.5376884422110615E-2</v>
      </c>
    </row>
    <row r="91" spans="2:5">
      <c r="B91" t="s">
        <v>1190</v>
      </c>
      <c r="C91">
        <v>49.26</v>
      </c>
      <c r="D91">
        <f t="shared" si="4"/>
        <v>33.447552447552447</v>
      </c>
      <c r="E91" s="171">
        <v>7.5311067452521183E-2</v>
      </c>
    </row>
    <row r="92" spans="2:5">
      <c r="B92" t="s">
        <v>6953</v>
      </c>
      <c r="C92">
        <v>1.43</v>
      </c>
      <c r="D92">
        <f t="shared" si="4"/>
        <v>-0.28855721393034822</v>
      </c>
      <c r="E92" s="171">
        <v>7.5187969924811929E-2</v>
      </c>
    </row>
    <row r="93" spans="2:5">
      <c r="B93" t="s">
        <v>6771</v>
      </c>
      <c r="C93">
        <v>2.0099999999999998</v>
      </c>
      <c r="D93">
        <f t="shared" si="4"/>
        <v>0</v>
      </c>
      <c r="E93" s="171">
        <v>7.4866310160427635E-2</v>
      </c>
    </row>
    <row r="94" spans="2:5">
      <c r="B94" t="s">
        <v>7278</v>
      </c>
      <c r="C94">
        <v>2.0099999999999998</v>
      </c>
      <c r="D94">
        <f t="shared" si="4"/>
        <v>-0.68246445497630337</v>
      </c>
      <c r="E94" s="171">
        <v>7.4866310160427635E-2</v>
      </c>
    </row>
    <row r="95" spans="2:5">
      <c r="B95" t="s">
        <v>5651</v>
      </c>
      <c r="C95">
        <v>6.33</v>
      </c>
      <c r="D95">
        <f t="shared" si="4"/>
        <v>9.8958333333333384E-2</v>
      </c>
      <c r="E95" s="171">
        <v>7.4702886247877825E-2</v>
      </c>
    </row>
    <row r="96" spans="2:5">
      <c r="B96" t="s">
        <v>4430</v>
      </c>
      <c r="C96">
        <v>5.76</v>
      </c>
      <c r="D96">
        <f t="shared" si="4"/>
        <v>-0.24902216427640159</v>
      </c>
      <c r="E96" s="171">
        <v>7.4626865671641687E-2</v>
      </c>
    </row>
    <row r="97" spans="2:5">
      <c r="B97" t="s">
        <v>4352</v>
      </c>
      <c r="C97">
        <v>7.67</v>
      </c>
      <c r="D97">
        <f t="shared" si="4"/>
        <v>2.77832512315271</v>
      </c>
      <c r="E97" s="171">
        <v>7.4229691876750742E-2</v>
      </c>
    </row>
    <row r="98" spans="2:5">
      <c r="B98" t="s">
        <v>6761</v>
      </c>
      <c r="C98">
        <v>2.0299999999999998</v>
      </c>
      <c r="D98">
        <f t="shared" si="4"/>
        <v>-0.95840163934426226</v>
      </c>
      <c r="E98" s="171">
        <v>7.4074074074074028E-2</v>
      </c>
    </row>
    <row r="99" spans="2:5">
      <c r="B99" t="s">
        <v>1374</v>
      </c>
      <c r="C99">
        <v>48.8</v>
      </c>
      <c r="D99">
        <f t="shared" si="4"/>
        <v>2.3888888888888888</v>
      </c>
      <c r="E99" s="171">
        <v>7.3943661971830971E-2</v>
      </c>
    </row>
    <row r="100" spans="2:5">
      <c r="B100" t="s">
        <v>3629</v>
      </c>
      <c r="C100">
        <v>14.4</v>
      </c>
      <c r="D100">
        <f t="shared" si="4"/>
        <v>0.28456735057983934</v>
      </c>
      <c r="E100" s="171">
        <v>7.3825503355704716E-2</v>
      </c>
    </row>
    <row r="101" spans="2:5">
      <c r="B101" t="s">
        <v>5049</v>
      </c>
      <c r="C101">
        <v>11.21</v>
      </c>
      <c r="D101">
        <f t="shared" si="4"/>
        <v>1.3901918976545842</v>
      </c>
      <c r="E101" s="171">
        <v>7.3754789272030788E-2</v>
      </c>
    </row>
    <row r="102" spans="2:5">
      <c r="B102" t="s">
        <v>5568</v>
      </c>
      <c r="C102">
        <v>4.6900000000000004</v>
      </c>
      <c r="D102">
        <f t="shared" si="4"/>
        <v>-0.53656126482213429</v>
      </c>
      <c r="E102" s="171">
        <v>7.3226544622425699E-2</v>
      </c>
    </row>
    <row r="103" spans="2:5">
      <c r="B103" t="s">
        <v>2649</v>
      </c>
      <c r="C103">
        <v>10.119999999999999</v>
      </c>
      <c r="D103">
        <f t="shared" si="4"/>
        <v>4.7175141242937855</v>
      </c>
      <c r="E103" s="171">
        <v>7.3170731707317027E-2</v>
      </c>
    </row>
    <row r="104" spans="2:5">
      <c r="B104" t="s">
        <v>5972</v>
      </c>
      <c r="C104">
        <v>1.77</v>
      </c>
      <c r="D104">
        <f t="shared" si="4"/>
        <v>-0.29482071713147406</v>
      </c>
      <c r="E104" s="171">
        <v>7.2727272727272793E-2</v>
      </c>
    </row>
    <row r="105" spans="2:5">
      <c r="B105" t="s">
        <v>7475</v>
      </c>
      <c r="C105">
        <v>2.5099999999999998</v>
      </c>
      <c r="D105">
        <f t="shared" si="4"/>
        <v>0.30729166666666663</v>
      </c>
      <c r="E105" s="171">
        <v>7.2649572649572627E-2</v>
      </c>
    </row>
    <row r="106" spans="2:5">
      <c r="B106" t="s">
        <v>6718</v>
      </c>
      <c r="C106">
        <v>1.92</v>
      </c>
      <c r="D106">
        <f t="shared" si="4"/>
        <v>-0.90583619421284933</v>
      </c>
      <c r="E106" s="171">
        <v>7.2625698324022284E-2</v>
      </c>
    </row>
    <row r="107" spans="2:5">
      <c r="B107" t="s">
        <v>4713</v>
      </c>
      <c r="C107">
        <v>20.39</v>
      </c>
      <c r="D107">
        <f t="shared" si="4"/>
        <v>4.2433537832310936E-2</v>
      </c>
      <c r="E107" s="171">
        <v>7.259337190952124E-2</v>
      </c>
    </row>
    <row r="108" spans="2:5">
      <c r="B108" t="s">
        <v>1493</v>
      </c>
      <c r="C108">
        <v>19.559999999999999</v>
      </c>
      <c r="D108">
        <f t="shared" si="4"/>
        <v>-0.80849813980810648</v>
      </c>
      <c r="E108" s="171">
        <v>7.2368421052631596E-2</v>
      </c>
    </row>
    <row r="109" spans="2:5">
      <c r="B109" t="s">
        <v>1067</v>
      </c>
      <c r="C109">
        <v>102.14</v>
      </c>
      <c r="D109">
        <f t="shared" si="4"/>
        <v>19.802443991853362</v>
      </c>
      <c r="E109" s="171">
        <v>7.222338862061721E-2</v>
      </c>
    </row>
    <row r="110" spans="2:5">
      <c r="B110" t="s">
        <v>4369</v>
      </c>
      <c r="C110">
        <v>4.91</v>
      </c>
      <c r="D110">
        <f t="shared" si="4"/>
        <v>1.7430167597765363</v>
      </c>
      <c r="E110" s="171">
        <v>7.2052401746724906E-2</v>
      </c>
    </row>
    <row r="111" spans="2:5">
      <c r="B111" t="s">
        <v>6353</v>
      </c>
      <c r="C111">
        <v>1.79</v>
      </c>
      <c r="D111">
        <f t="shared" si="4"/>
        <v>-7.7319587628865941E-2</v>
      </c>
      <c r="E111" s="171">
        <v>7.1856287425149767E-2</v>
      </c>
    </row>
    <row r="112" spans="2:5">
      <c r="B112" t="s">
        <v>6710</v>
      </c>
      <c r="C112">
        <v>1.94</v>
      </c>
      <c r="D112">
        <f t="shared" si="4"/>
        <v>-0.13392857142857154</v>
      </c>
      <c r="E112" s="171">
        <v>7.1823204419889444E-2</v>
      </c>
    </row>
    <row r="113" spans="2:5">
      <c r="B113" t="s">
        <v>7731</v>
      </c>
      <c r="C113">
        <v>2.2400000000000002</v>
      </c>
      <c r="D113">
        <f t="shared" si="4"/>
        <v>0.14871794871794886</v>
      </c>
      <c r="E113" s="171">
        <v>7.1770334928229845E-2</v>
      </c>
    </row>
    <row r="114" spans="2:5">
      <c r="B114" t="s">
        <v>7508</v>
      </c>
      <c r="C114">
        <v>1.95</v>
      </c>
      <c r="D114">
        <f t="shared" si="4"/>
        <v>-0.70499243570347958</v>
      </c>
      <c r="E114" s="171">
        <v>7.1428571428571369E-2</v>
      </c>
    </row>
    <row r="115" spans="2:5">
      <c r="B115" t="s">
        <v>4355</v>
      </c>
      <c r="C115">
        <v>6.61</v>
      </c>
      <c r="D115">
        <f t="shared" si="4"/>
        <v>-0.50075528700906347</v>
      </c>
      <c r="E115" s="171">
        <v>7.1312803889789361E-2</v>
      </c>
    </row>
    <row r="116" spans="2:5">
      <c r="B116" t="s">
        <v>5059</v>
      </c>
      <c r="C116">
        <v>13.24</v>
      </c>
      <c r="D116">
        <f t="shared" si="4"/>
        <v>1.2555366269165247</v>
      </c>
      <c r="E116" s="171">
        <v>7.1197411003236316E-2</v>
      </c>
    </row>
    <row r="117" spans="2:5">
      <c r="B117" t="s">
        <v>4390</v>
      </c>
      <c r="C117">
        <v>5.87</v>
      </c>
      <c r="D117">
        <f t="shared" si="4"/>
        <v>1.5973451327433632</v>
      </c>
      <c r="E117" s="171">
        <v>7.1167883211678773E-2</v>
      </c>
    </row>
    <row r="118" spans="2:5">
      <c r="B118" t="s">
        <v>7543</v>
      </c>
      <c r="C118">
        <v>2.2599999999999998</v>
      </c>
      <c r="D118">
        <f t="shared" si="4"/>
        <v>0.15306122448979584</v>
      </c>
      <c r="E118" s="171">
        <v>7.1090047393364886E-2</v>
      </c>
    </row>
    <row r="119" spans="2:5">
      <c r="B119" t="s">
        <v>6763</v>
      </c>
      <c r="C119">
        <v>1.96</v>
      </c>
      <c r="D119">
        <f t="shared" si="4"/>
        <v>0.18072289156626509</v>
      </c>
      <c r="E119" s="171">
        <v>7.1038251366120159E-2</v>
      </c>
    </row>
    <row r="120" spans="2:5">
      <c r="B120" t="s">
        <v>7113</v>
      </c>
      <c r="C120">
        <v>1.66</v>
      </c>
      <c r="D120">
        <f t="shared" si="4"/>
        <v>-0.84084372003835084</v>
      </c>
      <c r="E120" s="171">
        <v>7.0967741935483789E-2</v>
      </c>
    </row>
    <row r="121" spans="2:5">
      <c r="B121" t="s">
        <v>3251</v>
      </c>
      <c r="C121">
        <v>10.43</v>
      </c>
      <c r="D121">
        <f t="shared" si="4"/>
        <v>-0.24747474747474746</v>
      </c>
      <c r="E121" s="171">
        <v>7.0841889117043075E-2</v>
      </c>
    </row>
    <row r="122" spans="2:5">
      <c r="B122" t="s">
        <v>5090</v>
      </c>
      <c r="C122">
        <v>13.86</v>
      </c>
      <c r="D122">
        <f t="shared" si="4"/>
        <v>4.6803278688524594</v>
      </c>
      <c r="E122" s="171">
        <v>7.0270270270270288E-2</v>
      </c>
    </row>
    <row r="123" spans="2:5">
      <c r="B123" t="s">
        <v>7364</v>
      </c>
      <c r="C123">
        <v>2.44</v>
      </c>
      <c r="D123">
        <f t="shared" si="4"/>
        <v>0.59477124183006524</v>
      </c>
      <c r="E123" s="171">
        <v>7.0175438596491294E-2</v>
      </c>
    </row>
    <row r="124" spans="2:5">
      <c r="B124" t="s">
        <v>6086</v>
      </c>
      <c r="C124">
        <v>1.53</v>
      </c>
      <c r="D124">
        <f t="shared" si="4"/>
        <v>-0.9</v>
      </c>
      <c r="E124" s="171">
        <v>6.9930069930069991E-2</v>
      </c>
    </row>
    <row r="125" spans="2:5">
      <c r="B125" t="s">
        <v>3718</v>
      </c>
      <c r="C125">
        <v>15.3</v>
      </c>
      <c r="D125">
        <f t="shared" si="4"/>
        <v>-0.1951604418726986</v>
      </c>
      <c r="E125" s="171">
        <v>6.9930069930069921E-2</v>
      </c>
    </row>
    <row r="126" spans="2:5">
      <c r="B126" t="s">
        <v>4723</v>
      </c>
      <c r="C126">
        <v>19.010000000000002</v>
      </c>
      <c r="D126">
        <f t="shared" si="4"/>
        <v>1.6329639889196681</v>
      </c>
      <c r="E126" s="171">
        <v>6.9780528981429488E-2</v>
      </c>
    </row>
    <row r="127" spans="2:5">
      <c r="B127" t="s">
        <v>4413</v>
      </c>
      <c r="C127">
        <v>7.22</v>
      </c>
      <c r="D127">
        <f t="shared" si="4"/>
        <v>0.42406311637080857</v>
      </c>
      <c r="E127" s="171">
        <v>6.9629629629629597E-2</v>
      </c>
    </row>
    <row r="128" spans="2:5">
      <c r="B128" t="s">
        <v>5725</v>
      </c>
      <c r="C128">
        <v>5.07</v>
      </c>
      <c r="D128">
        <f t="shared" si="4"/>
        <v>-0.67707006369426748</v>
      </c>
      <c r="E128" s="171">
        <v>6.9620253164556972E-2</v>
      </c>
    </row>
    <row r="129" spans="2:5">
      <c r="B129" t="s">
        <v>1753</v>
      </c>
      <c r="C129">
        <v>15.7</v>
      </c>
      <c r="D129">
        <f t="shared" si="4"/>
        <v>7.486486486486486</v>
      </c>
      <c r="E129" s="171">
        <v>6.9482288828337846E-2</v>
      </c>
    </row>
    <row r="130" spans="2:5">
      <c r="B130" t="s">
        <v>6851</v>
      </c>
      <c r="C130">
        <v>1.85</v>
      </c>
      <c r="D130">
        <f t="shared" si="4"/>
        <v>-0.87525286581254214</v>
      </c>
      <c r="E130" s="171">
        <v>6.9364161849711045E-2</v>
      </c>
    </row>
    <row r="131" spans="2:5">
      <c r="B131" t="s">
        <v>1777</v>
      </c>
      <c r="C131">
        <v>14.83</v>
      </c>
      <c r="D131">
        <f t="shared" ref="D131:D194" si="5">(C131-C132)/C132</f>
        <v>0.12775665399239541</v>
      </c>
      <c r="E131" s="171">
        <v>6.9214131218457167E-2</v>
      </c>
    </row>
    <row r="132" spans="2:5">
      <c r="B132" t="s">
        <v>3666</v>
      </c>
      <c r="C132">
        <v>13.15</v>
      </c>
      <c r="D132">
        <f t="shared" si="5"/>
        <v>6.06989247311828</v>
      </c>
      <c r="E132" s="171">
        <v>6.9105691056910543E-2</v>
      </c>
    </row>
    <row r="133" spans="2:5">
      <c r="B133" t="s">
        <v>6808</v>
      </c>
      <c r="C133">
        <v>1.86</v>
      </c>
      <c r="D133">
        <f t="shared" si="5"/>
        <v>-0.89485585076314311</v>
      </c>
      <c r="E133" s="171">
        <v>6.8965517241379379E-2</v>
      </c>
    </row>
    <row r="134" spans="2:5">
      <c r="B134" t="s">
        <v>3079</v>
      </c>
      <c r="C134">
        <v>17.690000000000001</v>
      </c>
      <c r="D134">
        <f t="shared" si="5"/>
        <v>6.1044176706827304</v>
      </c>
      <c r="E134" s="171">
        <v>6.8882175226586129E-2</v>
      </c>
    </row>
    <row r="135" spans="2:5">
      <c r="B135" t="s">
        <v>7483</v>
      </c>
      <c r="C135">
        <v>2.4900000000000002</v>
      </c>
      <c r="D135">
        <f t="shared" si="5"/>
        <v>-0.95954508529650684</v>
      </c>
      <c r="E135" s="171">
        <v>6.8669527896995763E-2</v>
      </c>
    </row>
    <row r="136" spans="2:5">
      <c r="B136" t="s">
        <v>1317</v>
      </c>
      <c r="C136">
        <v>61.55</v>
      </c>
      <c r="D136">
        <f t="shared" si="5"/>
        <v>38.455128205128197</v>
      </c>
      <c r="E136" s="171">
        <v>6.8576388888888812E-2</v>
      </c>
    </row>
    <row r="137" spans="2:5">
      <c r="B137" t="s">
        <v>6645</v>
      </c>
      <c r="C137">
        <v>1.56</v>
      </c>
      <c r="D137">
        <f t="shared" si="5"/>
        <v>-0.92200000000000004</v>
      </c>
      <c r="E137" s="171">
        <v>6.8493150684931572E-2</v>
      </c>
    </row>
    <row r="138" spans="2:5">
      <c r="B138" t="s">
        <v>4707</v>
      </c>
      <c r="C138">
        <v>20</v>
      </c>
      <c r="D138">
        <f t="shared" si="5"/>
        <v>8.1324200913242013</v>
      </c>
      <c r="E138" s="171">
        <v>6.8376068376068438E-2</v>
      </c>
    </row>
    <row r="139" spans="2:5">
      <c r="B139" t="s">
        <v>7493</v>
      </c>
      <c r="C139">
        <v>2.19</v>
      </c>
      <c r="D139">
        <f t="shared" si="5"/>
        <v>-0.80856643356643365</v>
      </c>
      <c r="E139" s="171">
        <v>6.8292682926829329E-2</v>
      </c>
    </row>
    <row r="140" spans="2:5">
      <c r="B140" t="s">
        <v>2633</v>
      </c>
      <c r="C140">
        <v>11.44</v>
      </c>
      <c r="D140">
        <f t="shared" si="5"/>
        <v>-0.46492048643592143</v>
      </c>
      <c r="E140" s="171">
        <v>6.8160597572362147E-2</v>
      </c>
    </row>
    <row r="141" spans="2:5">
      <c r="B141" t="s">
        <v>1875</v>
      </c>
      <c r="C141">
        <v>21.38</v>
      </c>
      <c r="D141">
        <f t="shared" si="5"/>
        <v>15.968253968253967</v>
      </c>
      <c r="E141" s="171">
        <v>6.7932067932067908E-2</v>
      </c>
    </row>
    <row r="142" spans="2:5">
      <c r="B142" t="s">
        <v>6986</v>
      </c>
      <c r="C142">
        <v>1.26</v>
      </c>
      <c r="D142">
        <f t="shared" si="5"/>
        <v>-0.11267605633802812</v>
      </c>
      <c r="E142" s="171">
        <v>6.7796610169491595E-2</v>
      </c>
    </row>
    <row r="143" spans="2:5">
      <c r="B143" t="s">
        <v>6314</v>
      </c>
      <c r="C143">
        <v>1.42</v>
      </c>
      <c r="D143">
        <f t="shared" si="5"/>
        <v>-0.92762487257900117</v>
      </c>
      <c r="E143" s="171">
        <v>6.7669172932330712E-2</v>
      </c>
    </row>
    <row r="144" spans="2:5">
      <c r="B144" t="s">
        <v>4521</v>
      </c>
      <c r="C144">
        <v>19.62</v>
      </c>
      <c r="D144">
        <f t="shared" si="5"/>
        <v>-9.5435684647302912E-2</v>
      </c>
      <c r="E144" s="171">
        <v>6.7464635473340695E-2</v>
      </c>
    </row>
    <row r="145" spans="2:5">
      <c r="B145" t="s">
        <v>4629</v>
      </c>
      <c r="C145">
        <v>21.69</v>
      </c>
      <c r="D145">
        <f t="shared" si="5"/>
        <v>0.71056782334384871</v>
      </c>
      <c r="E145" s="171">
        <v>6.7421259842519732E-2</v>
      </c>
    </row>
    <row r="146" spans="2:5">
      <c r="B146" t="s">
        <v>1609</v>
      </c>
      <c r="C146">
        <v>12.68</v>
      </c>
      <c r="D146">
        <f t="shared" si="5"/>
        <v>0.31127197518097205</v>
      </c>
      <c r="E146" s="171">
        <v>6.7340067340067242E-2</v>
      </c>
    </row>
    <row r="147" spans="2:5">
      <c r="B147" t="s">
        <v>2690</v>
      </c>
      <c r="C147">
        <v>9.67</v>
      </c>
      <c r="D147">
        <f t="shared" si="5"/>
        <v>4.5257142857142858</v>
      </c>
      <c r="E147" s="171">
        <v>6.7328918322295733E-2</v>
      </c>
    </row>
    <row r="148" spans="2:5">
      <c r="B148" t="s">
        <v>6397</v>
      </c>
      <c r="C148">
        <v>1.75</v>
      </c>
      <c r="D148">
        <f t="shared" si="5"/>
        <v>-0.85841423948220064</v>
      </c>
      <c r="E148" s="171">
        <v>6.7073170731707377E-2</v>
      </c>
    </row>
    <row r="149" spans="2:5">
      <c r="B149" t="s">
        <v>5060</v>
      </c>
      <c r="C149">
        <v>12.36</v>
      </c>
      <c r="D149">
        <f t="shared" si="5"/>
        <v>-0.74425822470515213</v>
      </c>
      <c r="E149" s="171">
        <v>6.643658326143223E-2</v>
      </c>
    </row>
    <row r="150" spans="2:5">
      <c r="B150" t="s">
        <v>1172</v>
      </c>
      <c r="C150">
        <v>48.33</v>
      </c>
      <c r="D150">
        <f t="shared" si="5"/>
        <v>2.2967257844474762</v>
      </c>
      <c r="E150" s="171">
        <v>6.6416593115622202E-2</v>
      </c>
    </row>
    <row r="151" spans="2:5">
      <c r="B151" t="s">
        <v>5066</v>
      </c>
      <c r="C151">
        <v>14.66</v>
      </c>
      <c r="D151">
        <f t="shared" si="5"/>
        <v>-0.28347996089931576</v>
      </c>
      <c r="E151" s="171">
        <v>6.6181818181818189E-2</v>
      </c>
    </row>
    <row r="152" spans="2:5">
      <c r="B152" t="s">
        <v>4642</v>
      </c>
      <c r="C152">
        <v>20.46</v>
      </c>
      <c r="D152">
        <f t="shared" si="5"/>
        <v>-0.60279557367501457</v>
      </c>
      <c r="E152" s="171">
        <v>6.618030224075036E-2</v>
      </c>
    </row>
    <row r="153" spans="2:5">
      <c r="B153" t="s">
        <v>1171</v>
      </c>
      <c r="C153">
        <v>51.51</v>
      </c>
      <c r="D153">
        <f t="shared" si="5"/>
        <v>30.796296296296294</v>
      </c>
      <c r="E153" s="171">
        <v>6.579764121663563E-2</v>
      </c>
    </row>
    <row r="154" spans="2:5">
      <c r="B154" t="s">
        <v>6641</v>
      </c>
      <c r="C154">
        <v>1.62</v>
      </c>
      <c r="D154">
        <f t="shared" si="5"/>
        <v>-0.89480519480519483</v>
      </c>
      <c r="E154" s="171">
        <v>6.5789473684210578E-2</v>
      </c>
    </row>
    <row r="155" spans="2:5">
      <c r="B155" t="s">
        <v>4057</v>
      </c>
      <c r="C155">
        <v>15.4</v>
      </c>
      <c r="D155">
        <f t="shared" si="5"/>
        <v>-0.48837209302325585</v>
      </c>
      <c r="E155" s="171">
        <v>6.5743944636678278E-2</v>
      </c>
    </row>
    <row r="156" spans="2:5">
      <c r="B156" t="s">
        <v>1422</v>
      </c>
      <c r="C156">
        <v>30.1</v>
      </c>
      <c r="D156">
        <f t="shared" si="5"/>
        <v>19.476190476190478</v>
      </c>
      <c r="E156" s="171">
        <v>6.5486725663716869E-2</v>
      </c>
    </row>
    <row r="157" spans="2:5">
      <c r="B157" t="s">
        <v>6612</v>
      </c>
      <c r="C157">
        <v>1.47</v>
      </c>
      <c r="D157">
        <f t="shared" si="5"/>
        <v>-0.18333333333333338</v>
      </c>
      <c r="E157" s="171">
        <v>6.5217391304347894E-2</v>
      </c>
    </row>
    <row r="158" spans="2:5">
      <c r="B158" t="s">
        <v>6075</v>
      </c>
      <c r="C158">
        <v>1.8</v>
      </c>
      <c r="D158">
        <f t="shared" si="5"/>
        <v>-0.8571428571428571</v>
      </c>
      <c r="E158" s="171">
        <v>6.5088757396449759E-2</v>
      </c>
    </row>
    <row r="159" spans="2:5">
      <c r="B159" t="s">
        <v>2621</v>
      </c>
      <c r="C159">
        <v>12.6</v>
      </c>
      <c r="D159">
        <f t="shared" si="5"/>
        <v>8.4337349397590397E-2</v>
      </c>
      <c r="E159" s="171">
        <v>6.5088757396449662E-2</v>
      </c>
    </row>
    <row r="160" spans="2:5">
      <c r="B160" t="s">
        <v>4286</v>
      </c>
      <c r="C160">
        <v>11.62</v>
      </c>
      <c r="D160">
        <f t="shared" si="5"/>
        <v>-0.1392592592592593</v>
      </c>
      <c r="E160" s="171">
        <v>6.507791017415207E-2</v>
      </c>
    </row>
    <row r="161" spans="2:5">
      <c r="B161" t="s">
        <v>4279</v>
      </c>
      <c r="C161">
        <v>13.5</v>
      </c>
      <c r="D161">
        <f t="shared" si="5"/>
        <v>-0.90815701748418265</v>
      </c>
      <c r="E161" s="171">
        <v>6.4668769716088356E-2</v>
      </c>
    </row>
    <row r="162" spans="2:5">
      <c r="B162" t="s">
        <v>675</v>
      </c>
      <c r="C162">
        <v>146.99</v>
      </c>
      <c r="D162">
        <f t="shared" si="5"/>
        <v>-0.11377064994573739</v>
      </c>
      <c r="E162" s="171">
        <v>6.4604910552618355E-2</v>
      </c>
    </row>
    <row r="163" spans="2:5">
      <c r="B163" t="s">
        <v>614</v>
      </c>
      <c r="C163">
        <v>165.86</v>
      </c>
      <c r="D163">
        <f t="shared" si="5"/>
        <v>2.2187075490005825</v>
      </c>
      <c r="E163" s="171">
        <v>6.4501636608690141E-2</v>
      </c>
    </row>
    <row r="164" spans="2:5">
      <c r="B164" t="s">
        <v>1202</v>
      </c>
      <c r="C164">
        <v>51.53</v>
      </c>
      <c r="D164">
        <f t="shared" si="5"/>
        <v>1.8868347338935572</v>
      </c>
      <c r="E164" s="171">
        <v>6.444949390621782E-2</v>
      </c>
    </row>
    <row r="165" spans="2:5">
      <c r="B165" t="s">
        <v>4002</v>
      </c>
      <c r="C165">
        <v>17.850000000000001</v>
      </c>
      <c r="D165">
        <f t="shared" si="5"/>
        <v>6.1975806451612909</v>
      </c>
      <c r="E165" s="171">
        <v>6.4400715563506378E-2</v>
      </c>
    </row>
    <row r="166" spans="2:5">
      <c r="B166" t="s">
        <v>7451</v>
      </c>
      <c r="C166">
        <v>2.48</v>
      </c>
      <c r="D166">
        <f t="shared" si="5"/>
        <v>-0.80790085205267237</v>
      </c>
      <c r="E166" s="171">
        <v>6.4377682403433431E-2</v>
      </c>
    </row>
    <row r="167" spans="2:5">
      <c r="B167" t="s">
        <v>3155</v>
      </c>
      <c r="C167">
        <v>12.91</v>
      </c>
      <c r="D167">
        <f t="shared" si="5"/>
        <v>-0.17190506735086591</v>
      </c>
      <c r="E167" s="171">
        <v>6.4303380049464079E-2</v>
      </c>
    </row>
    <row r="168" spans="2:5">
      <c r="B168" t="s">
        <v>1666</v>
      </c>
      <c r="C168">
        <v>15.59</v>
      </c>
      <c r="D168">
        <f t="shared" si="5"/>
        <v>8.3915662650602414</v>
      </c>
      <c r="E168" s="171">
        <v>6.4163822525597228E-2</v>
      </c>
    </row>
    <row r="169" spans="2:5">
      <c r="B169" t="s">
        <v>6580</v>
      </c>
      <c r="C169">
        <v>1.66</v>
      </c>
      <c r="D169">
        <f t="shared" si="5"/>
        <v>-0.56770833333333326</v>
      </c>
      <c r="E169" s="171">
        <v>6.4102564102564014E-2</v>
      </c>
    </row>
    <row r="170" spans="2:5">
      <c r="B170" t="s">
        <v>5765</v>
      </c>
      <c r="C170">
        <v>3.84</v>
      </c>
      <c r="D170">
        <f t="shared" si="5"/>
        <v>-0.78268251273344658</v>
      </c>
      <c r="E170" s="171">
        <v>6.3711911357340723E-2</v>
      </c>
    </row>
    <row r="171" spans="2:5">
      <c r="B171" t="s">
        <v>4193</v>
      </c>
      <c r="C171">
        <v>17.670000000000002</v>
      </c>
      <c r="D171">
        <f t="shared" si="5"/>
        <v>-0.32324779777862878</v>
      </c>
      <c r="E171" s="171">
        <v>6.3176895306859243E-2</v>
      </c>
    </row>
    <row r="172" spans="2:5">
      <c r="B172" t="s">
        <v>2161</v>
      </c>
      <c r="C172">
        <v>26.11</v>
      </c>
      <c r="D172">
        <f t="shared" si="5"/>
        <v>1.5825914935707222</v>
      </c>
      <c r="E172" s="171">
        <v>6.311074918566778E-2</v>
      </c>
    </row>
    <row r="173" spans="2:5">
      <c r="B173" t="s">
        <v>4845</v>
      </c>
      <c r="C173">
        <v>10.11</v>
      </c>
      <c r="D173">
        <f t="shared" si="5"/>
        <v>-0.71617069062324534</v>
      </c>
      <c r="E173" s="171">
        <v>6.309148264984224E-2</v>
      </c>
    </row>
    <row r="174" spans="2:5">
      <c r="B174" t="s">
        <v>1397</v>
      </c>
      <c r="C174">
        <v>35.619999999999997</v>
      </c>
      <c r="D174">
        <f t="shared" si="5"/>
        <v>16.546798029556651</v>
      </c>
      <c r="E174" s="171">
        <v>6.2966278722769303E-2</v>
      </c>
    </row>
    <row r="175" spans="2:5">
      <c r="B175" t="s">
        <v>7165</v>
      </c>
      <c r="C175">
        <v>2.0299999999999998</v>
      </c>
      <c r="D175">
        <f t="shared" si="5"/>
        <v>-0.87248743718592969</v>
      </c>
      <c r="E175" s="171">
        <v>6.2827225130889994E-2</v>
      </c>
    </row>
    <row r="176" spans="2:5">
      <c r="B176" t="s">
        <v>1562</v>
      </c>
      <c r="C176">
        <v>15.92</v>
      </c>
      <c r="D176">
        <f t="shared" si="5"/>
        <v>4.8745387453874542</v>
      </c>
      <c r="E176" s="171">
        <v>6.2750333778371123E-2</v>
      </c>
    </row>
    <row r="177" spans="2:5">
      <c r="B177" t="s">
        <v>7358</v>
      </c>
      <c r="C177">
        <v>2.71</v>
      </c>
      <c r="D177">
        <f t="shared" si="5"/>
        <v>-0.7764026402640265</v>
      </c>
      <c r="E177" s="171">
        <v>6.2745098039215741E-2</v>
      </c>
    </row>
    <row r="178" spans="2:5">
      <c r="B178" t="s">
        <v>4304</v>
      </c>
      <c r="C178">
        <v>12.12</v>
      </c>
      <c r="D178">
        <f t="shared" si="5"/>
        <v>-0.42830188679245285</v>
      </c>
      <c r="E178" s="171">
        <v>6.2226117440841285E-2</v>
      </c>
    </row>
    <row r="179" spans="2:5">
      <c r="B179" t="s">
        <v>4536</v>
      </c>
      <c r="C179">
        <v>21.2</v>
      </c>
      <c r="D179">
        <f t="shared" si="5"/>
        <v>-1.7153453871117337E-2</v>
      </c>
      <c r="E179" s="171">
        <v>6.2124248496993904E-2</v>
      </c>
    </row>
    <row r="180" spans="2:5">
      <c r="B180" t="s">
        <v>1489</v>
      </c>
      <c r="C180">
        <v>21.57</v>
      </c>
      <c r="D180">
        <f t="shared" si="5"/>
        <v>0.21043771043771042</v>
      </c>
      <c r="E180" s="171">
        <v>6.2038404726735677E-2</v>
      </c>
    </row>
    <row r="181" spans="2:5">
      <c r="B181" t="s">
        <v>4141</v>
      </c>
      <c r="C181">
        <v>17.82</v>
      </c>
      <c r="D181">
        <f t="shared" si="5"/>
        <v>-0.58139534883720934</v>
      </c>
      <c r="E181" s="171">
        <v>6.1978545887961804E-2</v>
      </c>
    </row>
    <row r="182" spans="2:5">
      <c r="B182" t="s">
        <v>1380</v>
      </c>
      <c r="C182">
        <v>42.57</v>
      </c>
      <c r="D182">
        <f t="shared" si="5"/>
        <v>5.046875</v>
      </c>
      <c r="E182" s="171">
        <v>6.1860813170366589E-2</v>
      </c>
    </row>
    <row r="183" spans="2:5">
      <c r="B183" t="s">
        <v>4453</v>
      </c>
      <c r="C183">
        <v>7.04</v>
      </c>
      <c r="D183">
        <f t="shared" si="5"/>
        <v>-0.35115207373271889</v>
      </c>
      <c r="E183" s="171">
        <v>6.1840120663650099E-2</v>
      </c>
    </row>
    <row r="184" spans="2:5">
      <c r="B184" t="s">
        <v>1647</v>
      </c>
      <c r="C184">
        <v>10.85</v>
      </c>
      <c r="D184">
        <f t="shared" si="5"/>
        <v>3.1891891891891895</v>
      </c>
      <c r="E184" s="171">
        <v>6.1643835616438256E-2</v>
      </c>
    </row>
    <row r="185" spans="2:5">
      <c r="B185" t="s">
        <v>7363</v>
      </c>
      <c r="C185">
        <v>2.59</v>
      </c>
      <c r="D185">
        <f t="shared" si="5"/>
        <v>-0.31842105263157894</v>
      </c>
      <c r="E185" s="171">
        <v>6.1475409836065538E-2</v>
      </c>
    </row>
    <row r="186" spans="2:5">
      <c r="B186" t="s">
        <v>5759</v>
      </c>
      <c r="C186">
        <v>3.8</v>
      </c>
      <c r="D186">
        <f t="shared" si="5"/>
        <v>-0.65703971119133575</v>
      </c>
      <c r="E186" s="171">
        <v>6.1452513966480375E-2</v>
      </c>
    </row>
    <row r="187" spans="2:5">
      <c r="B187" t="s">
        <v>4891</v>
      </c>
      <c r="C187">
        <v>11.08</v>
      </c>
      <c r="D187">
        <f t="shared" si="5"/>
        <v>3</v>
      </c>
      <c r="E187" s="171">
        <v>6.1302681992337224E-2</v>
      </c>
    </row>
    <row r="188" spans="2:5">
      <c r="B188" t="s">
        <v>7678</v>
      </c>
      <c r="C188">
        <v>2.77</v>
      </c>
      <c r="D188">
        <f t="shared" si="5"/>
        <v>-0.75807860262008731</v>
      </c>
      <c r="E188" s="171">
        <v>6.1302681992337224E-2</v>
      </c>
    </row>
    <row r="189" spans="2:5">
      <c r="B189" t="s">
        <v>3674</v>
      </c>
      <c r="C189">
        <v>11.45</v>
      </c>
      <c r="D189">
        <f t="shared" si="5"/>
        <v>2.8813559322033897</v>
      </c>
      <c r="E189" s="171">
        <v>6.1167747914735886E-2</v>
      </c>
    </row>
    <row r="190" spans="2:5">
      <c r="B190" t="s">
        <v>7648</v>
      </c>
      <c r="C190">
        <v>2.95</v>
      </c>
      <c r="D190">
        <f t="shared" si="5"/>
        <v>-0.76113360323886625</v>
      </c>
      <c r="E190" s="171">
        <v>6.1151079136690788E-2</v>
      </c>
    </row>
    <row r="191" spans="2:5">
      <c r="B191" t="s">
        <v>4295</v>
      </c>
      <c r="C191">
        <v>12.35</v>
      </c>
      <c r="D191">
        <f t="shared" si="5"/>
        <v>4.4405286343612334</v>
      </c>
      <c r="E191" s="171">
        <v>6.0996563573883077E-2</v>
      </c>
    </row>
    <row r="192" spans="2:5">
      <c r="B192" t="s">
        <v>7697</v>
      </c>
      <c r="C192">
        <v>2.27</v>
      </c>
      <c r="D192">
        <f t="shared" si="5"/>
        <v>0.29714285714285715</v>
      </c>
      <c r="E192" s="171">
        <v>6.0747663551401813E-2</v>
      </c>
    </row>
    <row r="193" spans="2:5">
      <c r="B193" t="s">
        <v>6395</v>
      </c>
      <c r="C193">
        <v>1.75</v>
      </c>
      <c r="D193">
        <f t="shared" si="5"/>
        <v>-0.16666666666666671</v>
      </c>
      <c r="E193" s="171">
        <v>6.0606060606060663E-2</v>
      </c>
    </row>
    <row r="194" spans="2:5">
      <c r="B194" t="s">
        <v>6801</v>
      </c>
      <c r="C194">
        <v>2.1</v>
      </c>
      <c r="D194">
        <f t="shared" si="5"/>
        <v>-0.58661417322834641</v>
      </c>
      <c r="E194" s="171">
        <v>6.0606060606060663E-2</v>
      </c>
    </row>
    <row r="195" spans="2:5">
      <c r="B195" t="s">
        <v>4377</v>
      </c>
      <c r="C195">
        <v>5.08</v>
      </c>
      <c r="D195">
        <f t="shared" ref="D195:D258" si="6">(C195-C196)/C196</f>
        <v>-0.53985507246376807</v>
      </c>
      <c r="E195" s="171">
        <v>6.0542797494780802E-2</v>
      </c>
    </row>
    <row r="196" spans="2:5">
      <c r="B196" t="s">
        <v>3232</v>
      </c>
      <c r="C196">
        <v>11.04</v>
      </c>
      <c r="D196">
        <f t="shared" si="6"/>
        <v>0.36802973977695153</v>
      </c>
      <c r="E196" s="171">
        <v>6.0518731988472525E-2</v>
      </c>
    </row>
    <row r="197" spans="2:5">
      <c r="B197" t="s">
        <v>2767</v>
      </c>
      <c r="C197">
        <v>8.07</v>
      </c>
      <c r="D197">
        <f t="shared" si="6"/>
        <v>-0.24720149253731344</v>
      </c>
      <c r="E197" s="171">
        <v>6.0446780551905381E-2</v>
      </c>
    </row>
    <row r="198" spans="2:5">
      <c r="B198" t="s">
        <v>4844</v>
      </c>
      <c r="C198">
        <v>10.72</v>
      </c>
      <c r="D198">
        <f t="shared" si="6"/>
        <v>-0.66129541864139019</v>
      </c>
      <c r="E198" s="171">
        <v>6.0336300692383903E-2</v>
      </c>
    </row>
    <row r="199" spans="2:5">
      <c r="B199" t="s">
        <v>1400</v>
      </c>
      <c r="C199">
        <v>31.65</v>
      </c>
      <c r="D199">
        <f t="shared" si="6"/>
        <v>2.9911727616645649</v>
      </c>
      <c r="E199" s="171">
        <v>6.0301507537688342E-2</v>
      </c>
    </row>
    <row r="200" spans="2:5">
      <c r="B200" t="s">
        <v>2751</v>
      </c>
      <c r="C200">
        <v>7.93</v>
      </c>
      <c r="D200">
        <f t="shared" si="6"/>
        <v>-0.57296715131933229</v>
      </c>
      <c r="E200" s="171">
        <v>6.0160427807486531E-2</v>
      </c>
    </row>
    <row r="201" spans="2:5">
      <c r="B201" t="s">
        <v>4133</v>
      </c>
      <c r="C201">
        <v>18.57</v>
      </c>
      <c r="D201">
        <f t="shared" si="6"/>
        <v>0.29497907949790797</v>
      </c>
      <c r="E201" s="171">
        <v>5.9931506849315114E-2</v>
      </c>
    </row>
    <row r="202" spans="2:5">
      <c r="B202" t="s">
        <v>4265</v>
      </c>
      <c r="C202">
        <v>14.34</v>
      </c>
      <c r="D202">
        <f t="shared" si="6"/>
        <v>5.131964809384159E-2</v>
      </c>
      <c r="E202" s="171">
        <v>5.9866962305986739E-2</v>
      </c>
    </row>
    <row r="203" spans="2:5">
      <c r="B203" t="s">
        <v>1605</v>
      </c>
      <c r="C203">
        <v>13.64</v>
      </c>
      <c r="D203">
        <f t="shared" si="6"/>
        <v>2.4884910485933505</v>
      </c>
      <c r="E203" s="171">
        <v>5.9829059829059936E-2</v>
      </c>
    </row>
    <row r="204" spans="2:5">
      <c r="B204" t="s">
        <v>5744</v>
      </c>
      <c r="C204">
        <v>3.91</v>
      </c>
      <c r="D204">
        <f t="shared" si="6"/>
        <v>1.196629213483146</v>
      </c>
      <c r="E204" s="171">
        <v>5.9620596205962113E-2</v>
      </c>
    </row>
    <row r="205" spans="2:5">
      <c r="B205" t="s">
        <v>6576</v>
      </c>
      <c r="C205">
        <v>1.78</v>
      </c>
      <c r="D205">
        <f t="shared" si="6"/>
        <v>-0.23275862068965511</v>
      </c>
      <c r="E205" s="171">
        <v>5.9523809523809576E-2</v>
      </c>
    </row>
    <row r="206" spans="2:5">
      <c r="B206" t="s">
        <v>6705</v>
      </c>
      <c r="C206">
        <v>2.3199999999999998</v>
      </c>
      <c r="D206">
        <f t="shared" si="6"/>
        <v>-0.84726793943383805</v>
      </c>
      <c r="E206" s="171">
        <v>5.9360730593607261E-2</v>
      </c>
    </row>
    <row r="207" spans="2:5">
      <c r="B207" t="s">
        <v>3093</v>
      </c>
      <c r="C207">
        <v>15.19</v>
      </c>
      <c r="D207">
        <f t="shared" si="6"/>
        <v>7.3498233215547645E-2</v>
      </c>
      <c r="E207" s="171">
        <v>5.9274755927475567E-2</v>
      </c>
    </row>
    <row r="208" spans="2:5">
      <c r="B208" t="s">
        <v>3757</v>
      </c>
      <c r="C208">
        <v>14.15</v>
      </c>
      <c r="D208">
        <f t="shared" si="6"/>
        <v>0.11242138364779872</v>
      </c>
      <c r="E208" s="171">
        <v>5.9131736526946178E-2</v>
      </c>
    </row>
    <row r="209" spans="2:5">
      <c r="B209" t="s">
        <v>5054</v>
      </c>
      <c r="C209">
        <v>12.72</v>
      </c>
      <c r="D209">
        <f t="shared" si="6"/>
        <v>3.7286245353159857</v>
      </c>
      <c r="E209" s="171">
        <v>5.9117402164862685E-2</v>
      </c>
    </row>
    <row r="210" spans="2:5">
      <c r="B210" t="s">
        <v>7726</v>
      </c>
      <c r="C210">
        <v>2.69</v>
      </c>
      <c r="D210">
        <f t="shared" si="6"/>
        <v>0.49444444444444435</v>
      </c>
      <c r="E210" s="171">
        <v>5.9055118110236185E-2</v>
      </c>
    </row>
    <row r="211" spans="2:5">
      <c r="B211" t="s">
        <v>6815</v>
      </c>
      <c r="C211">
        <v>1.8</v>
      </c>
      <c r="D211">
        <f t="shared" si="6"/>
        <v>-0.6162046908315566</v>
      </c>
      <c r="E211" s="171">
        <v>5.8823529411764761E-2</v>
      </c>
    </row>
    <row r="212" spans="2:5">
      <c r="B212" t="s">
        <v>5556</v>
      </c>
      <c r="C212">
        <v>4.6900000000000004</v>
      </c>
      <c r="D212">
        <f t="shared" si="6"/>
        <v>-0.95554923703914318</v>
      </c>
      <c r="E212" s="171">
        <v>5.8690744920993382E-2</v>
      </c>
    </row>
    <row r="213" spans="2:5">
      <c r="B213" t="s">
        <v>966</v>
      </c>
      <c r="C213">
        <v>105.51</v>
      </c>
      <c r="D213">
        <f t="shared" si="6"/>
        <v>-6.7932862190812696E-2</v>
      </c>
      <c r="E213" s="171">
        <v>5.8593358081669544E-2</v>
      </c>
    </row>
    <row r="214" spans="2:5">
      <c r="B214" t="s">
        <v>962</v>
      </c>
      <c r="C214">
        <v>113.2</v>
      </c>
      <c r="D214">
        <f t="shared" si="6"/>
        <v>4.6346441015430564</v>
      </c>
      <c r="E214" s="171">
        <v>5.8537497662240555E-2</v>
      </c>
    </row>
    <row r="215" spans="2:5">
      <c r="B215" t="s">
        <v>1856</v>
      </c>
      <c r="C215">
        <v>20.09</v>
      </c>
      <c r="D215">
        <f t="shared" si="6"/>
        <v>-0.23466666666666666</v>
      </c>
      <c r="E215" s="171">
        <v>5.8482613277133791E-2</v>
      </c>
    </row>
    <row r="216" spans="2:5">
      <c r="B216" t="s">
        <v>1438</v>
      </c>
      <c r="C216">
        <v>26.25</v>
      </c>
      <c r="D216">
        <f t="shared" si="6"/>
        <v>0.40524625267665954</v>
      </c>
      <c r="E216" s="171">
        <v>5.846774193548384E-2</v>
      </c>
    </row>
    <row r="217" spans="2:5">
      <c r="B217" t="s">
        <v>4717</v>
      </c>
      <c r="C217">
        <v>18.68</v>
      </c>
      <c r="D217">
        <f t="shared" si="6"/>
        <v>0.56056808688387627</v>
      </c>
      <c r="E217" s="171">
        <v>5.8356940509915085E-2</v>
      </c>
    </row>
    <row r="218" spans="2:5">
      <c r="B218" t="s">
        <v>5020</v>
      </c>
      <c r="C218">
        <v>11.97</v>
      </c>
      <c r="D218">
        <f t="shared" si="6"/>
        <v>0.77333333333333343</v>
      </c>
      <c r="E218" s="171">
        <v>5.8355437665782502E-2</v>
      </c>
    </row>
    <row r="219" spans="2:5">
      <c r="B219" t="s">
        <v>4414</v>
      </c>
      <c r="C219">
        <v>6.75</v>
      </c>
      <c r="D219">
        <f t="shared" si="6"/>
        <v>3.6232876712328768</v>
      </c>
      <c r="E219" s="171">
        <v>5.7993730407523529E-2</v>
      </c>
    </row>
    <row r="220" spans="2:5">
      <c r="B220" t="s">
        <v>6646</v>
      </c>
      <c r="C220">
        <v>1.46</v>
      </c>
      <c r="D220">
        <f t="shared" si="6"/>
        <v>-0.90914747977597998</v>
      </c>
      <c r="E220" s="171">
        <v>5.7971014492753679E-2</v>
      </c>
    </row>
    <row r="221" spans="2:5">
      <c r="B221" t="s">
        <v>5077</v>
      </c>
      <c r="C221">
        <v>16.07</v>
      </c>
      <c r="D221">
        <f t="shared" si="6"/>
        <v>4.2153047989623889E-2</v>
      </c>
      <c r="E221" s="171">
        <v>5.7932850559578725E-2</v>
      </c>
    </row>
    <row r="222" spans="2:5">
      <c r="B222" t="s">
        <v>5084</v>
      </c>
      <c r="C222">
        <v>15.42</v>
      </c>
      <c r="D222">
        <f t="shared" si="6"/>
        <v>5.4249999999999998</v>
      </c>
      <c r="E222" s="171">
        <v>5.7613168724279823E-2</v>
      </c>
    </row>
    <row r="223" spans="2:5">
      <c r="B223" t="s">
        <v>7373</v>
      </c>
      <c r="C223">
        <v>2.4</v>
      </c>
      <c r="D223">
        <f t="shared" si="6"/>
        <v>1.1621621621621618</v>
      </c>
      <c r="E223" s="171">
        <v>5.7268722466960305E-2</v>
      </c>
    </row>
    <row r="224" spans="2:5">
      <c r="B224" t="s">
        <v>6994</v>
      </c>
      <c r="C224">
        <v>1.1100000000000001</v>
      </c>
      <c r="D224">
        <f t="shared" si="6"/>
        <v>-0.93753517163759148</v>
      </c>
      <c r="E224" s="171">
        <v>5.714285714285719E-2</v>
      </c>
    </row>
    <row r="225" spans="2:5">
      <c r="B225" t="s">
        <v>4724</v>
      </c>
      <c r="C225">
        <v>17.77</v>
      </c>
      <c r="D225">
        <f t="shared" si="6"/>
        <v>-0.4042909822326517</v>
      </c>
      <c r="E225" s="171">
        <v>5.71088637715646E-2</v>
      </c>
    </row>
    <row r="226" spans="2:5">
      <c r="B226" t="s">
        <v>1454</v>
      </c>
      <c r="C226">
        <v>29.83</v>
      </c>
      <c r="D226">
        <f t="shared" si="6"/>
        <v>0.42183031458531922</v>
      </c>
      <c r="E226" s="171">
        <v>5.7051736357193461E-2</v>
      </c>
    </row>
    <row r="227" spans="2:5">
      <c r="B227" t="s">
        <v>1892</v>
      </c>
      <c r="C227">
        <v>20.98</v>
      </c>
      <c r="D227">
        <f t="shared" si="6"/>
        <v>15.138461538461538</v>
      </c>
      <c r="E227" s="171">
        <v>5.6926952141057884E-2</v>
      </c>
    </row>
    <row r="228" spans="2:5">
      <c r="B228" t="s">
        <v>7084</v>
      </c>
      <c r="C228">
        <v>1.3</v>
      </c>
      <c r="D228">
        <f t="shared" si="6"/>
        <v>-0.85442329227323632</v>
      </c>
      <c r="E228" s="171">
        <v>5.691056910569111E-2</v>
      </c>
    </row>
    <row r="229" spans="2:5">
      <c r="B229" t="s">
        <v>4467</v>
      </c>
      <c r="C229">
        <v>8.93</v>
      </c>
      <c r="D229">
        <f t="shared" si="6"/>
        <v>-0.72163341645885282</v>
      </c>
      <c r="E229" s="171">
        <v>5.6804733727810704E-2</v>
      </c>
    </row>
    <row r="230" spans="2:5">
      <c r="B230" t="s">
        <v>1416</v>
      </c>
      <c r="C230">
        <v>32.08</v>
      </c>
      <c r="D230">
        <f t="shared" si="6"/>
        <v>27.642857142857139</v>
      </c>
      <c r="E230" s="171">
        <v>5.6653491436100094E-2</v>
      </c>
    </row>
    <row r="231" spans="2:5">
      <c r="B231" t="s">
        <v>6226</v>
      </c>
      <c r="C231">
        <v>1.1200000000000001</v>
      </c>
      <c r="D231">
        <f t="shared" si="6"/>
        <v>-0.88477366255144041</v>
      </c>
      <c r="E231" s="171">
        <v>5.660377358490571E-2</v>
      </c>
    </row>
    <row r="232" spans="2:5">
      <c r="B232" t="s">
        <v>3263</v>
      </c>
      <c r="C232">
        <v>9.7200000000000006</v>
      </c>
      <c r="D232">
        <f t="shared" si="6"/>
        <v>-0.93376039253100729</v>
      </c>
      <c r="E232" s="171">
        <v>5.6521739130434935E-2</v>
      </c>
    </row>
    <row r="233" spans="2:5">
      <c r="B233" t="s">
        <v>665</v>
      </c>
      <c r="C233">
        <v>146.74</v>
      </c>
      <c r="D233">
        <f t="shared" si="6"/>
        <v>25.110320284697508</v>
      </c>
      <c r="E233" s="171">
        <v>5.6443484521238325E-2</v>
      </c>
    </row>
    <row r="234" spans="2:5">
      <c r="B234" t="s">
        <v>5710</v>
      </c>
      <c r="C234">
        <v>5.62</v>
      </c>
      <c r="D234">
        <f t="shared" si="6"/>
        <v>-0.25066666666666665</v>
      </c>
      <c r="E234" s="171">
        <v>5.6390977443608985E-2</v>
      </c>
    </row>
    <row r="235" spans="2:5">
      <c r="B235" t="s">
        <v>2753</v>
      </c>
      <c r="C235">
        <v>7.5</v>
      </c>
      <c r="D235">
        <f t="shared" si="6"/>
        <v>-0.86215769160080868</v>
      </c>
      <c r="E235" s="171">
        <v>5.6338028169014134E-2</v>
      </c>
    </row>
    <row r="236" spans="2:5">
      <c r="B236" t="s">
        <v>1170</v>
      </c>
      <c r="C236">
        <v>54.41</v>
      </c>
      <c r="D236">
        <f t="shared" si="6"/>
        <v>3.5078707539353764</v>
      </c>
      <c r="E236" s="171">
        <v>5.6299747621820981E-2</v>
      </c>
    </row>
    <row r="237" spans="2:5">
      <c r="B237" t="s">
        <v>3504</v>
      </c>
      <c r="C237">
        <v>12.07</v>
      </c>
      <c r="D237">
        <f t="shared" si="6"/>
        <v>0.9983443708609272</v>
      </c>
      <c r="E237" s="171">
        <v>5.5993000874890689E-2</v>
      </c>
    </row>
    <row r="238" spans="2:5">
      <c r="B238" t="s">
        <v>4360</v>
      </c>
      <c r="C238">
        <v>6.04</v>
      </c>
      <c r="D238">
        <f t="shared" si="6"/>
        <v>1.6607929515418502</v>
      </c>
      <c r="E238" s="171">
        <v>5.5944055944056E-2</v>
      </c>
    </row>
    <row r="239" spans="2:5">
      <c r="B239" t="s">
        <v>7413</v>
      </c>
      <c r="C239">
        <v>2.27</v>
      </c>
      <c r="D239">
        <f t="shared" si="6"/>
        <v>0.49342105263157893</v>
      </c>
      <c r="E239" s="171">
        <v>5.5813953488372148E-2</v>
      </c>
    </row>
    <row r="240" spans="2:5">
      <c r="B240" t="s">
        <v>6628</v>
      </c>
      <c r="C240">
        <v>1.52</v>
      </c>
      <c r="D240">
        <f t="shared" si="6"/>
        <v>0</v>
      </c>
      <c r="E240" s="171">
        <v>5.5555555555555608E-2</v>
      </c>
    </row>
    <row r="241" spans="2:5">
      <c r="B241" t="s">
        <v>6971</v>
      </c>
      <c r="C241">
        <v>1.52</v>
      </c>
      <c r="D241">
        <f t="shared" si="6"/>
        <v>0.33333333333333348</v>
      </c>
      <c r="E241" s="171">
        <v>5.5555555555555608E-2</v>
      </c>
    </row>
    <row r="242" spans="2:5">
      <c r="B242" t="s">
        <v>6274</v>
      </c>
      <c r="C242">
        <v>1.1399999999999999</v>
      </c>
      <c r="D242">
        <f t="shared" si="6"/>
        <v>0</v>
      </c>
      <c r="E242" s="171">
        <v>5.5555555555555393E-2</v>
      </c>
    </row>
    <row r="243" spans="2:5">
      <c r="B243" t="s">
        <v>6885</v>
      </c>
      <c r="C243">
        <v>1.1399999999999999</v>
      </c>
      <c r="D243">
        <f t="shared" si="6"/>
        <v>-0.93821138211382116</v>
      </c>
      <c r="E243" s="171">
        <v>5.5555555555555393E-2</v>
      </c>
    </row>
    <row r="244" spans="2:5">
      <c r="B244" t="s">
        <v>2348</v>
      </c>
      <c r="C244">
        <v>18.45</v>
      </c>
      <c r="D244">
        <f t="shared" si="6"/>
        <v>0.53749999999999998</v>
      </c>
      <c r="E244" s="171">
        <v>5.5491990846681855E-2</v>
      </c>
    </row>
    <row r="245" spans="2:5">
      <c r="B245" t="s">
        <v>1629</v>
      </c>
      <c r="C245">
        <v>12</v>
      </c>
      <c r="D245">
        <f t="shared" si="6"/>
        <v>9.9908340971585685E-2</v>
      </c>
      <c r="E245" s="171">
        <v>5.5408970976253372E-2</v>
      </c>
    </row>
    <row r="246" spans="2:5">
      <c r="B246" t="s">
        <v>4287</v>
      </c>
      <c r="C246">
        <v>10.91</v>
      </c>
      <c r="D246">
        <f t="shared" si="6"/>
        <v>-5.4592720970537183E-2</v>
      </c>
      <c r="E246" s="171">
        <v>5.5125725338491326E-2</v>
      </c>
    </row>
    <row r="247" spans="2:5">
      <c r="B247" t="s">
        <v>1651</v>
      </c>
      <c r="C247">
        <v>11.54</v>
      </c>
      <c r="D247">
        <f t="shared" si="6"/>
        <v>1.6049661399548532</v>
      </c>
      <c r="E247" s="171">
        <v>5.4844606946983517E-2</v>
      </c>
    </row>
    <row r="248" spans="2:5">
      <c r="B248" t="s">
        <v>5549</v>
      </c>
      <c r="C248">
        <v>4.43</v>
      </c>
      <c r="D248">
        <f t="shared" si="6"/>
        <v>2.2814814814814812</v>
      </c>
      <c r="E248" s="171">
        <v>5.4761904761904651E-2</v>
      </c>
    </row>
    <row r="249" spans="2:5">
      <c r="B249" t="s">
        <v>6501</v>
      </c>
      <c r="C249">
        <v>1.35</v>
      </c>
      <c r="D249">
        <f t="shared" si="6"/>
        <v>0.16379310344827602</v>
      </c>
      <c r="E249" s="171">
        <v>5.4687500000000049E-2</v>
      </c>
    </row>
    <row r="250" spans="2:5">
      <c r="B250" t="s">
        <v>6191</v>
      </c>
      <c r="C250">
        <v>1.1599999999999999</v>
      </c>
      <c r="D250">
        <f t="shared" si="6"/>
        <v>-0.45794392523364491</v>
      </c>
      <c r="E250" s="171">
        <v>5.454545454545439E-2</v>
      </c>
    </row>
    <row r="251" spans="2:5">
      <c r="B251" t="s">
        <v>6407</v>
      </c>
      <c r="C251">
        <v>2.14</v>
      </c>
      <c r="D251">
        <f t="shared" si="6"/>
        <v>9.743589743589752E-2</v>
      </c>
      <c r="E251" s="171">
        <v>5.4187192118226764E-2</v>
      </c>
    </row>
    <row r="252" spans="2:5">
      <c r="B252" t="s">
        <v>7123</v>
      </c>
      <c r="C252">
        <v>1.95</v>
      </c>
      <c r="D252">
        <f t="shared" si="6"/>
        <v>-0.86325385694249657</v>
      </c>
      <c r="E252" s="171">
        <v>5.4054054054053981E-2</v>
      </c>
    </row>
    <row r="253" spans="2:5">
      <c r="B253" t="s">
        <v>5087</v>
      </c>
      <c r="C253">
        <v>14.26</v>
      </c>
      <c r="D253">
        <f t="shared" si="6"/>
        <v>7.1022727272727275</v>
      </c>
      <c r="E253" s="171">
        <v>5.3954175905395453E-2</v>
      </c>
    </row>
    <row r="254" spans="2:5">
      <c r="B254" t="s">
        <v>6818</v>
      </c>
      <c r="C254">
        <v>1.76</v>
      </c>
      <c r="D254">
        <f t="shared" si="6"/>
        <v>-0.89175891758917591</v>
      </c>
      <c r="E254" s="171">
        <v>5.3892215568862326E-2</v>
      </c>
    </row>
    <row r="255" spans="2:5">
      <c r="B255" t="s">
        <v>1511</v>
      </c>
      <c r="C255">
        <v>16.260000000000002</v>
      </c>
      <c r="D255">
        <f t="shared" si="6"/>
        <v>0.20177383592017756</v>
      </c>
      <c r="E255" s="171">
        <v>5.3791315618924293E-2</v>
      </c>
    </row>
    <row r="256" spans="2:5">
      <c r="B256" t="s">
        <v>4816</v>
      </c>
      <c r="C256">
        <v>13.53</v>
      </c>
      <c r="D256">
        <f t="shared" si="6"/>
        <v>0.16839378238341962</v>
      </c>
      <c r="E256" s="171">
        <v>5.373831775700931E-2</v>
      </c>
    </row>
    <row r="257" spans="2:5">
      <c r="B257" t="s">
        <v>4835</v>
      </c>
      <c r="C257">
        <v>11.58</v>
      </c>
      <c r="D257">
        <f t="shared" si="6"/>
        <v>-7.8758949880668269E-2</v>
      </c>
      <c r="E257" s="171">
        <v>5.3685168334849848E-2</v>
      </c>
    </row>
    <row r="258" spans="2:5">
      <c r="B258" t="s">
        <v>4282</v>
      </c>
      <c r="C258">
        <v>12.57</v>
      </c>
      <c r="D258">
        <f t="shared" si="6"/>
        <v>-0.31423895253682482</v>
      </c>
      <c r="E258" s="171">
        <v>5.3646269907795523E-2</v>
      </c>
    </row>
    <row r="259" spans="2:5">
      <c r="B259" t="s">
        <v>1931</v>
      </c>
      <c r="C259">
        <v>18.329999999999998</v>
      </c>
      <c r="D259">
        <f t="shared" ref="D259:D322" si="7">(C259-C260)/C260</f>
        <v>4.3849658314350774E-2</v>
      </c>
      <c r="E259" s="171">
        <v>5.3448275862068954E-2</v>
      </c>
    </row>
    <row r="260" spans="2:5">
      <c r="B260" t="s">
        <v>1497</v>
      </c>
      <c r="C260">
        <v>17.559999999999999</v>
      </c>
      <c r="D260">
        <f t="shared" si="7"/>
        <v>8.8651685393258415</v>
      </c>
      <c r="E260" s="171">
        <v>5.3389322135572702E-2</v>
      </c>
    </row>
    <row r="261" spans="2:5">
      <c r="B261" t="s">
        <v>6429</v>
      </c>
      <c r="C261">
        <v>1.78</v>
      </c>
      <c r="D261">
        <f t="shared" si="7"/>
        <v>-0.84219858156028371</v>
      </c>
      <c r="E261" s="171">
        <v>5.3254437869822535E-2</v>
      </c>
    </row>
    <row r="262" spans="2:5">
      <c r="B262" t="s">
        <v>4918</v>
      </c>
      <c r="C262">
        <v>11.28</v>
      </c>
      <c r="D262">
        <f t="shared" si="7"/>
        <v>-5.2896725440806112E-2</v>
      </c>
      <c r="E262" s="171">
        <v>5.3221288515406022E-2</v>
      </c>
    </row>
    <row r="263" spans="2:5">
      <c r="B263" t="s">
        <v>4319</v>
      </c>
      <c r="C263">
        <v>11.91</v>
      </c>
      <c r="D263">
        <f t="shared" si="7"/>
        <v>-0.16713286713286715</v>
      </c>
      <c r="E263" s="171">
        <v>5.3050397877984053E-2</v>
      </c>
    </row>
    <row r="264" spans="2:5">
      <c r="B264" t="s">
        <v>4211</v>
      </c>
      <c r="C264">
        <v>14.3</v>
      </c>
      <c r="D264">
        <f t="shared" si="7"/>
        <v>0.94557823129251717</v>
      </c>
      <c r="E264" s="171">
        <v>5.3019145802651005E-2</v>
      </c>
    </row>
    <row r="265" spans="2:5">
      <c r="B265" t="s">
        <v>3278</v>
      </c>
      <c r="C265">
        <v>7.35</v>
      </c>
      <c r="D265">
        <f t="shared" si="7"/>
        <v>3.6226415094339619</v>
      </c>
      <c r="E265" s="171">
        <v>5.3008595988538569E-2</v>
      </c>
    </row>
    <row r="266" spans="2:5">
      <c r="B266" t="s">
        <v>6375</v>
      </c>
      <c r="C266">
        <v>1.59</v>
      </c>
      <c r="D266">
        <f t="shared" si="7"/>
        <v>-0.96418112187429594</v>
      </c>
      <c r="E266" s="171">
        <v>5.2980132450331174E-2</v>
      </c>
    </row>
    <row r="267" spans="2:5">
      <c r="B267" t="s">
        <v>1113</v>
      </c>
      <c r="C267">
        <v>44.39</v>
      </c>
      <c r="D267">
        <f t="shared" si="7"/>
        <v>7.5694980694980698</v>
      </c>
      <c r="E267" s="171">
        <v>5.2893738140417555E-2</v>
      </c>
    </row>
    <row r="268" spans="2:5">
      <c r="B268" t="s">
        <v>5712</v>
      </c>
      <c r="C268">
        <v>5.18</v>
      </c>
      <c r="D268">
        <f t="shared" si="7"/>
        <v>-0.5530629853321829</v>
      </c>
      <c r="E268" s="171">
        <v>5.2845528455284507E-2</v>
      </c>
    </row>
    <row r="269" spans="2:5">
      <c r="B269" t="s">
        <v>2628</v>
      </c>
      <c r="C269">
        <v>11.59</v>
      </c>
      <c r="D269">
        <f t="shared" si="7"/>
        <v>8.658333333333335</v>
      </c>
      <c r="E269" s="171">
        <v>5.2679382379654867E-2</v>
      </c>
    </row>
    <row r="270" spans="2:5">
      <c r="B270" t="s">
        <v>6884</v>
      </c>
      <c r="C270">
        <v>1.2</v>
      </c>
      <c r="D270">
        <f t="shared" si="7"/>
        <v>0.19999999999999996</v>
      </c>
      <c r="E270" s="171">
        <v>5.2631578947368474E-2</v>
      </c>
    </row>
    <row r="271" spans="2:5">
      <c r="B271" t="s">
        <v>6887</v>
      </c>
      <c r="C271">
        <v>1</v>
      </c>
      <c r="D271">
        <f t="shared" si="7"/>
        <v>-0.92236024844720499</v>
      </c>
      <c r="E271" s="171">
        <v>5.2631578947368474E-2</v>
      </c>
    </row>
    <row r="272" spans="2:5">
      <c r="B272" t="s">
        <v>4312</v>
      </c>
      <c r="C272">
        <v>12.88</v>
      </c>
      <c r="D272">
        <f t="shared" si="7"/>
        <v>7</v>
      </c>
      <c r="E272" s="171">
        <v>5.2287581699346448E-2</v>
      </c>
    </row>
    <row r="273" spans="2:5">
      <c r="B273" t="s">
        <v>6603</v>
      </c>
      <c r="C273">
        <v>1.61</v>
      </c>
      <c r="D273">
        <f t="shared" si="7"/>
        <v>-0.89745222929936308</v>
      </c>
      <c r="E273" s="171">
        <v>5.2287581699346448E-2</v>
      </c>
    </row>
    <row r="274" spans="2:5">
      <c r="B274" t="s">
        <v>5080</v>
      </c>
      <c r="C274">
        <v>15.7</v>
      </c>
      <c r="D274">
        <f t="shared" si="7"/>
        <v>0.29644921552436004</v>
      </c>
      <c r="E274" s="171">
        <v>5.2278820375335079E-2</v>
      </c>
    </row>
    <row r="275" spans="2:5">
      <c r="B275" t="s">
        <v>4926</v>
      </c>
      <c r="C275">
        <v>12.11</v>
      </c>
      <c r="D275">
        <f t="shared" si="7"/>
        <v>0.93450479233226835</v>
      </c>
      <c r="E275" s="171">
        <v>5.2128583840138978E-2</v>
      </c>
    </row>
    <row r="276" spans="2:5">
      <c r="B276" t="s">
        <v>4407</v>
      </c>
      <c r="C276">
        <v>6.26</v>
      </c>
      <c r="D276">
        <f t="shared" si="7"/>
        <v>0.1856060606060605</v>
      </c>
      <c r="E276" s="171">
        <v>5.2100840336134387E-2</v>
      </c>
    </row>
    <row r="277" spans="2:5">
      <c r="B277" t="s">
        <v>4393</v>
      </c>
      <c r="C277">
        <v>5.28</v>
      </c>
      <c r="D277">
        <f t="shared" si="7"/>
        <v>-0.39588100686498856</v>
      </c>
      <c r="E277" s="171">
        <v>5.1792828685259105E-2</v>
      </c>
    </row>
    <row r="278" spans="2:5">
      <c r="B278" t="s">
        <v>2677</v>
      </c>
      <c r="C278">
        <v>8.74</v>
      </c>
      <c r="D278">
        <f t="shared" si="7"/>
        <v>6.1639344262295088</v>
      </c>
      <c r="E278" s="171">
        <v>5.1744885679903693E-2</v>
      </c>
    </row>
    <row r="279" spans="2:5">
      <c r="B279" t="s">
        <v>6662</v>
      </c>
      <c r="C279">
        <v>1.22</v>
      </c>
      <c r="D279">
        <f t="shared" si="7"/>
        <v>-0.33333333333333337</v>
      </c>
      <c r="E279" s="171">
        <v>5.1724137931034531E-2</v>
      </c>
    </row>
    <row r="280" spans="2:5">
      <c r="B280" t="s">
        <v>6778</v>
      </c>
      <c r="C280">
        <v>1.83</v>
      </c>
      <c r="D280">
        <f t="shared" si="7"/>
        <v>0.50000000000000011</v>
      </c>
      <c r="E280" s="171">
        <v>5.1724137931034531E-2</v>
      </c>
    </row>
    <row r="281" spans="2:5">
      <c r="B281" t="s">
        <v>6882</v>
      </c>
      <c r="C281">
        <v>1.22</v>
      </c>
      <c r="D281">
        <f t="shared" si="7"/>
        <v>-0.9450945094509452</v>
      </c>
      <c r="E281" s="171">
        <v>5.1724137931034531E-2</v>
      </c>
    </row>
    <row r="282" spans="2:5">
      <c r="B282" t="s">
        <v>4637</v>
      </c>
      <c r="C282">
        <v>22.22</v>
      </c>
      <c r="D282">
        <f t="shared" si="7"/>
        <v>0.75513428120063175</v>
      </c>
      <c r="E282" s="171">
        <v>5.1585423568386177E-2</v>
      </c>
    </row>
    <row r="283" spans="2:5">
      <c r="B283" t="s">
        <v>2864</v>
      </c>
      <c r="C283">
        <v>12.66</v>
      </c>
      <c r="D283">
        <f t="shared" si="7"/>
        <v>4.6266666666666669</v>
      </c>
      <c r="E283" s="171">
        <v>5.1495016611295769E-2</v>
      </c>
    </row>
    <row r="284" spans="2:5">
      <c r="B284" t="s">
        <v>7568</v>
      </c>
      <c r="C284">
        <v>2.25</v>
      </c>
      <c r="D284">
        <f t="shared" si="7"/>
        <v>-0.90388722768047847</v>
      </c>
      <c r="E284" s="171">
        <v>5.1401869158878441E-2</v>
      </c>
    </row>
    <row r="285" spans="2:5">
      <c r="B285" t="s">
        <v>4627</v>
      </c>
      <c r="C285">
        <v>23.41</v>
      </c>
      <c r="D285">
        <f t="shared" si="7"/>
        <v>0.22501308215593935</v>
      </c>
      <c r="E285" s="171">
        <v>5.1189941625505192E-2</v>
      </c>
    </row>
    <row r="286" spans="2:5">
      <c r="B286" t="s">
        <v>1684</v>
      </c>
      <c r="C286">
        <v>19.11</v>
      </c>
      <c r="D286">
        <f t="shared" si="7"/>
        <v>0.27145708582834333</v>
      </c>
      <c r="E286" s="171">
        <v>5.1155115511551143E-2</v>
      </c>
    </row>
    <row r="287" spans="2:5">
      <c r="B287" t="s">
        <v>3647</v>
      </c>
      <c r="C287">
        <v>15.03</v>
      </c>
      <c r="D287">
        <f t="shared" si="7"/>
        <v>0.65711135611907379</v>
      </c>
      <c r="E287" s="171">
        <v>5.104895104895095E-2</v>
      </c>
    </row>
    <row r="288" spans="2:5">
      <c r="B288" t="s">
        <v>2702</v>
      </c>
      <c r="C288">
        <v>9.07</v>
      </c>
      <c r="D288">
        <f t="shared" si="7"/>
        <v>0.69216417910447758</v>
      </c>
      <c r="E288" s="171">
        <v>5.0984936268829599E-2</v>
      </c>
    </row>
    <row r="289" spans="2:5">
      <c r="B289" t="s">
        <v>5722</v>
      </c>
      <c r="C289">
        <v>5.36</v>
      </c>
      <c r="D289">
        <f t="shared" si="7"/>
        <v>1.3612334801762116</v>
      </c>
      <c r="E289" s="171">
        <v>5.0980392156862883E-2</v>
      </c>
    </row>
    <row r="290" spans="2:5">
      <c r="B290" t="s">
        <v>7288</v>
      </c>
      <c r="C290">
        <v>2.27</v>
      </c>
      <c r="D290">
        <f t="shared" si="7"/>
        <v>-8.467741935483869E-2</v>
      </c>
      <c r="E290" s="171">
        <v>5.0925925925925868E-2</v>
      </c>
    </row>
    <row r="291" spans="2:5">
      <c r="B291" t="s">
        <v>5801</v>
      </c>
      <c r="C291">
        <v>2.48</v>
      </c>
      <c r="D291">
        <f t="shared" si="7"/>
        <v>-0.80952380952380953</v>
      </c>
      <c r="E291" s="171">
        <v>5.0847457627118689E-2</v>
      </c>
    </row>
    <row r="292" spans="2:5">
      <c r="B292" t="s">
        <v>2857</v>
      </c>
      <c r="C292">
        <v>13.02</v>
      </c>
      <c r="D292">
        <f t="shared" si="7"/>
        <v>5.2898550724637685</v>
      </c>
      <c r="E292" s="171">
        <v>5.0847457627118564E-2</v>
      </c>
    </row>
    <row r="293" spans="2:5">
      <c r="B293" t="s">
        <v>7423</v>
      </c>
      <c r="C293">
        <v>2.0699999999999998</v>
      </c>
      <c r="D293">
        <f t="shared" si="7"/>
        <v>-0.91096774193548391</v>
      </c>
      <c r="E293" s="171">
        <v>5.0761421319796884E-2</v>
      </c>
    </row>
    <row r="294" spans="2:5">
      <c r="B294" t="s">
        <v>4612</v>
      </c>
      <c r="C294">
        <v>23.25</v>
      </c>
      <c r="D294">
        <f t="shared" si="7"/>
        <v>11.433155080213902</v>
      </c>
      <c r="E294" s="171">
        <v>5.0610031631269814E-2</v>
      </c>
    </row>
    <row r="295" spans="2:5">
      <c r="B295" t="s">
        <v>6772</v>
      </c>
      <c r="C295">
        <v>1.87</v>
      </c>
      <c r="D295">
        <f t="shared" si="7"/>
        <v>-0.82358490566037745</v>
      </c>
      <c r="E295" s="171">
        <v>5.0561797752809036E-2</v>
      </c>
    </row>
    <row r="296" spans="2:5">
      <c r="B296" t="s">
        <v>3257</v>
      </c>
      <c r="C296">
        <v>10.6</v>
      </c>
      <c r="D296">
        <f t="shared" si="7"/>
        <v>7.4799999999999995</v>
      </c>
      <c r="E296" s="171">
        <v>5.0545094152626341E-2</v>
      </c>
    </row>
    <row r="297" spans="2:5">
      <c r="B297" t="s">
        <v>6187</v>
      </c>
      <c r="C297">
        <v>1.25</v>
      </c>
      <c r="D297">
        <f t="shared" si="7"/>
        <v>-0.94671781756180728</v>
      </c>
      <c r="E297" s="171">
        <v>5.0420168067226941E-2</v>
      </c>
    </row>
    <row r="298" spans="2:5">
      <c r="B298" t="s">
        <v>1482</v>
      </c>
      <c r="C298">
        <v>23.46</v>
      </c>
      <c r="D298">
        <f t="shared" si="7"/>
        <v>1.9398496240601504</v>
      </c>
      <c r="E298" s="171">
        <v>5.0134288272157608E-2</v>
      </c>
    </row>
    <row r="299" spans="2:5">
      <c r="B299" t="s">
        <v>2775</v>
      </c>
      <c r="C299">
        <v>7.98</v>
      </c>
      <c r="D299">
        <f t="shared" si="7"/>
        <v>4.4285714285714288</v>
      </c>
      <c r="E299" s="171">
        <v>5.0000000000000107E-2</v>
      </c>
    </row>
    <row r="300" spans="2:5">
      <c r="B300" t="s">
        <v>6869</v>
      </c>
      <c r="C300">
        <v>1.47</v>
      </c>
      <c r="D300">
        <f t="shared" si="7"/>
        <v>-0.5</v>
      </c>
      <c r="E300" s="171">
        <v>5.0000000000000044E-2</v>
      </c>
    </row>
    <row r="301" spans="2:5">
      <c r="B301" t="s">
        <v>7658</v>
      </c>
      <c r="C301">
        <v>2.94</v>
      </c>
      <c r="D301">
        <f t="shared" si="7"/>
        <v>-0.83342776203966007</v>
      </c>
      <c r="E301" s="171">
        <v>5.0000000000000044E-2</v>
      </c>
    </row>
    <row r="302" spans="2:5">
      <c r="B302" t="s">
        <v>4495</v>
      </c>
      <c r="C302">
        <v>17.649999999999999</v>
      </c>
      <c r="D302">
        <f t="shared" si="7"/>
        <v>0.1925675675675674</v>
      </c>
      <c r="E302" s="171">
        <v>4.9970255800118969E-2</v>
      </c>
    </row>
    <row r="303" spans="2:5">
      <c r="B303" t="s">
        <v>4273</v>
      </c>
      <c r="C303">
        <v>14.8</v>
      </c>
      <c r="D303">
        <f t="shared" si="7"/>
        <v>-7.9029247044181683E-2</v>
      </c>
      <c r="E303" s="171">
        <v>4.9645390070922064E-2</v>
      </c>
    </row>
    <row r="304" spans="2:5">
      <c r="B304" t="s">
        <v>1750</v>
      </c>
      <c r="C304">
        <v>16.07</v>
      </c>
      <c r="D304">
        <f t="shared" si="7"/>
        <v>-0.57598944591029022</v>
      </c>
      <c r="E304" s="171">
        <v>4.964075767472239E-2</v>
      </c>
    </row>
    <row r="305" spans="2:5">
      <c r="B305" t="s">
        <v>1393</v>
      </c>
      <c r="C305">
        <v>37.9</v>
      </c>
      <c r="D305">
        <f t="shared" si="7"/>
        <v>16.877358490566039</v>
      </c>
      <c r="E305" s="171">
        <v>4.9570756023262233E-2</v>
      </c>
    </row>
    <row r="306" spans="2:5">
      <c r="B306" t="s">
        <v>6700</v>
      </c>
      <c r="C306">
        <v>2.12</v>
      </c>
      <c r="D306">
        <f t="shared" si="7"/>
        <v>-0.84857142857142853</v>
      </c>
      <c r="E306" s="171">
        <v>4.9504950495049549E-2</v>
      </c>
    </row>
    <row r="307" spans="2:5">
      <c r="B307" t="s">
        <v>3664</v>
      </c>
      <c r="C307">
        <v>14</v>
      </c>
      <c r="D307">
        <f t="shared" si="7"/>
        <v>1.7450980392156865</v>
      </c>
      <c r="E307" s="171">
        <v>4.9475262368815602E-2</v>
      </c>
    </row>
    <row r="308" spans="2:5">
      <c r="B308" t="s">
        <v>5723</v>
      </c>
      <c r="C308">
        <v>5.0999999999999996</v>
      </c>
      <c r="D308">
        <f t="shared" si="7"/>
        <v>-0.38480096501809408</v>
      </c>
      <c r="E308" s="171">
        <v>4.9382716049382575E-2</v>
      </c>
    </row>
    <row r="309" spans="2:5">
      <c r="B309" t="s">
        <v>3273</v>
      </c>
      <c r="C309">
        <v>8.2899999999999991</v>
      </c>
      <c r="D309">
        <f t="shared" si="7"/>
        <v>2.5427350427350426</v>
      </c>
      <c r="E309" s="171">
        <v>4.9367088607594783E-2</v>
      </c>
    </row>
    <row r="310" spans="2:5">
      <c r="B310" t="s">
        <v>7478</v>
      </c>
      <c r="C310">
        <v>2.34</v>
      </c>
      <c r="D310">
        <f t="shared" si="7"/>
        <v>-0.81428571428571428</v>
      </c>
      <c r="E310" s="171">
        <v>4.9327354260089634E-2</v>
      </c>
    </row>
    <row r="311" spans="2:5">
      <c r="B311" t="s">
        <v>3214</v>
      </c>
      <c r="C311">
        <v>12.6</v>
      </c>
      <c r="D311">
        <f t="shared" si="7"/>
        <v>-0.24369747899159666</v>
      </c>
      <c r="E311" s="171">
        <v>4.9125728559533711E-2</v>
      </c>
    </row>
    <row r="312" spans="2:5">
      <c r="B312" t="s">
        <v>4730</v>
      </c>
      <c r="C312">
        <v>16.66</v>
      </c>
      <c r="D312">
        <f t="shared" si="7"/>
        <v>-1.303317535545017E-2</v>
      </c>
      <c r="E312" s="171">
        <v>4.9118387909319855E-2</v>
      </c>
    </row>
    <row r="313" spans="2:5">
      <c r="B313" t="s">
        <v>1735</v>
      </c>
      <c r="C313">
        <v>16.88</v>
      </c>
      <c r="D313">
        <f t="shared" si="7"/>
        <v>-0.11251314405888542</v>
      </c>
      <c r="E313" s="171">
        <v>4.9098819142324369E-2</v>
      </c>
    </row>
    <row r="314" spans="2:5">
      <c r="B314" t="s">
        <v>3943</v>
      </c>
      <c r="C314">
        <v>19.02</v>
      </c>
      <c r="D314">
        <f t="shared" si="7"/>
        <v>10.12280701754386</v>
      </c>
      <c r="E314" s="171">
        <v>4.9089906232763408E-2</v>
      </c>
    </row>
    <row r="315" spans="2:5">
      <c r="B315" t="s">
        <v>6451</v>
      </c>
      <c r="C315">
        <v>1.71</v>
      </c>
      <c r="D315">
        <f t="shared" si="7"/>
        <v>-0.86209677419354847</v>
      </c>
      <c r="E315" s="171">
        <v>4.9079754601227044E-2</v>
      </c>
    </row>
    <row r="316" spans="2:5">
      <c r="B316" t="s">
        <v>5099</v>
      </c>
      <c r="C316">
        <v>12.4</v>
      </c>
      <c r="D316">
        <f t="shared" si="7"/>
        <v>-0.13468248429867408</v>
      </c>
      <c r="E316" s="171">
        <v>4.9069373942470393E-2</v>
      </c>
    </row>
    <row r="317" spans="2:5">
      <c r="B317" t="s">
        <v>4814</v>
      </c>
      <c r="C317">
        <v>14.33</v>
      </c>
      <c r="D317">
        <f t="shared" si="7"/>
        <v>-7.0687418936446159E-2</v>
      </c>
      <c r="E317" s="171">
        <v>4.9048316251830155E-2</v>
      </c>
    </row>
    <row r="318" spans="2:5">
      <c r="B318" t="s">
        <v>4743</v>
      </c>
      <c r="C318">
        <v>15.42</v>
      </c>
      <c r="D318">
        <f t="shared" si="7"/>
        <v>9.2799999999999994</v>
      </c>
      <c r="E318" s="171">
        <v>4.897959183673474E-2</v>
      </c>
    </row>
    <row r="319" spans="2:5">
      <c r="B319" t="s">
        <v>6112</v>
      </c>
      <c r="C319">
        <v>1.5</v>
      </c>
      <c r="D319">
        <f t="shared" si="7"/>
        <v>0</v>
      </c>
      <c r="E319" s="171">
        <v>4.8951048951048994E-2</v>
      </c>
    </row>
    <row r="320" spans="2:5">
      <c r="B320" t="s">
        <v>6156</v>
      </c>
      <c r="C320">
        <v>1.5</v>
      </c>
      <c r="D320">
        <f t="shared" si="7"/>
        <v>-0.36440677966101692</v>
      </c>
      <c r="E320" s="171">
        <v>4.8951048951048994E-2</v>
      </c>
    </row>
    <row r="321" spans="2:5">
      <c r="B321" t="s">
        <v>7603</v>
      </c>
      <c r="C321">
        <v>2.36</v>
      </c>
      <c r="D321">
        <f t="shared" si="7"/>
        <v>-0.90456934896886376</v>
      </c>
      <c r="E321" s="171">
        <v>4.8888888888888836E-2</v>
      </c>
    </row>
    <row r="322" spans="2:5">
      <c r="B322" t="s">
        <v>4665</v>
      </c>
      <c r="C322">
        <v>24.73</v>
      </c>
      <c r="D322">
        <f t="shared" si="7"/>
        <v>-0.71052323539740136</v>
      </c>
      <c r="E322" s="171">
        <v>4.8770144189991614E-2</v>
      </c>
    </row>
    <row r="323" spans="2:5">
      <c r="B323" t="s">
        <v>1083</v>
      </c>
      <c r="C323">
        <v>85.43</v>
      </c>
      <c r="D323">
        <f t="shared" ref="D323:D386" si="8">(C323-C324)/C324</f>
        <v>6.0778790389395203</v>
      </c>
      <c r="E323" s="171">
        <v>4.8735575742695963E-2</v>
      </c>
    </row>
    <row r="324" spans="2:5">
      <c r="B324" t="s">
        <v>3157</v>
      </c>
      <c r="C324">
        <v>12.07</v>
      </c>
      <c r="D324">
        <f t="shared" si="8"/>
        <v>0.99504132231404974</v>
      </c>
      <c r="E324" s="171">
        <v>4.8653344917463121E-2</v>
      </c>
    </row>
    <row r="325" spans="2:5">
      <c r="B325" t="s">
        <v>4357</v>
      </c>
      <c r="C325">
        <v>6.05</v>
      </c>
      <c r="D325">
        <f t="shared" si="8"/>
        <v>-0.95859000684462692</v>
      </c>
      <c r="E325" s="171">
        <v>4.8526863084922059E-2</v>
      </c>
    </row>
    <row r="326" spans="2:5">
      <c r="B326" t="s">
        <v>426</v>
      </c>
      <c r="C326">
        <v>146.1</v>
      </c>
      <c r="D326">
        <f t="shared" si="8"/>
        <v>27.150289017341038</v>
      </c>
      <c r="E326" s="171">
        <v>4.8514425147122078E-2</v>
      </c>
    </row>
    <row r="327" spans="2:5">
      <c r="B327" t="s">
        <v>4366</v>
      </c>
      <c r="C327">
        <v>5.19</v>
      </c>
      <c r="D327">
        <f t="shared" si="8"/>
        <v>-0.62527075812274369</v>
      </c>
      <c r="E327" s="171">
        <v>4.8484848484848526E-2</v>
      </c>
    </row>
    <row r="328" spans="2:5">
      <c r="B328" t="s">
        <v>5031</v>
      </c>
      <c r="C328">
        <v>13.85</v>
      </c>
      <c r="D328">
        <f t="shared" si="8"/>
        <v>6.1025641025641031</v>
      </c>
      <c r="E328" s="171">
        <v>4.8448145344435936E-2</v>
      </c>
    </row>
    <row r="329" spans="2:5">
      <c r="B329" t="s">
        <v>6062</v>
      </c>
      <c r="C329">
        <v>1.95</v>
      </c>
      <c r="D329">
        <f t="shared" si="8"/>
        <v>-0.10138248847926266</v>
      </c>
      <c r="E329" s="171">
        <v>4.8387096774193471E-2</v>
      </c>
    </row>
    <row r="330" spans="2:5">
      <c r="B330" t="s">
        <v>5822</v>
      </c>
      <c r="C330">
        <v>2.17</v>
      </c>
      <c r="D330">
        <f t="shared" si="8"/>
        <v>0</v>
      </c>
      <c r="E330" s="171">
        <v>4.8309178743961401E-2</v>
      </c>
    </row>
    <row r="331" spans="2:5">
      <c r="B331" t="s">
        <v>7415</v>
      </c>
      <c r="C331">
        <v>2.17</v>
      </c>
      <c r="D331">
        <f t="shared" si="8"/>
        <v>0.42763157894736836</v>
      </c>
      <c r="E331" s="171">
        <v>4.8309178743961401E-2</v>
      </c>
    </row>
    <row r="332" spans="2:5">
      <c r="B332" t="s">
        <v>6876</v>
      </c>
      <c r="C332">
        <v>1.52</v>
      </c>
      <c r="D332">
        <f t="shared" si="8"/>
        <v>-0.12643678160919539</v>
      </c>
      <c r="E332" s="171">
        <v>4.8275862068965558E-2</v>
      </c>
    </row>
    <row r="333" spans="2:5">
      <c r="B333" t="s">
        <v>6373</v>
      </c>
      <c r="C333">
        <v>1.74</v>
      </c>
      <c r="D333">
        <f t="shared" si="8"/>
        <v>-0.86897590361445776</v>
      </c>
      <c r="E333" s="171">
        <v>4.8192771084337394E-2</v>
      </c>
    </row>
    <row r="334" spans="2:5">
      <c r="B334" t="s">
        <v>3731</v>
      </c>
      <c r="C334">
        <v>13.28</v>
      </c>
      <c r="D334">
        <f t="shared" si="8"/>
        <v>11.183486238532108</v>
      </c>
      <c r="E334" s="171">
        <v>4.8145224940805004E-2</v>
      </c>
    </row>
    <row r="335" spans="2:5">
      <c r="B335" t="s">
        <v>6242</v>
      </c>
      <c r="C335">
        <v>1.0900000000000001</v>
      </c>
      <c r="D335">
        <f t="shared" si="8"/>
        <v>-0.84383954154727792</v>
      </c>
      <c r="E335" s="171">
        <v>4.8076923076923121E-2</v>
      </c>
    </row>
    <row r="336" spans="2:5">
      <c r="B336" t="s">
        <v>3279</v>
      </c>
      <c r="C336">
        <v>6.98</v>
      </c>
      <c r="D336">
        <f t="shared" si="8"/>
        <v>1.9083333333333334</v>
      </c>
      <c r="E336" s="171">
        <v>4.8048048048048089E-2</v>
      </c>
    </row>
    <row r="337" spans="2:5">
      <c r="B337" t="s">
        <v>7598</v>
      </c>
      <c r="C337">
        <v>2.4</v>
      </c>
      <c r="D337">
        <f t="shared" si="8"/>
        <v>0.56862745098039202</v>
      </c>
      <c r="E337" s="171">
        <v>4.8034934497816539E-2</v>
      </c>
    </row>
    <row r="338" spans="2:5">
      <c r="B338" t="s">
        <v>6939</v>
      </c>
      <c r="C338">
        <v>1.53</v>
      </c>
      <c r="D338">
        <f t="shared" si="8"/>
        <v>-0.9043151969981239</v>
      </c>
      <c r="E338" s="171">
        <v>4.7945205479452101E-2</v>
      </c>
    </row>
    <row r="339" spans="2:5">
      <c r="B339" t="s">
        <v>4772</v>
      </c>
      <c r="C339">
        <v>15.99</v>
      </c>
      <c r="D339">
        <f t="shared" si="8"/>
        <v>1.330798479087458E-2</v>
      </c>
      <c r="E339" s="171">
        <v>4.7837483617300162E-2</v>
      </c>
    </row>
    <row r="340" spans="2:5">
      <c r="B340" t="s">
        <v>1520</v>
      </c>
      <c r="C340">
        <v>15.78</v>
      </c>
      <c r="D340">
        <f t="shared" si="8"/>
        <v>0.38178633975481607</v>
      </c>
      <c r="E340" s="171">
        <v>4.7808764940238967E-2</v>
      </c>
    </row>
    <row r="341" spans="2:5">
      <c r="B341" t="s">
        <v>2875</v>
      </c>
      <c r="C341">
        <v>11.42</v>
      </c>
      <c r="D341">
        <f t="shared" si="8"/>
        <v>1</v>
      </c>
      <c r="E341" s="171">
        <v>4.7706422018348585E-2</v>
      </c>
    </row>
    <row r="342" spans="2:5">
      <c r="B342" t="s">
        <v>4386</v>
      </c>
      <c r="C342">
        <v>5.71</v>
      </c>
      <c r="D342">
        <f t="shared" si="8"/>
        <v>2.2443181818181821</v>
      </c>
      <c r="E342" s="171">
        <v>4.7706422018348585E-2</v>
      </c>
    </row>
    <row r="343" spans="2:5">
      <c r="B343" t="s">
        <v>6038</v>
      </c>
      <c r="C343">
        <v>1.76</v>
      </c>
      <c r="D343">
        <f t="shared" si="8"/>
        <v>0.14285714285714285</v>
      </c>
      <c r="E343" s="171">
        <v>4.7619047619047665E-2</v>
      </c>
    </row>
    <row r="344" spans="2:5">
      <c r="B344" t="s">
        <v>7108</v>
      </c>
      <c r="C344">
        <v>1.54</v>
      </c>
      <c r="D344">
        <f t="shared" si="8"/>
        <v>-0.91164658634538154</v>
      </c>
      <c r="E344" s="171">
        <v>4.7619047619047665E-2</v>
      </c>
    </row>
    <row r="345" spans="2:5">
      <c r="B345" t="s">
        <v>4224</v>
      </c>
      <c r="C345">
        <v>17.43</v>
      </c>
      <c r="D345">
        <f t="shared" si="8"/>
        <v>0.17611336032388661</v>
      </c>
      <c r="E345" s="171">
        <v>4.7475961538461488E-2</v>
      </c>
    </row>
    <row r="346" spans="2:5">
      <c r="B346" t="s">
        <v>3756</v>
      </c>
      <c r="C346">
        <v>14.82</v>
      </c>
      <c r="D346">
        <f t="shared" si="8"/>
        <v>-4.69453376205788E-2</v>
      </c>
      <c r="E346" s="171">
        <v>4.7349823321554761E-2</v>
      </c>
    </row>
    <row r="347" spans="2:5">
      <c r="B347" t="s">
        <v>2463</v>
      </c>
      <c r="C347">
        <v>15.55</v>
      </c>
      <c r="D347">
        <f t="shared" si="8"/>
        <v>0.18611746758199857</v>
      </c>
      <c r="E347" s="171">
        <v>4.7138047138047208E-2</v>
      </c>
    </row>
    <row r="348" spans="2:5">
      <c r="B348" t="s">
        <v>5034</v>
      </c>
      <c r="C348">
        <v>13.11</v>
      </c>
      <c r="D348">
        <f t="shared" si="8"/>
        <v>0.55147928994082851</v>
      </c>
      <c r="E348" s="171">
        <v>4.7124600638977623E-2</v>
      </c>
    </row>
    <row r="349" spans="2:5">
      <c r="B349" t="s">
        <v>2766</v>
      </c>
      <c r="C349">
        <v>8.4499999999999993</v>
      </c>
      <c r="D349">
        <f t="shared" si="8"/>
        <v>0.22109826589595366</v>
      </c>
      <c r="E349" s="171">
        <v>4.7087980173481904E-2</v>
      </c>
    </row>
    <row r="350" spans="2:5">
      <c r="B350" t="s">
        <v>4354</v>
      </c>
      <c r="C350">
        <v>6.92</v>
      </c>
      <c r="D350">
        <f t="shared" si="8"/>
        <v>-0.62206444565811025</v>
      </c>
      <c r="E350" s="171">
        <v>4.6898638426626262E-2</v>
      </c>
    </row>
    <row r="351" spans="2:5">
      <c r="B351" t="s">
        <v>4150</v>
      </c>
      <c r="C351">
        <v>18.309999999999999</v>
      </c>
      <c r="D351">
        <f t="shared" si="8"/>
        <v>8.1094527363184081</v>
      </c>
      <c r="E351" s="171">
        <v>4.6883933676386526E-2</v>
      </c>
    </row>
    <row r="352" spans="2:5">
      <c r="B352" t="s">
        <v>7735</v>
      </c>
      <c r="C352">
        <v>2.0099999999999998</v>
      </c>
      <c r="D352">
        <f t="shared" si="8"/>
        <v>-0.98743200150065658</v>
      </c>
      <c r="E352" s="171">
        <v>4.6874999999999931E-2</v>
      </c>
    </row>
    <row r="353" spans="2:5">
      <c r="B353" t="s">
        <v>657</v>
      </c>
      <c r="C353">
        <v>159.93</v>
      </c>
      <c r="D353">
        <f t="shared" si="8"/>
        <v>2.2525930445393532</v>
      </c>
      <c r="E353" s="171">
        <v>4.6867840544609518E-2</v>
      </c>
    </row>
    <row r="354" spans="2:5">
      <c r="B354" t="s">
        <v>1340</v>
      </c>
      <c r="C354">
        <v>49.17</v>
      </c>
      <c r="D354">
        <f t="shared" si="8"/>
        <v>3.0737365368682683</v>
      </c>
      <c r="E354" s="171">
        <v>4.6838407494145258E-2</v>
      </c>
    </row>
    <row r="355" spans="2:5">
      <c r="B355" t="s">
        <v>2563</v>
      </c>
      <c r="C355">
        <v>12.07</v>
      </c>
      <c r="D355">
        <f t="shared" si="8"/>
        <v>-4.1302621127879233E-2</v>
      </c>
      <c r="E355" s="171">
        <v>4.6834345186470158E-2</v>
      </c>
    </row>
    <row r="356" spans="2:5">
      <c r="B356" t="s">
        <v>5039</v>
      </c>
      <c r="C356">
        <v>12.59</v>
      </c>
      <c r="D356">
        <f t="shared" si="8"/>
        <v>0.55432098765432103</v>
      </c>
      <c r="E356" s="171">
        <v>4.6550290939318416E-2</v>
      </c>
    </row>
    <row r="357" spans="2:5">
      <c r="B357" t="s">
        <v>2770</v>
      </c>
      <c r="C357">
        <v>8.1</v>
      </c>
      <c r="D357">
        <f t="shared" si="8"/>
        <v>-0.10299003322259134</v>
      </c>
      <c r="E357" s="171">
        <v>4.6511627906976667E-2</v>
      </c>
    </row>
    <row r="358" spans="2:5">
      <c r="B358" t="s">
        <v>5409</v>
      </c>
      <c r="C358">
        <v>9.0299999999999994</v>
      </c>
      <c r="D358">
        <f t="shared" si="8"/>
        <v>-0.2456140350877194</v>
      </c>
      <c r="E358" s="171">
        <v>4.6349942062572251E-2</v>
      </c>
    </row>
    <row r="359" spans="2:5">
      <c r="B359" t="s">
        <v>3129</v>
      </c>
      <c r="C359">
        <v>11.97</v>
      </c>
      <c r="D359">
        <f t="shared" si="8"/>
        <v>9.5929203539823025</v>
      </c>
      <c r="E359" s="171">
        <v>4.6328671328671432E-2</v>
      </c>
    </row>
    <row r="360" spans="2:5">
      <c r="B360" t="s">
        <v>7055</v>
      </c>
      <c r="C360">
        <v>1.1299999999999999</v>
      </c>
      <c r="D360">
        <f t="shared" si="8"/>
        <v>-0.93673012318029125</v>
      </c>
      <c r="E360" s="171">
        <v>4.6296296296296127E-2</v>
      </c>
    </row>
    <row r="361" spans="2:5">
      <c r="B361" t="s">
        <v>4154</v>
      </c>
      <c r="C361">
        <v>17.86</v>
      </c>
      <c r="D361">
        <f t="shared" si="8"/>
        <v>12.132352941176469</v>
      </c>
      <c r="E361" s="171">
        <v>4.6280023432923208E-2</v>
      </c>
    </row>
    <row r="362" spans="2:5">
      <c r="B362" t="s">
        <v>6168</v>
      </c>
      <c r="C362">
        <v>1.36</v>
      </c>
      <c r="D362">
        <f t="shared" si="8"/>
        <v>-0.89316575019638655</v>
      </c>
      <c r="E362" s="171">
        <v>4.6153846153846191E-2</v>
      </c>
    </row>
    <row r="363" spans="2:5">
      <c r="B363" t="s">
        <v>4752</v>
      </c>
      <c r="C363">
        <v>12.73</v>
      </c>
      <c r="D363">
        <f t="shared" si="8"/>
        <v>-0.86636573588074739</v>
      </c>
      <c r="E363" s="171">
        <v>4.6014790468364875E-2</v>
      </c>
    </row>
    <row r="364" spans="2:5">
      <c r="B364" t="s">
        <v>1068</v>
      </c>
      <c r="C364">
        <v>95.26</v>
      </c>
      <c r="D364">
        <f t="shared" si="8"/>
        <v>4.1715526601520088</v>
      </c>
      <c r="E364" s="171">
        <v>4.600856484023292E-2</v>
      </c>
    </row>
    <row r="365" spans="2:5">
      <c r="B365" t="s">
        <v>4176</v>
      </c>
      <c r="C365">
        <v>18.420000000000002</v>
      </c>
      <c r="D365">
        <f t="shared" si="8"/>
        <v>0.44583987441130307</v>
      </c>
      <c r="E365" s="171">
        <v>4.5996592844974579E-2</v>
      </c>
    </row>
    <row r="366" spans="2:5">
      <c r="B366" t="s">
        <v>3696</v>
      </c>
      <c r="C366">
        <v>12.74</v>
      </c>
      <c r="D366">
        <f t="shared" si="8"/>
        <v>6</v>
      </c>
      <c r="E366" s="171">
        <v>4.5977011494252915E-2</v>
      </c>
    </row>
    <row r="367" spans="2:5">
      <c r="B367" t="s">
        <v>6372</v>
      </c>
      <c r="C367">
        <v>1.82</v>
      </c>
      <c r="D367">
        <f t="shared" si="8"/>
        <v>0</v>
      </c>
      <c r="E367" s="171">
        <v>4.5977011494252915E-2</v>
      </c>
    </row>
    <row r="368" spans="2:5">
      <c r="B368" t="s">
        <v>6813</v>
      </c>
      <c r="C368">
        <v>1.82</v>
      </c>
      <c r="D368">
        <f t="shared" si="8"/>
        <v>-0.84323858742463387</v>
      </c>
      <c r="E368" s="171">
        <v>4.5977011494252915E-2</v>
      </c>
    </row>
    <row r="369" spans="2:5">
      <c r="B369" t="s">
        <v>4839</v>
      </c>
      <c r="C369">
        <v>11.61</v>
      </c>
      <c r="D369">
        <f t="shared" si="8"/>
        <v>-0.40061951471347451</v>
      </c>
      <c r="E369" s="171">
        <v>4.5945945945945928E-2</v>
      </c>
    </row>
    <row r="370" spans="2:5">
      <c r="B370" t="s">
        <v>1840</v>
      </c>
      <c r="C370">
        <v>19.37</v>
      </c>
      <c r="D370">
        <f t="shared" si="8"/>
        <v>0.24967741935483878</v>
      </c>
      <c r="E370" s="171">
        <v>4.5896328293736577E-2</v>
      </c>
    </row>
    <row r="371" spans="2:5">
      <c r="B371" t="s">
        <v>3755</v>
      </c>
      <c r="C371">
        <v>15.5</v>
      </c>
      <c r="D371">
        <f t="shared" si="8"/>
        <v>10.313868613138684</v>
      </c>
      <c r="E371" s="171">
        <v>4.5883940620782708E-2</v>
      </c>
    </row>
    <row r="372" spans="2:5">
      <c r="B372" t="s">
        <v>6879</v>
      </c>
      <c r="C372">
        <v>1.37</v>
      </c>
      <c r="D372">
        <f t="shared" si="8"/>
        <v>-0.94599921166732359</v>
      </c>
      <c r="E372" s="171">
        <v>4.5801526717557293E-2</v>
      </c>
    </row>
    <row r="373" spans="2:5">
      <c r="B373" t="s">
        <v>2257</v>
      </c>
      <c r="C373">
        <v>25.37</v>
      </c>
      <c r="D373">
        <f t="shared" si="8"/>
        <v>0.72937968643490125</v>
      </c>
      <c r="E373" s="171">
        <v>4.5754328112118686E-2</v>
      </c>
    </row>
    <row r="374" spans="2:5">
      <c r="B374" t="s">
        <v>1801</v>
      </c>
      <c r="C374">
        <v>14.67</v>
      </c>
      <c r="D374">
        <f t="shared" si="8"/>
        <v>9.6304347826086953</v>
      </c>
      <c r="E374" s="171">
        <v>4.5616535994297977E-2</v>
      </c>
    </row>
    <row r="375" spans="2:5">
      <c r="B375" t="s">
        <v>6977</v>
      </c>
      <c r="C375">
        <v>1.38</v>
      </c>
      <c r="D375">
        <f t="shared" si="8"/>
        <v>-0.91460396039603964</v>
      </c>
      <c r="E375" s="171">
        <v>4.5454545454545324E-2</v>
      </c>
    </row>
    <row r="376" spans="2:5">
      <c r="B376" t="s">
        <v>2981</v>
      </c>
      <c r="C376">
        <v>16.16</v>
      </c>
      <c r="D376">
        <f t="shared" si="8"/>
        <v>5.3622047244094491</v>
      </c>
      <c r="E376" s="171">
        <v>4.5278137128072396E-2</v>
      </c>
    </row>
    <row r="377" spans="2:5">
      <c r="B377" t="s">
        <v>7717</v>
      </c>
      <c r="C377">
        <v>2.54</v>
      </c>
      <c r="D377">
        <f t="shared" si="8"/>
        <v>-0.88903451288772395</v>
      </c>
      <c r="E377" s="171">
        <v>4.5267489711934103E-2</v>
      </c>
    </row>
    <row r="378" spans="2:5">
      <c r="B378" t="s">
        <v>2293</v>
      </c>
      <c r="C378">
        <v>22.89</v>
      </c>
      <c r="D378">
        <f t="shared" si="8"/>
        <v>0.16370106761565828</v>
      </c>
      <c r="E378" s="171">
        <v>4.5205479452054886E-2</v>
      </c>
    </row>
    <row r="379" spans="2:5">
      <c r="B379" t="s">
        <v>3881</v>
      </c>
      <c r="C379">
        <v>19.670000000000002</v>
      </c>
      <c r="D379">
        <f t="shared" si="8"/>
        <v>11.141975308641975</v>
      </c>
      <c r="E379" s="171">
        <v>4.5164718384697204E-2</v>
      </c>
    </row>
    <row r="380" spans="2:5">
      <c r="B380" t="s">
        <v>7191</v>
      </c>
      <c r="C380">
        <v>1.62</v>
      </c>
      <c r="D380">
        <f t="shared" si="8"/>
        <v>-0.84102060843964677</v>
      </c>
      <c r="E380" s="171">
        <v>4.5161290322580684E-2</v>
      </c>
    </row>
    <row r="381" spans="2:5">
      <c r="B381" t="s">
        <v>3332</v>
      </c>
      <c r="C381">
        <v>10.19</v>
      </c>
      <c r="D381">
        <f t="shared" si="8"/>
        <v>3.3922413793103448</v>
      </c>
      <c r="E381" s="171">
        <v>4.5128205128205076E-2</v>
      </c>
    </row>
    <row r="382" spans="2:5">
      <c r="B382" t="s">
        <v>7588</v>
      </c>
      <c r="C382">
        <v>2.3199999999999998</v>
      </c>
      <c r="D382">
        <f t="shared" si="8"/>
        <v>0.11004784688995216</v>
      </c>
      <c r="E382" s="171">
        <v>4.5045045045044883E-2</v>
      </c>
    </row>
    <row r="383" spans="2:5">
      <c r="B383" t="s">
        <v>6422</v>
      </c>
      <c r="C383">
        <v>2.09</v>
      </c>
      <c r="D383">
        <f t="shared" si="8"/>
        <v>-0.75029868578255676</v>
      </c>
      <c r="E383" s="171">
        <v>4.4999999999999929E-2</v>
      </c>
    </row>
    <row r="384" spans="2:5">
      <c r="B384" t="s">
        <v>5332</v>
      </c>
      <c r="C384">
        <v>8.3699999999999992</v>
      </c>
      <c r="D384">
        <f t="shared" si="8"/>
        <v>-0.30826446280991737</v>
      </c>
      <c r="E384" s="171">
        <v>4.494382022471903E-2</v>
      </c>
    </row>
    <row r="385" spans="2:5">
      <c r="B385" t="s">
        <v>4834</v>
      </c>
      <c r="C385">
        <v>12.1</v>
      </c>
      <c r="D385">
        <f t="shared" si="8"/>
        <v>-0.18791946308724836</v>
      </c>
      <c r="E385" s="171">
        <v>4.4905008635578544E-2</v>
      </c>
    </row>
    <row r="386" spans="2:5">
      <c r="B386" t="s">
        <v>3654</v>
      </c>
      <c r="C386">
        <v>14.9</v>
      </c>
      <c r="D386">
        <f t="shared" si="8"/>
        <v>8.1411042944785272</v>
      </c>
      <c r="E386" s="171">
        <v>4.4880785413744781E-2</v>
      </c>
    </row>
    <row r="387" spans="2:5">
      <c r="B387" t="s">
        <v>6854</v>
      </c>
      <c r="C387">
        <v>1.63</v>
      </c>
      <c r="D387">
        <f t="shared" ref="D387:D450" si="9">(C387-C388)/C388</f>
        <v>-0.3004291845493563</v>
      </c>
      <c r="E387" s="171">
        <v>4.4871794871794768E-2</v>
      </c>
    </row>
    <row r="388" spans="2:5">
      <c r="B388" t="s">
        <v>7452</v>
      </c>
      <c r="C388">
        <v>2.33</v>
      </c>
      <c r="D388">
        <f t="shared" si="9"/>
        <v>-0.83079157588961505</v>
      </c>
      <c r="E388" s="171">
        <v>4.4843049327354299E-2</v>
      </c>
    </row>
    <row r="389" spans="2:5">
      <c r="B389" t="s">
        <v>2925</v>
      </c>
      <c r="C389">
        <v>13.77</v>
      </c>
      <c r="D389">
        <f t="shared" si="9"/>
        <v>9.1990483743061083E-2</v>
      </c>
      <c r="E389" s="171">
        <v>4.4764795144157807E-2</v>
      </c>
    </row>
    <row r="390" spans="2:5">
      <c r="B390" t="s">
        <v>2562</v>
      </c>
      <c r="C390">
        <v>12.61</v>
      </c>
      <c r="D390">
        <f t="shared" si="9"/>
        <v>-0.92049180327868863</v>
      </c>
      <c r="E390" s="171">
        <v>4.4739022369511112E-2</v>
      </c>
    </row>
    <row r="391" spans="2:5">
      <c r="B391" t="s">
        <v>417</v>
      </c>
      <c r="C391">
        <v>158.6</v>
      </c>
      <c r="D391">
        <f t="shared" si="9"/>
        <v>22.392330383480825</v>
      </c>
      <c r="E391" s="171">
        <v>4.4726961333245448E-2</v>
      </c>
    </row>
    <row r="392" spans="2:5">
      <c r="B392" t="s">
        <v>5655</v>
      </c>
      <c r="C392">
        <v>6.78</v>
      </c>
      <c r="D392">
        <f t="shared" si="9"/>
        <v>2.6063829787234045</v>
      </c>
      <c r="E392" s="171">
        <v>4.4684129429892146E-2</v>
      </c>
    </row>
    <row r="393" spans="2:5">
      <c r="B393" t="s">
        <v>6426</v>
      </c>
      <c r="C393">
        <v>1.88</v>
      </c>
      <c r="D393">
        <f t="shared" si="9"/>
        <v>-0.85735963581183616</v>
      </c>
      <c r="E393" s="171">
        <v>4.4444444444444363E-2</v>
      </c>
    </row>
    <row r="394" spans="2:5">
      <c r="B394" t="s">
        <v>3499</v>
      </c>
      <c r="C394">
        <v>13.18</v>
      </c>
      <c r="D394">
        <f t="shared" si="9"/>
        <v>5.2169811320754711</v>
      </c>
      <c r="E394" s="171">
        <v>4.4374009508716367E-2</v>
      </c>
    </row>
    <row r="395" spans="2:5">
      <c r="B395" t="s">
        <v>6760</v>
      </c>
      <c r="C395">
        <v>2.12</v>
      </c>
      <c r="D395">
        <f t="shared" si="9"/>
        <v>-0.92500884329678101</v>
      </c>
      <c r="E395" s="171">
        <v>4.4334975369458282E-2</v>
      </c>
    </row>
    <row r="396" spans="2:5">
      <c r="B396" t="s">
        <v>1434</v>
      </c>
      <c r="C396">
        <v>28.27</v>
      </c>
      <c r="D396">
        <f t="shared" si="9"/>
        <v>0.5380848748639826</v>
      </c>
      <c r="E396" s="171">
        <v>4.432951606944955E-2</v>
      </c>
    </row>
    <row r="397" spans="2:5">
      <c r="B397" t="s">
        <v>4522</v>
      </c>
      <c r="C397">
        <v>18.38</v>
      </c>
      <c r="D397">
        <f t="shared" si="9"/>
        <v>-0.13505882352941181</v>
      </c>
      <c r="E397" s="171">
        <v>4.431818181818168E-2</v>
      </c>
    </row>
    <row r="398" spans="2:5">
      <c r="B398" t="s">
        <v>4541</v>
      </c>
      <c r="C398">
        <v>21.25</v>
      </c>
      <c r="D398">
        <f t="shared" si="9"/>
        <v>0.57640949554896137</v>
      </c>
      <c r="E398" s="171">
        <v>4.4226044226044155E-2</v>
      </c>
    </row>
    <row r="399" spans="2:5">
      <c r="B399" t="s">
        <v>2546</v>
      </c>
      <c r="C399">
        <v>13.48</v>
      </c>
      <c r="D399">
        <f t="shared" si="9"/>
        <v>-0.73784519642162572</v>
      </c>
      <c r="E399" s="171">
        <v>4.4151820294345487E-2</v>
      </c>
    </row>
    <row r="400" spans="2:5">
      <c r="B400" t="s">
        <v>1332</v>
      </c>
      <c r="C400">
        <v>51.42</v>
      </c>
      <c r="D400">
        <f t="shared" si="9"/>
        <v>29.975903614457835</v>
      </c>
      <c r="E400" s="171">
        <v>4.4060913705583793E-2</v>
      </c>
    </row>
    <row r="401" spans="2:5">
      <c r="B401" t="s">
        <v>6374</v>
      </c>
      <c r="C401">
        <v>1.66</v>
      </c>
      <c r="D401">
        <f t="shared" si="9"/>
        <v>-0.90562819783968163</v>
      </c>
      <c r="E401" s="171">
        <v>4.4025157232704303E-2</v>
      </c>
    </row>
    <row r="402" spans="2:5">
      <c r="B402" t="s">
        <v>3050</v>
      </c>
      <c r="C402">
        <v>17.59</v>
      </c>
      <c r="D402">
        <f t="shared" si="9"/>
        <v>-7.5184016824395364E-2</v>
      </c>
      <c r="E402" s="171">
        <v>4.3916913946587442E-2</v>
      </c>
    </row>
    <row r="403" spans="2:5">
      <c r="B403" t="s">
        <v>1926</v>
      </c>
      <c r="C403">
        <v>19.02</v>
      </c>
      <c r="D403">
        <f t="shared" si="9"/>
        <v>0.73857404021937845</v>
      </c>
      <c r="E403" s="171">
        <v>4.3907793633369968E-2</v>
      </c>
    </row>
    <row r="404" spans="2:5">
      <c r="B404" t="s">
        <v>3225</v>
      </c>
      <c r="C404">
        <v>10.94</v>
      </c>
      <c r="D404">
        <f t="shared" si="9"/>
        <v>-0.33454987834549887</v>
      </c>
      <c r="E404" s="171">
        <v>4.389312977099228E-2</v>
      </c>
    </row>
    <row r="405" spans="2:5">
      <c r="B405" t="s">
        <v>2357</v>
      </c>
      <c r="C405">
        <v>16.440000000000001</v>
      </c>
      <c r="D405">
        <f t="shared" si="9"/>
        <v>10.496503496503498</v>
      </c>
      <c r="E405" s="171">
        <v>4.3809523809523888E-2</v>
      </c>
    </row>
    <row r="406" spans="2:5">
      <c r="B406" t="s">
        <v>6948</v>
      </c>
      <c r="C406">
        <v>1.43</v>
      </c>
      <c r="D406">
        <f t="shared" si="9"/>
        <v>-0.91911764705882359</v>
      </c>
      <c r="E406" s="171">
        <v>4.3795620437956075E-2</v>
      </c>
    </row>
    <row r="407" spans="2:5">
      <c r="B407" t="s">
        <v>1719</v>
      </c>
      <c r="C407">
        <v>17.68</v>
      </c>
      <c r="D407">
        <f t="shared" si="9"/>
        <v>2.5149105367793236</v>
      </c>
      <c r="E407" s="171">
        <v>4.3683589138134499E-2</v>
      </c>
    </row>
    <row r="408" spans="2:5">
      <c r="B408" t="s">
        <v>5527</v>
      </c>
      <c r="C408">
        <v>5.03</v>
      </c>
      <c r="D408">
        <f t="shared" si="9"/>
        <v>-0.68679950186799488</v>
      </c>
      <c r="E408" s="171">
        <v>4.3568464730290447E-2</v>
      </c>
    </row>
    <row r="409" spans="2:5">
      <c r="B409" t="s">
        <v>4206</v>
      </c>
      <c r="C409">
        <v>16.059999999999999</v>
      </c>
      <c r="D409">
        <f t="shared" si="9"/>
        <v>-0.88388402863133542</v>
      </c>
      <c r="E409" s="171">
        <v>4.3534762833008327E-2</v>
      </c>
    </row>
    <row r="410" spans="2:5">
      <c r="B410" t="s">
        <v>443</v>
      </c>
      <c r="C410">
        <v>138.31</v>
      </c>
      <c r="D410">
        <f t="shared" si="9"/>
        <v>4.9978317432784047</v>
      </c>
      <c r="E410" s="171">
        <v>4.353402746340735E-2</v>
      </c>
    </row>
    <row r="411" spans="2:5">
      <c r="B411" t="s">
        <v>4623</v>
      </c>
      <c r="C411">
        <v>23.06</v>
      </c>
      <c r="D411">
        <f t="shared" si="9"/>
        <v>0.27968923418423969</v>
      </c>
      <c r="E411" s="171">
        <v>4.3438914027149195E-2</v>
      </c>
    </row>
    <row r="412" spans="2:5">
      <c r="B412" t="s">
        <v>2396</v>
      </c>
      <c r="C412">
        <v>18.02</v>
      </c>
      <c r="D412">
        <f t="shared" si="9"/>
        <v>0.41444270015698581</v>
      </c>
      <c r="E412" s="171">
        <v>4.3427909669947889E-2</v>
      </c>
    </row>
    <row r="413" spans="2:5">
      <c r="B413" t="s">
        <v>5037</v>
      </c>
      <c r="C413">
        <v>12.74</v>
      </c>
      <c r="D413">
        <f t="shared" si="9"/>
        <v>-0.33852544132917967</v>
      </c>
      <c r="E413" s="171">
        <v>4.340704340704335E-2</v>
      </c>
    </row>
    <row r="414" spans="2:5">
      <c r="B414" t="s">
        <v>1917</v>
      </c>
      <c r="C414">
        <v>19.260000000000002</v>
      </c>
      <c r="D414">
        <f t="shared" si="9"/>
        <v>5.6643598615916959</v>
      </c>
      <c r="E414" s="171">
        <v>4.3336944745395484E-2</v>
      </c>
    </row>
    <row r="415" spans="2:5">
      <c r="B415" t="s">
        <v>7677</v>
      </c>
      <c r="C415">
        <v>2.89</v>
      </c>
      <c r="D415">
        <f t="shared" si="9"/>
        <v>9.0566037735849134E-2</v>
      </c>
      <c r="E415" s="171">
        <v>4.3321299638989209E-2</v>
      </c>
    </row>
    <row r="416" spans="2:5">
      <c r="B416" t="s">
        <v>7348</v>
      </c>
      <c r="C416">
        <v>2.65</v>
      </c>
      <c r="D416">
        <f t="shared" si="9"/>
        <v>-0.94635627530364375</v>
      </c>
      <c r="E416" s="171">
        <v>4.3307086614173179E-2</v>
      </c>
    </row>
    <row r="417" spans="2:5">
      <c r="B417" t="s">
        <v>1117</v>
      </c>
      <c r="C417">
        <v>49.4</v>
      </c>
      <c r="D417">
        <f t="shared" si="9"/>
        <v>0.49606299212598409</v>
      </c>
      <c r="E417" s="171">
        <v>4.3294614572333627E-2</v>
      </c>
    </row>
    <row r="418" spans="2:5">
      <c r="B418" t="s">
        <v>1399</v>
      </c>
      <c r="C418">
        <v>33.020000000000003</v>
      </c>
      <c r="D418">
        <f t="shared" si="9"/>
        <v>18.53846153846154</v>
      </c>
      <c r="E418" s="171">
        <v>4.3285939968404567E-2</v>
      </c>
    </row>
    <row r="419" spans="2:5">
      <c r="B419" t="s">
        <v>7190</v>
      </c>
      <c r="C419">
        <v>1.69</v>
      </c>
      <c r="D419">
        <f t="shared" si="9"/>
        <v>-0.87762490948587979</v>
      </c>
      <c r="E419" s="171">
        <v>4.3209876543209777E-2</v>
      </c>
    </row>
    <row r="420" spans="2:5">
      <c r="B420" t="s">
        <v>5058</v>
      </c>
      <c r="C420">
        <v>13.81</v>
      </c>
      <c r="D420">
        <f t="shared" si="9"/>
        <v>-8.1781914893616942E-2</v>
      </c>
      <c r="E420" s="171">
        <v>4.3051359516616337E-2</v>
      </c>
    </row>
    <row r="421" spans="2:5">
      <c r="B421" t="s">
        <v>1567</v>
      </c>
      <c r="C421">
        <v>15.04</v>
      </c>
      <c r="D421">
        <f t="shared" si="9"/>
        <v>7.8470588235294123</v>
      </c>
      <c r="E421" s="171">
        <v>4.2995839112343913E-2</v>
      </c>
    </row>
    <row r="422" spans="2:5">
      <c r="B422" t="s">
        <v>6853</v>
      </c>
      <c r="C422">
        <v>1.7</v>
      </c>
      <c r="D422">
        <f t="shared" si="9"/>
        <v>-0.87934705464868701</v>
      </c>
      <c r="E422" s="171">
        <v>4.2944785276073663E-2</v>
      </c>
    </row>
    <row r="423" spans="2:5">
      <c r="B423" t="s">
        <v>4481</v>
      </c>
      <c r="C423">
        <v>14.09</v>
      </c>
      <c r="D423">
        <f t="shared" si="9"/>
        <v>5.4337899543379002</v>
      </c>
      <c r="E423" s="171">
        <v>4.2931162102146564E-2</v>
      </c>
    </row>
    <row r="424" spans="2:5">
      <c r="B424" t="s">
        <v>6800</v>
      </c>
      <c r="C424">
        <v>2.19</v>
      </c>
      <c r="D424">
        <f t="shared" si="9"/>
        <v>0</v>
      </c>
      <c r="E424" s="171">
        <v>4.2857142857142788E-2</v>
      </c>
    </row>
    <row r="425" spans="2:5">
      <c r="B425" t="s">
        <v>6835</v>
      </c>
      <c r="C425">
        <v>2.19</v>
      </c>
      <c r="D425">
        <f t="shared" si="9"/>
        <v>-0.85061391541609821</v>
      </c>
      <c r="E425" s="171">
        <v>4.2857142857142788E-2</v>
      </c>
    </row>
    <row r="426" spans="2:5">
      <c r="B426" t="s">
        <v>2503</v>
      </c>
      <c r="C426">
        <v>14.66</v>
      </c>
      <c r="D426">
        <f t="shared" si="9"/>
        <v>1.2212121212121214</v>
      </c>
      <c r="E426" s="171">
        <v>4.2674253200568966E-2</v>
      </c>
    </row>
    <row r="427" spans="2:5">
      <c r="B427" t="s">
        <v>5649</v>
      </c>
      <c r="C427">
        <v>6.6</v>
      </c>
      <c r="D427">
        <f t="shared" si="9"/>
        <v>-0.4815396700706992</v>
      </c>
      <c r="E427" s="171">
        <v>4.2654028436018891E-2</v>
      </c>
    </row>
    <row r="428" spans="2:5">
      <c r="B428" t="s">
        <v>4750</v>
      </c>
      <c r="C428">
        <v>12.73</v>
      </c>
      <c r="D428">
        <f t="shared" si="9"/>
        <v>7.6598639455782314</v>
      </c>
      <c r="E428" s="171">
        <v>4.2588042588042552E-2</v>
      </c>
    </row>
    <row r="429" spans="2:5">
      <c r="B429" t="s">
        <v>6177</v>
      </c>
      <c r="C429">
        <v>1.47</v>
      </c>
      <c r="D429">
        <f t="shared" si="9"/>
        <v>-0.25</v>
      </c>
      <c r="E429" s="171">
        <v>4.2553191489361743E-2</v>
      </c>
    </row>
    <row r="430" spans="2:5">
      <c r="B430" t="s">
        <v>6425</v>
      </c>
      <c r="C430">
        <v>1.96</v>
      </c>
      <c r="D430">
        <f t="shared" si="9"/>
        <v>0.33333333333333331</v>
      </c>
      <c r="E430" s="171">
        <v>4.2553191489361743E-2</v>
      </c>
    </row>
    <row r="431" spans="2:5">
      <c r="B431" t="s">
        <v>6544</v>
      </c>
      <c r="C431">
        <v>1.47</v>
      </c>
      <c r="D431">
        <f t="shared" si="9"/>
        <v>-0.97337921043100328</v>
      </c>
      <c r="E431" s="171">
        <v>4.2553191489361743E-2</v>
      </c>
    </row>
    <row r="432" spans="2:5">
      <c r="B432" t="s">
        <v>1164</v>
      </c>
      <c r="C432">
        <v>55.22</v>
      </c>
      <c r="D432">
        <f t="shared" si="9"/>
        <v>-0.65601445212732823</v>
      </c>
      <c r="E432" s="171">
        <v>4.2476873702095526E-2</v>
      </c>
    </row>
    <row r="433" spans="2:5">
      <c r="B433" t="s">
        <v>538</v>
      </c>
      <c r="C433">
        <v>160.53</v>
      </c>
      <c r="D433">
        <f t="shared" si="9"/>
        <v>8.7527339003645199</v>
      </c>
      <c r="E433" s="171">
        <v>4.2470290278589465E-2</v>
      </c>
    </row>
    <row r="434" spans="2:5">
      <c r="B434" t="s">
        <v>4035</v>
      </c>
      <c r="C434">
        <v>16.46</v>
      </c>
      <c r="D434">
        <f t="shared" si="9"/>
        <v>0.85988700564971765</v>
      </c>
      <c r="E434" s="171">
        <v>4.2431918936035574E-2</v>
      </c>
    </row>
    <row r="435" spans="2:5">
      <c r="B435" t="s">
        <v>2747</v>
      </c>
      <c r="C435">
        <v>8.85</v>
      </c>
      <c r="D435">
        <f t="shared" si="9"/>
        <v>-0.12289395441030726</v>
      </c>
      <c r="E435" s="171">
        <v>4.2402826855123608E-2</v>
      </c>
    </row>
    <row r="436" spans="2:5">
      <c r="B436" t="s">
        <v>3240</v>
      </c>
      <c r="C436">
        <v>10.09</v>
      </c>
      <c r="D436">
        <f t="shared" si="9"/>
        <v>-0.11022927689594357</v>
      </c>
      <c r="E436" s="171">
        <v>4.2355371900826465E-2</v>
      </c>
    </row>
    <row r="437" spans="2:5">
      <c r="B437" t="s">
        <v>5113</v>
      </c>
      <c r="C437">
        <v>11.34</v>
      </c>
      <c r="D437">
        <f t="shared" si="9"/>
        <v>-0.41029641185647425</v>
      </c>
      <c r="E437" s="171">
        <v>4.2279411764705795E-2</v>
      </c>
    </row>
    <row r="438" spans="2:5">
      <c r="B438" t="s">
        <v>3892</v>
      </c>
      <c r="C438">
        <v>19.23</v>
      </c>
      <c r="D438">
        <f t="shared" si="9"/>
        <v>1.228273464658169</v>
      </c>
      <c r="E438" s="171">
        <v>4.2276422764227703E-2</v>
      </c>
    </row>
    <row r="439" spans="2:5">
      <c r="B439" t="s">
        <v>5410</v>
      </c>
      <c r="C439">
        <v>8.6300000000000008</v>
      </c>
      <c r="D439">
        <f t="shared" si="9"/>
        <v>2.887387387387387</v>
      </c>
      <c r="E439" s="171">
        <v>4.2270531400966357E-2</v>
      </c>
    </row>
    <row r="440" spans="2:5">
      <c r="B440" t="s">
        <v>7728</v>
      </c>
      <c r="C440">
        <v>2.2200000000000002</v>
      </c>
      <c r="D440">
        <f t="shared" si="9"/>
        <v>-0.24999999999999992</v>
      </c>
      <c r="E440" s="171">
        <v>4.2253521126760708E-2</v>
      </c>
    </row>
    <row r="441" spans="2:5">
      <c r="B441" t="s">
        <v>5788</v>
      </c>
      <c r="C441">
        <v>2.96</v>
      </c>
      <c r="D441">
        <f t="shared" si="9"/>
        <v>0.71098265895953761</v>
      </c>
      <c r="E441" s="171">
        <v>4.2253521126760604E-2</v>
      </c>
    </row>
    <row r="442" spans="2:5">
      <c r="B442" t="s">
        <v>7231</v>
      </c>
      <c r="C442">
        <v>1.73</v>
      </c>
      <c r="D442">
        <f t="shared" si="9"/>
        <v>-0.98987178736607928</v>
      </c>
      <c r="E442" s="171">
        <v>4.2168674698795219E-2</v>
      </c>
    </row>
    <row r="443" spans="2:5">
      <c r="B443" t="s">
        <v>616</v>
      </c>
      <c r="C443">
        <v>170.81</v>
      </c>
      <c r="D443">
        <f t="shared" si="9"/>
        <v>6.7570390554041779</v>
      </c>
      <c r="E443" s="171">
        <v>4.215985356924952E-2</v>
      </c>
    </row>
    <row r="444" spans="2:5">
      <c r="B444" t="s">
        <v>2298</v>
      </c>
      <c r="C444">
        <v>22.02</v>
      </c>
      <c r="D444">
        <f t="shared" si="9"/>
        <v>0.71095571095571097</v>
      </c>
      <c r="E444" s="171">
        <v>4.2120208234737368E-2</v>
      </c>
    </row>
    <row r="445" spans="2:5">
      <c r="B445" t="s">
        <v>4294</v>
      </c>
      <c r="C445">
        <v>12.87</v>
      </c>
      <c r="D445">
        <f t="shared" si="9"/>
        <v>7.6375838926174486</v>
      </c>
      <c r="E445" s="171">
        <v>4.2105263157894701E-2</v>
      </c>
    </row>
    <row r="446" spans="2:5">
      <c r="B446" t="s">
        <v>6974</v>
      </c>
      <c r="C446">
        <v>1.49</v>
      </c>
      <c r="D446">
        <f t="shared" si="9"/>
        <v>-0.94235976789168285</v>
      </c>
      <c r="E446" s="171">
        <v>4.1958041958041994E-2</v>
      </c>
    </row>
    <row r="447" spans="2:5">
      <c r="B447" t="s">
        <v>4561</v>
      </c>
      <c r="C447">
        <v>25.85</v>
      </c>
      <c r="D447">
        <f t="shared" si="9"/>
        <v>-0.84875080451699725</v>
      </c>
      <c r="E447" s="171">
        <v>4.191858121725122E-2</v>
      </c>
    </row>
    <row r="448" spans="2:5">
      <c r="B448" t="s">
        <v>625</v>
      </c>
      <c r="C448">
        <v>170.91</v>
      </c>
      <c r="D448">
        <f t="shared" si="9"/>
        <v>18.622273249138917</v>
      </c>
      <c r="E448" s="171">
        <v>4.1880029261155846E-2</v>
      </c>
    </row>
    <row r="449" spans="2:5">
      <c r="B449" t="s">
        <v>5194</v>
      </c>
      <c r="C449">
        <v>8.7100000000000009</v>
      </c>
      <c r="D449">
        <f t="shared" si="9"/>
        <v>-0.83346080305927339</v>
      </c>
      <c r="E449" s="171">
        <v>4.1866028708134141E-2</v>
      </c>
    </row>
    <row r="450" spans="2:5">
      <c r="B450" t="s">
        <v>1330</v>
      </c>
      <c r="C450">
        <v>52.3</v>
      </c>
      <c r="D450">
        <f t="shared" si="9"/>
        <v>1.7555321390937826</v>
      </c>
      <c r="E450" s="171">
        <v>4.183266932270905E-2</v>
      </c>
    </row>
    <row r="451" spans="2:5">
      <c r="B451" t="s">
        <v>1857</v>
      </c>
      <c r="C451">
        <v>18.98</v>
      </c>
      <c r="D451">
        <f t="shared" ref="D451:D514" si="10">(C451-C452)/C452</f>
        <v>-5.0525262631315564E-2</v>
      </c>
      <c r="E451" s="171">
        <v>4.1712403951701518E-2</v>
      </c>
    </row>
    <row r="452" spans="2:5">
      <c r="B452" t="s">
        <v>4644</v>
      </c>
      <c r="C452">
        <v>19.989999999999998</v>
      </c>
      <c r="D452">
        <f t="shared" si="10"/>
        <v>14.991999999999999</v>
      </c>
      <c r="E452" s="171">
        <v>4.1688379364252064E-2</v>
      </c>
    </row>
    <row r="453" spans="2:5">
      <c r="B453" t="s">
        <v>7078</v>
      </c>
      <c r="C453">
        <v>1.25</v>
      </c>
      <c r="D453">
        <f t="shared" si="10"/>
        <v>-0.72345132743362828</v>
      </c>
      <c r="E453" s="171">
        <v>4.1666666666666706E-2</v>
      </c>
    </row>
    <row r="454" spans="2:5">
      <c r="B454" t="s">
        <v>5729</v>
      </c>
      <c r="C454">
        <v>4.5199999999999996</v>
      </c>
      <c r="D454">
        <f t="shared" si="10"/>
        <v>-0.80508840017248817</v>
      </c>
      <c r="E454" s="171">
        <v>4.1474654377880123E-2</v>
      </c>
    </row>
    <row r="455" spans="2:5">
      <c r="B455" t="s">
        <v>4580</v>
      </c>
      <c r="C455">
        <v>23.19</v>
      </c>
      <c r="D455">
        <f t="shared" si="10"/>
        <v>10.48019801980198</v>
      </c>
      <c r="E455" s="171">
        <v>4.1311180960934071E-2</v>
      </c>
    </row>
    <row r="456" spans="2:5">
      <c r="B456" t="s">
        <v>7158</v>
      </c>
      <c r="C456">
        <v>2.02</v>
      </c>
      <c r="D456">
        <f t="shared" si="10"/>
        <v>-0.86461126005361932</v>
      </c>
      <c r="E456" s="171">
        <v>4.1237113402061897E-2</v>
      </c>
    </row>
    <row r="457" spans="2:5">
      <c r="B457" t="s">
        <v>3614</v>
      </c>
      <c r="C457">
        <v>14.92</v>
      </c>
      <c r="D457">
        <f t="shared" si="10"/>
        <v>0.78682634730538925</v>
      </c>
      <c r="E457" s="171">
        <v>4.1172365666434042E-2</v>
      </c>
    </row>
    <row r="458" spans="2:5">
      <c r="B458" t="s">
        <v>2749</v>
      </c>
      <c r="C458">
        <v>8.35</v>
      </c>
      <c r="D458">
        <f t="shared" si="10"/>
        <v>-0.26690079016681306</v>
      </c>
      <c r="E458" s="171">
        <v>4.1147132169576071E-2</v>
      </c>
    </row>
    <row r="459" spans="2:5">
      <c r="B459" t="s">
        <v>1616</v>
      </c>
      <c r="C459">
        <v>11.39</v>
      </c>
      <c r="D459">
        <f t="shared" si="10"/>
        <v>-0.1017350157728706</v>
      </c>
      <c r="E459" s="171">
        <v>4.1133455210237757E-2</v>
      </c>
    </row>
    <row r="460" spans="2:5">
      <c r="B460" t="s">
        <v>4280</v>
      </c>
      <c r="C460">
        <v>12.68</v>
      </c>
      <c r="D460">
        <f t="shared" si="10"/>
        <v>0.4692931633835456</v>
      </c>
      <c r="E460" s="171">
        <v>4.1050903119868636E-2</v>
      </c>
    </row>
    <row r="461" spans="2:5">
      <c r="B461" t="s">
        <v>3272</v>
      </c>
      <c r="C461">
        <v>8.6300000000000008</v>
      </c>
      <c r="D461">
        <f t="shared" si="10"/>
        <v>-8.4835630965005196E-2</v>
      </c>
      <c r="E461" s="171">
        <v>4.1013268998793928E-2</v>
      </c>
    </row>
    <row r="462" spans="2:5">
      <c r="B462" t="s">
        <v>2650</v>
      </c>
      <c r="C462">
        <v>9.43</v>
      </c>
      <c r="D462">
        <f t="shared" si="10"/>
        <v>-0.28883861236802416</v>
      </c>
      <c r="E462" s="171">
        <v>4.0838852097130153E-2</v>
      </c>
    </row>
    <row r="463" spans="2:5">
      <c r="B463" t="s">
        <v>3695</v>
      </c>
      <c r="C463">
        <v>13.26</v>
      </c>
      <c r="D463">
        <f t="shared" si="10"/>
        <v>-0.78187201842408294</v>
      </c>
      <c r="E463" s="171">
        <v>4.0816326530612214E-2</v>
      </c>
    </row>
    <row r="464" spans="2:5">
      <c r="B464" t="s">
        <v>1296</v>
      </c>
      <c r="C464">
        <v>60.79</v>
      </c>
      <c r="D464">
        <f t="shared" si="10"/>
        <v>3.6653875671527243</v>
      </c>
      <c r="E464" s="171">
        <v>4.0746447526108592E-2</v>
      </c>
    </row>
    <row r="465" spans="2:5">
      <c r="B465" t="s">
        <v>4748</v>
      </c>
      <c r="C465">
        <v>13.03</v>
      </c>
      <c r="D465">
        <f t="shared" si="10"/>
        <v>-0.25028768699654774</v>
      </c>
      <c r="E465" s="171">
        <v>4.0734824281150141E-2</v>
      </c>
    </row>
    <row r="466" spans="2:5">
      <c r="B466" t="s">
        <v>1810</v>
      </c>
      <c r="C466">
        <v>17.38</v>
      </c>
      <c r="D466">
        <f t="shared" si="10"/>
        <v>1.8306188925081432</v>
      </c>
      <c r="E466" s="171">
        <v>4.0718562874251484E-2</v>
      </c>
    </row>
    <row r="467" spans="2:5">
      <c r="B467" t="s">
        <v>5505</v>
      </c>
      <c r="C467">
        <v>6.14</v>
      </c>
      <c r="D467">
        <f t="shared" si="10"/>
        <v>3.7968749999999996</v>
      </c>
      <c r="E467" s="171">
        <v>4.0677966101694801E-2</v>
      </c>
    </row>
    <row r="468" spans="2:5">
      <c r="B468" t="s">
        <v>6299</v>
      </c>
      <c r="C468">
        <v>1.28</v>
      </c>
      <c r="D468">
        <f t="shared" si="10"/>
        <v>-0.94950690335305721</v>
      </c>
      <c r="E468" s="171">
        <v>4.0650406504065074E-2</v>
      </c>
    </row>
    <row r="469" spans="2:5">
      <c r="B469" t="s">
        <v>4570</v>
      </c>
      <c r="C469">
        <v>25.35</v>
      </c>
      <c r="D469">
        <f t="shared" si="10"/>
        <v>0.90315315315315325</v>
      </c>
      <c r="E469" s="171">
        <v>4.0640394088670033E-2</v>
      </c>
    </row>
    <row r="470" spans="2:5">
      <c r="B470" t="s">
        <v>3495</v>
      </c>
      <c r="C470">
        <v>13.32</v>
      </c>
      <c r="D470">
        <f t="shared" si="10"/>
        <v>-0.25793871866295259</v>
      </c>
      <c r="E470" s="171">
        <v>4.0624999999999967E-2</v>
      </c>
    </row>
    <row r="471" spans="2:5">
      <c r="B471" t="s">
        <v>3802</v>
      </c>
      <c r="C471">
        <v>17.95</v>
      </c>
      <c r="D471">
        <f t="shared" si="10"/>
        <v>4.8279220779220777</v>
      </c>
      <c r="E471" s="171">
        <v>4.0579710144927492E-2</v>
      </c>
    </row>
    <row r="472" spans="2:5">
      <c r="B472" t="s">
        <v>7645</v>
      </c>
      <c r="C472">
        <v>3.08</v>
      </c>
      <c r="D472">
        <f t="shared" si="10"/>
        <v>-0.8878776847469968</v>
      </c>
      <c r="E472" s="171">
        <v>4.0540540540540577E-2</v>
      </c>
    </row>
    <row r="473" spans="2:5">
      <c r="B473" t="s">
        <v>2169</v>
      </c>
      <c r="C473">
        <v>27.47</v>
      </c>
      <c r="D473">
        <f t="shared" si="10"/>
        <v>1.1818903891977759</v>
      </c>
      <c r="E473" s="171">
        <v>4.0530303030303041E-2</v>
      </c>
    </row>
    <row r="474" spans="2:5">
      <c r="B474" t="s">
        <v>4833</v>
      </c>
      <c r="C474">
        <v>12.59</v>
      </c>
      <c r="D474">
        <f t="shared" si="10"/>
        <v>5.9944444444444436</v>
      </c>
      <c r="E474" s="171">
        <v>4.049586776859506E-2</v>
      </c>
    </row>
    <row r="475" spans="2:5">
      <c r="B475" t="s">
        <v>6393</v>
      </c>
      <c r="C475">
        <v>1.8</v>
      </c>
      <c r="D475">
        <f t="shared" si="10"/>
        <v>-0.93762993762993763</v>
      </c>
      <c r="E475" s="171">
        <v>4.0462427745664775E-2</v>
      </c>
    </row>
    <row r="476" spans="2:5">
      <c r="B476" t="s">
        <v>1427</v>
      </c>
      <c r="C476">
        <v>28.86</v>
      </c>
      <c r="D476">
        <f t="shared" si="10"/>
        <v>21.372093023255815</v>
      </c>
      <c r="E476" s="171">
        <v>4.0374909877433349E-2</v>
      </c>
    </row>
    <row r="477" spans="2:5">
      <c r="B477" t="s">
        <v>6215</v>
      </c>
      <c r="C477">
        <v>1.29</v>
      </c>
      <c r="D477">
        <f t="shared" si="10"/>
        <v>-0.5</v>
      </c>
      <c r="E477" s="171">
        <v>4.0322580645161324E-2</v>
      </c>
    </row>
    <row r="478" spans="2:5">
      <c r="B478" t="s">
        <v>7685</v>
      </c>
      <c r="C478">
        <v>2.58</v>
      </c>
      <c r="D478">
        <f t="shared" si="10"/>
        <v>-0.85307517084282458</v>
      </c>
      <c r="E478" s="171">
        <v>4.0322580645161324E-2</v>
      </c>
    </row>
    <row r="479" spans="2:5">
      <c r="B479" t="s">
        <v>2412</v>
      </c>
      <c r="C479">
        <v>17.559999999999999</v>
      </c>
      <c r="D479">
        <f t="shared" si="10"/>
        <v>10.329032258064515</v>
      </c>
      <c r="E479" s="171">
        <v>4.0284360189573445E-2</v>
      </c>
    </row>
    <row r="480" spans="2:5">
      <c r="B480" t="s">
        <v>6175</v>
      </c>
      <c r="C480">
        <v>1.55</v>
      </c>
      <c r="D480">
        <f t="shared" si="10"/>
        <v>-0.93108048021342815</v>
      </c>
      <c r="E480" s="171">
        <v>4.0268456375838965E-2</v>
      </c>
    </row>
    <row r="481" spans="2:5">
      <c r="B481" t="s">
        <v>1995</v>
      </c>
      <c r="C481">
        <v>22.49</v>
      </c>
      <c r="D481">
        <f t="shared" si="10"/>
        <v>8.6998550024166121E-2</v>
      </c>
      <c r="E481" s="171">
        <v>4.0240518038852792E-2</v>
      </c>
    </row>
    <row r="482" spans="2:5">
      <c r="B482" t="s">
        <v>4111</v>
      </c>
      <c r="C482">
        <v>20.69</v>
      </c>
      <c r="D482">
        <f t="shared" si="10"/>
        <v>-0.14960953555281534</v>
      </c>
      <c r="E482" s="171">
        <v>4.0221216691804965E-2</v>
      </c>
    </row>
    <row r="483" spans="2:5">
      <c r="B483" t="s">
        <v>4684</v>
      </c>
      <c r="C483">
        <v>24.33</v>
      </c>
      <c r="D483">
        <f t="shared" si="10"/>
        <v>9.4420600858369088</v>
      </c>
      <c r="E483" s="171">
        <v>4.0188114578879768E-2</v>
      </c>
    </row>
    <row r="484" spans="2:5">
      <c r="B484" t="s">
        <v>7730</v>
      </c>
      <c r="C484">
        <v>2.33</v>
      </c>
      <c r="D484">
        <f t="shared" si="10"/>
        <v>-0.5716911764705882</v>
      </c>
      <c r="E484" s="171">
        <v>4.0178571428571362E-2</v>
      </c>
    </row>
    <row r="485" spans="2:5">
      <c r="B485" t="s">
        <v>5700</v>
      </c>
      <c r="C485">
        <v>5.44</v>
      </c>
      <c r="D485">
        <f t="shared" si="10"/>
        <v>-0.5967383246849518</v>
      </c>
      <c r="E485" s="171">
        <v>4.0152963671128097E-2</v>
      </c>
    </row>
    <row r="486" spans="2:5">
      <c r="B486" t="s">
        <v>4800</v>
      </c>
      <c r="C486">
        <v>13.49</v>
      </c>
      <c r="D486">
        <f t="shared" si="10"/>
        <v>9.3769230769230756</v>
      </c>
      <c r="E486" s="171">
        <v>4.0092521202775601E-2</v>
      </c>
    </row>
    <row r="487" spans="2:5">
      <c r="B487" t="s">
        <v>6186</v>
      </c>
      <c r="C487">
        <v>1.3</v>
      </c>
      <c r="D487">
        <f t="shared" si="10"/>
        <v>-0.16666666666666666</v>
      </c>
      <c r="E487" s="171">
        <v>4.0000000000000036E-2</v>
      </c>
    </row>
    <row r="488" spans="2:5">
      <c r="B488" t="s">
        <v>7245</v>
      </c>
      <c r="C488">
        <v>1.56</v>
      </c>
      <c r="D488">
        <f t="shared" si="10"/>
        <v>-0.94842975206611579</v>
      </c>
      <c r="E488" s="171">
        <v>4.0000000000000036E-2</v>
      </c>
    </row>
    <row r="489" spans="2:5">
      <c r="B489" t="s">
        <v>1405</v>
      </c>
      <c r="C489">
        <v>30.25</v>
      </c>
      <c r="D489">
        <f t="shared" si="10"/>
        <v>-0.82750755545418264</v>
      </c>
      <c r="E489" s="171">
        <v>3.9876246132691653E-2</v>
      </c>
    </row>
    <row r="490" spans="2:5">
      <c r="B490" t="s">
        <v>612</v>
      </c>
      <c r="C490">
        <v>175.37</v>
      </c>
      <c r="D490">
        <f t="shared" si="10"/>
        <v>40.954545454545453</v>
      </c>
      <c r="E490" s="171">
        <v>3.9845834568633255E-2</v>
      </c>
    </row>
    <row r="491" spans="2:5">
      <c r="B491" t="s">
        <v>5731</v>
      </c>
      <c r="C491">
        <v>4.18</v>
      </c>
      <c r="D491">
        <f t="shared" si="10"/>
        <v>-0.78973843058350102</v>
      </c>
      <c r="E491" s="171">
        <v>3.9800995024875663E-2</v>
      </c>
    </row>
    <row r="492" spans="2:5">
      <c r="B492" t="s">
        <v>3890</v>
      </c>
      <c r="C492">
        <v>19.88</v>
      </c>
      <c r="D492">
        <f t="shared" si="10"/>
        <v>0.20484848484848478</v>
      </c>
      <c r="E492" s="171">
        <v>3.9748953974895293E-2</v>
      </c>
    </row>
    <row r="493" spans="2:5">
      <c r="B493" t="s">
        <v>1740</v>
      </c>
      <c r="C493">
        <v>16.5</v>
      </c>
      <c r="D493">
        <f t="shared" si="10"/>
        <v>0.12474437627811862</v>
      </c>
      <c r="E493" s="171">
        <v>3.9697542533081338E-2</v>
      </c>
    </row>
    <row r="494" spans="2:5">
      <c r="B494" t="s">
        <v>2446</v>
      </c>
      <c r="C494">
        <v>14.67</v>
      </c>
      <c r="D494">
        <f t="shared" si="10"/>
        <v>-0.2434244455905106</v>
      </c>
      <c r="E494" s="171">
        <v>3.9688164422395499E-2</v>
      </c>
    </row>
    <row r="495" spans="2:5">
      <c r="B495" t="s">
        <v>4531</v>
      </c>
      <c r="C495">
        <v>19.39</v>
      </c>
      <c r="D495">
        <f t="shared" si="10"/>
        <v>0.50777604976671864</v>
      </c>
      <c r="E495" s="171">
        <v>3.9678284182305741E-2</v>
      </c>
    </row>
    <row r="496" spans="2:5">
      <c r="B496" t="s">
        <v>4821</v>
      </c>
      <c r="C496">
        <v>12.86</v>
      </c>
      <c r="D496">
        <f t="shared" si="10"/>
        <v>1.129139072847682</v>
      </c>
      <c r="E496" s="171">
        <v>3.9611964430072776E-2</v>
      </c>
    </row>
    <row r="497" spans="2:5">
      <c r="B497" t="s">
        <v>5517</v>
      </c>
      <c r="C497">
        <v>6.04</v>
      </c>
      <c r="D497">
        <f t="shared" si="10"/>
        <v>2.8227848101265822</v>
      </c>
      <c r="E497" s="171">
        <v>3.9586919104991472E-2</v>
      </c>
    </row>
    <row r="498" spans="2:5">
      <c r="B498" t="s">
        <v>6475</v>
      </c>
      <c r="C498">
        <v>1.58</v>
      </c>
      <c r="D498">
        <f t="shared" si="10"/>
        <v>-0.91792207792207803</v>
      </c>
      <c r="E498" s="171">
        <v>3.9473684210526348E-2</v>
      </c>
    </row>
    <row r="499" spans="2:5">
      <c r="B499" t="s">
        <v>4515</v>
      </c>
      <c r="C499">
        <v>19.25</v>
      </c>
      <c r="D499">
        <f t="shared" si="10"/>
        <v>-0.69973483075963183</v>
      </c>
      <c r="E499" s="171">
        <v>3.9416846652267842E-2</v>
      </c>
    </row>
    <row r="500" spans="2:5">
      <c r="B500" t="s">
        <v>1305</v>
      </c>
      <c r="C500">
        <v>64.11</v>
      </c>
      <c r="D500">
        <f t="shared" si="10"/>
        <v>0.3409328592344697</v>
      </c>
      <c r="E500" s="171">
        <v>3.9396887159533073E-2</v>
      </c>
    </row>
    <row r="501" spans="2:5">
      <c r="B501" t="s">
        <v>1350</v>
      </c>
      <c r="C501">
        <v>47.81</v>
      </c>
      <c r="D501">
        <f t="shared" si="10"/>
        <v>2.288170563961486</v>
      </c>
      <c r="E501" s="171">
        <v>3.9347826086956569E-2</v>
      </c>
    </row>
    <row r="502" spans="2:5">
      <c r="B502" t="s">
        <v>3636</v>
      </c>
      <c r="C502">
        <v>14.54</v>
      </c>
      <c r="D502">
        <f t="shared" si="10"/>
        <v>-0.28725490196078429</v>
      </c>
      <c r="E502" s="171">
        <v>3.931379556826297E-2</v>
      </c>
    </row>
    <row r="503" spans="2:5">
      <c r="B503" t="s">
        <v>1965</v>
      </c>
      <c r="C503">
        <v>20.399999999999999</v>
      </c>
      <c r="D503">
        <f t="shared" si="10"/>
        <v>0.57043879907621231</v>
      </c>
      <c r="E503" s="171">
        <v>3.922567498726437E-2</v>
      </c>
    </row>
    <row r="504" spans="2:5">
      <c r="B504" t="s">
        <v>3532</v>
      </c>
      <c r="C504">
        <v>12.99</v>
      </c>
      <c r="D504">
        <f t="shared" si="10"/>
        <v>-0.67806691449814127</v>
      </c>
      <c r="E504" s="171">
        <v>3.920000000000002E-2</v>
      </c>
    </row>
    <row r="505" spans="2:5">
      <c r="B505" t="s">
        <v>1382</v>
      </c>
      <c r="C505">
        <v>40.35</v>
      </c>
      <c r="D505">
        <f t="shared" si="10"/>
        <v>5.6039279869067107</v>
      </c>
      <c r="E505" s="171">
        <v>3.9144990986350839E-2</v>
      </c>
    </row>
    <row r="506" spans="2:5">
      <c r="B506" t="s">
        <v>5673</v>
      </c>
      <c r="C506">
        <v>6.11</v>
      </c>
      <c r="D506">
        <f t="shared" si="10"/>
        <v>2.2849462365591395</v>
      </c>
      <c r="E506" s="171">
        <v>3.9115646258503473E-2</v>
      </c>
    </row>
    <row r="507" spans="2:5">
      <c r="B507" t="s">
        <v>7148</v>
      </c>
      <c r="C507">
        <v>1.86</v>
      </c>
      <c r="D507">
        <f t="shared" si="10"/>
        <v>-0.96719576719576716</v>
      </c>
      <c r="E507" s="171">
        <v>3.9106145251396683E-2</v>
      </c>
    </row>
    <row r="508" spans="2:5">
      <c r="B508" t="s">
        <v>1257</v>
      </c>
      <c r="C508">
        <v>56.7</v>
      </c>
      <c r="D508">
        <f t="shared" si="10"/>
        <v>5.6471277842907392</v>
      </c>
      <c r="E508" s="171">
        <v>3.9032435404068214E-2</v>
      </c>
    </row>
    <row r="509" spans="2:5">
      <c r="B509" t="s">
        <v>2763</v>
      </c>
      <c r="C509">
        <v>8.5299999999999994</v>
      </c>
      <c r="D509">
        <f t="shared" si="10"/>
        <v>4.3312499999999998</v>
      </c>
      <c r="E509" s="171">
        <v>3.8976857490864616E-2</v>
      </c>
    </row>
    <row r="510" spans="2:5">
      <c r="B510" t="s">
        <v>6966</v>
      </c>
      <c r="C510">
        <v>1.6</v>
      </c>
      <c r="D510">
        <f t="shared" si="10"/>
        <v>-0.33333333333333326</v>
      </c>
      <c r="E510" s="171">
        <v>3.8961038961038995E-2</v>
      </c>
    </row>
    <row r="511" spans="2:5">
      <c r="B511" t="s">
        <v>7703</v>
      </c>
      <c r="C511">
        <v>2.4</v>
      </c>
      <c r="D511">
        <f t="shared" si="10"/>
        <v>-0.30835734870317011</v>
      </c>
      <c r="E511" s="171">
        <v>3.8961038961038898E-2</v>
      </c>
    </row>
    <row r="512" spans="2:5">
      <c r="B512" t="s">
        <v>5771</v>
      </c>
      <c r="C512">
        <v>3.47</v>
      </c>
      <c r="D512">
        <f t="shared" si="10"/>
        <v>-0.75494350282485867</v>
      </c>
      <c r="E512" s="171">
        <v>3.892215568862286E-2</v>
      </c>
    </row>
    <row r="513" spans="2:5">
      <c r="B513" t="s">
        <v>2474</v>
      </c>
      <c r="C513">
        <v>14.16</v>
      </c>
      <c r="D513">
        <f t="shared" si="10"/>
        <v>1.1197604790419162</v>
      </c>
      <c r="E513" s="171">
        <v>3.8884812912692537E-2</v>
      </c>
    </row>
    <row r="514" spans="2:5">
      <c r="B514" t="s">
        <v>4426</v>
      </c>
      <c r="C514">
        <v>6.68</v>
      </c>
      <c r="D514">
        <f t="shared" si="10"/>
        <v>-0.94957729468599028</v>
      </c>
      <c r="E514" s="171">
        <v>3.8880248833592534E-2</v>
      </c>
    </row>
    <row r="515" spans="2:5">
      <c r="B515" t="s">
        <v>701</v>
      </c>
      <c r="C515">
        <v>132.47999999999999</v>
      </c>
      <c r="D515">
        <f t="shared" ref="D515:D578" si="11">(C515-C516)/C516</f>
        <v>7.2336855189558724</v>
      </c>
      <c r="E515" s="171">
        <v>3.8814396612561662E-2</v>
      </c>
    </row>
    <row r="516" spans="2:5">
      <c r="B516" t="s">
        <v>1736</v>
      </c>
      <c r="C516">
        <v>16.09</v>
      </c>
      <c r="D516">
        <f t="shared" si="11"/>
        <v>0.17616959064327486</v>
      </c>
      <c r="E516" s="171">
        <v>3.8734667527437032E-2</v>
      </c>
    </row>
    <row r="517" spans="2:5">
      <c r="B517" t="s">
        <v>4795</v>
      </c>
      <c r="C517">
        <v>13.68</v>
      </c>
      <c r="D517">
        <f t="shared" si="11"/>
        <v>-0.3946902654867257</v>
      </c>
      <c r="E517" s="171">
        <v>3.8724373576309777E-2</v>
      </c>
    </row>
    <row r="518" spans="2:5">
      <c r="B518" t="s">
        <v>2005</v>
      </c>
      <c r="C518">
        <v>22.6</v>
      </c>
      <c r="D518">
        <f t="shared" si="11"/>
        <v>-2.5442000862440698E-2</v>
      </c>
      <c r="E518" s="171">
        <v>3.8602941176470576E-2</v>
      </c>
    </row>
    <row r="519" spans="2:5">
      <c r="B519" t="s">
        <v>2091</v>
      </c>
      <c r="C519">
        <v>23.19</v>
      </c>
      <c r="D519">
        <f t="shared" si="11"/>
        <v>0.71905114899925882</v>
      </c>
      <c r="E519" s="171">
        <v>3.8513210927004167E-2</v>
      </c>
    </row>
    <row r="520" spans="2:5">
      <c r="B520" t="s">
        <v>3439</v>
      </c>
      <c r="C520">
        <v>13.49</v>
      </c>
      <c r="D520">
        <f t="shared" si="11"/>
        <v>7.3271604938271606</v>
      </c>
      <c r="E520" s="171">
        <v>3.8491147036181679E-2</v>
      </c>
    </row>
    <row r="521" spans="2:5">
      <c r="B521" t="s">
        <v>6100</v>
      </c>
      <c r="C521">
        <v>1.62</v>
      </c>
      <c r="D521">
        <f t="shared" si="11"/>
        <v>0.2</v>
      </c>
      <c r="E521" s="171">
        <v>3.8461538461538491E-2</v>
      </c>
    </row>
    <row r="522" spans="2:5">
      <c r="B522" t="s">
        <v>6185</v>
      </c>
      <c r="C522">
        <v>1.35</v>
      </c>
      <c r="D522">
        <f t="shared" si="11"/>
        <v>-0.16666666666666666</v>
      </c>
      <c r="E522" s="171">
        <v>3.8461538461538491E-2</v>
      </c>
    </row>
    <row r="523" spans="2:5">
      <c r="B523" t="s">
        <v>6472</v>
      </c>
      <c r="C523">
        <v>1.62</v>
      </c>
      <c r="D523">
        <f t="shared" si="11"/>
        <v>-0.82352941176470584</v>
      </c>
      <c r="E523" s="171">
        <v>3.8461538461538491E-2</v>
      </c>
    </row>
    <row r="524" spans="2:5">
      <c r="B524" t="s">
        <v>5256</v>
      </c>
      <c r="C524">
        <v>9.18</v>
      </c>
      <c r="D524">
        <f t="shared" si="11"/>
        <v>3.8571428571428572</v>
      </c>
      <c r="E524" s="171">
        <v>3.8461538461538443E-2</v>
      </c>
    </row>
    <row r="525" spans="2:5">
      <c r="B525" t="s">
        <v>6570</v>
      </c>
      <c r="C525">
        <v>1.89</v>
      </c>
      <c r="D525">
        <f t="shared" si="11"/>
        <v>-0.857250755287009</v>
      </c>
      <c r="E525" s="171">
        <v>3.8461538461538373E-2</v>
      </c>
    </row>
    <row r="526" spans="2:5">
      <c r="B526" t="s">
        <v>4307</v>
      </c>
      <c r="C526">
        <v>13.24</v>
      </c>
      <c r="D526">
        <f t="shared" si="11"/>
        <v>-0.35540408958130476</v>
      </c>
      <c r="E526" s="171">
        <v>3.8431372549019627E-2</v>
      </c>
    </row>
    <row r="527" spans="2:5">
      <c r="B527" t="s">
        <v>4587</v>
      </c>
      <c r="C527">
        <v>20.54</v>
      </c>
      <c r="D527">
        <f t="shared" si="11"/>
        <v>1.4510739856801906</v>
      </c>
      <c r="E527" s="171">
        <v>3.8422649140545904E-2</v>
      </c>
    </row>
    <row r="528" spans="2:5">
      <c r="B528" t="s">
        <v>2714</v>
      </c>
      <c r="C528">
        <v>8.3800000000000008</v>
      </c>
      <c r="D528">
        <f t="shared" si="11"/>
        <v>-0.20643939393939389</v>
      </c>
      <c r="E528" s="171">
        <v>3.8413878562577511E-2</v>
      </c>
    </row>
    <row r="529" spans="2:5">
      <c r="B529" t="s">
        <v>4899</v>
      </c>
      <c r="C529">
        <v>10.56</v>
      </c>
      <c r="D529">
        <f t="shared" si="11"/>
        <v>-0.40034071550255534</v>
      </c>
      <c r="E529" s="171">
        <v>3.8348082595870261E-2</v>
      </c>
    </row>
    <row r="530" spans="2:5">
      <c r="B530" t="s">
        <v>4177</v>
      </c>
      <c r="C530">
        <v>17.61</v>
      </c>
      <c r="D530">
        <f t="shared" si="11"/>
        <v>6.5335753176043454E-2</v>
      </c>
      <c r="E530" s="171">
        <v>3.8325471698113123E-2</v>
      </c>
    </row>
    <row r="531" spans="2:5">
      <c r="B531" t="s">
        <v>1561</v>
      </c>
      <c r="C531">
        <v>16.53</v>
      </c>
      <c r="D531">
        <f t="shared" si="11"/>
        <v>-0.72532402791625128</v>
      </c>
      <c r="E531" s="171">
        <v>3.831658291457294E-2</v>
      </c>
    </row>
    <row r="532" spans="2:5">
      <c r="B532" t="s">
        <v>1308</v>
      </c>
      <c r="C532">
        <v>60.18</v>
      </c>
      <c r="D532">
        <f t="shared" si="11"/>
        <v>12.86635944700461</v>
      </c>
      <c r="E532" s="171">
        <v>3.8302277432712195E-2</v>
      </c>
    </row>
    <row r="533" spans="2:5">
      <c r="B533" t="s">
        <v>5730</v>
      </c>
      <c r="C533">
        <v>4.34</v>
      </c>
      <c r="D533">
        <f t="shared" si="11"/>
        <v>-0.69263456090651554</v>
      </c>
      <c r="E533" s="171">
        <v>3.8277511961722521E-2</v>
      </c>
    </row>
    <row r="534" spans="2:5">
      <c r="B534" t="s">
        <v>1793</v>
      </c>
      <c r="C534">
        <v>14.12</v>
      </c>
      <c r="D534">
        <f t="shared" si="11"/>
        <v>-5.488621151271756E-2</v>
      </c>
      <c r="E534" s="171">
        <v>3.8235294117647027E-2</v>
      </c>
    </row>
    <row r="535" spans="2:5">
      <c r="B535" t="s">
        <v>3621</v>
      </c>
      <c r="C535">
        <v>14.94</v>
      </c>
      <c r="D535">
        <f t="shared" si="11"/>
        <v>8.1656441717791406</v>
      </c>
      <c r="E535" s="171">
        <v>3.8220986796386303E-2</v>
      </c>
    </row>
    <row r="536" spans="2:5">
      <c r="B536" t="s">
        <v>6320</v>
      </c>
      <c r="C536">
        <v>1.63</v>
      </c>
      <c r="D536">
        <f t="shared" si="11"/>
        <v>-0.81264367816091954</v>
      </c>
      <c r="E536" s="171">
        <v>3.8216560509554034E-2</v>
      </c>
    </row>
    <row r="537" spans="2:5">
      <c r="B537" t="s">
        <v>2783</v>
      </c>
      <c r="C537">
        <v>8.6999999999999993</v>
      </c>
      <c r="D537">
        <f t="shared" si="11"/>
        <v>-0.39625260235947263</v>
      </c>
      <c r="E537" s="171">
        <v>3.8186157517899583E-2</v>
      </c>
    </row>
    <row r="538" spans="2:5">
      <c r="B538" t="s">
        <v>1779</v>
      </c>
      <c r="C538">
        <v>14.41</v>
      </c>
      <c r="D538">
        <f t="shared" si="11"/>
        <v>9.5955882352941178</v>
      </c>
      <c r="E538" s="171">
        <v>3.8184438040345776E-2</v>
      </c>
    </row>
    <row r="539" spans="2:5">
      <c r="B539" t="s">
        <v>6492</v>
      </c>
      <c r="C539">
        <v>1.36</v>
      </c>
      <c r="D539">
        <f t="shared" si="11"/>
        <v>-0.76223776223776218</v>
      </c>
      <c r="E539" s="171">
        <v>3.8167938931297746E-2</v>
      </c>
    </row>
    <row r="540" spans="2:5">
      <c r="B540" t="s">
        <v>4361</v>
      </c>
      <c r="C540">
        <v>5.72</v>
      </c>
      <c r="D540">
        <f t="shared" si="11"/>
        <v>-0.61272850372376442</v>
      </c>
      <c r="E540" s="171">
        <v>3.8112522686025406E-2</v>
      </c>
    </row>
    <row r="541" spans="2:5">
      <c r="B541" t="s">
        <v>1784</v>
      </c>
      <c r="C541">
        <v>14.77</v>
      </c>
      <c r="D541">
        <f t="shared" si="11"/>
        <v>-0.26076076076076082</v>
      </c>
      <c r="E541" s="171">
        <v>3.7947997189037186E-2</v>
      </c>
    </row>
    <row r="542" spans="2:5">
      <c r="B542" t="s">
        <v>4514</v>
      </c>
      <c r="C542">
        <v>19.98</v>
      </c>
      <c r="D542">
        <f t="shared" si="11"/>
        <v>0.2363861386138614</v>
      </c>
      <c r="E542" s="171">
        <v>3.7922077922077947E-2</v>
      </c>
    </row>
    <row r="543" spans="2:5">
      <c r="B543" t="s">
        <v>2439</v>
      </c>
      <c r="C543">
        <v>16.16</v>
      </c>
      <c r="D543">
        <f t="shared" si="11"/>
        <v>0.2288973384030418</v>
      </c>
      <c r="E543" s="171">
        <v>3.7893384714193956E-2</v>
      </c>
    </row>
    <row r="544" spans="2:5">
      <c r="B544" t="s">
        <v>2560</v>
      </c>
      <c r="C544">
        <v>13.15</v>
      </c>
      <c r="D544">
        <f t="shared" si="11"/>
        <v>0.59781287970838393</v>
      </c>
      <c r="E544" s="171">
        <v>3.7884767166535153E-2</v>
      </c>
    </row>
    <row r="545" spans="2:5">
      <c r="B545" t="s">
        <v>5397</v>
      </c>
      <c r="C545">
        <v>8.23</v>
      </c>
      <c r="D545">
        <f t="shared" si="11"/>
        <v>0.49908925318761388</v>
      </c>
      <c r="E545" s="171">
        <v>3.7831021437578903E-2</v>
      </c>
    </row>
    <row r="546" spans="2:5">
      <c r="B546" t="s">
        <v>5523</v>
      </c>
      <c r="C546">
        <v>5.49</v>
      </c>
      <c r="D546">
        <f t="shared" si="11"/>
        <v>-0.63690476190476186</v>
      </c>
      <c r="E546" s="171">
        <v>3.7807183364839354E-2</v>
      </c>
    </row>
    <row r="547" spans="2:5">
      <c r="B547" t="s">
        <v>1773</v>
      </c>
      <c r="C547">
        <v>15.12</v>
      </c>
      <c r="D547">
        <f t="shared" si="11"/>
        <v>5.8727272727272712</v>
      </c>
      <c r="E547" s="171">
        <v>3.7748798901853051E-2</v>
      </c>
    </row>
    <row r="548" spans="2:5">
      <c r="B548" t="s">
        <v>6699</v>
      </c>
      <c r="C548">
        <v>2.2000000000000002</v>
      </c>
      <c r="D548">
        <f t="shared" si="11"/>
        <v>0.13989637305699495</v>
      </c>
      <c r="E548" s="171">
        <v>3.7735849056603807E-2</v>
      </c>
    </row>
    <row r="549" spans="2:5">
      <c r="B549" t="s">
        <v>6347</v>
      </c>
      <c r="C549">
        <v>1.93</v>
      </c>
      <c r="D549">
        <f t="shared" si="11"/>
        <v>-0.88338368580060422</v>
      </c>
      <c r="E549" s="171">
        <v>3.7634408602150449E-2</v>
      </c>
    </row>
    <row r="550" spans="2:5">
      <c r="B550" t="s">
        <v>3080</v>
      </c>
      <c r="C550">
        <v>16.55</v>
      </c>
      <c r="D550">
        <f t="shared" si="11"/>
        <v>10.992753623188408</v>
      </c>
      <c r="E550" s="171">
        <v>3.7617554858934261E-2</v>
      </c>
    </row>
    <row r="551" spans="2:5">
      <c r="B551" t="s">
        <v>6647</v>
      </c>
      <c r="C551">
        <v>1.38</v>
      </c>
      <c r="D551">
        <f t="shared" si="11"/>
        <v>-0.92198982475975133</v>
      </c>
      <c r="E551" s="171">
        <v>3.7593984962405881E-2</v>
      </c>
    </row>
    <row r="552" spans="2:5">
      <c r="B552" t="s">
        <v>1543</v>
      </c>
      <c r="C552">
        <v>17.690000000000001</v>
      </c>
      <c r="D552">
        <f t="shared" si="11"/>
        <v>0.52368647717484951</v>
      </c>
      <c r="E552" s="171">
        <v>3.7536656891495636E-2</v>
      </c>
    </row>
    <row r="553" spans="2:5">
      <c r="B553" t="s">
        <v>3219</v>
      </c>
      <c r="C553">
        <v>11.61</v>
      </c>
      <c r="D553">
        <f t="shared" si="11"/>
        <v>0.99142367066895354</v>
      </c>
      <c r="E553" s="171">
        <v>3.7533512064343161E-2</v>
      </c>
    </row>
    <row r="554" spans="2:5">
      <c r="B554" t="s">
        <v>5680</v>
      </c>
      <c r="C554">
        <v>5.83</v>
      </c>
      <c r="D554">
        <f t="shared" si="11"/>
        <v>3.1942446043165473</v>
      </c>
      <c r="E554" s="171">
        <v>3.7366548042704617E-2</v>
      </c>
    </row>
    <row r="555" spans="2:5">
      <c r="B555" t="s">
        <v>6657</v>
      </c>
      <c r="C555">
        <v>1.39</v>
      </c>
      <c r="D555">
        <f t="shared" si="11"/>
        <v>-0.58383233532934131</v>
      </c>
      <c r="E555" s="171">
        <v>3.731343283582076E-2</v>
      </c>
    </row>
    <row r="556" spans="2:5">
      <c r="B556" t="s">
        <v>5772</v>
      </c>
      <c r="C556">
        <v>3.34</v>
      </c>
      <c r="D556">
        <f t="shared" si="11"/>
        <v>1</v>
      </c>
      <c r="E556" s="171">
        <v>3.7267080745341505E-2</v>
      </c>
    </row>
    <row r="557" spans="2:5">
      <c r="B557" t="s">
        <v>7188</v>
      </c>
      <c r="C557">
        <v>1.67</v>
      </c>
      <c r="D557">
        <f t="shared" si="11"/>
        <v>-0.14358974358974361</v>
      </c>
      <c r="E557" s="171">
        <v>3.7267080745341505E-2</v>
      </c>
    </row>
    <row r="558" spans="2:5">
      <c r="B558" t="s">
        <v>7505</v>
      </c>
      <c r="C558">
        <v>1.95</v>
      </c>
      <c r="D558">
        <f t="shared" si="11"/>
        <v>-0.98734916309848197</v>
      </c>
      <c r="E558" s="171">
        <v>3.7234042553191522E-2</v>
      </c>
    </row>
    <row r="559" spans="2:5">
      <c r="B559" t="s">
        <v>671</v>
      </c>
      <c r="C559">
        <v>154.13999999999999</v>
      </c>
      <c r="D559">
        <f t="shared" si="11"/>
        <v>12.450261780104709</v>
      </c>
      <c r="E559" s="171">
        <v>3.7211493170042208E-2</v>
      </c>
    </row>
    <row r="560" spans="2:5">
      <c r="B560" t="s">
        <v>1642</v>
      </c>
      <c r="C560">
        <v>11.46</v>
      </c>
      <c r="D560">
        <f t="shared" si="11"/>
        <v>0.86341463414634145</v>
      </c>
      <c r="E560" s="171">
        <v>3.7104072398190059E-2</v>
      </c>
    </row>
    <row r="561" spans="2:5">
      <c r="B561" t="s">
        <v>5588</v>
      </c>
      <c r="C561">
        <v>6.15</v>
      </c>
      <c r="D561">
        <f t="shared" si="11"/>
        <v>-0.89321062684493835</v>
      </c>
      <c r="E561" s="171">
        <v>3.709949409780787E-2</v>
      </c>
    </row>
    <row r="562" spans="2:5">
      <c r="B562" t="s">
        <v>1253</v>
      </c>
      <c r="C562">
        <v>57.59</v>
      </c>
      <c r="D562">
        <f t="shared" si="11"/>
        <v>3.6783103168155971</v>
      </c>
      <c r="E562" s="171">
        <v>3.7097064649738921E-2</v>
      </c>
    </row>
    <row r="563" spans="2:5">
      <c r="B563" t="s">
        <v>3163</v>
      </c>
      <c r="C563">
        <v>12.31</v>
      </c>
      <c r="D563">
        <f t="shared" si="11"/>
        <v>0.46547619047619049</v>
      </c>
      <c r="E563" s="171">
        <v>3.7068239258635324E-2</v>
      </c>
    </row>
    <row r="564" spans="2:5">
      <c r="B564" t="s">
        <v>3275</v>
      </c>
      <c r="C564">
        <v>8.4</v>
      </c>
      <c r="D564">
        <f t="shared" si="11"/>
        <v>2.0000000000000004</v>
      </c>
      <c r="E564" s="171">
        <v>3.7037037037037125E-2</v>
      </c>
    </row>
    <row r="565" spans="2:5">
      <c r="B565" t="s">
        <v>7338</v>
      </c>
      <c r="C565">
        <v>2.8</v>
      </c>
      <c r="D565">
        <f t="shared" si="11"/>
        <v>-0.97831978319783197</v>
      </c>
      <c r="E565" s="171">
        <v>3.7037037037036903E-2</v>
      </c>
    </row>
    <row r="566" spans="2:5">
      <c r="B566" t="s">
        <v>796</v>
      </c>
      <c r="C566">
        <v>129.15</v>
      </c>
      <c r="D566">
        <f t="shared" si="11"/>
        <v>3.5125786163522013</v>
      </c>
      <c r="E566" s="171">
        <v>3.7016219688453506E-2</v>
      </c>
    </row>
    <row r="567" spans="2:5">
      <c r="B567" t="s">
        <v>2182</v>
      </c>
      <c r="C567">
        <v>28.62</v>
      </c>
      <c r="D567">
        <f t="shared" si="11"/>
        <v>1.4274809160305346</v>
      </c>
      <c r="E567" s="171">
        <v>3.6956521739130416E-2</v>
      </c>
    </row>
    <row r="568" spans="2:5">
      <c r="B568" t="s">
        <v>2592</v>
      </c>
      <c r="C568">
        <v>11.79</v>
      </c>
      <c r="D568">
        <f t="shared" si="11"/>
        <v>-0.45643153526970959</v>
      </c>
      <c r="E568" s="171">
        <v>3.6939313984168859E-2</v>
      </c>
    </row>
    <row r="569" spans="2:5">
      <c r="B569" t="s">
        <v>1882</v>
      </c>
      <c r="C569">
        <v>21.69</v>
      </c>
      <c r="D569">
        <f t="shared" si="11"/>
        <v>0.20232815964523293</v>
      </c>
      <c r="E569" s="171">
        <v>3.6806883365200743E-2</v>
      </c>
    </row>
    <row r="570" spans="2:5">
      <c r="B570" t="s">
        <v>2406</v>
      </c>
      <c r="C570">
        <v>18.04</v>
      </c>
      <c r="D570">
        <f t="shared" si="11"/>
        <v>11.794326241134751</v>
      </c>
      <c r="E570" s="171">
        <v>3.6781609195402333E-2</v>
      </c>
    </row>
    <row r="571" spans="2:5">
      <c r="B571" t="s">
        <v>6160</v>
      </c>
      <c r="C571">
        <v>1.41</v>
      </c>
      <c r="D571">
        <f t="shared" si="11"/>
        <v>-0.85312500000000002</v>
      </c>
      <c r="E571" s="171">
        <v>3.6764705882352811E-2</v>
      </c>
    </row>
    <row r="572" spans="2:5">
      <c r="B572" t="s">
        <v>3242</v>
      </c>
      <c r="C572">
        <v>9.6</v>
      </c>
      <c r="D572">
        <f t="shared" si="11"/>
        <v>7.4955752212389379</v>
      </c>
      <c r="E572" s="171">
        <v>3.6717062634989188E-2</v>
      </c>
    </row>
    <row r="573" spans="2:5">
      <c r="B573" t="s">
        <v>7006</v>
      </c>
      <c r="C573">
        <v>1.1299999999999999</v>
      </c>
      <c r="D573">
        <f t="shared" si="11"/>
        <v>-0.9420809841107125</v>
      </c>
      <c r="E573" s="171">
        <v>3.6697247706421847E-2</v>
      </c>
    </row>
    <row r="574" spans="2:5">
      <c r="B574" t="s">
        <v>1708</v>
      </c>
      <c r="C574">
        <v>19.510000000000002</v>
      </c>
      <c r="D574">
        <f t="shared" si="11"/>
        <v>8.8535353535353547</v>
      </c>
      <c r="E574" s="171">
        <v>3.6663124335813035E-2</v>
      </c>
    </row>
    <row r="575" spans="2:5">
      <c r="B575" t="s">
        <v>6345</v>
      </c>
      <c r="C575">
        <v>1.98</v>
      </c>
      <c r="D575">
        <f t="shared" si="11"/>
        <v>-0.30035335689045939</v>
      </c>
      <c r="E575" s="171">
        <v>3.6649214659685896E-2</v>
      </c>
    </row>
    <row r="576" spans="2:5">
      <c r="B576" t="s">
        <v>5790</v>
      </c>
      <c r="C576">
        <v>2.83</v>
      </c>
      <c r="D576">
        <f t="shared" si="11"/>
        <v>-0.76765188834154352</v>
      </c>
      <c r="E576" s="171">
        <v>3.6630036630036659E-2</v>
      </c>
    </row>
    <row r="577" spans="2:5">
      <c r="B577" t="s">
        <v>3127</v>
      </c>
      <c r="C577">
        <v>12.18</v>
      </c>
      <c r="D577">
        <f t="shared" si="11"/>
        <v>-0.34866310160427805</v>
      </c>
      <c r="E577" s="171">
        <v>3.6595744680851042E-2</v>
      </c>
    </row>
    <row r="578" spans="2:5">
      <c r="B578" t="s">
        <v>3077</v>
      </c>
      <c r="C578">
        <v>18.7</v>
      </c>
      <c r="D578">
        <f t="shared" si="11"/>
        <v>2.8796680497925307</v>
      </c>
      <c r="E578" s="171">
        <v>3.6585365853658548E-2</v>
      </c>
    </row>
    <row r="579" spans="2:5">
      <c r="B579" t="s">
        <v>5534</v>
      </c>
      <c r="C579">
        <v>4.82</v>
      </c>
      <c r="D579">
        <f t="shared" ref="D579:D642" si="12">(C579-C580)/C580</f>
        <v>0.21410579345088163</v>
      </c>
      <c r="E579" s="171">
        <v>3.6559139784946217E-2</v>
      </c>
    </row>
    <row r="580" spans="2:5">
      <c r="B580" t="s">
        <v>5751</v>
      </c>
      <c r="C580">
        <v>3.97</v>
      </c>
      <c r="D580">
        <f t="shared" si="12"/>
        <v>-0.62190476190476185</v>
      </c>
      <c r="E580" s="171">
        <v>3.6553524804177576E-2</v>
      </c>
    </row>
    <row r="581" spans="2:5">
      <c r="B581" t="s">
        <v>3346</v>
      </c>
      <c r="C581">
        <v>10.5</v>
      </c>
      <c r="D581">
        <f t="shared" si="12"/>
        <v>6.394366197183099</v>
      </c>
      <c r="E581" s="171">
        <v>3.6525172754195381E-2</v>
      </c>
    </row>
    <row r="582" spans="2:5">
      <c r="B582" t="s">
        <v>6312</v>
      </c>
      <c r="C582">
        <v>1.42</v>
      </c>
      <c r="D582">
        <f t="shared" si="12"/>
        <v>0</v>
      </c>
      <c r="E582" s="171">
        <v>3.6496350364963369E-2</v>
      </c>
    </row>
    <row r="583" spans="2:5">
      <c r="B583" t="s">
        <v>6484</v>
      </c>
      <c r="C583">
        <v>1.42</v>
      </c>
      <c r="D583">
        <f t="shared" si="12"/>
        <v>-0.9218921892189218</v>
      </c>
      <c r="E583" s="171">
        <v>3.6496350364963369E-2</v>
      </c>
    </row>
    <row r="584" spans="2:5">
      <c r="B584" t="s">
        <v>1685</v>
      </c>
      <c r="C584">
        <v>18.18</v>
      </c>
      <c r="D584">
        <f t="shared" si="12"/>
        <v>0.16314779270633389</v>
      </c>
      <c r="E584" s="171">
        <v>3.648802736602056E-2</v>
      </c>
    </row>
    <row r="585" spans="2:5">
      <c r="B585" t="s">
        <v>2994</v>
      </c>
      <c r="C585">
        <v>15.63</v>
      </c>
      <c r="D585">
        <f t="shared" si="12"/>
        <v>1.8944444444444444</v>
      </c>
      <c r="E585" s="171">
        <v>3.6472148541114108E-2</v>
      </c>
    </row>
    <row r="586" spans="2:5">
      <c r="B586" t="s">
        <v>4397</v>
      </c>
      <c r="C586">
        <v>5.4</v>
      </c>
      <c r="D586">
        <f t="shared" si="12"/>
        <v>1.7135678391959799</v>
      </c>
      <c r="E586" s="171">
        <v>3.6468330134357081E-2</v>
      </c>
    </row>
    <row r="587" spans="2:5">
      <c r="B587" t="s">
        <v>6708</v>
      </c>
      <c r="C587">
        <v>1.99</v>
      </c>
      <c r="D587">
        <f t="shared" si="12"/>
        <v>-0.90909090909090917</v>
      </c>
      <c r="E587" s="171">
        <v>3.645833333333337E-2</v>
      </c>
    </row>
    <row r="588" spans="2:5">
      <c r="B588" t="s">
        <v>2100</v>
      </c>
      <c r="C588">
        <v>21.89</v>
      </c>
      <c r="D588">
        <f t="shared" si="12"/>
        <v>2.3470948012232418</v>
      </c>
      <c r="E588" s="171">
        <v>3.6458333333333315E-2</v>
      </c>
    </row>
    <row r="589" spans="2:5">
      <c r="B589" t="s">
        <v>5670</v>
      </c>
      <c r="C589">
        <v>6.54</v>
      </c>
      <c r="D589">
        <f t="shared" si="12"/>
        <v>1.0894568690095847</v>
      </c>
      <c r="E589" s="171">
        <v>3.6450079239302761E-2</v>
      </c>
    </row>
    <row r="590" spans="2:5">
      <c r="B590" t="s">
        <v>5779</v>
      </c>
      <c r="C590">
        <v>3.13</v>
      </c>
      <c r="D590">
        <f t="shared" si="12"/>
        <v>-0.78879892037786781</v>
      </c>
      <c r="E590" s="171">
        <v>3.6423841059602606E-2</v>
      </c>
    </row>
    <row r="591" spans="2:5">
      <c r="B591" t="s">
        <v>4210</v>
      </c>
      <c r="C591">
        <v>14.82</v>
      </c>
      <c r="D591">
        <f t="shared" si="12"/>
        <v>-5.4846938775510168E-2</v>
      </c>
      <c r="E591" s="171">
        <v>3.6363636363636334E-2</v>
      </c>
    </row>
    <row r="592" spans="2:5">
      <c r="B592" t="s">
        <v>3089</v>
      </c>
      <c r="C592">
        <v>15.68</v>
      </c>
      <c r="D592">
        <f t="shared" si="12"/>
        <v>-0.89703854488147605</v>
      </c>
      <c r="E592" s="171">
        <v>3.6351619299405086E-2</v>
      </c>
    </row>
    <row r="593" spans="2:5">
      <c r="B593" t="s">
        <v>509</v>
      </c>
      <c r="C593">
        <v>152.29</v>
      </c>
      <c r="D593">
        <f t="shared" si="12"/>
        <v>9.8856325947105059</v>
      </c>
      <c r="E593" s="171">
        <v>3.6338890779176618E-2</v>
      </c>
    </row>
    <row r="594" spans="2:5">
      <c r="B594" t="s">
        <v>3096</v>
      </c>
      <c r="C594">
        <v>13.99</v>
      </c>
      <c r="D594">
        <f t="shared" si="12"/>
        <v>0</v>
      </c>
      <c r="E594" s="171">
        <v>3.6296296296296313E-2</v>
      </c>
    </row>
    <row r="595" spans="2:5">
      <c r="B595" t="s">
        <v>4278</v>
      </c>
      <c r="C595">
        <v>13.99</v>
      </c>
      <c r="D595">
        <f t="shared" si="12"/>
        <v>0.68961352657004849</v>
      </c>
      <c r="E595" s="171">
        <v>3.6296296296296313E-2</v>
      </c>
    </row>
    <row r="596" spans="2:5">
      <c r="B596" t="s">
        <v>5411</v>
      </c>
      <c r="C596">
        <v>8.2799999999999994</v>
      </c>
      <c r="D596">
        <f t="shared" si="12"/>
        <v>4.79020979020979</v>
      </c>
      <c r="E596" s="171">
        <v>3.6295369211514286E-2</v>
      </c>
    </row>
    <row r="597" spans="2:5">
      <c r="B597" t="s">
        <v>6923</v>
      </c>
      <c r="C597">
        <v>1.43</v>
      </c>
      <c r="D597">
        <f t="shared" si="12"/>
        <v>-0.91819221967963394</v>
      </c>
      <c r="E597" s="171">
        <v>3.623188405797105E-2</v>
      </c>
    </row>
    <row r="598" spans="2:5">
      <c r="B598" t="s">
        <v>4198</v>
      </c>
      <c r="C598">
        <v>17.48</v>
      </c>
      <c r="D598">
        <f t="shared" si="12"/>
        <v>0.27034883720930236</v>
      </c>
      <c r="E598" s="171">
        <v>3.6158861885002926E-2</v>
      </c>
    </row>
    <row r="599" spans="2:5">
      <c r="B599" t="s">
        <v>3730</v>
      </c>
      <c r="C599">
        <v>13.76</v>
      </c>
      <c r="D599">
        <f t="shared" si="12"/>
        <v>-0.71617161716171618</v>
      </c>
      <c r="E599" s="171">
        <v>3.6144578313253045E-2</v>
      </c>
    </row>
    <row r="600" spans="2:5">
      <c r="B600" t="s">
        <v>1229</v>
      </c>
      <c r="C600">
        <v>48.48</v>
      </c>
      <c r="D600">
        <f t="shared" si="12"/>
        <v>0.94152983580296357</v>
      </c>
      <c r="E600" s="171">
        <v>3.6118828809574649E-2</v>
      </c>
    </row>
    <row r="601" spans="2:5">
      <c r="B601" t="s">
        <v>4678</v>
      </c>
      <c r="C601">
        <v>24.97</v>
      </c>
      <c r="D601">
        <f t="shared" si="12"/>
        <v>1.8024691358024689</v>
      </c>
      <c r="E601" s="171">
        <v>3.6099585062240556E-2</v>
      </c>
    </row>
    <row r="602" spans="2:5">
      <c r="B602" t="s">
        <v>3307</v>
      </c>
      <c r="C602">
        <v>8.91</v>
      </c>
      <c r="D602">
        <f t="shared" si="12"/>
        <v>6.7478260869565219</v>
      </c>
      <c r="E602" s="171">
        <v>3.6046511627907035E-2</v>
      </c>
    </row>
    <row r="603" spans="2:5">
      <c r="B603" t="s">
        <v>6991</v>
      </c>
      <c r="C603">
        <v>1.1499999999999999</v>
      </c>
      <c r="D603">
        <f t="shared" si="12"/>
        <v>-0.5</v>
      </c>
      <c r="E603" s="171">
        <v>3.6036036036035862E-2</v>
      </c>
    </row>
    <row r="604" spans="2:5">
      <c r="B604" t="s">
        <v>7489</v>
      </c>
      <c r="C604">
        <v>2.2999999999999998</v>
      </c>
      <c r="D604">
        <f t="shared" si="12"/>
        <v>0.59722222222222221</v>
      </c>
      <c r="E604" s="171">
        <v>3.6036036036035862E-2</v>
      </c>
    </row>
    <row r="605" spans="2:5">
      <c r="B605" t="s">
        <v>6943</v>
      </c>
      <c r="C605">
        <v>1.44</v>
      </c>
      <c r="D605">
        <f t="shared" si="12"/>
        <v>-0.93591455273698254</v>
      </c>
      <c r="E605" s="171">
        <v>3.5971223021582767E-2</v>
      </c>
    </row>
    <row r="606" spans="2:5">
      <c r="B606" t="s">
        <v>2048</v>
      </c>
      <c r="C606">
        <v>22.47</v>
      </c>
      <c r="D606">
        <f t="shared" si="12"/>
        <v>0.65952732644017731</v>
      </c>
      <c r="E606" s="171">
        <v>3.5961272475795183E-2</v>
      </c>
    </row>
    <row r="607" spans="2:5">
      <c r="B607" t="s">
        <v>1766</v>
      </c>
      <c r="C607">
        <v>13.54</v>
      </c>
      <c r="D607">
        <f t="shared" si="12"/>
        <v>-0.12982005141388184</v>
      </c>
      <c r="E607" s="171">
        <v>3.5960214231063416E-2</v>
      </c>
    </row>
    <row r="608" spans="2:5">
      <c r="B608" t="s">
        <v>4777</v>
      </c>
      <c r="C608">
        <v>15.56</v>
      </c>
      <c r="D608">
        <f t="shared" si="12"/>
        <v>1.8394160583941606</v>
      </c>
      <c r="E608" s="171">
        <v>3.5952063914780355E-2</v>
      </c>
    </row>
    <row r="609" spans="2:5">
      <c r="B609" t="s">
        <v>5607</v>
      </c>
      <c r="C609">
        <v>5.48</v>
      </c>
      <c r="D609">
        <f t="shared" si="12"/>
        <v>5.1823416506717943E-2</v>
      </c>
      <c r="E609" s="171">
        <v>3.5916824196597426E-2</v>
      </c>
    </row>
    <row r="610" spans="2:5">
      <c r="B610" t="s">
        <v>5526</v>
      </c>
      <c r="C610">
        <v>5.21</v>
      </c>
      <c r="D610">
        <f t="shared" si="12"/>
        <v>-0.30810092961487384</v>
      </c>
      <c r="E610" s="171">
        <v>3.5785288270377677E-2</v>
      </c>
    </row>
    <row r="611" spans="2:5">
      <c r="B611" t="s">
        <v>2777</v>
      </c>
      <c r="C611">
        <v>7.53</v>
      </c>
      <c r="D611">
        <f t="shared" si="12"/>
        <v>3.3275862068965516</v>
      </c>
      <c r="E611" s="171">
        <v>3.5763411279229808E-2</v>
      </c>
    </row>
    <row r="612" spans="2:5">
      <c r="B612" t="s">
        <v>6440</v>
      </c>
      <c r="C612">
        <v>1.74</v>
      </c>
      <c r="D612">
        <f t="shared" si="12"/>
        <v>0.50000000000000011</v>
      </c>
      <c r="E612" s="171">
        <v>3.5714285714285747E-2</v>
      </c>
    </row>
    <row r="613" spans="2:5">
      <c r="B613" t="s">
        <v>6225</v>
      </c>
      <c r="C613">
        <v>1.1599999999999999</v>
      </c>
      <c r="D613">
        <f t="shared" si="12"/>
        <v>0</v>
      </c>
      <c r="E613" s="171">
        <v>3.5714285714285546E-2</v>
      </c>
    </row>
    <row r="614" spans="2:5">
      <c r="B614" t="s">
        <v>7050</v>
      </c>
      <c r="C614">
        <v>1.1599999999999999</v>
      </c>
      <c r="D614">
        <f t="shared" si="12"/>
        <v>-0.88899521531100478</v>
      </c>
      <c r="E614" s="171">
        <v>3.5714285714285546E-2</v>
      </c>
    </row>
    <row r="615" spans="2:5">
      <c r="B615" t="s">
        <v>2826</v>
      </c>
      <c r="C615">
        <v>10.45</v>
      </c>
      <c r="D615">
        <f t="shared" si="12"/>
        <v>0.28536285362853608</v>
      </c>
      <c r="E615" s="171">
        <v>3.5678889990089141E-2</v>
      </c>
    </row>
    <row r="616" spans="2:5">
      <c r="B616" t="s">
        <v>2724</v>
      </c>
      <c r="C616">
        <v>8.1300000000000008</v>
      </c>
      <c r="D616">
        <f t="shared" si="12"/>
        <v>-0.63640429338103754</v>
      </c>
      <c r="E616" s="171">
        <v>3.5668789808917342E-2</v>
      </c>
    </row>
    <row r="617" spans="2:5">
      <c r="B617" t="s">
        <v>2135</v>
      </c>
      <c r="C617">
        <v>22.36</v>
      </c>
      <c r="D617">
        <f t="shared" si="12"/>
        <v>2.4937499999999999</v>
      </c>
      <c r="E617" s="171">
        <v>3.5664659564613226E-2</v>
      </c>
    </row>
    <row r="618" spans="2:5">
      <c r="B618" t="s">
        <v>5638</v>
      </c>
      <c r="C618">
        <v>6.4</v>
      </c>
      <c r="D618">
        <f t="shared" si="12"/>
        <v>-0.70287836583101204</v>
      </c>
      <c r="E618" s="171">
        <v>3.5598705501618227E-2</v>
      </c>
    </row>
    <row r="619" spans="2:5">
      <c r="B619" t="s">
        <v>1888</v>
      </c>
      <c r="C619">
        <v>21.54</v>
      </c>
      <c r="D619">
        <f t="shared" si="12"/>
        <v>-6.3478260869565248E-2</v>
      </c>
      <c r="E619" s="171">
        <v>3.5576923076922999E-2</v>
      </c>
    </row>
    <row r="620" spans="2:5">
      <c r="B620" t="s">
        <v>4582</v>
      </c>
      <c r="C620">
        <v>23</v>
      </c>
      <c r="D620">
        <f t="shared" si="12"/>
        <v>0.29504504504504492</v>
      </c>
      <c r="E620" s="171">
        <v>3.5569563259792845E-2</v>
      </c>
    </row>
    <row r="621" spans="2:5">
      <c r="B621" t="s">
        <v>3807</v>
      </c>
      <c r="C621">
        <v>17.760000000000002</v>
      </c>
      <c r="D621">
        <f t="shared" si="12"/>
        <v>9.1485714285714295</v>
      </c>
      <c r="E621" s="171">
        <v>3.5568513119533705E-2</v>
      </c>
    </row>
    <row r="622" spans="2:5">
      <c r="B622" t="s">
        <v>6016</v>
      </c>
      <c r="C622">
        <v>1.75</v>
      </c>
      <c r="D622">
        <f t="shared" si="12"/>
        <v>-0.8776223776223776</v>
      </c>
      <c r="E622" s="171">
        <v>3.5502958579881692E-2</v>
      </c>
    </row>
    <row r="623" spans="2:5">
      <c r="B623" t="s">
        <v>3719</v>
      </c>
      <c r="C623">
        <v>14.3</v>
      </c>
      <c r="D623">
        <f t="shared" si="12"/>
        <v>2.763157894736842</v>
      </c>
      <c r="E623" s="171">
        <v>3.5481535119478651E-2</v>
      </c>
    </row>
    <row r="624" spans="2:5">
      <c r="B624" t="s">
        <v>5739</v>
      </c>
      <c r="C624">
        <v>3.8</v>
      </c>
      <c r="D624">
        <f t="shared" si="12"/>
        <v>2.2478632478632479</v>
      </c>
      <c r="E624" s="171">
        <v>3.5422343324250656E-2</v>
      </c>
    </row>
    <row r="625" spans="2:5">
      <c r="B625" t="s">
        <v>7067</v>
      </c>
      <c r="C625">
        <v>1.17</v>
      </c>
      <c r="D625">
        <f t="shared" si="12"/>
        <v>-0.90008539709649871</v>
      </c>
      <c r="E625" s="171">
        <v>3.5398230088495609E-2</v>
      </c>
    </row>
    <row r="626" spans="2:5">
      <c r="B626" t="s">
        <v>5043</v>
      </c>
      <c r="C626">
        <v>11.71</v>
      </c>
      <c r="D626">
        <f t="shared" si="12"/>
        <v>4.7121951219512201</v>
      </c>
      <c r="E626" s="171">
        <v>3.5366931918656086E-2</v>
      </c>
    </row>
    <row r="627" spans="2:5">
      <c r="B627" t="s">
        <v>7497</v>
      </c>
      <c r="C627">
        <v>2.0499999999999998</v>
      </c>
      <c r="D627">
        <f t="shared" si="12"/>
        <v>-0.78822314049586784</v>
      </c>
      <c r="E627" s="171">
        <v>3.5353535353535276E-2</v>
      </c>
    </row>
    <row r="628" spans="2:5">
      <c r="B628" t="s">
        <v>4327</v>
      </c>
      <c r="C628">
        <v>9.68</v>
      </c>
      <c r="D628">
        <f t="shared" si="12"/>
        <v>2.2925170068027212</v>
      </c>
      <c r="E628" s="171">
        <v>3.529411764705883E-2</v>
      </c>
    </row>
    <row r="629" spans="2:5">
      <c r="B629" t="s">
        <v>5781</v>
      </c>
      <c r="C629">
        <v>2.94</v>
      </c>
      <c r="D629">
        <f t="shared" si="12"/>
        <v>-0.37579617834394907</v>
      </c>
      <c r="E629" s="171">
        <v>3.5211267605633839E-2</v>
      </c>
    </row>
    <row r="630" spans="2:5">
      <c r="B630" t="s">
        <v>5531</v>
      </c>
      <c r="C630">
        <v>4.71</v>
      </c>
      <c r="D630">
        <f t="shared" si="12"/>
        <v>0.45370370370370361</v>
      </c>
      <c r="E630" s="171">
        <v>3.5164835164835199E-2</v>
      </c>
    </row>
    <row r="631" spans="2:5">
      <c r="B631" t="s">
        <v>7636</v>
      </c>
      <c r="C631">
        <v>3.24</v>
      </c>
      <c r="D631">
        <f t="shared" si="12"/>
        <v>-0.6072727272727273</v>
      </c>
      <c r="E631" s="171">
        <v>3.5143769968051221E-2</v>
      </c>
    </row>
    <row r="632" spans="2:5">
      <c r="B632" t="s">
        <v>2668</v>
      </c>
      <c r="C632">
        <v>8.25</v>
      </c>
      <c r="D632">
        <f t="shared" si="12"/>
        <v>3.6610169491525424</v>
      </c>
      <c r="E632" s="171">
        <v>3.5131744040150598E-2</v>
      </c>
    </row>
    <row r="633" spans="2:5">
      <c r="B633" t="s">
        <v>6365</v>
      </c>
      <c r="C633">
        <v>1.77</v>
      </c>
      <c r="D633">
        <f t="shared" si="12"/>
        <v>-0.91891891891891897</v>
      </c>
      <c r="E633" s="171">
        <v>3.5087719298245647E-2</v>
      </c>
    </row>
    <row r="634" spans="2:5">
      <c r="B634" t="s">
        <v>3921</v>
      </c>
      <c r="C634">
        <v>21.83</v>
      </c>
      <c r="D634">
        <f t="shared" si="12"/>
        <v>0.57163426925845917</v>
      </c>
      <c r="E634" s="171">
        <v>3.5087719298245543E-2</v>
      </c>
    </row>
    <row r="635" spans="2:5">
      <c r="B635" t="s">
        <v>1795</v>
      </c>
      <c r="C635">
        <v>13.89</v>
      </c>
      <c r="D635">
        <f t="shared" si="12"/>
        <v>-0.36488340192043894</v>
      </c>
      <c r="E635" s="171">
        <v>3.5022354694485891E-2</v>
      </c>
    </row>
    <row r="636" spans="2:5">
      <c r="B636" t="s">
        <v>2075</v>
      </c>
      <c r="C636">
        <v>21.87</v>
      </c>
      <c r="D636">
        <f t="shared" si="12"/>
        <v>0.34007352941176472</v>
      </c>
      <c r="E636" s="171">
        <v>3.5021296734500808E-2</v>
      </c>
    </row>
    <row r="637" spans="2:5">
      <c r="B637" t="s">
        <v>4228</v>
      </c>
      <c r="C637">
        <v>16.32</v>
      </c>
      <c r="D637">
        <f t="shared" si="12"/>
        <v>0.89547038327526152</v>
      </c>
      <c r="E637" s="171">
        <v>3.4876347495244181E-2</v>
      </c>
    </row>
    <row r="638" spans="2:5">
      <c r="B638" t="s">
        <v>4350</v>
      </c>
      <c r="C638">
        <v>8.61</v>
      </c>
      <c r="D638">
        <f t="shared" si="12"/>
        <v>-0.2931034482758621</v>
      </c>
      <c r="E638" s="171">
        <v>3.4855769230769128E-2</v>
      </c>
    </row>
    <row r="639" spans="2:5">
      <c r="B639" t="s">
        <v>5017</v>
      </c>
      <c r="C639">
        <v>12.18</v>
      </c>
      <c r="D639">
        <f t="shared" si="12"/>
        <v>-0.34970635344367329</v>
      </c>
      <c r="E639" s="171">
        <v>3.4834324553950732E-2</v>
      </c>
    </row>
    <row r="640" spans="2:5">
      <c r="B640" t="s">
        <v>2332</v>
      </c>
      <c r="C640">
        <v>18.73</v>
      </c>
      <c r="D640">
        <f t="shared" si="12"/>
        <v>14.739495798319327</v>
      </c>
      <c r="E640" s="171">
        <v>3.4806629834254088E-2</v>
      </c>
    </row>
    <row r="641" spans="2:5">
      <c r="B641" t="s">
        <v>6904</v>
      </c>
      <c r="C641">
        <v>1.19</v>
      </c>
      <c r="D641">
        <f t="shared" si="12"/>
        <v>-0.5</v>
      </c>
      <c r="E641" s="171">
        <v>3.4782608695652209E-2</v>
      </c>
    </row>
    <row r="642" spans="2:5">
      <c r="B642" t="s">
        <v>7465</v>
      </c>
      <c r="C642">
        <v>2.38</v>
      </c>
      <c r="D642">
        <f t="shared" si="12"/>
        <v>-0.68010752688172049</v>
      </c>
      <c r="E642" s="171">
        <v>3.4782608695652209E-2</v>
      </c>
    </row>
    <row r="643" spans="2:5">
      <c r="B643" t="s">
        <v>5430</v>
      </c>
      <c r="C643">
        <v>7.44</v>
      </c>
      <c r="D643">
        <f t="shared" ref="D643:D706" si="13">(C643-C644)/C644</f>
        <v>-0.54551007941356133</v>
      </c>
      <c r="E643" s="171">
        <v>3.4770514603616132E-2</v>
      </c>
    </row>
    <row r="644" spans="2:5">
      <c r="B644" t="s">
        <v>4007</v>
      </c>
      <c r="C644">
        <v>16.37</v>
      </c>
      <c r="D644">
        <f t="shared" si="13"/>
        <v>0.56800766283524917</v>
      </c>
      <c r="E644" s="171">
        <v>3.4766118836915341E-2</v>
      </c>
    </row>
    <row r="645" spans="2:5">
      <c r="B645" t="s">
        <v>4892</v>
      </c>
      <c r="C645">
        <v>10.44</v>
      </c>
      <c r="D645">
        <f t="shared" si="13"/>
        <v>-0.4452709883103082</v>
      </c>
      <c r="E645" s="171">
        <v>3.4687809712586684E-2</v>
      </c>
    </row>
    <row r="646" spans="2:5">
      <c r="B646" t="s">
        <v>4602</v>
      </c>
      <c r="C646">
        <v>18.82</v>
      </c>
      <c r="D646">
        <f t="shared" si="13"/>
        <v>6.8744769874476983</v>
      </c>
      <c r="E646" s="171">
        <v>3.4634414513468881E-2</v>
      </c>
    </row>
    <row r="647" spans="2:5">
      <c r="B647" t="s">
        <v>7583</v>
      </c>
      <c r="C647">
        <v>2.39</v>
      </c>
      <c r="D647">
        <f t="shared" si="13"/>
        <v>-0.89885738468049092</v>
      </c>
      <c r="E647" s="171">
        <v>3.463203463203466E-2</v>
      </c>
    </row>
    <row r="648" spans="2:5">
      <c r="B648" t="s">
        <v>4680</v>
      </c>
      <c r="C648">
        <v>23.63</v>
      </c>
      <c r="D648">
        <f t="shared" si="13"/>
        <v>0.75426874536005928</v>
      </c>
      <c r="E648" s="171">
        <v>3.4588441330998212E-2</v>
      </c>
    </row>
    <row r="649" spans="2:5">
      <c r="B649" t="s">
        <v>1586</v>
      </c>
      <c r="C649">
        <v>13.47</v>
      </c>
      <c r="D649">
        <f t="shared" si="13"/>
        <v>-7.4183976261126016E-4</v>
      </c>
      <c r="E649" s="171">
        <v>3.4562211981566907E-2</v>
      </c>
    </row>
    <row r="650" spans="2:5">
      <c r="B650" t="s">
        <v>4747</v>
      </c>
      <c r="C650">
        <v>13.48</v>
      </c>
      <c r="D650">
        <f t="shared" si="13"/>
        <v>0.45102260495156099</v>
      </c>
      <c r="E650" s="171">
        <v>3.453568687643907E-2</v>
      </c>
    </row>
    <row r="651" spans="2:5">
      <c r="B651" t="s">
        <v>4864</v>
      </c>
      <c r="C651">
        <v>9.2899999999999991</v>
      </c>
      <c r="D651">
        <f t="shared" si="13"/>
        <v>5.1933333333333325</v>
      </c>
      <c r="E651" s="171">
        <v>3.4521158129175805E-2</v>
      </c>
    </row>
    <row r="652" spans="2:5">
      <c r="B652" t="s">
        <v>6145</v>
      </c>
      <c r="C652">
        <v>1.5</v>
      </c>
      <c r="D652">
        <f t="shared" si="13"/>
        <v>0</v>
      </c>
      <c r="E652" s="171">
        <v>3.4482758620689689E-2</v>
      </c>
    </row>
    <row r="653" spans="2:5">
      <c r="B653" t="s">
        <v>6643</v>
      </c>
      <c r="C653">
        <v>1.5</v>
      </c>
      <c r="D653">
        <f t="shared" si="13"/>
        <v>-0.94623655913978499</v>
      </c>
      <c r="E653" s="171">
        <v>3.4482758620689689E-2</v>
      </c>
    </row>
    <row r="654" spans="2:5">
      <c r="B654" t="s">
        <v>2195</v>
      </c>
      <c r="C654">
        <v>27.9</v>
      </c>
      <c r="D654">
        <f t="shared" si="13"/>
        <v>0.82114882506527398</v>
      </c>
      <c r="E654" s="171">
        <v>3.4482758620689648E-2</v>
      </c>
    </row>
    <row r="655" spans="2:5">
      <c r="B655" t="s">
        <v>2498</v>
      </c>
      <c r="C655">
        <v>15.32</v>
      </c>
      <c r="D655">
        <f t="shared" si="13"/>
        <v>1.2138728323699424</v>
      </c>
      <c r="E655" s="171">
        <v>3.4436191762322738E-2</v>
      </c>
    </row>
    <row r="656" spans="2:5">
      <c r="B656" t="s">
        <v>5467</v>
      </c>
      <c r="C656">
        <v>6.92</v>
      </c>
      <c r="D656">
        <f t="shared" si="13"/>
        <v>-0.71262458471760792</v>
      </c>
      <c r="E656" s="171">
        <v>3.4379671150971527E-2</v>
      </c>
    </row>
    <row r="657" spans="2:5">
      <c r="B657" t="s">
        <v>4555</v>
      </c>
      <c r="C657">
        <v>24.08</v>
      </c>
      <c r="D657">
        <f t="shared" si="13"/>
        <v>-0.78103119032463397</v>
      </c>
      <c r="E657" s="171">
        <v>3.4364261168384758E-2</v>
      </c>
    </row>
    <row r="658" spans="2:5">
      <c r="B658" t="s">
        <v>982</v>
      </c>
      <c r="C658">
        <v>109.97</v>
      </c>
      <c r="D658">
        <f t="shared" si="13"/>
        <v>11.164823008849559</v>
      </c>
      <c r="E658" s="171">
        <v>3.4330323551542571E-2</v>
      </c>
    </row>
    <row r="659" spans="2:5">
      <c r="B659" t="s">
        <v>2792</v>
      </c>
      <c r="C659">
        <v>9.0399999999999991</v>
      </c>
      <c r="D659">
        <f t="shared" si="13"/>
        <v>-9.3279839518555813E-2</v>
      </c>
      <c r="E659" s="171">
        <v>3.4324942791761889E-2</v>
      </c>
    </row>
    <row r="660" spans="2:5">
      <c r="B660" t="s">
        <v>5221</v>
      </c>
      <c r="C660">
        <v>9.9700000000000006</v>
      </c>
      <c r="D660">
        <f t="shared" si="13"/>
        <v>-0.34060846560846553</v>
      </c>
      <c r="E660" s="171">
        <v>3.4232365145228219E-2</v>
      </c>
    </row>
    <row r="661" spans="2:5">
      <c r="B661" t="s">
        <v>2443</v>
      </c>
      <c r="C661">
        <v>15.12</v>
      </c>
      <c r="D661">
        <f t="shared" si="13"/>
        <v>1.2668665667166417</v>
      </c>
      <c r="E661" s="171">
        <v>3.4199726402188782E-2</v>
      </c>
    </row>
    <row r="662" spans="2:5">
      <c r="B662" t="s">
        <v>5454</v>
      </c>
      <c r="C662">
        <v>6.67</v>
      </c>
      <c r="D662">
        <f t="shared" si="13"/>
        <v>-0.72161936560934881</v>
      </c>
      <c r="E662" s="171">
        <v>3.4108527131782904E-2</v>
      </c>
    </row>
    <row r="663" spans="2:5">
      <c r="B663" t="s">
        <v>2125</v>
      </c>
      <c r="C663">
        <v>23.96</v>
      </c>
      <c r="D663">
        <f t="shared" si="13"/>
        <v>7.7765567765567765</v>
      </c>
      <c r="E663" s="171">
        <v>3.4095813552006866E-2</v>
      </c>
    </row>
    <row r="664" spans="2:5">
      <c r="B664" t="s">
        <v>5791</v>
      </c>
      <c r="C664">
        <v>2.73</v>
      </c>
      <c r="D664">
        <f t="shared" si="13"/>
        <v>0.79605263157894735</v>
      </c>
      <c r="E664" s="171">
        <v>3.4090909090909033E-2</v>
      </c>
    </row>
    <row r="665" spans="2:5">
      <c r="B665" t="s">
        <v>6476</v>
      </c>
      <c r="C665">
        <v>1.52</v>
      </c>
      <c r="D665">
        <f t="shared" si="13"/>
        <v>-0.16939890710382516</v>
      </c>
      <c r="E665" s="171">
        <v>3.4013605442176902E-2</v>
      </c>
    </row>
    <row r="666" spans="2:5">
      <c r="B666" t="s">
        <v>6574</v>
      </c>
      <c r="C666">
        <v>1.83</v>
      </c>
      <c r="D666">
        <f t="shared" si="13"/>
        <v>-0.90177133655394515</v>
      </c>
      <c r="E666" s="171">
        <v>3.389830508474579E-2</v>
      </c>
    </row>
    <row r="667" spans="2:5">
      <c r="B667" t="s">
        <v>3873</v>
      </c>
      <c r="C667">
        <v>18.63</v>
      </c>
      <c r="D667">
        <f t="shared" si="13"/>
        <v>-0.24696847210994341</v>
      </c>
      <c r="E667" s="171">
        <v>3.3851276359600412E-2</v>
      </c>
    </row>
    <row r="668" spans="2:5">
      <c r="B668" t="s">
        <v>4672</v>
      </c>
      <c r="C668">
        <v>24.74</v>
      </c>
      <c r="D668">
        <f t="shared" si="13"/>
        <v>-0.58258815589674373</v>
      </c>
      <c r="E668" s="171">
        <v>3.384872544922686E-2</v>
      </c>
    </row>
    <row r="669" spans="2:5">
      <c r="B669" t="s">
        <v>1300</v>
      </c>
      <c r="C669">
        <v>59.27</v>
      </c>
      <c r="D669">
        <f t="shared" si="13"/>
        <v>26.696261682242991</v>
      </c>
      <c r="E669" s="171">
        <v>3.3839176696319639E-2</v>
      </c>
    </row>
    <row r="670" spans="2:5">
      <c r="B670" t="s">
        <v>7551</v>
      </c>
      <c r="C670">
        <v>2.14</v>
      </c>
      <c r="D670">
        <f t="shared" si="13"/>
        <v>-0.81583476764199647</v>
      </c>
      <c r="E670" s="171">
        <v>3.381642512077309E-2</v>
      </c>
    </row>
    <row r="671" spans="2:5">
      <c r="B671" t="s">
        <v>5101</v>
      </c>
      <c r="C671">
        <v>11.62</v>
      </c>
      <c r="D671">
        <f t="shared" si="13"/>
        <v>-0.9066966436486269</v>
      </c>
      <c r="E671" s="171">
        <v>3.3807829181494574E-2</v>
      </c>
    </row>
    <row r="672" spans="2:5">
      <c r="B672" t="s">
        <v>797</v>
      </c>
      <c r="C672">
        <v>124.54</v>
      </c>
      <c r="D672">
        <f t="shared" si="13"/>
        <v>80.398692810457518</v>
      </c>
      <c r="E672" s="171">
        <v>3.3784344650120424E-2</v>
      </c>
    </row>
    <row r="673" spans="2:5">
      <c r="B673" t="s">
        <v>6968</v>
      </c>
      <c r="C673">
        <v>1.53</v>
      </c>
      <c r="D673">
        <f t="shared" si="13"/>
        <v>-0.98856160287081341</v>
      </c>
      <c r="E673" s="171">
        <v>3.3783783783783813E-2</v>
      </c>
    </row>
    <row r="674" spans="2:5">
      <c r="B674" t="s">
        <v>727</v>
      </c>
      <c r="C674">
        <v>133.76</v>
      </c>
      <c r="D674">
        <f t="shared" si="13"/>
        <v>6.6521739130434776</v>
      </c>
      <c r="E674" s="171">
        <v>3.3773861967694607E-2</v>
      </c>
    </row>
    <row r="675" spans="2:5">
      <c r="B675" t="s">
        <v>1506</v>
      </c>
      <c r="C675">
        <v>17.48</v>
      </c>
      <c r="D675">
        <f t="shared" si="13"/>
        <v>0.23708421797593768</v>
      </c>
      <c r="E675" s="171">
        <v>3.3707865168539346E-2</v>
      </c>
    </row>
    <row r="676" spans="2:5">
      <c r="B676" t="s">
        <v>2538</v>
      </c>
      <c r="C676">
        <v>14.13</v>
      </c>
      <c r="D676">
        <f t="shared" si="13"/>
        <v>0.24274406332453841</v>
      </c>
      <c r="E676" s="171">
        <v>3.3650329188002988E-2</v>
      </c>
    </row>
    <row r="677" spans="2:5">
      <c r="B677" t="s">
        <v>1630</v>
      </c>
      <c r="C677">
        <v>11.37</v>
      </c>
      <c r="D677">
        <f t="shared" si="13"/>
        <v>1.4663774403470713</v>
      </c>
      <c r="E677" s="171">
        <v>3.3636363636363568E-2</v>
      </c>
    </row>
    <row r="678" spans="2:5">
      <c r="B678" t="s">
        <v>4372</v>
      </c>
      <c r="C678">
        <v>4.6100000000000003</v>
      </c>
      <c r="D678">
        <f t="shared" si="13"/>
        <v>-0.76587100050787205</v>
      </c>
      <c r="E678" s="171">
        <v>3.3632286995515778E-2</v>
      </c>
    </row>
    <row r="679" spans="2:5">
      <c r="B679" t="s">
        <v>3940</v>
      </c>
      <c r="C679">
        <v>19.690000000000001</v>
      </c>
      <c r="D679">
        <f t="shared" si="13"/>
        <v>11.785714285714286</v>
      </c>
      <c r="E679" s="171">
        <v>3.359580052493441E-2</v>
      </c>
    </row>
    <row r="680" spans="2:5">
      <c r="B680" t="s">
        <v>7193</v>
      </c>
      <c r="C680">
        <v>1.54</v>
      </c>
      <c r="D680">
        <f t="shared" si="13"/>
        <v>-0.16756756756756758</v>
      </c>
      <c r="E680" s="171">
        <v>3.35570469798658E-2</v>
      </c>
    </row>
    <row r="681" spans="2:5">
      <c r="B681" t="s">
        <v>5960</v>
      </c>
      <c r="C681">
        <v>1.85</v>
      </c>
      <c r="D681">
        <f t="shared" si="13"/>
        <v>-0.14351851851851855</v>
      </c>
      <c r="E681" s="171">
        <v>3.3519553072625725E-2</v>
      </c>
    </row>
    <row r="682" spans="2:5">
      <c r="B682" t="s">
        <v>6833</v>
      </c>
      <c r="C682">
        <v>2.16</v>
      </c>
      <c r="D682">
        <f t="shared" si="13"/>
        <v>0</v>
      </c>
      <c r="E682" s="171">
        <v>3.3492822966507317E-2</v>
      </c>
    </row>
    <row r="683" spans="2:5">
      <c r="B683" t="s">
        <v>7378</v>
      </c>
      <c r="C683">
        <v>2.16</v>
      </c>
      <c r="D683">
        <f t="shared" si="13"/>
        <v>-0.91578947368421049</v>
      </c>
      <c r="E683" s="171">
        <v>3.3492822966507317E-2</v>
      </c>
    </row>
    <row r="684" spans="2:5">
      <c r="B684" t="s">
        <v>1464</v>
      </c>
      <c r="C684">
        <v>25.65</v>
      </c>
      <c r="D684">
        <f t="shared" si="13"/>
        <v>0.76531314521679283</v>
      </c>
      <c r="E684" s="171">
        <v>3.3440773569701786E-2</v>
      </c>
    </row>
    <row r="685" spans="2:5">
      <c r="B685" t="s">
        <v>2523</v>
      </c>
      <c r="C685">
        <v>14.53</v>
      </c>
      <c r="D685">
        <f t="shared" si="13"/>
        <v>-0.38170212765957451</v>
      </c>
      <c r="E685" s="171">
        <v>3.3428165007112293E-2</v>
      </c>
    </row>
    <row r="686" spans="2:5">
      <c r="B686" t="s">
        <v>2040</v>
      </c>
      <c r="C686">
        <v>23.5</v>
      </c>
      <c r="D686">
        <f t="shared" si="13"/>
        <v>11.634408602150538</v>
      </c>
      <c r="E686" s="171">
        <v>3.3421284080914757E-2</v>
      </c>
    </row>
    <row r="687" spans="2:5">
      <c r="B687" t="s">
        <v>7137</v>
      </c>
      <c r="C687">
        <v>1.86</v>
      </c>
      <c r="D687">
        <f t="shared" si="13"/>
        <v>0</v>
      </c>
      <c r="E687" s="171">
        <v>3.3333333333333361E-2</v>
      </c>
    </row>
    <row r="688" spans="2:5">
      <c r="B688" t="s">
        <v>7168</v>
      </c>
      <c r="C688">
        <v>1.86</v>
      </c>
      <c r="D688">
        <f t="shared" si="13"/>
        <v>-0.86974789915966388</v>
      </c>
      <c r="E688" s="171">
        <v>3.3333333333333361E-2</v>
      </c>
    </row>
    <row r="689" spans="2:5">
      <c r="B689" t="s">
        <v>4478</v>
      </c>
      <c r="C689">
        <v>14.28</v>
      </c>
      <c r="D689">
        <f t="shared" si="13"/>
        <v>1.4203389830508473</v>
      </c>
      <c r="E689" s="171">
        <v>3.3285094066570119E-2</v>
      </c>
    </row>
    <row r="690" spans="2:5">
      <c r="B690" t="s">
        <v>5677</v>
      </c>
      <c r="C690">
        <v>5.9</v>
      </c>
      <c r="D690">
        <f t="shared" si="13"/>
        <v>-0.64860035735556876</v>
      </c>
      <c r="E690" s="171">
        <v>3.3274956217162942E-2</v>
      </c>
    </row>
    <row r="691" spans="2:5">
      <c r="B691" t="s">
        <v>2979</v>
      </c>
      <c r="C691">
        <v>16.79</v>
      </c>
      <c r="D691">
        <f t="shared" si="13"/>
        <v>6.7018348623853203</v>
      </c>
      <c r="E691" s="171">
        <v>3.3230769230769175E-2</v>
      </c>
    </row>
    <row r="692" spans="2:5">
      <c r="B692" t="s">
        <v>7403</v>
      </c>
      <c r="C692">
        <v>2.1800000000000002</v>
      </c>
      <c r="D692">
        <f t="shared" si="13"/>
        <v>-0.91467710371819966</v>
      </c>
      <c r="E692" s="171">
        <v>3.3175355450237101E-2</v>
      </c>
    </row>
    <row r="693" spans="2:5">
      <c r="B693" t="s">
        <v>4664</v>
      </c>
      <c r="C693">
        <v>25.55</v>
      </c>
      <c r="D693">
        <f t="shared" si="13"/>
        <v>0.8636032093362509</v>
      </c>
      <c r="E693" s="171">
        <v>3.3158107561666005E-2</v>
      </c>
    </row>
    <row r="694" spans="2:5">
      <c r="B694" t="s">
        <v>2510</v>
      </c>
      <c r="C694">
        <v>13.71</v>
      </c>
      <c r="D694">
        <f t="shared" si="13"/>
        <v>6.331550802139037</v>
      </c>
      <c r="E694" s="171">
        <v>3.3157498116051343E-2</v>
      </c>
    </row>
    <row r="695" spans="2:5">
      <c r="B695" t="s">
        <v>6841</v>
      </c>
      <c r="C695">
        <v>1.87</v>
      </c>
      <c r="D695">
        <f t="shared" si="13"/>
        <v>-0.87235494880546083</v>
      </c>
      <c r="E695" s="171">
        <v>3.3149171270718258E-2</v>
      </c>
    </row>
    <row r="696" spans="2:5">
      <c r="B696" t="s">
        <v>4779</v>
      </c>
      <c r="C696">
        <v>14.65</v>
      </c>
      <c r="D696">
        <f t="shared" si="13"/>
        <v>0.23524451939291746</v>
      </c>
      <c r="E696" s="171">
        <v>3.3145275035260977E-2</v>
      </c>
    </row>
    <row r="697" spans="2:5">
      <c r="B697" t="s">
        <v>2578</v>
      </c>
      <c r="C697">
        <v>11.86</v>
      </c>
      <c r="D697">
        <f t="shared" si="13"/>
        <v>-0.89506282073969212</v>
      </c>
      <c r="E697" s="171">
        <v>3.3101045296167163E-2</v>
      </c>
    </row>
    <row r="698" spans="2:5">
      <c r="B698" t="s">
        <v>835</v>
      </c>
      <c r="C698">
        <v>113.02</v>
      </c>
      <c r="D698">
        <f t="shared" si="13"/>
        <v>4.8197734294541705</v>
      </c>
      <c r="E698" s="171">
        <v>3.3089579524679981E-2</v>
      </c>
    </row>
    <row r="699" spans="2:5">
      <c r="B699" t="s">
        <v>4592</v>
      </c>
      <c r="C699">
        <v>19.420000000000002</v>
      </c>
      <c r="D699">
        <f t="shared" si="13"/>
        <v>1.9513677811550154</v>
      </c>
      <c r="E699" s="171">
        <v>3.2978723404255374E-2</v>
      </c>
    </row>
    <row r="700" spans="2:5">
      <c r="B700" t="s">
        <v>5621</v>
      </c>
      <c r="C700">
        <v>6.58</v>
      </c>
      <c r="D700">
        <f t="shared" si="13"/>
        <v>-0.93599844373115459</v>
      </c>
      <c r="E700" s="171">
        <v>3.2967032967032961E-2</v>
      </c>
    </row>
    <row r="701" spans="2:5">
      <c r="B701" t="s">
        <v>1047</v>
      </c>
      <c r="C701">
        <v>102.81</v>
      </c>
      <c r="D701">
        <f t="shared" si="13"/>
        <v>8.3633879781420752</v>
      </c>
      <c r="E701" s="171">
        <v>3.2954887973475344E-2</v>
      </c>
    </row>
    <row r="702" spans="2:5">
      <c r="B702" t="s">
        <v>4321</v>
      </c>
      <c r="C702">
        <v>10.98</v>
      </c>
      <c r="D702">
        <f t="shared" si="13"/>
        <v>0.20659340659340669</v>
      </c>
      <c r="E702" s="171">
        <v>3.2925682031984913E-2</v>
      </c>
    </row>
    <row r="703" spans="2:5">
      <c r="B703" t="s">
        <v>5165</v>
      </c>
      <c r="C703">
        <v>9.1</v>
      </c>
      <c r="D703">
        <f t="shared" si="13"/>
        <v>4.7961783439490437</v>
      </c>
      <c r="E703" s="171">
        <v>3.2917139614074817E-2</v>
      </c>
    </row>
    <row r="704" spans="2:5">
      <c r="B704" t="s">
        <v>6102</v>
      </c>
      <c r="C704">
        <v>1.57</v>
      </c>
      <c r="D704">
        <f t="shared" si="13"/>
        <v>0</v>
      </c>
      <c r="E704" s="171">
        <v>3.2894736842105289E-2</v>
      </c>
    </row>
    <row r="705" spans="2:5">
      <c r="B705" t="s">
        <v>6384</v>
      </c>
      <c r="C705">
        <v>1.57</v>
      </c>
      <c r="D705">
        <f t="shared" si="13"/>
        <v>-0.93159041394335507</v>
      </c>
      <c r="E705" s="171">
        <v>3.2894736842105289E-2</v>
      </c>
    </row>
    <row r="706" spans="2:5">
      <c r="B706" t="s">
        <v>4636</v>
      </c>
      <c r="C706">
        <v>22.95</v>
      </c>
      <c r="D706">
        <f t="shared" si="13"/>
        <v>0.62190812720848043</v>
      </c>
      <c r="E706" s="171">
        <v>3.2853285328532877E-2</v>
      </c>
    </row>
    <row r="707" spans="2:5">
      <c r="B707" t="s">
        <v>2450</v>
      </c>
      <c r="C707">
        <v>14.15</v>
      </c>
      <c r="D707">
        <f t="shared" ref="D707:D770" si="14">(C707-C708)/C708</f>
        <v>0.66666666666666663</v>
      </c>
      <c r="E707" s="171">
        <v>3.2846715328467231E-2</v>
      </c>
    </row>
    <row r="708" spans="2:5">
      <c r="B708" t="s">
        <v>2706</v>
      </c>
      <c r="C708">
        <v>8.49</v>
      </c>
      <c r="D708">
        <f t="shared" si="14"/>
        <v>5.7380952380952381</v>
      </c>
      <c r="E708" s="171">
        <v>3.2846715328467099E-2</v>
      </c>
    </row>
    <row r="709" spans="2:5">
      <c r="B709" t="s">
        <v>6197</v>
      </c>
      <c r="C709">
        <v>1.26</v>
      </c>
      <c r="D709">
        <f t="shared" si="14"/>
        <v>-0.90476190476190477</v>
      </c>
      <c r="E709" s="171">
        <v>3.2786885245901669E-2</v>
      </c>
    </row>
    <row r="710" spans="2:5">
      <c r="B710" t="s">
        <v>3121</v>
      </c>
      <c r="C710">
        <v>13.23</v>
      </c>
      <c r="D710">
        <f t="shared" si="14"/>
        <v>-0.91860965856659493</v>
      </c>
      <c r="E710" s="171">
        <v>3.2786885245901634E-2</v>
      </c>
    </row>
    <row r="711" spans="2:5">
      <c r="B711" t="s">
        <v>579</v>
      </c>
      <c r="C711">
        <v>162.55000000000001</v>
      </c>
      <c r="D711">
        <f t="shared" si="14"/>
        <v>31.188118811881189</v>
      </c>
      <c r="E711" s="171">
        <v>3.2784802083995333E-2</v>
      </c>
    </row>
    <row r="712" spans="2:5">
      <c r="B712" t="s">
        <v>4399</v>
      </c>
      <c r="C712">
        <v>5.05</v>
      </c>
      <c r="D712">
        <f t="shared" si="14"/>
        <v>-0.15833333333333335</v>
      </c>
      <c r="E712" s="171">
        <v>3.2719836400818027E-2</v>
      </c>
    </row>
    <row r="713" spans="2:5">
      <c r="B713" t="s">
        <v>4405</v>
      </c>
      <c r="C713">
        <v>6</v>
      </c>
      <c r="D713">
        <f t="shared" si="14"/>
        <v>2.7974683544303796</v>
      </c>
      <c r="E713" s="171">
        <v>3.2702237521514702E-2</v>
      </c>
    </row>
    <row r="714" spans="2:5">
      <c r="B714" t="s">
        <v>6564</v>
      </c>
      <c r="C714">
        <v>1.58</v>
      </c>
      <c r="D714">
        <f t="shared" si="14"/>
        <v>-0.8864942528735632</v>
      </c>
      <c r="E714" s="171">
        <v>3.2679738562091533E-2</v>
      </c>
    </row>
    <row r="715" spans="2:5">
      <c r="B715" t="s">
        <v>4247</v>
      </c>
      <c r="C715">
        <v>13.92</v>
      </c>
      <c r="D715">
        <f t="shared" si="14"/>
        <v>13.65263157894737</v>
      </c>
      <c r="E715" s="171">
        <v>3.2640949554896104E-2</v>
      </c>
    </row>
    <row r="716" spans="2:5">
      <c r="B716" t="s">
        <v>6256</v>
      </c>
      <c r="C716">
        <v>0.95</v>
      </c>
      <c r="D716">
        <f t="shared" si="14"/>
        <v>-0.93484224965706453</v>
      </c>
      <c r="E716" s="171">
        <v>3.2608695652173822E-2</v>
      </c>
    </row>
    <row r="717" spans="2:5">
      <c r="B717" t="s">
        <v>5085</v>
      </c>
      <c r="C717">
        <v>14.58</v>
      </c>
      <c r="D717">
        <f t="shared" si="14"/>
        <v>-0.88513353817064522</v>
      </c>
      <c r="E717" s="171">
        <v>3.2577903682719608E-2</v>
      </c>
    </row>
    <row r="718" spans="2:5">
      <c r="B718" t="s">
        <v>462</v>
      </c>
      <c r="C718">
        <v>126.93</v>
      </c>
      <c r="D718">
        <f t="shared" si="14"/>
        <v>0.18692724892463072</v>
      </c>
      <c r="E718" s="171">
        <v>3.2538843244122671E-2</v>
      </c>
    </row>
    <row r="719" spans="2:5">
      <c r="B719" t="s">
        <v>1058</v>
      </c>
      <c r="C719">
        <v>106.94</v>
      </c>
      <c r="D719">
        <f t="shared" si="14"/>
        <v>8.6255625562556251</v>
      </c>
      <c r="E719" s="171">
        <v>3.2538379839721972E-2</v>
      </c>
    </row>
    <row r="720" spans="2:5">
      <c r="B720" t="s">
        <v>4842</v>
      </c>
      <c r="C720">
        <v>11.11</v>
      </c>
      <c r="D720">
        <f t="shared" si="14"/>
        <v>7.7480314960629917</v>
      </c>
      <c r="E720" s="171">
        <v>3.2527881040892159E-2</v>
      </c>
    </row>
    <row r="721" spans="2:5">
      <c r="B721" t="s">
        <v>6206</v>
      </c>
      <c r="C721">
        <v>1.27</v>
      </c>
      <c r="D721">
        <f t="shared" si="14"/>
        <v>-0.20125786163522016</v>
      </c>
      <c r="E721" s="171">
        <v>3.2520325203252064E-2</v>
      </c>
    </row>
    <row r="722" spans="2:5">
      <c r="B722" t="s">
        <v>7096</v>
      </c>
      <c r="C722">
        <v>1.59</v>
      </c>
      <c r="D722">
        <f t="shared" si="14"/>
        <v>-0.16753926701570673</v>
      </c>
      <c r="E722" s="171">
        <v>3.2467532467532492E-2</v>
      </c>
    </row>
    <row r="723" spans="2:5">
      <c r="B723" t="s">
        <v>6850</v>
      </c>
      <c r="C723">
        <v>1.91</v>
      </c>
      <c r="D723">
        <f t="shared" si="14"/>
        <v>-0.98365985114209942</v>
      </c>
      <c r="E723" s="171">
        <v>3.2432432432432337E-2</v>
      </c>
    </row>
    <row r="724" spans="2:5">
      <c r="B724" t="s">
        <v>824</v>
      </c>
      <c r="C724">
        <v>116.89</v>
      </c>
      <c r="D724">
        <f t="shared" si="14"/>
        <v>1.1759121370067014</v>
      </c>
      <c r="E724" s="171">
        <v>3.2414767708885371E-2</v>
      </c>
    </row>
    <row r="725" spans="2:5">
      <c r="B725" t="s">
        <v>1322</v>
      </c>
      <c r="C725">
        <v>53.72</v>
      </c>
      <c r="D725">
        <f t="shared" si="14"/>
        <v>1.895956873315364</v>
      </c>
      <c r="E725" s="171">
        <v>3.2282859338970016E-2</v>
      </c>
    </row>
    <row r="726" spans="2:5">
      <c r="B726" t="s">
        <v>1716</v>
      </c>
      <c r="C726">
        <v>18.55</v>
      </c>
      <c r="D726">
        <f t="shared" si="14"/>
        <v>0.44921875</v>
      </c>
      <c r="E726" s="171">
        <v>3.2276015581524868E-2</v>
      </c>
    </row>
    <row r="727" spans="2:5">
      <c r="B727" t="s">
        <v>1596</v>
      </c>
      <c r="C727">
        <v>12.8</v>
      </c>
      <c r="D727">
        <f t="shared" si="14"/>
        <v>-7.0442992011619382E-2</v>
      </c>
      <c r="E727" s="171">
        <v>3.2258064516129059E-2</v>
      </c>
    </row>
    <row r="728" spans="2:5">
      <c r="B728" t="s">
        <v>4798</v>
      </c>
      <c r="C728">
        <v>13.77</v>
      </c>
      <c r="D728">
        <f t="shared" si="14"/>
        <v>1.526605504587156</v>
      </c>
      <c r="E728" s="171">
        <v>3.2233883058470747E-2</v>
      </c>
    </row>
    <row r="729" spans="2:5">
      <c r="B729" t="s">
        <v>5577</v>
      </c>
      <c r="C729">
        <v>5.45</v>
      </c>
      <c r="D729">
        <f t="shared" si="14"/>
        <v>-0.58586626139817632</v>
      </c>
      <c r="E729" s="171">
        <v>3.2196969696969682E-2</v>
      </c>
    </row>
    <row r="730" spans="2:5">
      <c r="B730" t="s">
        <v>4970</v>
      </c>
      <c r="C730">
        <v>13.16</v>
      </c>
      <c r="D730">
        <f t="shared" si="14"/>
        <v>-0.63726571113561192</v>
      </c>
      <c r="E730" s="171">
        <v>3.2156862745098047E-2</v>
      </c>
    </row>
    <row r="731" spans="2:5">
      <c r="B731" t="s">
        <v>1390</v>
      </c>
      <c r="C731">
        <v>36.28</v>
      </c>
      <c r="D731">
        <f t="shared" si="14"/>
        <v>15.124444444444444</v>
      </c>
      <c r="E731" s="171">
        <v>3.2147937411095381E-2</v>
      </c>
    </row>
    <row r="732" spans="2:5">
      <c r="B732" t="s">
        <v>7469</v>
      </c>
      <c r="C732">
        <v>2.25</v>
      </c>
      <c r="D732">
        <f t="shared" si="14"/>
        <v>-0.81617647058823528</v>
      </c>
      <c r="E732" s="171">
        <v>3.2110091743119192E-2</v>
      </c>
    </row>
    <row r="733" spans="2:5">
      <c r="B733" t="s">
        <v>3699</v>
      </c>
      <c r="C733">
        <v>12.24</v>
      </c>
      <c r="D733">
        <f t="shared" si="14"/>
        <v>0.35099337748344367</v>
      </c>
      <c r="E733" s="171">
        <v>3.2040472175379496E-2</v>
      </c>
    </row>
    <row r="734" spans="2:5">
      <c r="B734" t="s">
        <v>2651</v>
      </c>
      <c r="C734">
        <v>9.06</v>
      </c>
      <c r="D734">
        <f t="shared" si="14"/>
        <v>0.47317073170731705</v>
      </c>
      <c r="E734" s="171">
        <v>3.189066059225526E-2</v>
      </c>
    </row>
    <row r="735" spans="2:5">
      <c r="B735" t="s">
        <v>5641</v>
      </c>
      <c r="C735">
        <v>6.15</v>
      </c>
      <c r="D735">
        <f t="shared" si="14"/>
        <v>-0.63479809976247026</v>
      </c>
      <c r="E735" s="171">
        <v>3.1879194630872548E-2</v>
      </c>
    </row>
    <row r="736" spans="2:5">
      <c r="B736" t="s">
        <v>1722</v>
      </c>
      <c r="C736">
        <v>16.84</v>
      </c>
      <c r="D736">
        <f t="shared" si="14"/>
        <v>9.3950617283950599</v>
      </c>
      <c r="E736" s="171">
        <v>3.1862745098039186E-2</v>
      </c>
    </row>
    <row r="737" spans="2:5">
      <c r="B737" t="s">
        <v>6381</v>
      </c>
      <c r="C737">
        <v>1.62</v>
      </c>
      <c r="D737">
        <f t="shared" si="14"/>
        <v>-0.87183544303797456</v>
      </c>
      <c r="E737" s="171">
        <v>3.1847133757961811E-2</v>
      </c>
    </row>
    <row r="738" spans="2:5">
      <c r="B738" t="s">
        <v>2617</v>
      </c>
      <c r="C738">
        <v>12.64</v>
      </c>
      <c r="D738">
        <f t="shared" si="14"/>
        <v>4.5682819383259918</v>
      </c>
      <c r="E738" s="171">
        <v>3.18367346938776E-2</v>
      </c>
    </row>
    <row r="739" spans="2:5">
      <c r="B739" t="s">
        <v>7374</v>
      </c>
      <c r="C739">
        <v>2.27</v>
      </c>
      <c r="D739">
        <f t="shared" si="14"/>
        <v>-0.68207282913165257</v>
      </c>
      <c r="E739" s="171">
        <v>3.1818181818181746E-2</v>
      </c>
    </row>
    <row r="740" spans="2:5">
      <c r="B740" t="s">
        <v>4353</v>
      </c>
      <c r="C740">
        <v>7.14</v>
      </c>
      <c r="D740">
        <f t="shared" si="14"/>
        <v>0.37044145873320533</v>
      </c>
      <c r="E740" s="171">
        <v>3.179190751445083E-2</v>
      </c>
    </row>
    <row r="741" spans="2:5">
      <c r="B741" t="s">
        <v>4398</v>
      </c>
      <c r="C741">
        <v>5.21</v>
      </c>
      <c r="D741">
        <f t="shared" si="14"/>
        <v>-0.57949959644874904</v>
      </c>
      <c r="E741" s="171">
        <v>3.1683168316831711E-2</v>
      </c>
    </row>
    <row r="742" spans="2:5">
      <c r="B742" t="s">
        <v>3703</v>
      </c>
      <c r="C742">
        <v>12.39</v>
      </c>
      <c r="D742">
        <f t="shared" si="14"/>
        <v>-0.37707390648567118</v>
      </c>
      <c r="E742" s="171">
        <v>3.1640299750208226E-2</v>
      </c>
    </row>
    <row r="743" spans="2:5">
      <c r="B743" t="s">
        <v>4112</v>
      </c>
      <c r="C743">
        <v>19.89</v>
      </c>
      <c r="D743">
        <f t="shared" si="14"/>
        <v>-0.11639271434917818</v>
      </c>
      <c r="E743" s="171">
        <v>3.1639004149377564E-2</v>
      </c>
    </row>
    <row r="744" spans="2:5">
      <c r="B744" t="s">
        <v>1991</v>
      </c>
      <c r="C744">
        <v>22.51</v>
      </c>
      <c r="D744">
        <f t="shared" si="14"/>
        <v>3.9256017505470462</v>
      </c>
      <c r="E744" s="171">
        <v>3.1622364802933151E-2</v>
      </c>
    </row>
    <row r="745" spans="2:5">
      <c r="B745" t="s">
        <v>4438</v>
      </c>
      <c r="C745">
        <v>4.57</v>
      </c>
      <c r="D745">
        <f t="shared" si="14"/>
        <v>-0.44063647490820068</v>
      </c>
      <c r="E745" s="171">
        <v>3.1602708803611872E-2</v>
      </c>
    </row>
    <row r="746" spans="2:5">
      <c r="B746" t="s">
        <v>5322</v>
      </c>
      <c r="C746">
        <v>8.17</v>
      </c>
      <c r="D746">
        <f t="shared" si="14"/>
        <v>5.236641221374045</v>
      </c>
      <c r="E746" s="171">
        <v>3.1565656565656568E-2</v>
      </c>
    </row>
    <row r="747" spans="2:5">
      <c r="B747" t="s">
        <v>6493</v>
      </c>
      <c r="C747">
        <v>1.31</v>
      </c>
      <c r="D747">
        <f t="shared" si="14"/>
        <v>-0.93450000000000011</v>
      </c>
      <c r="E747" s="171">
        <v>3.1496062992126012E-2</v>
      </c>
    </row>
    <row r="748" spans="2:5">
      <c r="B748" t="s">
        <v>4530</v>
      </c>
      <c r="C748">
        <v>20</v>
      </c>
      <c r="D748">
        <f t="shared" si="14"/>
        <v>-0.17593737124021425</v>
      </c>
      <c r="E748" s="171">
        <v>3.1459515214027817E-2</v>
      </c>
    </row>
    <row r="749" spans="2:5">
      <c r="B749" t="s">
        <v>2027</v>
      </c>
      <c r="C749">
        <v>24.27</v>
      </c>
      <c r="D749">
        <f t="shared" si="14"/>
        <v>0.76124818577648767</v>
      </c>
      <c r="E749" s="171">
        <v>3.144921376965569E-2</v>
      </c>
    </row>
    <row r="750" spans="2:5">
      <c r="B750" t="s">
        <v>4262</v>
      </c>
      <c r="C750">
        <v>13.78</v>
      </c>
      <c r="D750">
        <f t="shared" si="14"/>
        <v>-0.44747393744987979</v>
      </c>
      <c r="E750" s="171">
        <v>3.1437125748502992E-2</v>
      </c>
    </row>
    <row r="751" spans="2:5">
      <c r="B751" t="s">
        <v>1479</v>
      </c>
      <c r="C751">
        <v>24.94</v>
      </c>
      <c r="D751">
        <f t="shared" si="14"/>
        <v>9.843478260869567</v>
      </c>
      <c r="E751" s="171">
        <v>3.1430934656741176E-2</v>
      </c>
    </row>
    <row r="752" spans="2:5">
      <c r="B752" t="s">
        <v>7695</v>
      </c>
      <c r="C752">
        <v>2.2999999999999998</v>
      </c>
      <c r="D752">
        <f t="shared" si="14"/>
        <v>-0.84148862853204698</v>
      </c>
      <c r="E752" s="171">
        <v>3.1390134529147913E-2</v>
      </c>
    </row>
    <row r="753" spans="2:5">
      <c r="B753" t="s">
        <v>3657</v>
      </c>
      <c r="C753">
        <v>14.51</v>
      </c>
      <c r="D753">
        <f t="shared" si="14"/>
        <v>4.4962121212121211</v>
      </c>
      <c r="E753" s="171">
        <v>3.1272210376687953E-2</v>
      </c>
    </row>
    <row r="754" spans="2:5">
      <c r="B754" t="s">
        <v>5792</v>
      </c>
      <c r="C754">
        <v>2.64</v>
      </c>
      <c r="D754">
        <f t="shared" si="14"/>
        <v>-0.80952380952380942</v>
      </c>
      <c r="E754" s="171">
        <v>3.1250000000000028E-2</v>
      </c>
    </row>
    <row r="755" spans="2:5">
      <c r="B755" t="s">
        <v>1581</v>
      </c>
      <c r="C755">
        <v>13.86</v>
      </c>
      <c r="D755">
        <f t="shared" si="14"/>
        <v>-0.31147540983606559</v>
      </c>
      <c r="E755" s="171">
        <v>3.1249999999999997E-2</v>
      </c>
    </row>
    <row r="756" spans="2:5">
      <c r="B756" t="s">
        <v>3906</v>
      </c>
      <c r="C756">
        <v>20.13</v>
      </c>
      <c r="D756">
        <f t="shared" si="14"/>
        <v>-0.630845406198423</v>
      </c>
      <c r="E756" s="171">
        <v>3.1249999999999972E-2</v>
      </c>
    </row>
    <row r="757" spans="2:5">
      <c r="B757" t="s">
        <v>1281</v>
      </c>
      <c r="C757">
        <v>54.53</v>
      </c>
      <c r="D757">
        <f t="shared" si="14"/>
        <v>8.7028469750889688</v>
      </c>
      <c r="E757" s="171">
        <v>3.1202723146747324E-2</v>
      </c>
    </row>
    <row r="758" spans="2:5">
      <c r="B758" t="s">
        <v>5681</v>
      </c>
      <c r="C758">
        <v>5.62</v>
      </c>
      <c r="D758">
        <f t="shared" si="14"/>
        <v>-0.75394045534150611</v>
      </c>
      <c r="E758" s="171">
        <v>3.11926605504587E-2</v>
      </c>
    </row>
    <row r="759" spans="2:5">
      <c r="B759" t="s">
        <v>2145</v>
      </c>
      <c r="C759">
        <v>22.84</v>
      </c>
      <c r="D759">
        <f t="shared" si="14"/>
        <v>0.35227945529899346</v>
      </c>
      <c r="E759" s="171">
        <v>3.1151241534988772E-2</v>
      </c>
    </row>
    <row r="760" spans="2:5">
      <c r="B760" t="s">
        <v>2434</v>
      </c>
      <c r="C760">
        <v>16.89</v>
      </c>
      <c r="D760">
        <f t="shared" si="14"/>
        <v>0.21423436376707408</v>
      </c>
      <c r="E760" s="171">
        <v>3.1135531135531233E-2</v>
      </c>
    </row>
    <row r="761" spans="2:5">
      <c r="B761" t="s">
        <v>2525</v>
      </c>
      <c r="C761">
        <v>13.91</v>
      </c>
      <c r="D761">
        <f t="shared" si="14"/>
        <v>-0.26673695308381651</v>
      </c>
      <c r="E761" s="171">
        <v>3.1134173461823567E-2</v>
      </c>
    </row>
    <row r="762" spans="2:5">
      <c r="B762" t="s">
        <v>1861</v>
      </c>
      <c r="C762">
        <v>18.97</v>
      </c>
      <c r="D762">
        <f t="shared" si="14"/>
        <v>0.46035411855273278</v>
      </c>
      <c r="E762" s="171">
        <v>3.0978260869565236E-2</v>
      </c>
    </row>
    <row r="763" spans="2:5">
      <c r="B763" t="s">
        <v>3213</v>
      </c>
      <c r="C763">
        <v>12.99</v>
      </c>
      <c r="D763">
        <f t="shared" si="14"/>
        <v>11.99</v>
      </c>
      <c r="E763" s="171">
        <v>3.0952380952380999E-2</v>
      </c>
    </row>
    <row r="764" spans="2:5">
      <c r="B764" t="s">
        <v>6264</v>
      </c>
      <c r="C764">
        <v>1</v>
      </c>
      <c r="D764">
        <f t="shared" si="14"/>
        <v>0</v>
      </c>
      <c r="E764" s="171">
        <v>3.0927835051546421E-2</v>
      </c>
    </row>
    <row r="765" spans="2:5">
      <c r="B765" t="s">
        <v>7016</v>
      </c>
      <c r="C765">
        <v>1</v>
      </c>
      <c r="D765">
        <f t="shared" si="14"/>
        <v>-0.94837377387712962</v>
      </c>
      <c r="E765" s="171">
        <v>3.0927835051546421E-2</v>
      </c>
    </row>
    <row r="766" spans="2:5">
      <c r="B766" t="s">
        <v>3950</v>
      </c>
      <c r="C766">
        <v>19.37</v>
      </c>
      <c r="D766">
        <f t="shared" si="14"/>
        <v>10.598802395209583</v>
      </c>
      <c r="E766" s="171">
        <v>3.0867482703565825E-2</v>
      </c>
    </row>
    <row r="767" spans="2:5">
      <c r="B767" t="s">
        <v>6380</v>
      </c>
      <c r="C767">
        <v>1.67</v>
      </c>
      <c r="D767">
        <f t="shared" si="14"/>
        <v>0</v>
      </c>
      <c r="E767" s="171">
        <v>3.0864197530864085E-2</v>
      </c>
    </row>
    <row r="768" spans="2:5">
      <c r="B768" t="s">
        <v>7235</v>
      </c>
      <c r="C768">
        <v>1.67</v>
      </c>
      <c r="D768">
        <f t="shared" si="14"/>
        <v>-0.89798411728772143</v>
      </c>
      <c r="E768" s="171">
        <v>3.0864197530864085E-2</v>
      </c>
    </row>
    <row r="769" spans="2:5">
      <c r="B769" t="s">
        <v>4203</v>
      </c>
      <c r="C769">
        <v>16.37</v>
      </c>
      <c r="D769">
        <f t="shared" si="14"/>
        <v>-0.68188884570540231</v>
      </c>
      <c r="E769" s="171">
        <v>3.0856423173803538E-2</v>
      </c>
    </row>
    <row r="770" spans="2:5">
      <c r="B770" t="s">
        <v>1185</v>
      </c>
      <c r="C770">
        <v>51.46</v>
      </c>
      <c r="D770">
        <f t="shared" si="14"/>
        <v>4.2996910401647783</v>
      </c>
      <c r="E770" s="171">
        <v>3.0849358974358955E-2</v>
      </c>
    </row>
    <row r="771" spans="2:5">
      <c r="B771" t="s">
        <v>5236</v>
      </c>
      <c r="C771">
        <v>9.7100000000000009</v>
      </c>
      <c r="D771">
        <f t="shared" ref="D771:D834" si="15">(C771-C772)/C772</f>
        <v>3.8308457711442796</v>
      </c>
      <c r="E771" s="171">
        <v>3.0785562632696488E-2</v>
      </c>
    </row>
    <row r="772" spans="2:5">
      <c r="B772" t="s">
        <v>7501</v>
      </c>
      <c r="C772">
        <v>2.0099999999999998</v>
      </c>
      <c r="D772">
        <f t="shared" si="15"/>
        <v>-0.79342240493319638</v>
      </c>
      <c r="E772" s="171">
        <v>3.0769230769230684E-2</v>
      </c>
    </row>
    <row r="773" spans="2:5">
      <c r="B773" t="s">
        <v>3261</v>
      </c>
      <c r="C773">
        <v>9.73</v>
      </c>
      <c r="D773">
        <f t="shared" si="15"/>
        <v>-3.3763654419066522E-2</v>
      </c>
      <c r="E773" s="171">
        <v>3.0720338983050946E-2</v>
      </c>
    </row>
    <row r="774" spans="2:5">
      <c r="B774" t="s">
        <v>3246</v>
      </c>
      <c r="C774">
        <v>10.07</v>
      </c>
      <c r="D774">
        <f t="shared" si="15"/>
        <v>3.3880903490759763E-2</v>
      </c>
      <c r="E774" s="171">
        <v>3.0706243602865991E-2</v>
      </c>
    </row>
    <row r="775" spans="2:5">
      <c r="B775" t="s">
        <v>5367</v>
      </c>
      <c r="C775">
        <v>9.74</v>
      </c>
      <c r="D775">
        <f t="shared" si="15"/>
        <v>-0.12252252252252248</v>
      </c>
      <c r="E775" s="171">
        <v>3.0687830687830788E-2</v>
      </c>
    </row>
    <row r="776" spans="2:5">
      <c r="B776" t="s">
        <v>4840</v>
      </c>
      <c r="C776">
        <v>11.1</v>
      </c>
      <c r="D776">
        <f t="shared" si="15"/>
        <v>-0.70812516434393902</v>
      </c>
      <c r="E776" s="171">
        <v>3.0640668523676889E-2</v>
      </c>
    </row>
    <row r="777" spans="2:5">
      <c r="B777" t="s">
        <v>1385</v>
      </c>
      <c r="C777">
        <v>38.03</v>
      </c>
      <c r="D777">
        <f t="shared" si="15"/>
        <v>0.50613861386138614</v>
      </c>
      <c r="E777" s="171">
        <v>3.0623306233062402E-2</v>
      </c>
    </row>
    <row r="778" spans="2:5">
      <c r="B778" t="s">
        <v>2214</v>
      </c>
      <c r="C778">
        <v>25.25</v>
      </c>
      <c r="D778">
        <f t="shared" si="15"/>
        <v>-0.82839472611118659</v>
      </c>
      <c r="E778" s="171">
        <v>3.0612244897959183E-2</v>
      </c>
    </row>
    <row r="779" spans="2:5">
      <c r="B779" t="s">
        <v>662</v>
      </c>
      <c r="C779">
        <v>147.13999999999999</v>
      </c>
      <c r="D779">
        <f t="shared" si="15"/>
        <v>9.1336088154269959</v>
      </c>
      <c r="E779" s="171">
        <v>3.0608671289486418E-2</v>
      </c>
    </row>
    <row r="780" spans="2:5">
      <c r="B780" t="s">
        <v>4480</v>
      </c>
      <c r="C780">
        <v>14.52</v>
      </c>
      <c r="D780">
        <f t="shared" si="15"/>
        <v>-0.15728380731282651</v>
      </c>
      <c r="E780" s="171">
        <v>3.0518097941802678E-2</v>
      </c>
    </row>
    <row r="781" spans="2:5">
      <c r="B781" t="s">
        <v>1537</v>
      </c>
      <c r="C781">
        <v>17.23</v>
      </c>
      <c r="D781">
        <f t="shared" si="15"/>
        <v>0.88718510405257378</v>
      </c>
      <c r="E781" s="171">
        <v>3.0502392344497704E-2</v>
      </c>
    </row>
    <row r="782" spans="2:5">
      <c r="B782" t="s">
        <v>5384</v>
      </c>
      <c r="C782">
        <v>9.1300000000000008</v>
      </c>
      <c r="D782">
        <f t="shared" si="15"/>
        <v>-0.65390447308567101</v>
      </c>
      <c r="E782" s="171">
        <v>3.047404063205433E-2</v>
      </c>
    </row>
    <row r="783" spans="2:5">
      <c r="B783" t="s">
        <v>4566</v>
      </c>
      <c r="C783">
        <v>26.38</v>
      </c>
      <c r="D783">
        <f t="shared" si="15"/>
        <v>0.62338461538461531</v>
      </c>
      <c r="E783" s="171">
        <v>3.0468749999999906E-2</v>
      </c>
    </row>
    <row r="784" spans="2:5">
      <c r="B784" t="s">
        <v>2999</v>
      </c>
      <c r="C784">
        <v>16.25</v>
      </c>
      <c r="D784">
        <f t="shared" si="15"/>
        <v>0.7141350210970463</v>
      </c>
      <c r="E784" s="171">
        <v>3.043753963221309E-2</v>
      </c>
    </row>
    <row r="785" spans="2:5">
      <c r="B785" t="s">
        <v>3269</v>
      </c>
      <c r="C785">
        <v>9.48</v>
      </c>
      <c r="D785">
        <f t="shared" si="15"/>
        <v>-0.62170790103750995</v>
      </c>
      <c r="E785" s="171">
        <v>3.0434782608695778E-2</v>
      </c>
    </row>
    <row r="786" spans="2:5">
      <c r="B786" t="s">
        <v>2274</v>
      </c>
      <c r="C786">
        <v>25.06</v>
      </c>
      <c r="D786">
        <f t="shared" si="15"/>
        <v>0.88421052631578922</v>
      </c>
      <c r="E786" s="171">
        <v>3.0427631578947303E-2</v>
      </c>
    </row>
    <row r="787" spans="2:5">
      <c r="B787" t="s">
        <v>4310</v>
      </c>
      <c r="C787">
        <v>13.3</v>
      </c>
      <c r="D787">
        <f t="shared" si="15"/>
        <v>-0.84649122807017552</v>
      </c>
      <c r="E787" s="171">
        <v>3.0209140201394313E-2</v>
      </c>
    </row>
    <row r="788" spans="2:5">
      <c r="B788" t="s">
        <v>1081</v>
      </c>
      <c r="C788">
        <v>86.64</v>
      </c>
      <c r="D788">
        <f t="shared" si="15"/>
        <v>5.6800308404009252</v>
      </c>
      <c r="E788" s="171">
        <v>3.0202140309155842E-2</v>
      </c>
    </row>
    <row r="789" spans="2:5">
      <c r="B789" t="s">
        <v>3569</v>
      </c>
      <c r="C789">
        <v>12.97</v>
      </c>
      <c r="D789">
        <f t="shared" si="15"/>
        <v>-0.76418181818181818</v>
      </c>
      <c r="E789" s="171">
        <v>3.0182684670373376E-2</v>
      </c>
    </row>
    <row r="790" spans="2:5">
      <c r="B790" t="s">
        <v>1159</v>
      </c>
      <c r="C790">
        <v>55</v>
      </c>
      <c r="D790">
        <f t="shared" si="15"/>
        <v>25.829268292682929</v>
      </c>
      <c r="E790" s="171">
        <v>3.0155459823937057E-2</v>
      </c>
    </row>
    <row r="791" spans="2:5">
      <c r="B791" t="s">
        <v>5860</v>
      </c>
      <c r="C791">
        <v>2.0499999999999998</v>
      </c>
      <c r="D791">
        <f t="shared" si="15"/>
        <v>0.19883040935672508</v>
      </c>
      <c r="E791" s="171">
        <v>3.0150753768844137E-2</v>
      </c>
    </row>
    <row r="792" spans="2:5">
      <c r="B792" t="s">
        <v>7116</v>
      </c>
      <c r="C792">
        <v>1.71</v>
      </c>
      <c r="D792">
        <f t="shared" si="15"/>
        <v>-0.88645418326693237</v>
      </c>
      <c r="E792" s="171">
        <v>3.0120481927710871E-2</v>
      </c>
    </row>
    <row r="793" spans="2:5">
      <c r="B793" t="s">
        <v>2489</v>
      </c>
      <c r="C793">
        <v>15.06</v>
      </c>
      <c r="D793">
        <f t="shared" si="15"/>
        <v>0.33156498673740054</v>
      </c>
      <c r="E793" s="171">
        <v>3.0095759233926218E-2</v>
      </c>
    </row>
    <row r="794" spans="2:5">
      <c r="B794" t="s">
        <v>4320</v>
      </c>
      <c r="C794">
        <v>11.31</v>
      </c>
      <c r="D794">
        <f t="shared" si="15"/>
        <v>2.0000000000000004</v>
      </c>
      <c r="E794" s="171">
        <v>3.0054644808743175E-2</v>
      </c>
    </row>
    <row r="795" spans="2:5">
      <c r="B795" t="s">
        <v>5756</v>
      </c>
      <c r="C795">
        <v>3.77</v>
      </c>
      <c r="D795">
        <f t="shared" si="15"/>
        <v>-0.91915076131245976</v>
      </c>
      <c r="E795" s="171">
        <v>3.0054644808743133E-2</v>
      </c>
    </row>
    <row r="796" spans="2:5">
      <c r="B796" t="s">
        <v>1219</v>
      </c>
      <c r="C796">
        <v>46.63</v>
      </c>
      <c r="D796">
        <f t="shared" si="15"/>
        <v>2.3165007112375533</v>
      </c>
      <c r="E796" s="171">
        <v>3.0041970399823269E-2</v>
      </c>
    </row>
    <row r="797" spans="2:5">
      <c r="B797" t="s">
        <v>3115</v>
      </c>
      <c r="C797">
        <v>14.06</v>
      </c>
      <c r="D797">
        <f t="shared" si="15"/>
        <v>0.57623318385650235</v>
      </c>
      <c r="E797" s="171">
        <v>3.0036630036630048E-2</v>
      </c>
    </row>
    <row r="798" spans="2:5">
      <c r="B798" t="s">
        <v>3317</v>
      </c>
      <c r="C798">
        <v>8.92</v>
      </c>
      <c r="D798">
        <f t="shared" si="15"/>
        <v>-0.93453211009174308</v>
      </c>
      <c r="E798" s="171">
        <v>3.0023094688221685E-2</v>
      </c>
    </row>
    <row r="799" spans="2:5">
      <c r="B799" t="s">
        <v>439</v>
      </c>
      <c r="C799">
        <v>136.25</v>
      </c>
      <c r="D799">
        <f t="shared" si="15"/>
        <v>65.140776699029118</v>
      </c>
      <c r="E799" s="171">
        <v>3.0012095554883572E-2</v>
      </c>
    </row>
    <row r="800" spans="2:5">
      <c r="B800" t="s">
        <v>6795</v>
      </c>
      <c r="C800">
        <v>2.06</v>
      </c>
      <c r="D800">
        <f t="shared" si="15"/>
        <v>0.19767441860465121</v>
      </c>
      <c r="E800" s="171">
        <v>3.0000000000000027E-2</v>
      </c>
    </row>
    <row r="801" spans="2:5">
      <c r="B801" t="s">
        <v>6678</v>
      </c>
      <c r="C801">
        <v>1.72</v>
      </c>
      <c r="D801">
        <f t="shared" si="15"/>
        <v>-0.89804386484884402</v>
      </c>
      <c r="E801" s="171">
        <v>2.994011976047907E-2</v>
      </c>
    </row>
    <row r="802" spans="2:5">
      <c r="B802" t="s">
        <v>4199</v>
      </c>
      <c r="C802">
        <v>16.87</v>
      </c>
      <c r="D802">
        <f t="shared" si="15"/>
        <v>1.330110497237569</v>
      </c>
      <c r="E802" s="171">
        <v>2.9914529914530037E-2</v>
      </c>
    </row>
    <row r="803" spans="2:5">
      <c r="B803" t="s">
        <v>3284</v>
      </c>
      <c r="C803">
        <v>7.24</v>
      </c>
      <c r="D803">
        <f t="shared" si="15"/>
        <v>4.2463768115942031</v>
      </c>
      <c r="E803" s="171">
        <v>2.9871977240398286E-2</v>
      </c>
    </row>
    <row r="804" spans="2:5">
      <c r="B804" t="s">
        <v>6163</v>
      </c>
      <c r="C804">
        <v>1.38</v>
      </c>
      <c r="D804">
        <f t="shared" si="15"/>
        <v>0</v>
      </c>
      <c r="E804" s="171">
        <v>2.9850746268656577E-2</v>
      </c>
    </row>
    <row r="805" spans="2:5">
      <c r="B805" t="s">
        <v>6613</v>
      </c>
      <c r="C805">
        <v>1.38</v>
      </c>
      <c r="D805">
        <f t="shared" si="15"/>
        <v>-0.92320534223706185</v>
      </c>
      <c r="E805" s="171">
        <v>2.9850746268656577E-2</v>
      </c>
    </row>
    <row r="806" spans="2:5">
      <c r="B806" t="s">
        <v>3827</v>
      </c>
      <c r="C806">
        <v>17.97</v>
      </c>
      <c r="D806">
        <f t="shared" si="15"/>
        <v>0.48389760528488851</v>
      </c>
      <c r="E806" s="171">
        <v>2.9799426934097397E-2</v>
      </c>
    </row>
    <row r="807" spans="2:5">
      <c r="B807" t="s">
        <v>3668</v>
      </c>
      <c r="C807">
        <v>12.11</v>
      </c>
      <c r="D807">
        <f t="shared" si="15"/>
        <v>-0.72445961319681462</v>
      </c>
      <c r="E807" s="171">
        <v>2.9761904761904732E-2</v>
      </c>
    </row>
    <row r="808" spans="2:5">
      <c r="B808" t="s">
        <v>1378</v>
      </c>
      <c r="C808">
        <v>43.95</v>
      </c>
      <c r="D808">
        <f t="shared" si="15"/>
        <v>-0.7078569529380484</v>
      </c>
      <c r="E808" s="171">
        <v>2.9756326148078799E-2</v>
      </c>
    </row>
    <row r="809" spans="2:5">
      <c r="B809" t="s">
        <v>425</v>
      </c>
      <c r="C809">
        <v>150.44</v>
      </c>
      <c r="D809">
        <f t="shared" si="15"/>
        <v>143.65384615384616</v>
      </c>
      <c r="E809" s="171">
        <v>2.9705681040383323E-2</v>
      </c>
    </row>
    <row r="810" spans="2:5">
      <c r="B810" t="s">
        <v>6243</v>
      </c>
      <c r="C810">
        <v>1.04</v>
      </c>
      <c r="D810">
        <f t="shared" si="15"/>
        <v>-0.99324499870096139</v>
      </c>
      <c r="E810" s="171">
        <v>2.9702970297029729E-2</v>
      </c>
    </row>
    <row r="811" spans="2:5">
      <c r="B811" t="s">
        <v>564</v>
      </c>
      <c r="C811">
        <v>153.96</v>
      </c>
      <c r="D811">
        <f t="shared" si="15"/>
        <v>62.358024691358018</v>
      </c>
      <c r="E811" s="171">
        <v>2.9695024077046533E-2</v>
      </c>
    </row>
    <row r="812" spans="2:5">
      <c r="B812" t="s">
        <v>7693</v>
      </c>
      <c r="C812">
        <v>2.4300000000000002</v>
      </c>
      <c r="D812">
        <f t="shared" si="15"/>
        <v>-0.85119412124923455</v>
      </c>
      <c r="E812" s="171">
        <v>2.9661016949152665E-2</v>
      </c>
    </row>
    <row r="813" spans="2:5">
      <c r="B813" t="s">
        <v>2965</v>
      </c>
      <c r="C813">
        <v>16.329999999999998</v>
      </c>
      <c r="D813">
        <f t="shared" si="15"/>
        <v>-2.0983213429256679E-2</v>
      </c>
      <c r="E813" s="171">
        <v>2.9634300126103335E-2</v>
      </c>
    </row>
    <row r="814" spans="2:5">
      <c r="B814" t="s">
        <v>1508</v>
      </c>
      <c r="C814">
        <v>16.68</v>
      </c>
      <c r="D814">
        <f t="shared" si="15"/>
        <v>0</v>
      </c>
      <c r="E814" s="171">
        <v>2.9629629629629659E-2</v>
      </c>
    </row>
    <row r="815" spans="2:5">
      <c r="B815" t="s">
        <v>4005</v>
      </c>
      <c r="C815">
        <v>16.68</v>
      </c>
      <c r="D815">
        <f t="shared" si="15"/>
        <v>-0.12852664576802511</v>
      </c>
      <c r="E815" s="171">
        <v>2.9629629629629659E-2</v>
      </c>
    </row>
    <row r="816" spans="2:5">
      <c r="B816" t="s">
        <v>3047</v>
      </c>
      <c r="C816">
        <v>19.14</v>
      </c>
      <c r="D816">
        <f t="shared" si="15"/>
        <v>-0.80649074916590835</v>
      </c>
      <c r="E816" s="171">
        <v>2.9585798816568087E-2</v>
      </c>
    </row>
    <row r="817" spans="2:5">
      <c r="B817" t="s">
        <v>1008</v>
      </c>
      <c r="C817">
        <v>98.91</v>
      </c>
      <c r="D817">
        <f t="shared" si="15"/>
        <v>7.3468354430379748</v>
      </c>
      <c r="E817" s="171">
        <v>2.9561777870302942E-2</v>
      </c>
    </row>
    <row r="818" spans="2:5">
      <c r="B818" t="s">
        <v>2873</v>
      </c>
      <c r="C818">
        <v>11.85</v>
      </c>
      <c r="D818">
        <f t="shared" si="15"/>
        <v>-0.17132867132867138</v>
      </c>
      <c r="E818" s="171">
        <v>2.9539530842745427E-2</v>
      </c>
    </row>
    <row r="819" spans="2:5">
      <c r="B819" t="s">
        <v>1786</v>
      </c>
      <c r="C819">
        <v>14.3</v>
      </c>
      <c r="D819">
        <f t="shared" si="15"/>
        <v>0.13853503184713378</v>
      </c>
      <c r="E819" s="171">
        <v>2.9517638588912896E-2</v>
      </c>
    </row>
    <row r="820" spans="2:5">
      <c r="B820" t="s">
        <v>5011</v>
      </c>
      <c r="C820">
        <v>12.56</v>
      </c>
      <c r="D820">
        <f t="shared" si="15"/>
        <v>-0.50687082842559872</v>
      </c>
      <c r="E820" s="171">
        <v>2.9508196721311577E-2</v>
      </c>
    </row>
    <row r="821" spans="2:5">
      <c r="B821" t="s">
        <v>4671</v>
      </c>
      <c r="C821">
        <v>25.47</v>
      </c>
      <c r="D821">
        <f t="shared" si="15"/>
        <v>0.82319255547601988</v>
      </c>
      <c r="E821" s="171">
        <v>2.9506871463217482E-2</v>
      </c>
    </row>
    <row r="822" spans="2:5">
      <c r="B822" t="s">
        <v>4258</v>
      </c>
      <c r="C822">
        <v>13.97</v>
      </c>
      <c r="D822">
        <f t="shared" si="15"/>
        <v>6.9828571428571431</v>
      </c>
      <c r="E822" s="171">
        <v>2.9476787030213732E-2</v>
      </c>
    </row>
    <row r="823" spans="2:5">
      <c r="B823" t="s">
        <v>7179</v>
      </c>
      <c r="C823">
        <v>1.75</v>
      </c>
      <c r="D823">
        <f t="shared" si="15"/>
        <v>-0.8571428571428571</v>
      </c>
      <c r="E823" s="171">
        <v>2.941176470588238E-2</v>
      </c>
    </row>
    <row r="824" spans="2:5">
      <c r="B824" t="s">
        <v>2911</v>
      </c>
      <c r="C824">
        <v>12.25</v>
      </c>
      <c r="D824">
        <f t="shared" si="15"/>
        <v>7.75</v>
      </c>
      <c r="E824" s="171">
        <v>2.9411764705882321E-2</v>
      </c>
    </row>
    <row r="825" spans="2:5">
      <c r="B825" t="s">
        <v>6135</v>
      </c>
      <c r="C825">
        <v>1.4</v>
      </c>
      <c r="D825">
        <f t="shared" si="15"/>
        <v>-0.92469069392146319</v>
      </c>
      <c r="E825" s="171">
        <v>2.9411764705882214E-2</v>
      </c>
    </row>
    <row r="826" spans="2:5">
      <c r="B826" t="s">
        <v>3048</v>
      </c>
      <c r="C826">
        <v>18.59</v>
      </c>
      <c r="D826">
        <f t="shared" si="15"/>
        <v>0.23194168323392975</v>
      </c>
      <c r="E826" s="171">
        <v>2.9346622369878249E-2</v>
      </c>
    </row>
    <row r="827" spans="2:5">
      <c r="B827" t="s">
        <v>2502</v>
      </c>
      <c r="C827">
        <v>15.09</v>
      </c>
      <c r="D827">
        <f t="shared" si="15"/>
        <v>-0.21934816347646141</v>
      </c>
      <c r="E827" s="171">
        <v>2.9331514324693022E-2</v>
      </c>
    </row>
    <row r="828" spans="2:5">
      <c r="B828" t="s">
        <v>3952</v>
      </c>
      <c r="C828">
        <v>19.329999999999998</v>
      </c>
      <c r="D828">
        <f t="shared" si="15"/>
        <v>-5.1706308169604772E-4</v>
      </c>
      <c r="E828" s="171">
        <v>2.9286474973375779E-2</v>
      </c>
    </row>
    <row r="829" spans="2:5">
      <c r="B829" t="s">
        <v>4720</v>
      </c>
      <c r="C829">
        <v>19.34</v>
      </c>
      <c r="D829">
        <f t="shared" si="15"/>
        <v>9.9886363636363633</v>
      </c>
      <c r="E829" s="171">
        <v>2.927088877062271E-2</v>
      </c>
    </row>
    <row r="830" spans="2:5">
      <c r="B830" t="s">
        <v>6599</v>
      </c>
      <c r="C830">
        <v>1.76</v>
      </c>
      <c r="D830">
        <f t="shared" si="15"/>
        <v>-0.91670610506389016</v>
      </c>
      <c r="E830" s="171">
        <v>2.9239766081871371E-2</v>
      </c>
    </row>
    <row r="831" spans="2:5">
      <c r="B831" t="s">
        <v>2299</v>
      </c>
      <c r="C831">
        <v>21.13</v>
      </c>
      <c r="D831">
        <f t="shared" si="15"/>
        <v>13.98581560283688</v>
      </c>
      <c r="E831" s="171">
        <v>2.9225523623964824E-2</v>
      </c>
    </row>
    <row r="832" spans="2:5">
      <c r="B832" t="s">
        <v>6117</v>
      </c>
      <c r="C832">
        <v>1.41</v>
      </c>
      <c r="D832">
        <f t="shared" si="15"/>
        <v>-0.55660377358490576</v>
      </c>
      <c r="E832" s="171">
        <v>2.9197080291970663E-2</v>
      </c>
    </row>
    <row r="833" spans="2:5">
      <c r="B833" t="s">
        <v>5776</v>
      </c>
      <c r="C833">
        <v>3.18</v>
      </c>
      <c r="D833">
        <f t="shared" si="15"/>
        <v>-0.71883289124668437</v>
      </c>
      <c r="E833" s="171">
        <v>2.9126213592233108E-2</v>
      </c>
    </row>
    <row r="834" spans="2:5">
      <c r="B834" t="s">
        <v>3680</v>
      </c>
      <c r="C834">
        <v>11.31</v>
      </c>
      <c r="D834">
        <f t="shared" si="15"/>
        <v>-0.41910631741140209</v>
      </c>
      <c r="E834" s="171">
        <v>2.9117379435850799E-2</v>
      </c>
    </row>
    <row r="835" spans="2:5">
      <c r="B835" t="s">
        <v>4594</v>
      </c>
      <c r="C835">
        <v>19.47</v>
      </c>
      <c r="D835">
        <f t="shared" ref="D835:D898" si="16">(C835-C836)/C836</f>
        <v>1.8930163447251112</v>
      </c>
      <c r="E835" s="171">
        <v>2.9069767441860312E-2</v>
      </c>
    </row>
    <row r="836" spans="2:5">
      <c r="B836" t="s">
        <v>4422</v>
      </c>
      <c r="C836">
        <v>6.73</v>
      </c>
      <c r="D836">
        <f t="shared" si="16"/>
        <v>-0.42429426860564579</v>
      </c>
      <c r="E836" s="171">
        <v>2.9051987767584157E-2</v>
      </c>
    </row>
    <row r="837" spans="2:5">
      <c r="B837" t="s">
        <v>4936</v>
      </c>
      <c r="C837">
        <v>11.69</v>
      </c>
      <c r="D837">
        <f t="shared" si="16"/>
        <v>7.232394366197183</v>
      </c>
      <c r="E837" s="171">
        <v>2.9049295774647894E-2</v>
      </c>
    </row>
    <row r="838" spans="2:5">
      <c r="B838" t="s">
        <v>6182</v>
      </c>
      <c r="C838">
        <v>1.42</v>
      </c>
      <c r="D838">
        <f t="shared" si="16"/>
        <v>0</v>
      </c>
      <c r="E838" s="171">
        <v>2.898550724637684E-2</v>
      </c>
    </row>
    <row r="839" spans="2:5">
      <c r="B839" t="s">
        <v>6310</v>
      </c>
      <c r="C839">
        <v>1.42</v>
      </c>
      <c r="D839">
        <f t="shared" si="16"/>
        <v>-0.94671669793621005</v>
      </c>
      <c r="E839" s="171">
        <v>2.898550724637684E-2</v>
      </c>
    </row>
    <row r="840" spans="2:5">
      <c r="B840" t="s">
        <v>4662</v>
      </c>
      <c r="C840">
        <v>26.65</v>
      </c>
      <c r="D840">
        <f t="shared" si="16"/>
        <v>-0.10720268006700176</v>
      </c>
      <c r="E840" s="171">
        <v>2.8957528957528959E-2</v>
      </c>
    </row>
    <row r="841" spans="2:5">
      <c r="B841" t="s">
        <v>1401</v>
      </c>
      <c r="C841">
        <v>29.85</v>
      </c>
      <c r="D841">
        <f t="shared" si="16"/>
        <v>0.21588594704684319</v>
      </c>
      <c r="E841" s="171">
        <v>2.895553257497414E-2</v>
      </c>
    </row>
    <row r="842" spans="2:5">
      <c r="B842" t="s">
        <v>4692</v>
      </c>
      <c r="C842">
        <v>24.55</v>
      </c>
      <c r="D842">
        <f t="shared" si="16"/>
        <v>-0.81943218593704037</v>
      </c>
      <c r="E842" s="171">
        <v>2.891869237217105E-2</v>
      </c>
    </row>
    <row r="843" spans="2:5">
      <c r="B843" t="s">
        <v>695</v>
      </c>
      <c r="C843">
        <v>135.96</v>
      </c>
      <c r="D843">
        <f t="shared" si="16"/>
        <v>28.365010799136073</v>
      </c>
      <c r="E843" s="171">
        <v>2.8908733161798258E-2</v>
      </c>
    </row>
    <row r="844" spans="2:5">
      <c r="B844" t="s">
        <v>5558</v>
      </c>
      <c r="C844">
        <v>4.63</v>
      </c>
      <c r="D844">
        <f t="shared" si="16"/>
        <v>0.62456140350877187</v>
      </c>
      <c r="E844" s="171">
        <v>2.8888888888888867E-2</v>
      </c>
    </row>
    <row r="845" spans="2:5">
      <c r="B845" t="s">
        <v>7612</v>
      </c>
      <c r="C845">
        <v>2.85</v>
      </c>
      <c r="D845">
        <f t="shared" si="16"/>
        <v>-0.69288793103448276</v>
      </c>
      <c r="E845" s="171">
        <v>2.8880866425992805E-2</v>
      </c>
    </row>
    <row r="846" spans="2:5">
      <c r="B846" t="s">
        <v>3315</v>
      </c>
      <c r="C846">
        <v>9.2799999999999994</v>
      </c>
      <c r="D846">
        <f t="shared" si="16"/>
        <v>-0.91172833634547701</v>
      </c>
      <c r="E846" s="171">
        <v>2.8824833702882462E-2</v>
      </c>
    </row>
    <row r="847" spans="2:5">
      <c r="B847" t="s">
        <v>984</v>
      </c>
      <c r="C847">
        <v>105.13</v>
      </c>
      <c r="D847">
        <f t="shared" si="16"/>
        <v>1.313600352112676</v>
      </c>
      <c r="E847" s="171">
        <v>2.8769938350132085E-2</v>
      </c>
    </row>
    <row r="848" spans="2:5">
      <c r="B848" t="s">
        <v>1375</v>
      </c>
      <c r="C848">
        <v>45.44</v>
      </c>
      <c r="D848">
        <f t="shared" si="16"/>
        <v>2.2550143266475642</v>
      </c>
      <c r="E848" s="171">
        <v>2.8752546977586505E-2</v>
      </c>
    </row>
    <row r="849" spans="2:5">
      <c r="B849" t="s">
        <v>3552</v>
      </c>
      <c r="C849">
        <v>13.96</v>
      </c>
      <c r="D849">
        <f t="shared" si="16"/>
        <v>-2.6499302649930195E-2</v>
      </c>
      <c r="E849" s="171">
        <v>2.8739867354458406E-2</v>
      </c>
    </row>
    <row r="850" spans="2:5">
      <c r="B850" t="s">
        <v>4316</v>
      </c>
      <c r="C850">
        <v>14.34</v>
      </c>
      <c r="D850">
        <f t="shared" si="16"/>
        <v>-0.71434262948207161</v>
      </c>
      <c r="E850" s="171">
        <v>2.8694404591104762E-2</v>
      </c>
    </row>
    <row r="851" spans="2:5">
      <c r="B851" t="s">
        <v>1373</v>
      </c>
      <c r="C851">
        <v>50.2</v>
      </c>
      <c r="D851">
        <f t="shared" si="16"/>
        <v>2.8854489164086687</v>
      </c>
      <c r="E851" s="171">
        <v>2.8688524590164053E-2</v>
      </c>
    </row>
    <row r="852" spans="2:5">
      <c r="B852" t="s">
        <v>2853</v>
      </c>
      <c r="C852">
        <v>12.92</v>
      </c>
      <c r="D852">
        <f t="shared" si="16"/>
        <v>0.23992322456813819</v>
      </c>
      <c r="E852" s="171">
        <v>2.8662420382165557E-2</v>
      </c>
    </row>
    <row r="853" spans="2:5">
      <c r="B853" t="s">
        <v>3234</v>
      </c>
      <c r="C853">
        <v>10.42</v>
      </c>
      <c r="D853">
        <f t="shared" si="16"/>
        <v>0.8121739130434783</v>
      </c>
      <c r="E853" s="171">
        <v>2.8627838104639598E-2</v>
      </c>
    </row>
    <row r="854" spans="2:5">
      <c r="B854" t="s">
        <v>5520</v>
      </c>
      <c r="C854">
        <v>5.75</v>
      </c>
      <c r="D854">
        <f t="shared" si="16"/>
        <v>-0.73342605470560962</v>
      </c>
      <c r="E854" s="171">
        <v>2.8622540250447252E-2</v>
      </c>
    </row>
    <row r="855" spans="2:5">
      <c r="B855" t="s">
        <v>2055</v>
      </c>
      <c r="C855">
        <v>21.57</v>
      </c>
      <c r="D855">
        <f t="shared" si="16"/>
        <v>1.3993325917686319</v>
      </c>
      <c r="E855" s="171">
        <v>2.8612303290414948E-2</v>
      </c>
    </row>
    <row r="856" spans="2:5">
      <c r="B856" t="s">
        <v>2676</v>
      </c>
      <c r="C856">
        <v>8.99</v>
      </c>
      <c r="D856">
        <f t="shared" si="16"/>
        <v>0.56076388888888895</v>
      </c>
      <c r="E856" s="171">
        <v>2.860411899313501E-2</v>
      </c>
    </row>
    <row r="857" spans="2:5">
      <c r="B857" t="s">
        <v>5495</v>
      </c>
      <c r="C857">
        <v>5.76</v>
      </c>
      <c r="D857">
        <f t="shared" si="16"/>
        <v>2.1999999999999997</v>
      </c>
      <c r="E857" s="171">
        <v>2.8571428571428598E-2</v>
      </c>
    </row>
    <row r="858" spans="2:5">
      <c r="B858" t="s">
        <v>7178</v>
      </c>
      <c r="C858">
        <v>1.8</v>
      </c>
      <c r="D858">
        <f t="shared" si="16"/>
        <v>0.66666666666666663</v>
      </c>
      <c r="E858" s="171">
        <v>2.8571428571428598E-2</v>
      </c>
    </row>
    <row r="859" spans="2:5">
      <c r="B859" t="s">
        <v>7033</v>
      </c>
      <c r="C859">
        <v>1.08</v>
      </c>
      <c r="D859">
        <f t="shared" si="16"/>
        <v>-0.93337446020974701</v>
      </c>
      <c r="E859" s="171">
        <v>2.8571428571428595E-2</v>
      </c>
    </row>
    <row r="860" spans="2:5">
      <c r="B860" t="s">
        <v>2961</v>
      </c>
      <c r="C860">
        <v>16.21</v>
      </c>
      <c r="D860">
        <f t="shared" si="16"/>
        <v>0.60654112983151642</v>
      </c>
      <c r="E860" s="171">
        <v>2.8553299492385855E-2</v>
      </c>
    </row>
    <row r="861" spans="2:5">
      <c r="B861" t="s">
        <v>3258</v>
      </c>
      <c r="C861">
        <v>10.09</v>
      </c>
      <c r="D861">
        <f t="shared" si="16"/>
        <v>-0.28287135749822317</v>
      </c>
      <c r="E861" s="171">
        <v>2.8542303771661504E-2</v>
      </c>
    </row>
    <row r="862" spans="2:5">
      <c r="B862" t="s">
        <v>3658</v>
      </c>
      <c r="C862">
        <v>14.07</v>
      </c>
      <c r="D862">
        <f t="shared" si="16"/>
        <v>-0.85346802749427197</v>
      </c>
      <c r="E862" s="171">
        <v>2.8508771929824605E-2</v>
      </c>
    </row>
    <row r="863" spans="2:5">
      <c r="B863" t="s">
        <v>1023</v>
      </c>
      <c r="C863">
        <v>96.02</v>
      </c>
      <c r="D863">
        <f t="shared" si="16"/>
        <v>6.1871257485029938</v>
      </c>
      <c r="E863" s="171">
        <v>2.8491859468723187E-2</v>
      </c>
    </row>
    <row r="864" spans="2:5">
      <c r="B864" t="s">
        <v>3531</v>
      </c>
      <c r="C864">
        <v>13.36</v>
      </c>
      <c r="D864">
        <f t="shared" si="16"/>
        <v>0.19285714285714289</v>
      </c>
      <c r="E864" s="171">
        <v>2.8483448806774381E-2</v>
      </c>
    </row>
    <row r="865" spans="2:5">
      <c r="B865" t="s">
        <v>3385</v>
      </c>
      <c r="C865">
        <v>11.2</v>
      </c>
      <c r="D865">
        <f t="shared" si="16"/>
        <v>1.382978723404255</v>
      </c>
      <c r="E865" s="171">
        <v>2.8466483011937438E-2</v>
      </c>
    </row>
    <row r="866" spans="2:5">
      <c r="B866" t="s">
        <v>5573</v>
      </c>
      <c r="C866">
        <v>4.7</v>
      </c>
      <c r="D866">
        <f t="shared" si="16"/>
        <v>-0.69774919614147912</v>
      </c>
      <c r="E866" s="171">
        <v>2.8446389496717701E-2</v>
      </c>
    </row>
    <row r="867" spans="2:5">
      <c r="B867" t="s">
        <v>3641</v>
      </c>
      <c r="C867">
        <v>15.55</v>
      </c>
      <c r="D867">
        <f t="shared" si="16"/>
        <v>0.30234505862646577</v>
      </c>
      <c r="E867" s="171">
        <v>2.8439153439153538E-2</v>
      </c>
    </row>
    <row r="868" spans="2:5">
      <c r="B868" t="s">
        <v>3218</v>
      </c>
      <c r="C868">
        <v>11.94</v>
      </c>
      <c r="D868">
        <f t="shared" si="16"/>
        <v>5.5966850828729271</v>
      </c>
      <c r="E868" s="171">
        <v>2.8423772609819129E-2</v>
      </c>
    </row>
    <row r="869" spans="2:5">
      <c r="B869" t="s">
        <v>6781</v>
      </c>
      <c r="C869">
        <v>1.81</v>
      </c>
      <c r="D869">
        <f t="shared" si="16"/>
        <v>-0.88123359580052485</v>
      </c>
      <c r="E869" s="171">
        <v>2.8409090909090936E-2</v>
      </c>
    </row>
    <row r="870" spans="2:5">
      <c r="B870" t="s">
        <v>4209</v>
      </c>
      <c r="C870">
        <v>15.24</v>
      </c>
      <c r="D870">
        <f t="shared" si="16"/>
        <v>5</v>
      </c>
      <c r="E870" s="171">
        <v>2.8340080971659912E-2</v>
      </c>
    </row>
    <row r="871" spans="2:5">
      <c r="B871" t="s">
        <v>7349</v>
      </c>
      <c r="C871">
        <v>2.54</v>
      </c>
      <c r="D871">
        <f t="shared" si="16"/>
        <v>-0.68210262828535673</v>
      </c>
      <c r="E871" s="171">
        <v>2.8340080971659853E-2</v>
      </c>
    </row>
    <row r="872" spans="2:5">
      <c r="B872" t="s">
        <v>4329</v>
      </c>
      <c r="C872">
        <v>7.99</v>
      </c>
      <c r="D872">
        <f t="shared" si="16"/>
        <v>6.330275229357798</v>
      </c>
      <c r="E872" s="171">
        <v>2.8314028314028399E-2</v>
      </c>
    </row>
    <row r="873" spans="2:5">
      <c r="B873" t="s">
        <v>7010</v>
      </c>
      <c r="C873">
        <v>1.0900000000000001</v>
      </c>
      <c r="D873">
        <f t="shared" si="16"/>
        <v>-0.86961722488038273</v>
      </c>
      <c r="E873" s="171">
        <v>2.8301886792452855E-2</v>
      </c>
    </row>
    <row r="874" spans="2:5">
      <c r="B874" t="s">
        <v>5196</v>
      </c>
      <c r="C874">
        <v>8.36</v>
      </c>
      <c r="D874">
        <f t="shared" si="16"/>
        <v>3.5934065934065926</v>
      </c>
      <c r="E874" s="171">
        <v>2.829028290282886E-2</v>
      </c>
    </row>
    <row r="875" spans="2:5">
      <c r="B875" t="s">
        <v>6363</v>
      </c>
      <c r="C875">
        <v>1.82</v>
      </c>
      <c r="D875">
        <f t="shared" si="16"/>
        <v>-0.87826086956521732</v>
      </c>
      <c r="E875" s="171">
        <v>2.8248587570621493E-2</v>
      </c>
    </row>
    <row r="876" spans="2:5">
      <c r="B876" t="s">
        <v>3635</v>
      </c>
      <c r="C876">
        <v>14.95</v>
      </c>
      <c r="D876">
        <f t="shared" si="16"/>
        <v>0.27996575342465752</v>
      </c>
      <c r="E876" s="171">
        <v>2.8198074277854208E-2</v>
      </c>
    </row>
    <row r="877" spans="2:5">
      <c r="B877" t="s">
        <v>2625</v>
      </c>
      <c r="C877">
        <v>11.68</v>
      </c>
      <c r="D877">
        <f t="shared" si="16"/>
        <v>-0.41832669322709159</v>
      </c>
      <c r="E877" s="171">
        <v>2.8169014084507067E-2</v>
      </c>
    </row>
    <row r="878" spans="2:5">
      <c r="B878" t="s">
        <v>1491</v>
      </c>
      <c r="C878">
        <v>20.079999999999998</v>
      </c>
      <c r="D878">
        <f t="shared" si="16"/>
        <v>0.44668587896253581</v>
      </c>
      <c r="E878" s="171">
        <v>2.8161802355350596E-2</v>
      </c>
    </row>
    <row r="879" spans="2:5">
      <c r="B879" t="s">
        <v>1790</v>
      </c>
      <c r="C879">
        <v>13.88</v>
      </c>
      <c r="D879">
        <f t="shared" si="16"/>
        <v>-0.32160312805474095</v>
      </c>
      <c r="E879" s="171">
        <v>2.8148148148148207E-2</v>
      </c>
    </row>
    <row r="880" spans="2:5">
      <c r="B880" t="s">
        <v>1909</v>
      </c>
      <c r="C880">
        <v>20.46</v>
      </c>
      <c r="D880">
        <f t="shared" si="16"/>
        <v>0.64469453376205799</v>
      </c>
      <c r="E880" s="171">
        <v>2.8140703517588055E-2</v>
      </c>
    </row>
    <row r="881" spans="2:5">
      <c r="B881" t="s">
        <v>4947</v>
      </c>
      <c r="C881">
        <v>12.44</v>
      </c>
      <c r="D881">
        <f t="shared" si="16"/>
        <v>0.88770864946889227</v>
      </c>
      <c r="E881" s="171">
        <v>2.8099173553718996E-2</v>
      </c>
    </row>
    <row r="882" spans="2:5">
      <c r="B882" t="s">
        <v>5668</v>
      </c>
      <c r="C882">
        <v>6.59</v>
      </c>
      <c r="D882">
        <f t="shared" si="16"/>
        <v>-0.56125166444740349</v>
      </c>
      <c r="E882" s="171">
        <v>2.8081123244929753E-2</v>
      </c>
    </row>
    <row r="883" spans="2:5">
      <c r="B883" t="s">
        <v>4242</v>
      </c>
      <c r="C883">
        <v>15.02</v>
      </c>
      <c r="D883">
        <f t="shared" si="16"/>
        <v>0.16887159533073931</v>
      </c>
      <c r="E883" s="171">
        <v>2.8062970568104049E-2</v>
      </c>
    </row>
    <row r="884" spans="2:5">
      <c r="B884" t="s">
        <v>5095</v>
      </c>
      <c r="C884">
        <v>12.85</v>
      </c>
      <c r="D884">
        <f t="shared" si="16"/>
        <v>0.84097421203438383</v>
      </c>
      <c r="E884" s="171">
        <v>2.7999999999999973E-2</v>
      </c>
    </row>
    <row r="885" spans="2:5">
      <c r="B885" t="s">
        <v>3281</v>
      </c>
      <c r="C885">
        <v>6.98</v>
      </c>
      <c r="D885">
        <f t="shared" si="16"/>
        <v>-0.73246454580298959</v>
      </c>
      <c r="E885" s="171">
        <v>2.7982326951399173E-2</v>
      </c>
    </row>
    <row r="886" spans="2:5">
      <c r="B886" t="s">
        <v>2252</v>
      </c>
      <c r="C886">
        <v>26.09</v>
      </c>
      <c r="D886">
        <f t="shared" si="16"/>
        <v>1.2185374149659864</v>
      </c>
      <c r="E886" s="171">
        <v>2.7974783293932264E-2</v>
      </c>
    </row>
    <row r="887" spans="2:5">
      <c r="B887" t="s">
        <v>3669</v>
      </c>
      <c r="C887">
        <v>11.76</v>
      </c>
      <c r="D887">
        <f t="shared" si="16"/>
        <v>-0.38525875588081543</v>
      </c>
      <c r="E887" s="171">
        <v>2.7972027972028E-2</v>
      </c>
    </row>
    <row r="888" spans="2:5">
      <c r="B888" t="s">
        <v>4123</v>
      </c>
      <c r="C888">
        <v>19.13</v>
      </c>
      <c r="D888">
        <f t="shared" si="16"/>
        <v>9.3967391304347814</v>
      </c>
      <c r="E888" s="171">
        <v>2.794196668457816E-2</v>
      </c>
    </row>
    <row r="889" spans="2:5">
      <c r="B889" t="s">
        <v>6683</v>
      </c>
      <c r="C889">
        <v>1.84</v>
      </c>
      <c r="D889">
        <f t="shared" si="16"/>
        <v>-0.96183364447210118</v>
      </c>
      <c r="E889" s="171">
        <v>2.7932960893854771E-2</v>
      </c>
    </row>
    <row r="890" spans="2:5">
      <c r="B890" t="s">
        <v>1210</v>
      </c>
      <c r="C890">
        <v>48.21</v>
      </c>
      <c r="D890">
        <f t="shared" si="16"/>
        <v>2.5344574780058648</v>
      </c>
      <c r="E890" s="171">
        <v>2.793176972281455E-2</v>
      </c>
    </row>
    <row r="891" spans="2:5">
      <c r="B891" t="s">
        <v>1764</v>
      </c>
      <c r="C891">
        <v>13.64</v>
      </c>
      <c r="D891">
        <f t="shared" si="16"/>
        <v>-0.24599226091763401</v>
      </c>
      <c r="E891" s="171">
        <v>2.7882441597588622E-2</v>
      </c>
    </row>
    <row r="892" spans="2:5">
      <c r="B892" t="s">
        <v>1495</v>
      </c>
      <c r="C892">
        <v>18.09</v>
      </c>
      <c r="D892">
        <f t="shared" si="16"/>
        <v>0.88437500000000002</v>
      </c>
      <c r="E892" s="171">
        <v>2.7840909090909E-2</v>
      </c>
    </row>
    <row r="893" spans="2:5">
      <c r="B893" t="s">
        <v>4854</v>
      </c>
      <c r="C893">
        <v>9.6</v>
      </c>
      <c r="D893">
        <f t="shared" si="16"/>
        <v>3.3243243243243237</v>
      </c>
      <c r="E893" s="171">
        <v>2.7837259100642376E-2</v>
      </c>
    </row>
    <row r="894" spans="2:5">
      <c r="B894" t="s">
        <v>7747</v>
      </c>
      <c r="C894">
        <v>2.2200000000000002</v>
      </c>
      <c r="D894">
        <f t="shared" si="16"/>
        <v>-0.64761904761904765</v>
      </c>
      <c r="E894" s="171">
        <v>2.7777777777777801E-2</v>
      </c>
    </row>
    <row r="895" spans="2:5">
      <c r="B895" t="s">
        <v>5482</v>
      </c>
      <c r="C895">
        <v>6.3</v>
      </c>
      <c r="D895">
        <f t="shared" si="16"/>
        <v>-0.67340590979782267</v>
      </c>
      <c r="E895" s="171">
        <v>2.7732463295269155E-2</v>
      </c>
    </row>
    <row r="896" spans="2:5">
      <c r="B896" t="s">
        <v>2325</v>
      </c>
      <c r="C896">
        <v>19.29</v>
      </c>
      <c r="D896">
        <f t="shared" si="16"/>
        <v>-0.24736636753804137</v>
      </c>
      <c r="E896" s="171">
        <v>2.7703782631859328E-2</v>
      </c>
    </row>
    <row r="897" spans="2:5">
      <c r="B897" t="s">
        <v>1478</v>
      </c>
      <c r="C897">
        <v>25.63</v>
      </c>
      <c r="D897">
        <f t="shared" si="16"/>
        <v>0.81515580736543913</v>
      </c>
      <c r="E897" s="171">
        <v>2.7666399358460211E-2</v>
      </c>
    </row>
    <row r="898" spans="2:5">
      <c r="B898" t="s">
        <v>1575</v>
      </c>
      <c r="C898">
        <v>14.12</v>
      </c>
      <c r="D898">
        <f t="shared" si="16"/>
        <v>-0.32148005766458432</v>
      </c>
      <c r="E898" s="171">
        <v>2.7656477438136755E-2</v>
      </c>
    </row>
    <row r="899" spans="2:5">
      <c r="B899" t="s">
        <v>2303</v>
      </c>
      <c r="C899">
        <v>20.81</v>
      </c>
      <c r="D899">
        <f t="shared" ref="D899:D962" si="17">(C899-C900)/C900</f>
        <v>2.1106128550074734</v>
      </c>
      <c r="E899" s="171">
        <v>2.7654320987654257E-2</v>
      </c>
    </row>
    <row r="900" spans="2:5">
      <c r="B900" t="s">
        <v>5473</v>
      </c>
      <c r="C900">
        <v>6.69</v>
      </c>
      <c r="D900">
        <f t="shared" si="17"/>
        <v>2.0000000000000004</v>
      </c>
      <c r="E900" s="171">
        <v>2.7649769585253552E-2</v>
      </c>
    </row>
    <row r="901" spans="2:5">
      <c r="B901" t="s">
        <v>5821</v>
      </c>
      <c r="C901">
        <v>2.23</v>
      </c>
      <c r="D901">
        <f t="shared" si="17"/>
        <v>-0.53925619834710747</v>
      </c>
      <c r="E901" s="171">
        <v>2.7649769585253482E-2</v>
      </c>
    </row>
    <row r="902" spans="2:5">
      <c r="B902" t="s">
        <v>5530</v>
      </c>
      <c r="C902">
        <v>4.84</v>
      </c>
      <c r="D902">
        <f t="shared" si="17"/>
        <v>-0.53595397890699903</v>
      </c>
      <c r="E902" s="171">
        <v>2.7600849256900189E-2</v>
      </c>
    </row>
    <row r="903" spans="2:5">
      <c r="B903" t="s">
        <v>2817</v>
      </c>
      <c r="C903">
        <v>10.43</v>
      </c>
      <c r="D903">
        <f t="shared" si="17"/>
        <v>-0.77780144865786105</v>
      </c>
      <c r="E903" s="171">
        <v>2.7586206896551661E-2</v>
      </c>
    </row>
    <row r="904" spans="2:5">
      <c r="B904" t="s">
        <v>1232</v>
      </c>
      <c r="C904">
        <v>46.94</v>
      </c>
      <c r="D904">
        <f t="shared" si="17"/>
        <v>16.984674329501917</v>
      </c>
      <c r="E904" s="171">
        <v>2.7583187390542864E-2</v>
      </c>
    </row>
    <row r="905" spans="2:5">
      <c r="B905" t="s">
        <v>7723</v>
      </c>
      <c r="C905">
        <v>2.61</v>
      </c>
      <c r="D905">
        <f t="shared" si="17"/>
        <v>-0.7815899581589959</v>
      </c>
      <c r="E905" s="171">
        <v>2.7559055118110173E-2</v>
      </c>
    </row>
    <row r="906" spans="2:5">
      <c r="B906" t="s">
        <v>3160</v>
      </c>
      <c r="C906">
        <v>11.95</v>
      </c>
      <c r="D906">
        <f t="shared" si="17"/>
        <v>0.45377128953771267</v>
      </c>
      <c r="E906" s="171">
        <v>2.7515047291487401E-2</v>
      </c>
    </row>
    <row r="907" spans="2:5">
      <c r="B907" t="s">
        <v>2707</v>
      </c>
      <c r="C907">
        <v>8.2200000000000006</v>
      </c>
      <c r="D907">
        <f t="shared" si="17"/>
        <v>3.3957219251336901</v>
      </c>
      <c r="E907" s="171">
        <v>2.750000000000008E-2</v>
      </c>
    </row>
    <row r="908" spans="2:5">
      <c r="B908" t="s">
        <v>6729</v>
      </c>
      <c r="C908">
        <v>1.87</v>
      </c>
      <c r="D908">
        <f t="shared" si="17"/>
        <v>-0.8612759643916913</v>
      </c>
      <c r="E908" s="171">
        <v>2.7472527472527496E-2</v>
      </c>
    </row>
    <row r="909" spans="2:5">
      <c r="B909" t="s">
        <v>4248</v>
      </c>
      <c r="C909">
        <v>13.48</v>
      </c>
      <c r="D909">
        <f t="shared" si="17"/>
        <v>-0.41058154787931789</v>
      </c>
      <c r="E909" s="171">
        <v>2.7439024390243996E-2</v>
      </c>
    </row>
    <row r="910" spans="2:5">
      <c r="B910" t="s">
        <v>4614</v>
      </c>
      <c r="C910">
        <v>22.87</v>
      </c>
      <c r="D910">
        <f t="shared" si="17"/>
        <v>1.5411111111111113</v>
      </c>
      <c r="E910" s="171">
        <v>2.7403414195866997E-2</v>
      </c>
    </row>
    <row r="911" spans="2:5">
      <c r="B911" t="s">
        <v>2743</v>
      </c>
      <c r="C911">
        <v>9</v>
      </c>
      <c r="D911">
        <f t="shared" si="17"/>
        <v>0.5</v>
      </c>
      <c r="E911" s="171">
        <v>2.7397260273972629E-2</v>
      </c>
    </row>
    <row r="912" spans="2:5">
      <c r="B912" t="s">
        <v>5601</v>
      </c>
      <c r="C912">
        <v>6</v>
      </c>
      <c r="D912">
        <f t="shared" si="17"/>
        <v>-0.70399605328071035</v>
      </c>
      <c r="E912" s="171">
        <v>2.7397260273972629E-2</v>
      </c>
    </row>
    <row r="913" spans="2:5">
      <c r="B913" t="s">
        <v>2059</v>
      </c>
      <c r="C913">
        <v>20.27</v>
      </c>
      <c r="D913">
        <f t="shared" si="17"/>
        <v>0.22625529340592851</v>
      </c>
      <c r="E913" s="171">
        <v>2.7369488089204214E-2</v>
      </c>
    </row>
    <row r="914" spans="2:5">
      <c r="B914" t="s">
        <v>2436</v>
      </c>
      <c r="C914">
        <v>16.53</v>
      </c>
      <c r="D914">
        <f t="shared" si="17"/>
        <v>0.25703422053231945</v>
      </c>
      <c r="E914" s="171">
        <v>2.7346177750155454E-2</v>
      </c>
    </row>
    <row r="915" spans="2:5">
      <c r="B915" t="s">
        <v>2549</v>
      </c>
      <c r="C915">
        <v>13.15</v>
      </c>
      <c r="D915">
        <f t="shared" si="17"/>
        <v>-0.91896721715553364</v>
      </c>
      <c r="E915" s="171">
        <v>2.7343749999999972E-2</v>
      </c>
    </row>
    <row r="916" spans="2:5">
      <c r="B916" t="s">
        <v>642</v>
      </c>
      <c r="C916">
        <v>162.28</v>
      </c>
      <c r="D916">
        <f t="shared" si="17"/>
        <v>6.174182139699381</v>
      </c>
      <c r="E916" s="171">
        <v>2.7283661454706603E-2</v>
      </c>
    </row>
    <row r="917" spans="2:5">
      <c r="B917" t="s">
        <v>2297</v>
      </c>
      <c r="C917">
        <v>22.62</v>
      </c>
      <c r="D917">
        <f t="shared" si="17"/>
        <v>6.4900662251655632</v>
      </c>
      <c r="E917" s="171">
        <v>2.7247956403269821E-2</v>
      </c>
    </row>
    <row r="918" spans="2:5">
      <c r="B918" t="s">
        <v>5780</v>
      </c>
      <c r="C918">
        <v>3.02</v>
      </c>
      <c r="D918">
        <f t="shared" si="17"/>
        <v>-0.77155824508320725</v>
      </c>
      <c r="E918" s="171">
        <v>2.721088435374152E-2</v>
      </c>
    </row>
    <row r="919" spans="2:5">
      <c r="B919" t="s">
        <v>3520</v>
      </c>
      <c r="C919">
        <v>13.22</v>
      </c>
      <c r="D919">
        <f t="shared" si="17"/>
        <v>-0.87050641590753264</v>
      </c>
      <c r="E919" s="171">
        <v>2.7195027195027307E-2</v>
      </c>
    </row>
    <row r="920" spans="2:5">
      <c r="B920" t="s">
        <v>998</v>
      </c>
      <c r="C920">
        <v>102.09</v>
      </c>
      <c r="D920">
        <f t="shared" si="17"/>
        <v>6.1043841336116911</v>
      </c>
      <c r="E920" s="171">
        <v>2.716571083610024E-2</v>
      </c>
    </row>
    <row r="921" spans="2:5">
      <c r="B921" t="s">
        <v>4277</v>
      </c>
      <c r="C921">
        <v>14.37</v>
      </c>
      <c r="D921">
        <f t="shared" si="17"/>
        <v>0.72716346153846134</v>
      </c>
      <c r="E921" s="171">
        <v>2.7162258756254398E-2</v>
      </c>
    </row>
    <row r="922" spans="2:5">
      <c r="B922" t="s">
        <v>2681</v>
      </c>
      <c r="C922">
        <v>8.32</v>
      </c>
      <c r="D922">
        <f t="shared" si="17"/>
        <v>2.6651982378854631</v>
      </c>
      <c r="E922" s="171">
        <v>2.7160493827160574E-2</v>
      </c>
    </row>
    <row r="923" spans="2:5">
      <c r="B923" t="s">
        <v>7408</v>
      </c>
      <c r="C923">
        <v>2.27</v>
      </c>
      <c r="D923">
        <f t="shared" si="17"/>
        <v>-0.97297297297297303</v>
      </c>
      <c r="E923" s="171">
        <v>2.7149321266968351E-2</v>
      </c>
    </row>
    <row r="924" spans="2:5">
      <c r="B924" t="s">
        <v>1095</v>
      </c>
      <c r="C924">
        <v>83.99</v>
      </c>
      <c r="D924">
        <f t="shared" si="17"/>
        <v>5.1621423330887746</v>
      </c>
      <c r="E924" s="171">
        <v>2.7149321266968313E-2</v>
      </c>
    </row>
    <row r="925" spans="2:5">
      <c r="B925" t="s">
        <v>1584</v>
      </c>
      <c r="C925">
        <v>13.63</v>
      </c>
      <c r="D925">
        <f t="shared" si="17"/>
        <v>-0.33414753297508543</v>
      </c>
      <c r="E925" s="171">
        <v>2.712886209495111E-2</v>
      </c>
    </row>
    <row r="926" spans="2:5">
      <c r="B926" t="s">
        <v>3932</v>
      </c>
      <c r="C926">
        <v>20.47</v>
      </c>
      <c r="D926">
        <f t="shared" si="17"/>
        <v>0.31470777135517009</v>
      </c>
      <c r="E926" s="171">
        <v>2.7094831911690875E-2</v>
      </c>
    </row>
    <row r="927" spans="2:5">
      <c r="B927" t="s">
        <v>4230</v>
      </c>
      <c r="C927">
        <v>15.57</v>
      </c>
      <c r="D927">
        <f t="shared" si="17"/>
        <v>1.9266917293233081</v>
      </c>
      <c r="E927" s="171">
        <v>2.7044854881266501E-2</v>
      </c>
    </row>
    <row r="928" spans="2:5">
      <c r="B928" t="s">
        <v>5711</v>
      </c>
      <c r="C928">
        <v>5.32</v>
      </c>
      <c r="D928">
        <f t="shared" si="17"/>
        <v>1</v>
      </c>
      <c r="E928" s="171">
        <v>2.702702702702714E-2</v>
      </c>
    </row>
    <row r="929" spans="2:5">
      <c r="B929" t="s">
        <v>7362</v>
      </c>
      <c r="C929">
        <v>2.66</v>
      </c>
      <c r="D929">
        <f t="shared" si="17"/>
        <v>-0.5625</v>
      </c>
      <c r="E929" s="171">
        <v>2.702702702702714E-2</v>
      </c>
    </row>
    <row r="930" spans="2:5">
      <c r="B930" t="s">
        <v>5486</v>
      </c>
      <c r="C930">
        <v>6.08</v>
      </c>
      <c r="D930">
        <f t="shared" si="17"/>
        <v>-0.93885760257441675</v>
      </c>
      <c r="E930" s="171">
        <v>2.7027027027027053E-2</v>
      </c>
    </row>
    <row r="931" spans="2:5">
      <c r="B931" t="s">
        <v>1002</v>
      </c>
      <c r="C931">
        <v>99.44</v>
      </c>
      <c r="D931">
        <f t="shared" si="17"/>
        <v>4.0146243066061524</v>
      </c>
      <c r="E931" s="171">
        <v>2.695445626355468E-2</v>
      </c>
    </row>
    <row r="932" spans="2:5">
      <c r="B932" t="s">
        <v>1845</v>
      </c>
      <c r="C932">
        <v>19.829999999999998</v>
      </c>
      <c r="D932">
        <f t="shared" si="17"/>
        <v>0.57380952380952377</v>
      </c>
      <c r="E932" s="171">
        <v>2.6929052304505416E-2</v>
      </c>
    </row>
    <row r="933" spans="2:5">
      <c r="B933" t="s">
        <v>3501</v>
      </c>
      <c r="C933">
        <v>12.6</v>
      </c>
      <c r="D933">
        <f t="shared" si="17"/>
        <v>-0.87358282331694603</v>
      </c>
      <c r="E933" s="171">
        <v>2.6894865525672378E-2</v>
      </c>
    </row>
    <row r="934" spans="2:5">
      <c r="B934" t="s">
        <v>967</v>
      </c>
      <c r="C934">
        <v>99.67</v>
      </c>
      <c r="D934">
        <f t="shared" si="17"/>
        <v>51.183246073298434</v>
      </c>
      <c r="E934" s="171">
        <v>2.6890583144446728E-2</v>
      </c>
    </row>
    <row r="935" spans="2:5">
      <c r="B935" t="s">
        <v>7145</v>
      </c>
      <c r="C935">
        <v>1.91</v>
      </c>
      <c r="D935">
        <f t="shared" si="17"/>
        <v>0.24836601307189535</v>
      </c>
      <c r="E935" s="171">
        <v>2.688172043010743E-2</v>
      </c>
    </row>
    <row r="936" spans="2:5">
      <c r="B936" t="s">
        <v>7098</v>
      </c>
      <c r="C936">
        <v>1.53</v>
      </c>
      <c r="D936">
        <f t="shared" si="17"/>
        <v>-0.93339138006094902</v>
      </c>
      <c r="E936" s="171">
        <v>2.6845637583892641E-2</v>
      </c>
    </row>
    <row r="937" spans="2:5">
      <c r="B937" t="s">
        <v>2114</v>
      </c>
      <c r="C937">
        <v>22.97</v>
      </c>
      <c r="D937">
        <f t="shared" si="17"/>
        <v>2.5230061349693251</v>
      </c>
      <c r="E937" s="171">
        <v>2.6821636119803212E-2</v>
      </c>
    </row>
    <row r="938" spans="2:5">
      <c r="B938" t="s">
        <v>5636</v>
      </c>
      <c r="C938">
        <v>6.52</v>
      </c>
      <c r="D938">
        <f t="shared" si="17"/>
        <v>-0.45164003364171579</v>
      </c>
      <c r="E938" s="171">
        <v>2.6771653543307076E-2</v>
      </c>
    </row>
    <row r="939" spans="2:5">
      <c r="B939" t="s">
        <v>1611</v>
      </c>
      <c r="C939">
        <v>11.89</v>
      </c>
      <c r="D939">
        <f t="shared" si="17"/>
        <v>-0.46609788953749437</v>
      </c>
      <c r="E939" s="171">
        <v>2.677029360967189E-2</v>
      </c>
    </row>
    <row r="940" spans="2:5">
      <c r="B940" t="s">
        <v>4628</v>
      </c>
      <c r="C940">
        <v>22.27</v>
      </c>
      <c r="D940">
        <f t="shared" si="17"/>
        <v>10.598958333333334</v>
      </c>
      <c r="E940" s="171">
        <v>2.6740433379437448E-2</v>
      </c>
    </row>
    <row r="941" spans="2:5">
      <c r="B941" t="s">
        <v>5840</v>
      </c>
      <c r="C941">
        <v>1.92</v>
      </c>
      <c r="D941">
        <f t="shared" si="17"/>
        <v>-0.89368770764119609</v>
      </c>
      <c r="E941" s="171">
        <v>2.6737967914438405E-2</v>
      </c>
    </row>
    <row r="942" spans="2:5">
      <c r="B942" t="s">
        <v>3049</v>
      </c>
      <c r="C942">
        <v>18.059999999999999</v>
      </c>
      <c r="D942">
        <f t="shared" si="17"/>
        <v>0.56634865568083259</v>
      </c>
      <c r="E942" s="171">
        <v>2.6719727117680437E-2</v>
      </c>
    </row>
    <row r="943" spans="2:5">
      <c r="B943" t="s">
        <v>2564</v>
      </c>
      <c r="C943">
        <v>11.53</v>
      </c>
      <c r="D943">
        <f t="shared" si="17"/>
        <v>-0.91435150794829889</v>
      </c>
      <c r="E943" s="171">
        <v>2.6714158504007029E-2</v>
      </c>
    </row>
    <row r="944" spans="2:5">
      <c r="B944" t="s">
        <v>449</v>
      </c>
      <c r="C944">
        <v>134.62</v>
      </c>
      <c r="D944">
        <f t="shared" si="17"/>
        <v>86.415584415584419</v>
      </c>
      <c r="E944" s="171">
        <v>2.6693105552165954E-2</v>
      </c>
    </row>
    <row r="945" spans="2:5">
      <c r="B945" t="s">
        <v>7211</v>
      </c>
      <c r="C945">
        <v>1.54</v>
      </c>
      <c r="D945">
        <f t="shared" si="17"/>
        <v>-0.82618510158013547</v>
      </c>
      <c r="E945" s="171">
        <v>2.6666666666666689E-2</v>
      </c>
    </row>
    <row r="946" spans="2:5">
      <c r="B946" t="s">
        <v>2660</v>
      </c>
      <c r="C946">
        <v>8.86</v>
      </c>
      <c r="D946">
        <f t="shared" si="17"/>
        <v>-0.2348877374784111</v>
      </c>
      <c r="E946" s="171">
        <v>2.6651216685978984E-2</v>
      </c>
    </row>
    <row r="947" spans="2:5">
      <c r="B947" t="s">
        <v>1612</v>
      </c>
      <c r="C947">
        <v>11.58</v>
      </c>
      <c r="D947">
        <f t="shared" si="17"/>
        <v>-0.43401759530791789</v>
      </c>
      <c r="E947" s="171">
        <v>2.659574468085113E-2</v>
      </c>
    </row>
    <row r="948" spans="2:5">
      <c r="B948" t="s">
        <v>4640</v>
      </c>
      <c r="C948">
        <v>20.46</v>
      </c>
      <c r="D948">
        <f t="shared" si="17"/>
        <v>-8.6607142857142758E-2</v>
      </c>
      <c r="E948" s="171">
        <v>2.6593075765178182E-2</v>
      </c>
    </row>
    <row r="949" spans="2:5">
      <c r="B949" t="s">
        <v>2141</v>
      </c>
      <c r="C949">
        <v>22.4</v>
      </c>
      <c r="D949">
        <f t="shared" si="17"/>
        <v>-3.364969801553068E-2</v>
      </c>
      <c r="E949" s="171">
        <v>2.6581118240146577E-2</v>
      </c>
    </row>
    <row r="950" spans="2:5">
      <c r="B950" t="s">
        <v>2132</v>
      </c>
      <c r="C950">
        <v>23.18</v>
      </c>
      <c r="D950">
        <f t="shared" si="17"/>
        <v>18.982758620689655</v>
      </c>
      <c r="E950" s="171">
        <v>2.6572187776793689E-2</v>
      </c>
    </row>
    <row r="951" spans="2:5">
      <c r="B951" t="s">
        <v>7003</v>
      </c>
      <c r="C951">
        <v>1.1599999999999999</v>
      </c>
      <c r="D951">
        <f t="shared" si="17"/>
        <v>-0.95164651938307632</v>
      </c>
      <c r="E951" s="171">
        <v>2.6548672566371709E-2</v>
      </c>
    </row>
    <row r="952" spans="2:5">
      <c r="B952" t="s">
        <v>2151</v>
      </c>
      <c r="C952">
        <v>23.99</v>
      </c>
      <c r="D952">
        <f t="shared" si="17"/>
        <v>1.9507995079950795</v>
      </c>
      <c r="E952" s="171">
        <v>2.6529738981600232E-2</v>
      </c>
    </row>
    <row r="953" spans="2:5">
      <c r="B953" t="s">
        <v>5197</v>
      </c>
      <c r="C953">
        <v>8.1300000000000008</v>
      </c>
      <c r="D953">
        <f t="shared" si="17"/>
        <v>-0.38315629742033375</v>
      </c>
      <c r="E953" s="171">
        <v>2.6515151515151623E-2</v>
      </c>
    </row>
    <row r="954" spans="2:5">
      <c r="B954" t="s">
        <v>3209</v>
      </c>
      <c r="C954">
        <v>13.18</v>
      </c>
      <c r="D954">
        <f t="shared" si="17"/>
        <v>-0.1058344640434193</v>
      </c>
      <c r="E954" s="171">
        <v>2.6479750778816188E-2</v>
      </c>
    </row>
    <row r="955" spans="2:5">
      <c r="B955" t="s">
        <v>2472</v>
      </c>
      <c r="C955">
        <v>14.74</v>
      </c>
      <c r="D955">
        <f t="shared" si="17"/>
        <v>0.58154506437768239</v>
      </c>
      <c r="E955" s="171">
        <v>2.6462395543175542E-2</v>
      </c>
    </row>
    <row r="956" spans="2:5">
      <c r="B956" t="s">
        <v>2698</v>
      </c>
      <c r="C956">
        <v>9.32</v>
      </c>
      <c r="D956">
        <f t="shared" si="17"/>
        <v>-0.89780701754385961</v>
      </c>
      <c r="E956" s="171">
        <v>2.6431718061674034E-2</v>
      </c>
    </row>
    <row r="957" spans="2:5">
      <c r="B957" t="s">
        <v>1071</v>
      </c>
      <c r="C957">
        <v>91.2</v>
      </c>
      <c r="D957">
        <f t="shared" si="17"/>
        <v>2.7732726520479933</v>
      </c>
      <c r="E957" s="171">
        <v>2.6333558406482147E-2</v>
      </c>
    </row>
    <row r="958" spans="2:5">
      <c r="B958" t="s">
        <v>4574</v>
      </c>
      <c r="C958">
        <v>24.17</v>
      </c>
      <c r="D958">
        <f t="shared" si="17"/>
        <v>9.3290598290598297</v>
      </c>
      <c r="E958" s="171">
        <v>2.6326963906581784E-2</v>
      </c>
    </row>
    <row r="959" spans="2:5">
      <c r="B959" t="s">
        <v>5807</v>
      </c>
      <c r="C959">
        <v>2.34</v>
      </c>
      <c r="D959">
        <f t="shared" si="17"/>
        <v>1</v>
      </c>
      <c r="E959" s="171">
        <v>2.6315789473684237E-2</v>
      </c>
    </row>
    <row r="960" spans="2:5">
      <c r="B960" t="s">
        <v>7072</v>
      </c>
      <c r="C960">
        <v>1.17</v>
      </c>
      <c r="D960">
        <f t="shared" si="17"/>
        <v>-0.25000000000000006</v>
      </c>
      <c r="E960" s="171">
        <v>2.6315789473684237E-2</v>
      </c>
    </row>
    <row r="961" spans="2:5">
      <c r="B961" t="s">
        <v>6608</v>
      </c>
      <c r="C961">
        <v>1.56</v>
      </c>
      <c r="D961">
        <f t="shared" si="17"/>
        <v>-0.87888198757763969</v>
      </c>
      <c r="E961" s="171">
        <v>2.6315789473684233E-2</v>
      </c>
    </row>
    <row r="962" spans="2:5">
      <c r="B962" t="s">
        <v>4473</v>
      </c>
      <c r="C962">
        <v>12.88</v>
      </c>
      <c r="D962">
        <f t="shared" si="17"/>
        <v>-0.13265993265993259</v>
      </c>
      <c r="E962" s="171">
        <v>2.6294820717131479E-2</v>
      </c>
    </row>
    <row r="963" spans="2:5">
      <c r="B963" t="s">
        <v>3747</v>
      </c>
      <c r="C963">
        <v>14.85</v>
      </c>
      <c r="D963">
        <f t="shared" ref="D963:D1026" si="18">(C963-C964)/C964</f>
        <v>0.7267441860465117</v>
      </c>
      <c r="E963" s="171">
        <v>2.6261230131306081E-2</v>
      </c>
    </row>
    <row r="964" spans="2:5">
      <c r="B964" t="s">
        <v>2713</v>
      </c>
      <c r="C964">
        <v>8.6</v>
      </c>
      <c r="D964">
        <f t="shared" si="18"/>
        <v>1.7476038338658146</v>
      </c>
      <c r="E964" s="171">
        <v>2.6252983293555947E-2</v>
      </c>
    </row>
    <row r="965" spans="2:5">
      <c r="B965" t="s">
        <v>7642</v>
      </c>
      <c r="C965">
        <v>3.13</v>
      </c>
      <c r="D965">
        <f t="shared" si="18"/>
        <v>-0.73339011925042585</v>
      </c>
      <c r="E965" s="171">
        <v>2.6229508196721336E-2</v>
      </c>
    </row>
    <row r="966" spans="2:5">
      <c r="B966" t="s">
        <v>2623</v>
      </c>
      <c r="C966">
        <v>11.74</v>
      </c>
      <c r="D966">
        <f t="shared" si="18"/>
        <v>3.4361233480176265E-2</v>
      </c>
      <c r="E966" s="171">
        <v>2.6223776223776286E-2</v>
      </c>
    </row>
    <row r="967" spans="2:5">
      <c r="B967" t="s">
        <v>2570</v>
      </c>
      <c r="C967">
        <v>11.35</v>
      </c>
      <c r="D967">
        <f t="shared" si="18"/>
        <v>1.0711678832116787</v>
      </c>
      <c r="E967" s="171">
        <v>2.6220614828209688E-2</v>
      </c>
    </row>
    <row r="968" spans="2:5">
      <c r="B968" t="s">
        <v>4391</v>
      </c>
      <c r="C968">
        <v>5.48</v>
      </c>
      <c r="D968">
        <f t="shared" si="18"/>
        <v>1.3319148936170213</v>
      </c>
      <c r="E968" s="171">
        <v>2.6217228464419581E-2</v>
      </c>
    </row>
    <row r="969" spans="2:5">
      <c r="B969" t="s">
        <v>7541</v>
      </c>
      <c r="C969">
        <v>2.35</v>
      </c>
      <c r="D969">
        <f t="shared" si="18"/>
        <v>-0.96053073563990587</v>
      </c>
      <c r="E969" s="171">
        <v>2.6200873362445438E-2</v>
      </c>
    </row>
    <row r="970" spans="2:5">
      <c r="B970" t="s">
        <v>1263</v>
      </c>
      <c r="C970">
        <v>59.54</v>
      </c>
      <c r="D970">
        <f t="shared" si="18"/>
        <v>29.377551020408163</v>
      </c>
      <c r="E970" s="171">
        <v>2.619786280592892E-2</v>
      </c>
    </row>
    <row r="971" spans="2:5">
      <c r="B971" t="s">
        <v>6737</v>
      </c>
      <c r="C971">
        <v>1.96</v>
      </c>
      <c r="D971">
        <f t="shared" si="18"/>
        <v>-0.93243709065839364</v>
      </c>
      <c r="E971" s="171">
        <v>2.6178010471204213E-2</v>
      </c>
    </row>
    <row r="972" spans="2:5">
      <c r="B972" t="s">
        <v>1433</v>
      </c>
      <c r="C972">
        <v>29.01</v>
      </c>
      <c r="D972">
        <f t="shared" si="18"/>
        <v>1.7393767705382439</v>
      </c>
      <c r="E972" s="171">
        <v>2.6176158471878389E-2</v>
      </c>
    </row>
    <row r="973" spans="2:5">
      <c r="B973" t="s">
        <v>5116</v>
      </c>
      <c r="C973">
        <v>10.59</v>
      </c>
      <c r="D973">
        <f t="shared" si="18"/>
        <v>0.22711471610660475</v>
      </c>
      <c r="E973" s="171">
        <v>2.6162790697674375E-2</v>
      </c>
    </row>
    <row r="974" spans="2:5">
      <c r="B974" t="s">
        <v>5143</v>
      </c>
      <c r="C974">
        <v>8.6300000000000008</v>
      </c>
      <c r="D974">
        <f t="shared" si="18"/>
        <v>-0.91406950114507624</v>
      </c>
      <c r="E974" s="171">
        <v>2.6159334126040504E-2</v>
      </c>
    </row>
    <row r="975" spans="2:5">
      <c r="B975" t="s">
        <v>1033</v>
      </c>
      <c r="C975">
        <v>100.43</v>
      </c>
      <c r="D975">
        <f t="shared" si="18"/>
        <v>84.110169491525426</v>
      </c>
      <c r="E975" s="171">
        <v>2.6157147236129583E-2</v>
      </c>
    </row>
    <row r="976" spans="2:5">
      <c r="B976" t="s">
        <v>6506</v>
      </c>
      <c r="C976">
        <v>1.18</v>
      </c>
      <c r="D976">
        <f t="shared" si="18"/>
        <v>0</v>
      </c>
      <c r="E976" s="171">
        <v>2.6086956521739157E-2</v>
      </c>
    </row>
    <row r="977" spans="2:5">
      <c r="B977" t="s">
        <v>7046</v>
      </c>
      <c r="C977">
        <v>1.18</v>
      </c>
      <c r="D977">
        <f t="shared" si="18"/>
        <v>-0.5</v>
      </c>
      <c r="E977" s="171">
        <v>2.6086956521739157E-2</v>
      </c>
    </row>
    <row r="978" spans="2:5">
      <c r="B978" t="s">
        <v>7694</v>
      </c>
      <c r="C978">
        <v>2.36</v>
      </c>
      <c r="D978">
        <f t="shared" si="18"/>
        <v>-0.88465298142717497</v>
      </c>
      <c r="E978" s="171">
        <v>2.6086956521739157E-2</v>
      </c>
    </row>
    <row r="979" spans="2:5">
      <c r="B979" t="s">
        <v>4608</v>
      </c>
      <c r="C979">
        <v>20.46</v>
      </c>
      <c r="D979">
        <f t="shared" si="18"/>
        <v>0.48476052249637169</v>
      </c>
      <c r="E979" s="171">
        <v>2.6078234704112312E-2</v>
      </c>
    </row>
    <row r="980" spans="2:5">
      <c r="B980" t="s">
        <v>4784</v>
      </c>
      <c r="C980">
        <v>13.78</v>
      </c>
      <c r="D980">
        <f t="shared" si="18"/>
        <v>5.9949238578680202</v>
      </c>
      <c r="E980" s="171">
        <v>2.6061057334326111E-2</v>
      </c>
    </row>
    <row r="981" spans="2:5">
      <c r="B981" t="s">
        <v>5872</v>
      </c>
      <c r="C981">
        <v>1.97</v>
      </c>
      <c r="D981">
        <f t="shared" si="18"/>
        <v>-0.8571428571428571</v>
      </c>
      <c r="E981" s="171">
        <v>2.6041666666666692E-2</v>
      </c>
    </row>
    <row r="982" spans="2:5">
      <c r="B982" t="s">
        <v>3662</v>
      </c>
      <c r="C982">
        <v>13.79</v>
      </c>
      <c r="D982">
        <f t="shared" si="18"/>
        <v>-0.28586224754013462</v>
      </c>
      <c r="E982" s="171">
        <v>2.604166666666664E-2</v>
      </c>
    </row>
    <row r="983" spans="2:5">
      <c r="B983" t="s">
        <v>3075</v>
      </c>
      <c r="C983">
        <v>19.309999999999999</v>
      </c>
      <c r="D983">
        <f t="shared" si="18"/>
        <v>-1.0346611484738529E-3</v>
      </c>
      <c r="E983" s="171">
        <v>2.6036131774707674E-2</v>
      </c>
    </row>
    <row r="984" spans="2:5">
      <c r="B984" t="s">
        <v>4171</v>
      </c>
      <c r="C984">
        <v>19.329999999999998</v>
      </c>
      <c r="D984">
        <f t="shared" si="18"/>
        <v>-0.83370612525808674</v>
      </c>
      <c r="E984" s="171">
        <v>2.6008492569002041E-2</v>
      </c>
    </row>
    <row r="985" spans="2:5">
      <c r="B985" t="s">
        <v>950</v>
      </c>
      <c r="C985">
        <v>116.24</v>
      </c>
      <c r="D985">
        <f t="shared" si="18"/>
        <v>11.773626373626374</v>
      </c>
      <c r="E985" s="171">
        <v>2.5948808473080297E-2</v>
      </c>
    </row>
    <row r="986" spans="2:5">
      <c r="B986" t="s">
        <v>5156</v>
      </c>
      <c r="C986">
        <v>9.1</v>
      </c>
      <c r="D986">
        <f t="shared" si="18"/>
        <v>-0.23336141533277166</v>
      </c>
      <c r="E986" s="171">
        <v>2.5930101465614482E-2</v>
      </c>
    </row>
    <row r="987" spans="2:5">
      <c r="B987" t="s">
        <v>4933</v>
      </c>
      <c r="C987">
        <v>11.87</v>
      </c>
      <c r="D987">
        <f t="shared" si="18"/>
        <v>8.9747899159663866</v>
      </c>
      <c r="E987" s="171">
        <v>2.5929127052722465E-2</v>
      </c>
    </row>
    <row r="988" spans="2:5">
      <c r="B988" t="s">
        <v>6190</v>
      </c>
      <c r="C988">
        <v>1.19</v>
      </c>
      <c r="D988">
        <f t="shared" si="18"/>
        <v>0</v>
      </c>
      <c r="E988" s="171">
        <v>2.5862068965517265E-2</v>
      </c>
    </row>
    <row r="989" spans="2:5">
      <c r="B989" t="s">
        <v>6220</v>
      </c>
      <c r="C989">
        <v>1.19</v>
      </c>
      <c r="D989">
        <f t="shared" si="18"/>
        <v>0</v>
      </c>
      <c r="E989" s="171">
        <v>2.5862068965517265E-2</v>
      </c>
    </row>
    <row r="990" spans="2:5">
      <c r="B990" t="s">
        <v>6503</v>
      </c>
      <c r="C990">
        <v>1.19</v>
      </c>
      <c r="D990">
        <f t="shared" si="18"/>
        <v>-0.87513116474291719</v>
      </c>
      <c r="E990" s="171">
        <v>2.5862068965517265E-2</v>
      </c>
    </row>
    <row r="991" spans="2:5">
      <c r="B991" t="s">
        <v>5252</v>
      </c>
      <c r="C991">
        <v>9.5299999999999994</v>
      </c>
      <c r="D991">
        <f t="shared" si="18"/>
        <v>-0.33356643356643362</v>
      </c>
      <c r="E991" s="171">
        <v>2.5834230355220693E-2</v>
      </c>
    </row>
    <row r="992" spans="2:5">
      <c r="B992" t="s">
        <v>4763</v>
      </c>
      <c r="C992">
        <v>14.3</v>
      </c>
      <c r="D992">
        <f t="shared" si="18"/>
        <v>-0.75173611111111105</v>
      </c>
      <c r="E992" s="171">
        <v>2.5824964131994348E-2</v>
      </c>
    </row>
    <row r="993" spans="2:5">
      <c r="B993" t="s">
        <v>1318</v>
      </c>
      <c r="C993">
        <v>57.6</v>
      </c>
      <c r="D993">
        <f t="shared" si="18"/>
        <v>5.3019693654266957</v>
      </c>
      <c r="E993" s="171">
        <v>2.5823686553873605E-2</v>
      </c>
    </row>
    <row r="994" spans="2:5">
      <c r="B994" t="s">
        <v>3306</v>
      </c>
      <c r="C994">
        <v>9.14</v>
      </c>
      <c r="D994">
        <f t="shared" si="18"/>
        <v>4.7484276729559749</v>
      </c>
      <c r="E994" s="171">
        <v>2.5813692480359196E-2</v>
      </c>
    </row>
    <row r="995" spans="2:5">
      <c r="B995" t="s">
        <v>7092</v>
      </c>
      <c r="C995">
        <v>1.59</v>
      </c>
      <c r="D995">
        <f t="shared" si="18"/>
        <v>-0.2010050251256281</v>
      </c>
      <c r="E995" s="171">
        <v>2.5806451612903247E-2</v>
      </c>
    </row>
    <row r="996" spans="2:5">
      <c r="B996" t="s">
        <v>5946</v>
      </c>
      <c r="C996">
        <v>1.99</v>
      </c>
      <c r="D996">
        <f t="shared" si="18"/>
        <v>-0.28673835125448027</v>
      </c>
      <c r="E996" s="171">
        <v>2.5773195876288683E-2</v>
      </c>
    </row>
    <row r="997" spans="2:5">
      <c r="B997" t="s">
        <v>7615</v>
      </c>
      <c r="C997">
        <v>2.79</v>
      </c>
      <c r="D997">
        <f t="shared" si="18"/>
        <v>-0.85728900255754481</v>
      </c>
      <c r="E997" s="171">
        <v>2.5735294117646999E-2</v>
      </c>
    </row>
    <row r="998" spans="2:5">
      <c r="B998" t="s">
        <v>4528</v>
      </c>
      <c r="C998">
        <v>19.55</v>
      </c>
      <c r="D998">
        <f t="shared" si="18"/>
        <v>11.218749999999998</v>
      </c>
      <c r="E998" s="171">
        <v>2.5708289611752467E-2</v>
      </c>
    </row>
    <row r="999" spans="2:5">
      <c r="B999" t="s">
        <v>6873</v>
      </c>
      <c r="C999">
        <v>1.6</v>
      </c>
      <c r="D999">
        <f t="shared" si="18"/>
        <v>0.33333333333333348</v>
      </c>
      <c r="E999" s="171">
        <v>2.5641025641025664E-2</v>
      </c>
    </row>
    <row r="1000" spans="2:5">
      <c r="B1000" t="s">
        <v>6989</v>
      </c>
      <c r="C1000">
        <v>1.2</v>
      </c>
      <c r="D1000">
        <f t="shared" si="18"/>
        <v>-0.90909090909090917</v>
      </c>
      <c r="E1000" s="171">
        <v>2.5641025641025664E-2</v>
      </c>
    </row>
    <row r="1001" spans="2:5">
      <c r="B1001" t="s">
        <v>4967</v>
      </c>
      <c r="C1001">
        <v>13.2</v>
      </c>
      <c r="D1001">
        <f t="shared" si="18"/>
        <v>3.714285714285714</v>
      </c>
      <c r="E1001" s="171">
        <v>2.5641025641025647E-2</v>
      </c>
    </row>
    <row r="1002" spans="2:5">
      <c r="B1002" t="s">
        <v>7659</v>
      </c>
      <c r="C1002">
        <v>2.8</v>
      </c>
      <c r="D1002">
        <f t="shared" si="18"/>
        <v>-0.81093855503038492</v>
      </c>
      <c r="E1002" s="171">
        <v>2.5641025641025581E-2</v>
      </c>
    </row>
    <row r="1003" spans="2:5">
      <c r="B1003" t="s">
        <v>3627</v>
      </c>
      <c r="C1003">
        <v>14.81</v>
      </c>
      <c r="D1003">
        <f t="shared" si="18"/>
        <v>0.23313905079100755</v>
      </c>
      <c r="E1003" s="171">
        <v>2.5623268698061013E-2</v>
      </c>
    </row>
    <row r="1004" spans="2:5">
      <c r="B1004" t="s">
        <v>2590</v>
      </c>
      <c r="C1004">
        <v>12.01</v>
      </c>
      <c r="D1004">
        <f t="shared" si="18"/>
        <v>-0.4000999000999001</v>
      </c>
      <c r="E1004" s="171">
        <v>2.561912894961562E-2</v>
      </c>
    </row>
    <row r="1005" spans="2:5">
      <c r="B1005" t="s">
        <v>1835</v>
      </c>
      <c r="C1005">
        <v>20.02</v>
      </c>
      <c r="D1005">
        <f t="shared" si="18"/>
        <v>6.2068965517241274E-2</v>
      </c>
      <c r="E1005" s="171">
        <v>2.5614754098360656E-2</v>
      </c>
    </row>
    <row r="1006" spans="2:5">
      <c r="B1006" t="s">
        <v>1923</v>
      </c>
      <c r="C1006">
        <v>18.850000000000001</v>
      </c>
      <c r="D1006">
        <f t="shared" si="18"/>
        <v>-0.6469376287694325</v>
      </c>
      <c r="E1006" s="171">
        <v>2.557127312295987E-2</v>
      </c>
    </row>
    <row r="1007" spans="2:5">
      <c r="B1007" t="s">
        <v>1160</v>
      </c>
      <c r="C1007">
        <v>53.39</v>
      </c>
      <c r="D1007">
        <f t="shared" si="18"/>
        <v>3.75</v>
      </c>
      <c r="E1007" s="171">
        <v>2.5547445255474418E-2</v>
      </c>
    </row>
    <row r="1008" spans="2:5">
      <c r="B1008" t="s">
        <v>3223</v>
      </c>
      <c r="C1008">
        <v>11.24</v>
      </c>
      <c r="D1008">
        <f t="shared" si="18"/>
        <v>-0.53380340107839064</v>
      </c>
      <c r="E1008" s="171">
        <v>2.5547445255474394E-2</v>
      </c>
    </row>
    <row r="1009" spans="2:5">
      <c r="B1009" t="s">
        <v>2108</v>
      </c>
      <c r="C1009">
        <v>24.11</v>
      </c>
      <c r="D1009">
        <f t="shared" si="18"/>
        <v>10.995024875621892</v>
      </c>
      <c r="E1009" s="171">
        <v>2.552105487026788E-2</v>
      </c>
    </row>
    <row r="1010" spans="2:5">
      <c r="B1010" t="s">
        <v>6424</v>
      </c>
      <c r="C1010">
        <v>2.0099999999999998</v>
      </c>
      <c r="D1010">
        <f t="shared" si="18"/>
        <v>0.2484472049689439</v>
      </c>
      <c r="E1010" s="171">
        <v>2.5510204081632563E-2</v>
      </c>
    </row>
    <row r="1011" spans="2:5">
      <c r="B1011" t="s">
        <v>7259</v>
      </c>
      <c r="C1011">
        <v>1.61</v>
      </c>
      <c r="D1011">
        <f t="shared" si="18"/>
        <v>-0.89194630872483227</v>
      </c>
      <c r="E1011" s="171">
        <v>2.5477707006369449E-2</v>
      </c>
    </row>
    <row r="1012" spans="2:5">
      <c r="B1012" t="s">
        <v>1524</v>
      </c>
      <c r="C1012">
        <v>14.9</v>
      </c>
      <c r="D1012">
        <f t="shared" si="18"/>
        <v>0.11945905334335084</v>
      </c>
      <c r="E1012" s="171">
        <v>2.5464556090846593E-2</v>
      </c>
    </row>
    <row r="1013" spans="2:5">
      <c r="B1013" t="s">
        <v>3554</v>
      </c>
      <c r="C1013">
        <v>13.31</v>
      </c>
      <c r="D1013">
        <f t="shared" si="18"/>
        <v>-5.7365439093484329E-2</v>
      </c>
      <c r="E1013" s="171">
        <v>2.5423728813559327E-2</v>
      </c>
    </row>
    <row r="1014" spans="2:5">
      <c r="B1014" t="s">
        <v>4065</v>
      </c>
      <c r="C1014">
        <v>14.12</v>
      </c>
      <c r="D1014">
        <f t="shared" si="18"/>
        <v>0.12779552715654949</v>
      </c>
      <c r="E1014" s="171">
        <v>2.5417574437182254E-2</v>
      </c>
    </row>
    <row r="1015" spans="2:5">
      <c r="B1015" t="s">
        <v>4823</v>
      </c>
      <c r="C1015">
        <v>12.52</v>
      </c>
      <c r="D1015">
        <f t="shared" si="18"/>
        <v>5.1980198019801982</v>
      </c>
      <c r="E1015" s="171">
        <v>2.5389025389025283E-2</v>
      </c>
    </row>
    <row r="1016" spans="2:5">
      <c r="B1016" t="s">
        <v>5936</v>
      </c>
      <c r="C1016">
        <v>2.02</v>
      </c>
      <c r="D1016">
        <f t="shared" si="18"/>
        <v>-0.88377445339470662</v>
      </c>
      <c r="E1016" s="171">
        <v>2.5380710659898501E-2</v>
      </c>
    </row>
    <row r="1017" spans="2:5">
      <c r="B1017" t="s">
        <v>1732</v>
      </c>
      <c r="C1017">
        <v>17.38</v>
      </c>
      <c r="D1017">
        <f t="shared" si="18"/>
        <v>0.48040885860306631</v>
      </c>
      <c r="E1017" s="171">
        <v>2.5368731563421815E-2</v>
      </c>
    </row>
    <row r="1018" spans="2:5">
      <c r="B1018" t="s">
        <v>5041</v>
      </c>
      <c r="C1018">
        <v>11.74</v>
      </c>
      <c r="D1018">
        <f t="shared" si="18"/>
        <v>-6.6030230708035015E-2</v>
      </c>
      <c r="E1018" s="171">
        <v>2.532751091703065E-2</v>
      </c>
    </row>
    <row r="1019" spans="2:5">
      <c r="B1019" t="s">
        <v>3451</v>
      </c>
      <c r="C1019">
        <v>12.57</v>
      </c>
      <c r="D1019">
        <f t="shared" si="18"/>
        <v>3.4260563380281694</v>
      </c>
      <c r="E1019" s="171">
        <v>2.5285481239804283E-2</v>
      </c>
    </row>
    <row r="1020" spans="2:5">
      <c r="B1020" t="s">
        <v>5782</v>
      </c>
      <c r="C1020">
        <v>2.84</v>
      </c>
      <c r="D1020">
        <f t="shared" si="18"/>
        <v>-0.94168377823408622</v>
      </c>
      <c r="E1020" s="171">
        <v>2.5270758122743625E-2</v>
      </c>
    </row>
    <row r="1021" spans="2:5">
      <c r="B1021" t="s">
        <v>1368</v>
      </c>
      <c r="C1021">
        <v>48.7</v>
      </c>
      <c r="D1021">
        <f t="shared" si="18"/>
        <v>2.2423435419440749</v>
      </c>
      <c r="E1021" s="171">
        <v>2.5263157894736901E-2</v>
      </c>
    </row>
    <row r="1022" spans="2:5">
      <c r="B1022" t="s">
        <v>4778</v>
      </c>
      <c r="C1022">
        <v>15.02</v>
      </c>
      <c r="D1022">
        <f t="shared" si="18"/>
        <v>-0.84065351156375989</v>
      </c>
      <c r="E1022" s="171">
        <v>2.5255972696245681E-2</v>
      </c>
    </row>
    <row r="1023" spans="2:5">
      <c r="B1023" t="s">
        <v>1025</v>
      </c>
      <c r="C1023">
        <v>94.26</v>
      </c>
      <c r="D1023">
        <f t="shared" si="18"/>
        <v>76.262295081967224</v>
      </c>
      <c r="E1023" s="171">
        <v>2.5233848161844763E-2</v>
      </c>
    </row>
    <row r="1024" spans="2:5">
      <c r="B1024" t="s">
        <v>6218</v>
      </c>
      <c r="C1024">
        <v>1.22</v>
      </c>
      <c r="D1024">
        <f t="shared" si="18"/>
        <v>-0.9899671052631579</v>
      </c>
      <c r="E1024" s="171">
        <v>2.521008403361347E-2</v>
      </c>
    </row>
    <row r="1025" spans="2:5">
      <c r="B1025" t="s">
        <v>748</v>
      </c>
      <c r="C1025">
        <v>121.6</v>
      </c>
      <c r="D1025">
        <f t="shared" si="18"/>
        <v>1.165627782724844</v>
      </c>
      <c r="E1025" s="171">
        <v>2.5208667060112933E-2</v>
      </c>
    </row>
    <row r="1026" spans="2:5">
      <c r="B1026" t="s">
        <v>1319</v>
      </c>
      <c r="C1026">
        <v>56.15</v>
      </c>
      <c r="D1026">
        <f t="shared" si="18"/>
        <v>1.8159478435305914</v>
      </c>
      <c r="E1026" s="171">
        <v>2.5196275333211528E-2</v>
      </c>
    </row>
    <row r="1027" spans="2:5">
      <c r="B1027" t="s">
        <v>4159</v>
      </c>
      <c r="C1027">
        <v>19.940000000000001</v>
      </c>
      <c r="D1027">
        <f t="shared" ref="D1027:D1090" si="19">(C1027-C1028)/C1028</f>
        <v>1.1280683030949843</v>
      </c>
      <c r="E1027" s="171">
        <v>2.5192802056555372E-2</v>
      </c>
    </row>
    <row r="1028" spans="2:5">
      <c r="B1028" t="s">
        <v>3266</v>
      </c>
      <c r="C1028">
        <v>9.3699999999999992</v>
      </c>
      <c r="D1028">
        <f t="shared" si="19"/>
        <v>0.91615541922290389</v>
      </c>
      <c r="E1028" s="171">
        <v>2.5164113785557836E-2</v>
      </c>
    </row>
    <row r="1029" spans="2:5">
      <c r="B1029" t="s">
        <v>5566</v>
      </c>
      <c r="C1029">
        <v>4.8899999999999997</v>
      </c>
      <c r="D1029">
        <f t="shared" si="19"/>
        <v>1.3970588235294115</v>
      </c>
      <c r="E1029" s="171">
        <v>2.5157232704402541E-2</v>
      </c>
    </row>
    <row r="1030" spans="2:5">
      <c r="B1030" t="s">
        <v>6060</v>
      </c>
      <c r="C1030">
        <v>2.04</v>
      </c>
      <c r="D1030">
        <f t="shared" si="19"/>
        <v>0</v>
      </c>
      <c r="E1030" s="171">
        <v>2.512562814070354E-2</v>
      </c>
    </row>
    <row r="1031" spans="2:5">
      <c r="B1031" t="s">
        <v>6804</v>
      </c>
      <c r="C1031">
        <v>2.04</v>
      </c>
      <c r="D1031">
        <f t="shared" si="19"/>
        <v>0</v>
      </c>
      <c r="E1031" s="171">
        <v>2.512562814070354E-2</v>
      </c>
    </row>
    <row r="1032" spans="2:5">
      <c r="B1032" t="s">
        <v>7428</v>
      </c>
      <c r="C1032">
        <v>2.04</v>
      </c>
      <c r="D1032">
        <f t="shared" si="19"/>
        <v>-0.90004899559039686</v>
      </c>
      <c r="E1032" s="171">
        <v>2.512562814070354E-2</v>
      </c>
    </row>
    <row r="1033" spans="2:5">
      <c r="B1033" t="s">
        <v>1905</v>
      </c>
      <c r="C1033">
        <v>20.41</v>
      </c>
      <c r="D1033">
        <f t="shared" si="19"/>
        <v>1.9480519480519508E-2</v>
      </c>
      <c r="E1033" s="171">
        <v>2.5113008538422903E-2</v>
      </c>
    </row>
    <row r="1034" spans="2:5">
      <c r="B1034" t="s">
        <v>3988</v>
      </c>
      <c r="C1034">
        <v>20.02</v>
      </c>
      <c r="D1034">
        <f t="shared" si="19"/>
        <v>0.11345939933259172</v>
      </c>
      <c r="E1034" s="171">
        <v>2.5089605734766943E-2</v>
      </c>
    </row>
    <row r="1035" spans="2:5">
      <c r="B1035" t="s">
        <v>3021</v>
      </c>
      <c r="C1035">
        <v>17.98</v>
      </c>
      <c r="D1035">
        <f t="shared" si="19"/>
        <v>-0.10324189526184539</v>
      </c>
      <c r="E1035" s="171">
        <v>2.5085518814139184E-2</v>
      </c>
    </row>
    <row r="1036" spans="2:5">
      <c r="B1036" t="s">
        <v>3934</v>
      </c>
      <c r="C1036">
        <v>20.05</v>
      </c>
      <c r="D1036">
        <f t="shared" si="19"/>
        <v>-3.9290848107331106E-2</v>
      </c>
      <c r="E1036" s="171">
        <v>2.5051124744376381E-2</v>
      </c>
    </row>
    <row r="1037" spans="2:5">
      <c r="B1037" t="s">
        <v>2063</v>
      </c>
      <c r="C1037">
        <v>20.87</v>
      </c>
      <c r="D1037">
        <f t="shared" si="19"/>
        <v>0.4563852058618284</v>
      </c>
      <c r="E1037" s="171">
        <v>2.5049115913556071E-2</v>
      </c>
    </row>
    <row r="1038" spans="2:5">
      <c r="B1038" t="s">
        <v>1760</v>
      </c>
      <c r="C1038">
        <v>14.33</v>
      </c>
      <c r="D1038">
        <f t="shared" si="19"/>
        <v>-0.52073578595317727</v>
      </c>
      <c r="E1038" s="171">
        <v>2.5035765379112992E-2</v>
      </c>
    </row>
    <row r="1039" spans="2:5">
      <c r="B1039" t="s">
        <v>1411</v>
      </c>
      <c r="C1039">
        <v>29.9</v>
      </c>
      <c r="D1039">
        <f t="shared" si="19"/>
        <v>1.6045296167247385</v>
      </c>
      <c r="E1039" s="171">
        <v>2.502571134727449E-2</v>
      </c>
    </row>
    <row r="1040" spans="2:5">
      <c r="B1040" t="s">
        <v>3384</v>
      </c>
      <c r="C1040">
        <v>11.48</v>
      </c>
      <c r="D1040">
        <f t="shared" si="19"/>
        <v>4.6000000000000005</v>
      </c>
      <c r="E1040" s="171">
        <v>2.5000000000000102E-2</v>
      </c>
    </row>
    <row r="1041" spans="2:5">
      <c r="B1041" t="s">
        <v>6057</v>
      </c>
      <c r="C1041">
        <v>2.0499999999999998</v>
      </c>
      <c r="D1041">
        <f t="shared" si="19"/>
        <v>-0.95874421412759114</v>
      </c>
      <c r="E1041" s="171">
        <v>2.4999999999999911E-2</v>
      </c>
    </row>
    <row r="1042" spans="2:5">
      <c r="B1042" t="s">
        <v>1208</v>
      </c>
      <c r="C1042">
        <v>49.69</v>
      </c>
      <c r="D1042">
        <f t="shared" si="19"/>
        <v>2.1017478152309614</v>
      </c>
      <c r="E1042" s="171">
        <v>2.4958745874587476E-2</v>
      </c>
    </row>
    <row r="1043" spans="2:5">
      <c r="B1043" t="s">
        <v>2993</v>
      </c>
      <c r="C1043">
        <v>16.02</v>
      </c>
      <c r="D1043">
        <f t="shared" si="19"/>
        <v>-0.1725206611570248</v>
      </c>
      <c r="E1043" s="171">
        <v>2.4952015355086295E-2</v>
      </c>
    </row>
    <row r="1044" spans="2:5">
      <c r="B1044" t="s">
        <v>3848</v>
      </c>
      <c r="C1044">
        <v>19.36</v>
      </c>
      <c r="D1044">
        <f t="shared" si="19"/>
        <v>8.3980582524271838</v>
      </c>
      <c r="E1044" s="171">
        <v>2.4880889359449383E-2</v>
      </c>
    </row>
    <row r="1045" spans="2:5">
      <c r="B1045" t="s">
        <v>7532</v>
      </c>
      <c r="C1045">
        <v>2.06</v>
      </c>
      <c r="D1045">
        <f t="shared" si="19"/>
        <v>-0.77287761852260195</v>
      </c>
      <c r="E1045" s="171">
        <v>2.48756218905474E-2</v>
      </c>
    </row>
    <row r="1046" spans="2:5">
      <c r="B1046" t="s">
        <v>5265</v>
      </c>
      <c r="C1046">
        <v>9.07</v>
      </c>
      <c r="D1046">
        <f t="shared" si="19"/>
        <v>-0.2667744543249797</v>
      </c>
      <c r="E1046" s="171">
        <v>2.4858757062146967E-2</v>
      </c>
    </row>
    <row r="1047" spans="2:5">
      <c r="B1047" t="s">
        <v>3503</v>
      </c>
      <c r="C1047">
        <v>12.37</v>
      </c>
      <c r="D1047">
        <f t="shared" si="19"/>
        <v>-6.2878787878787881E-2</v>
      </c>
      <c r="E1047" s="171">
        <v>2.4855012427506123E-2</v>
      </c>
    </row>
    <row r="1048" spans="2:5">
      <c r="B1048" t="s">
        <v>3167</v>
      </c>
      <c r="C1048">
        <v>13.2</v>
      </c>
      <c r="D1048">
        <f t="shared" si="19"/>
        <v>7</v>
      </c>
      <c r="E1048" s="171">
        <v>2.4844720496894294E-2</v>
      </c>
    </row>
    <row r="1049" spans="2:5">
      <c r="B1049" t="s">
        <v>6470</v>
      </c>
      <c r="C1049">
        <v>1.65</v>
      </c>
      <c r="D1049">
        <f t="shared" si="19"/>
        <v>0</v>
      </c>
      <c r="E1049" s="171">
        <v>2.4844720496894294E-2</v>
      </c>
    </row>
    <row r="1050" spans="2:5">
      <c r="B1050" t="s">
        <v>7257</v>
      </c>
      <c r="C1050">
        <v>1.65</v>
      </c>
      <c r="D1050">
        <f t="shared" si="19"/>
        <v>-0.98746200607902734</v>
      </c>
      <c r="E1050" s="171">
        <v>2.4844720496894294E-2</v>
      </c>
    </row>
    <row r="1051" spans="2:5">
      <c r="B1051" t="s">
        <v>703</v>
      </c>
      <c r="C1051">
        <v>131.6</v>
      </c>
      <c r="D1051">
        <f t="shared" si="19"/>
        <v>7.6182056319580882</v>
      </c>
      <c r="E1051" s="171">
        <v>2.4842302001401743E-2</v>
      </c>
    </row>
    <row r="1052" spans="2:5">
      <c r="B1052" t="s">
        <v>1523</v>
      </c>
      <c r="C1052">
        <v>15.27</v>
      </c>
      <c r="D1052">
        <f t="shared" si="19"/>
        <v>8.6832740213523052E-2</v>
      </c>
      <c r="E1052" s="171">
        <v>2.4832214765100617E-2</v>
      </c>
    </row>
    <row r="1053" spans="2:5">
      <c r="B1053" t="s">
        <v>3728</v>
      </c>
      <c r="C1053">
        <v>14.05</v>
      </c>
      <c r="D1053">
        <f t="shared" si="19"/>
        <v>10.330645161290324</v>
      </c>
      <c r="E1053" s="171">
        <v>2.4799416484318004E-2</v>
      </c>
    </row>
    <row r="1054" spans="2:5">
      <c r="B1054" t="s">
        <v>6983</v>
      </c>
      <c r="C1054">
        <v>1.24</v>
      </c>
      <c r="D1054">
        <f t="shared" si="19"/>
        <v>-0.8571428571428571</v>
      </c>
      <c r="E1054" s="171">
        <v>2.4793388429752088E-2</v>
      </c>
    </row>
    <row r="1055" spans="2:5">
      <c r="B1055" t="s">
        <v>5275</v>
      </c>
      <c r="C1055">
        <v>8.68</v>
      </c>
      <c r="D1055">
        <f t="shared" si="19"/>
        <v>-0.34391534391534395</v>
      </c>
      <c r="E1055" s="171">
        <v>2.4793388429751956E-2</v>
      </c>
    </row>
    <row r="1056" spans="2:5">
      <c r="B1056" t="s">
        <v>3585</v>
      </c>
      <c r="C1056">
        <v>13.23</v>
      </c>
      <c r="D1056">
        <f t="shared" si="19"/>
        <v>5.3913043478260878</v>
      </c>
      <c r="E1056" s="171">
        <v>2.4786986831913268E-2</v>
      </c>
    </row>
    <row r="1057" spans="2:5">
      <c r="B1057" t="s">
        <v>5823</v>
      </c>
      <c r="C1057">
        <v>2.0699999999999998</v>
      </c>
      <c r="D1057">
        <f t="shared" si="19"/>
        <v>0</v>
      </c>
      <c r="E1057" s="171">
        <v>2.4752475247524663E-2</v>
      </c>
    </row>
    <row r="1058" spans="2:5">
      <c r="B1058" t="s">
        <v>7417</v>
      </c>
      <c r="C1058">
        <v>2.0699999999999998</v>
      </c>
      <c r="D1058">
        <f t="shared" si="19"/>
        <v>-0.82793017456359097</v>
      </c>
      <c r="E1058" s="171">
        <v>2.4752475247524663E-2</v>
      </c>
    </row>
    <row r="1059" spans="2:5">
      <c r="B1059" t="s">
        <v>5040</v>
      </c>
      <c r="C1059">
        <v>12.03</v>
      </c>
      <c r="D1059">
        <f t="shared" si="19"/>
        <v>-0.88216279753158977</v>
      </c>
      <c r="E1059" s="171">
        <v>2.470187393526398E-2</v>
      </c>
    </row>
    <row r="1060" spans="2:5">
      <c r="B1060" t="s">
        <v>896</v>
      </c>
      <c r="C1060">
        <v>102.09</v>
      </c>
      <c r="D1060">
        <f t="shared" si="19"/>
        <v>6.9262422360248452</v>
      </c>
      <c r="E1060" s="171">
        <v>2.469135802469144E-2</v>
      </c>
    </row>
    <row r="1061" spans="2:5">
      <c r="B1061" t="s">
        <v>3168</v>
      </c>
      <c r="C1061">
        <v>12.88</v>
      </c>
      <c r="D1061">
        <f t="shared" si="19"/>
        <v>0.54993983152827919</v>
      </c>
      <c r="E1061" s="171">
        <v>2.4661893396976969E-2</v>
      </c>
    </row>
    <row r="1062" spans="2:5">
      <c r="B1062" t="s">
        <v>5391</v>
      </c>
      <c r="C1062">
        <v>8.31</v>
      </c>
      <c r="D1062">
        <f t="shared" si="19"/>
        <v>-0.50060096153846156</v>
      </c>
      <c r="E1062" s="171">
        <v>2.4660912453760921E-2</v>
      </c>
    </row>
    <row r="1063" spans="2:5">
      <c r="B1063" t="s">
        <v>4226</v>
      </c>
      <c r="C1063">
        <v>16.64</v>
      </c>
      <c r="D1063">
        <f t="shared" si="19"/>
        <v>7</v>
      </c>
      <c r="E1063" s="171">
        <v>2.4630541871921315E-2</v>
      </c>
    </row>
    <row r="1064" spans="2:5">
      <c r="B1064" t="s">
        <v>6409</v>
      </c>
      <c r="C1064">
        <v>2.08</v>
      </c>
      <c r="D1064">
        <f t="shared" si="19"/>
        <v>0.66400000000000003</v>
      </c>
      <c r="E1064" s="171">
        <v>2.4630541871921315E-2</v>
      </c>
    </row>
    <row r="1065" spans="2:5">
      <c r="B1065" t="s">
        <v>6210</v>
      </c>
      <c r="C1065">
        <v>1.25</v>
      </c>
      <c r="D1065">
        <f t="shared" si="19"/>
        <v>0</v>
      </c>
      <c r="E1065" s="171">
        <v>2.4590163934426253E-2</v>
      </c>
    </row>
    <row r="1066" spans="2:5">
      <c r="B1066" t="s">
        <v>6217</v>
      </c>
      <c r="C1066">
        <v>1.25</v>
      </c>
      <c r="D1066">
        <f t="shared" si="19"/>
        <v>-0.90325077399380804</v>
      </c>
      <c r="E1066" s="171">
        <v>2.4590163934426253E-2</v>
      </c>
    </row>
    <row r="1067" spans="2:5">
      <c r="B1067" t="s">
        <v>3577</v>
      </c>
      <c r="C1067">
        <v>12.92</v>
      </c>
      <c r="D1067">
        <f t="shared" si="19"/>
        <v>-0.24488603156049091</v>
      </c>
      <c r="E1067" s="171">
        <v>2.4583663758921532E-2</v>
      </c>
    </row>
    <row r="1068" spans="2:5">
      <c r="B1068" t="s">
        <v>2425</v>
      </c>
      <c r="C1068">
        <v>17.11</v>
      </c>
      <c r="D1068">
        <f t="shared" si="19"/>
        <v>9.2455089820359291</v>
      </c>
      <c r="E1068" s="171">
        <v>2.4550898203592825E-2</v>
      </c>
    </row>
    <row r="1069" spans="2:5">
      <c r="B1069" t="s">
        <v>6031</v>
      </c>
      <c r="C1069">
        <v>1.67</v>
      </c>
      <c r="D1069">
        <f t="shared" si="19"/>
        <v>0</v>
      </c>
      <c r="E1069" s="171">
        <v>2.4539877300613522E-2</v>
      </c>
    </row>
    <row r="1070" spans="2:5">
      <c r="B1070" t="s">
        <v>6459</v>
      </c>
      <c r="C1070">
        <v>1.67</v>
      </c>
      <c r="D1070">
        <f t="shared" si="19"/>
        <v>-0.8571428571428571</v>
      </c>
      <c r="E1070" s="171">
        <v>2.4539877300613522E-2</v>
      </c>
    </row>
    <row r="1071" spans="2:5">
      <c r="B1071" t="s">
        <v>3382</v>
      </c>
      <c r="C1071">
        <v>11.69</v>
      </c>
      <c r="D1071">
        <f t="shared" si="19"/>
        <v>2.1090425531914896</v>
      </c>
      <c r="E1071" s="171">
        <v>2.4539877300613442E-2</v>
      </c>
    </row>
    <row r="1072" spans="2:5">
      <c r="B1072" t="s">
        <v>5761</v>
      </c>
      <c r="C1072">
        <v>3.76</v>
      </c>
      <c r="D1072">
        <f t="shared" si="19"/>
        <v>-0.70015948963317387</v>
      </c>
      <c r="E1072" s="171">
        <v>2.4523160762942742E-2</v>
      </c>
    </row>
    <row r="1073" spans="2:5">
      <c r="B1073" t="s">
        <v>3396</v>
      </c>
      <c r="C1073">
        <v>12.54</v>
      </c>
      <c r="D1073">
        <f t="shared" si="19"/>
        <v>1</v>
      </c>
      <c r="E1073" s="171">
        <v>2.450980392156854E-2</v>
      </c>
    </row>
    <row r="1074" spans="2:5">
      <c r="B1074" t="s">
        <v>5512</v>
      </c>
      <c r="C1074">
        <v>6.27</v>
      </c>
      <c r="D1074">
        <f t="shared" si="19"/>
        <v>2</v>
      </c>
      <c r="E1074" s="171">
        <v>2.450980392156854E-2</v>
      </c>
    </row>
    <row r="1075" spans="2:5">
      <c r="B1075" t="s">
        <v>7732</v>
      </c>
      <c r="C1075">
        <v>2.09</v>
      </c>
      <c r="D1075">
        <f t="shared" si="19"/>
        <v>-0.76195899772209563</v>
      </c>
      <c r="E1075" s="171">
        <v>2.450980392156854E-2</v>
      </c>
    </row>
    <row r="1076" spans="2:5">
      <c r="B1076" t="s">
        <v>5388</v>
      </c>
      <c r="C1076">
        <v>8.7799999999999994</v>
      </c>
      <c r="D1076">
        <f t="shared" si="19"/>
        <v>4.8984468339307072E-2</v>
      </c>
      <c r="E1076" s="171">
        <v>2.4504084014002225E-2</v>
      </c>
    </row>
    <row r="1077" spans="2:5">
      <c r="B1077" t="s">
        <v>5319</v>
      </c>
      <c r="C1077">
        <v>8.3699999999999992</v>
      </c>
      <c r="D1077">
        <f t="shared" si="19"/>
        <v>-0.64920368818105623</v>
      </c>
      <c r="E1077" s="171">
        <v>2.4479804161566622E-2</v>
      </c>
    </row>
    <row r="1078" spans="2:5">
      <c r="B1078" t="s">
        <v>4693</v>
      </c>
      <c r="C1078">
        <v>23.86</v>
      </c>
      <c r="D1078">
        <f t="shared" si="19"/>
        <v>1.711363636363636</v>
      </c>
      <c r="E1078" s="171">
        <v>2.4474023185916717E-2</v>
      </c>
    </row>
    <row r="1079" spans="2:5">
      <c r="B1079" t="s">
        <v>5203</v>
      </c>
      <c r="C1079">
        <v>8.8000000000000007</v>
      </c>
      <c r="D1079">
        <f t="shared" si="19"/>
        <v>-0.9468631121309099</v>
      </c>
      <c r="E1079" s="171">
        <v>2.4447031431897654E-2</v>
      </c>
    </row>
    <row r="1080" spans="2:5">
      <c r="B1080" t="s">
        <v>536</v>
      </c>
      <c r="C1080">
        <v>165.61</v>
      </c>
      <c r="D1080">
        <f t="shared" si="19"/>
        <v>97.577380952380963</v>
      </c>
      <c r="E1080" s="171">
        <v>2.4433997278238383E-2</v>
      </c>
    </row>
    <row r="1081" spans="2:5">
      <c r="B1081" t="s">
        <v>6437</v>
      </c>
      <c r="C1081">
        <v>1.68</v>
      </c>
      <c r="D1081">
        <f t="shared" si="19"/>
        <v>-0.63714902807775387</v>
      </c>
      <c r="E1081" s="171">
        <v>2.4390243902439046E-2</v>
      </c>
    </row>
    <row r="1082" spans="2:5">
      <c r="B1082" t="s">
        <v>5727</v>
      </c>
      <c r="C1082">
        <v>4.63</v>
      </c>
      <c r="D1082">
        <f t="shared" si="19"/>
        <v>-0.76616161616161627</v>
      </c>
      <c r="E1082" s="171">
        <v>2.433628318584078E-2</v>
      </c>
    </row>
    <row r="1083" spans="2:5">
      <c r="B1083" t="s">
        <v>4170</v>
      </c>
      <c r="C1083">
        <v>19.8</v>
      </c>
      <c r="D1083">
        <f t="shared" si="19"/>
        <v>-0.85694675240228313</v>
      </c>
      <c r="E1083" s="171">
        <v>2.4314536989136184E-2</v>
      </c>
    </row>
    <row r="1084" spans="2:5">
      <c r="B1084" t="s">
        <v>687</v>
      </c>
      <c r="C1084">
        <v>138.41</v>
      </c>
      <c r="D1084">
        <f t="shared" si="19"/>
        <v>7.4088699878493305</v>
      </c>
      <c r="E1084" s="171">
        <v>2.427292237105011E-2</v>
      </c>
    </row>
    <row r="1085" spans="2:5">
      <c r="B1085" t="s">
        <v>1749</v>
      </c>
      <c r="C1085">
        <v>16.46</v>
      </c>
      <c r="D1085">
        <f t="shared" si="19"/>
        <v>-0.83884863912277274</v>
      </c>
      <c r="E1085" s="171">
        <v>2.4268823895457408E-2</v>
      </c>
    </row>
    <row r="1086" spans="2:5">
      <c r="B1086" t="s">
        <v>1052</v>
      </c>
      <c r="C1086">
        <v>102.14</v>
      </c>
      <c r="D1086">
        <f t="shared" si="19"/>
        <v>5.2015786278081366</v>
      </c>
      <c r="E1086" s="171">
        <v>2.4267950260730062E-2</v>
      </c>
    </row>
    <row r="1087" spans="2:5">
      <c r="B1087" t="s">
        <v>1728</v>
      </c>
      <c r="C1087">
        <v>16.47</v>
      </c>
      <c r="D1087">
        <f t="shared" si="19"/>
        <v>-0.20434782608695654</v>
      </c>
      <c r="E1087" s="171">
        <v>2.4253731343283621E-2</v>
      </c>
    </row>
    <row r="1088" spans="2:5">
      <c r="B1088" t="s">
        <v>3984</v>
      </c>
      <c r="C1088">
        <v>20.7</v>
      </c>
      <c r="D1088">
        <f t="shared" si="19"/>
        <v>11.248520710059172</v>
      </c>
      <c r="E1088" s="171">
        <v>2.4245423057892054E-2</v>
      </c>
    </row>
    <row r="1089" spans="2:5">
      <c r="B1089" t="s">
        <v>6593</v>
      </c>
      <c r="C1089">
        <v>1.69</v>
      </c>
      <c r="D1089">
        <f t="shared" si="19"/>
        <v>-0.85188431200701142</v>
      </c>
      <c r="E1089" s="171">
        <v>2.4242424242424267E-2</v>
      </c>
    </row>
    <row r="1090" spans="2:5">
      <c r="B1090" t="s">
        <v>2891</v>
      </c>
      <c r="C1090">
        <v>11.41</v>
      </c>
      <c r="D1090">
        <f t="shared" si="19"/>
        <v>2.8547297297297294</v>
      </c>
      <c r="E1090" s="171">
        <v>2.4236983842010732E-2</v>
      </c>
    </row>
    <row r="1091" spans="2:5">
      <c r="B1091" t="s">
        <v>7646</v>
      </c>
      <c r="C1091">
        <v>2.96</v>
      </c>
      <c r="D1091">
        <f t="shared" ref="D1091:D1154" si="20">(C1091-C1092)/C1092</f>
        <v>-0.84789311408016443</v>
      </c>
      <c r="E1091" s="171">
        <v>2.4221453287197176E-2</v>
      </c>
    </row>
    <row r="1092" spans="2:5">
      <c r="B1092" t="s">
        <v>3042</v>
      </c>
      <c r="C1092">
        <v>19.46</v>
      </c>
      <c r="D1092">
        <f t="shared" si="20"/>
        <v>2.5381818181818185</v>
      </c>
      <c r="E1092" s="171">
        <v>2.4210526315789519E-2</v>
      </c>
    </row>
    <row r="1093" spans="2:5">
      <c r="B1093" t="s">
        <v>5690</v>
      </c>
      <c r="C1093">
        <v>5.5</v>
      </c>
      <c r="D1093">
        <f t="shared" si="20"/>
        <v>-0.53586497890295359</v>
      </c>
      <c r="E1093" s="171">
        <v>2.420856610800743E-2</v>
      </c>
    </row>
    <row r="1094" spans="2:5">
      <c r="B1094" t="s">
        <v>2868</v>
      </c>
      <c r="C1094">
        <v>11.85</v>
      </c>
      <c r="D1094">
        <f t="shared" si="20"/>
        <v>3.6653543307086607</v>
      </c>
      <c r="E1094" s="171">
        <v>2.4200518582540999E-2</v>
      </c>
    </row>
    <row r="1095" spans="2:5">
      <c r="B1095" t="s">
        <v>7450</v>
      </c>
      <c r="C1095">
        <v>2.54</v>
      </c>
      <c r="D1095">
        <f t="shared" si="20"/>
        <v>-0.89094031773293259</v>
      </c>
      <c r="E1095" s="171">
        <v>2.4193548387096794E-2</v>
      </c>
    </row>
    <row r="1096" spans="2:5">
      <c r="B1096" t="s">
        <v>2287</v>
      </c>
      <c r="C1096">
        <v>23.29</v>
      </c>
      <c r="D1096">
        <f t="shared" si="20"/>
        <v>3.9978540772532187</v>
      </c>
      <c r="E1096" s="171">
        <v>2.4186455584872504E-2</v>
      </c>
    </row>
    <row r="1097" spans="2:5">
      <c r="B1097" t="s">
        <v>5540</v>
      </c>
      <c r="C1097">
        <v>4.66</v>
      </c>
      <c r="D1097">
        <f t="shared" si="20"/>
        <v>-0.75013404825737262</v>
      </c>
      <c r="E1097" s="171">
        <v>2.4175824175824246E-2</v>
      </c>
    </row>
    <row r="1098" spans="2:5">
      <c r="B1098" t="s">
        <v>3799</v>
      </c>
      <c r="C1098">
        <v>18.649999999999999</v>
      </c>
      <c r="D1098">
        <f t="shared" si="20"/>
        <v>-4.456967213114759E-2</v>
      </c>
      <c r="E1098" s="171">
        <v>2.4162548050521565E-2</v>
      </c>
    </row>
    <row r="1099" spans="2:5">
      <c r="B1099" t="s">
        <v>1836</v>
      </c>
      <c r="C1099">
        <v>19.52</v>
      </c>
      <c r="D1099">
        <f t="shared" si="20"/>
        <v>-0.86932654973892076</v>
      </c>
      <c r="E1099" s="171">
        <v>2.4134312696747161E-2</v>
      </c>
    </row>
    <row r="1100" spans="2:5">
      <c r="B1100" t="s">
        <v>515</v>
      </c>
      <c r="C1100">
        <v>149.38</v>
      </c>
      <c r="D1100">
        <f t="shared" si="20"/>
        <v>86.870588235294122</v>
      </c>
      <c r="E1100" s="171">
        <v>2.4132730015082829E-2</v>
      </c>
    </row>
    <row r="1101" spans="2:5">
      <c r="B1101" t="s">
        <v>6467</v>
      </c>
      <c r="C1101">
        <v>1.7</v>
      </c>
      <c r="D1101">
        <f t="shared" si="20"/>
        <v>0</v>
      </c>
      <c r="E1101" s="171">
        <v>2.4096385542168697E-2</v>
      </c>
    </row>
    <row r="1102" spans="2:5">
      <c r="B1102" t="s">
        <v>7180</v>
      </c>
      <c r="C1102">
        <v>1.7</v>
      </c>
      <c r="D1102">
        <f t="shared" si="20"/>
        <v>-0.98879662580730199</v>
      </c>
      <c r="E1102" s="171">
        <v>2.4096385542168697E-2</v>
      </c>
    </row>
    <row r="1103" spans="2:5">
      <c r="B1103" t="s">
        <v>546</v>
      </c>
      <c r="C1103">
        <v>151.74</v>
      </c>
      <c r="D1103">
        <f t="shared" si="20"/>
        <v>9.19758064516129</v>
      </c>
      <c r="E1103" s="171">
        <v>2.4093946142944064E-2</v>
      </c>
    </row>
    <row r="1104" spans="2:5">
      <c r="B1104" t="s">
        <v>2485</v>
      </c>
      <c r="C1104">
        <v>14.88</v>
      </c>
      <c r="D1104">
        <f t="shared" si="20"/>
        <v>-0.22459614382490881</v>
      </c>
      <c r="E1104" s="171">
        <v>2.4088093599449512E-2</v>
      </c>
    </row>
    <row r="1105" spans="2:5">
      <c r="B1105" t="s">
        <v>3936</v>
      </c>
      <c r="C1105">
        <v>19.190000000000001</v>
      </c>
      <c r="D1105">
        <f t="shared" si="20"/>
        <v>1.2497069167643613</v>
      </c>
      <c r="E1105" s="171">
        <v>2.4012806830309652E-2</v>
      </c>
    </row>
    <row r="1106" spans="2:5">
      <c r="B1106" t="s">
        <v>5171</v>
      </c>
      <c r="C1106">
        <v>8.5299999999999994</v>
      </c>
      <c r="D1106">
        <f t="shared" si="20"/>
        <v>-0.37509157509157515</v>
      </c>
      <c r="E1106" s="171">
        <v>2.4009603841536529E-2</v>
      </c>
    </row>
    <row r="1107" spans="2:5">
      <c r="B1107" t="s">
        <v>1788</v>
      </c>
      <c r="C1107">
        <v>13.65</v>
      </c>
      <c r="D1107">
        <f t="shared" si="20"/>
        <v>-0.33349609375</v>
      </c>
      <c r="E1107" s="171">
        <v>2.4006001500375115E-2</v>
      </c>
    </row>
    <row r="1108" spans="2:5">
      <c r="B1108" t="s">
        <v>4706</v>
      </c>
      <c r="C1108">
        <v>20.48</v>
      </c>
      <c r="D1108">
        <f t="shared" si="20"/>
        <v>15</v>
      </c>
      <c r="E1108" s="171">
        <v>2.4000000000000021E-2</v>
      </c>
    </row>
    <row r="1109" spans="2:5">
      <c r="B1109" t="s">
        <v>6209</v>
      </c>
      <c r="C1109">
        <v>1.28</v>
      </c>
      <c r="D1109">
        <f t="shared" si="20"/>
        <v>-0.91903858317520559</v>
      </c>
      <c r="E1109" s="171">
        <v>2.4000000000000021E-2</v>
      </c>
    </row>
    <row r="1110" spans="2:5">
      <c r="B1110" t="s">
        <v>5072</v>
      </c>
      <c r="C1110">
        <v>15.81</v>
      </c>
      <c r="D1110">
        <f t="shared" si="20"/>
        <v>8.8093599449415083E-2</v>
      </c>
      <c r="E1110" s="171">
        <v>2.3963730569948251E-2</v>
      </c>
    </row>
    <row r="1111" spans="2:5">
      <c r="B1111" t="s">
        <v>1525</v>
      </c>
      <c r="C1111">
        <v>14.53</v>
      </c>
      <c r="D1111">
        <f t="shared" si="20"/>
        <v>0.69941520467836238</v>
      </c>
      <c r="E1111" s="171">
        <v>2.3960535588442557E-2</v>
      </c>
    </row>
    <row r="1112" spans="2:5">
      <c r="B1112" t="s">
        <v>5288</v>
      </c>
      <c r="C1112">
        <v>8.5500000000000007</v>
      </c>
      <c r="D1112">
        <f t="shared" si="20"/>
        <v>4.0000000000000009</v>
      </c>
      <c r="E1112" s="171">
        <v>2.3952095808383363E-2</v>
      </c>
    </row>
    <row r="1113" spans="2:5">
      <c r="B1113" t="s">
        <v>5990</v>
      </c>
      <c r="C1113">
        <v>1.71</v>
      </c>
      <c r="D1113">
        <f t="shared" si="20"/>
        <v>0</v>
      </c>
      <c r="E1113" s="171">
        <v>2.3952095808383256E-2</v>
      </c>
    </row>
    <row r="1114" spans="2:5">
      <c r="B1114" t="s">
        <v>6591</v>
      </c>
      <c r="C1114">
        <v>1.71</v>
      </c>
      <c r="D1114">
        <f t="shared" si="20"/>
        <v>-0.20093457943925239</v>
      </c>
      <c r="E1114" s="171">
        <v>2.3952095808383256E-2</v>
      </c>
    </row>
    <row r="1115" spans="2:5">
      <c r="B1115" t="s">
        <v>6421</v>
      </c>
      <c r="C1115">
        <v>2.14</v>
      </c>
      <c r="D1115">
        <f t="shared" si="20"/>
        <v>-0.9801906877719152</v>
      </c>
      <c r="E1115" s="171">
        <v>2.3923444976076683E-2</v>
      </c>
    </row>
    <row r="1116" spans="2:5">
      <c r="B1116" t="s">
        <v>852</v>
      </c>
      <c r="C1116">
        <v>108.03</v>
      </c>
      <c r="D1116">
        <f t="shared" si="20"/>
        <v>9.9342105263157894</v>
      </c>
      <c r="E1116" s="171">
        <v>2.3883992038669283E-2</v>
      </c>
    </row>
    <row r="1117" spans="2:5">
      <c r="B1117" t="s">
        <v>4875</v>
      </c>
      <c r="C1117">
        <v>9.8800000000000008</v>
      </c>
      <c r="D1117">
        <f t="shared" si="20"/>
        <v>0.53178294573643414</v>
      </c>
      <c r="E1117" s="171">
        <v>2.3834196891191754E-2</v>
      </c>
    </row>
    <row r="1118" spans="2:5">
      <c r="B1118" t="s">
        <v>5481</v>
      </c>
      <c r="C1118">
        <v>6.45</v>
      </c>
      <c r="D1118">
        <f t="shared" si="20"/>
        <v>4</v>
      </c>
      <c r="E1118" s="171">
        <v>2.3809523809523867E-2</v>
      </c>
    </row>
    <row r="1119" spans="2:5">
      <c r="B1119" t="s">
        <v>6498</v>
      </c>
      <c r="C1119">
        <v>1.29</v>
      </c>
      <c r="D1119">
        <f t="shared" si="20"/>
        <v>0</v>
      </c>
      <c r="E1119" s="171">
        <v>2.3809523809523829E-2</v>
      </c>
    </row>
    <row r="1120" spans="2:5">
      <c r="B1120" t="s">
        <v>6513</v>
      </c>
      <c r="C1120">
        <v>1.29</v>
      </c>
      <c r="D1120">
        <f t="shared" si="20"/>
        <v>-0.88461538461538469</v>
      </c>
      <c r="E1120" s="171">
        <v>2.3809523809523829E-2</v>
      </c>
    </row>
    <row r="1121" spans="2:5">
      <c r="B1121" t="s">
        <v>2636</v>
      </c>
      <c r="C1121">
        <v>11.18</v>
      </c>
      <c r="D1121">
        <f t="shared" si="20"/>
        <v>2.7142857142857144</v>
      </c>
      <c r="E1121" s="171">
        <v>2.3809523809523791E-2</v>
      </c>
    </row>
    <row r="1122" spans="2:5">
      <c r="B1122" t="s">
        <v>7668</v>
      </c>
      <c r="C1122">
        <v>3.01</v>
      </c>
      <c r="D1122">
        <f t="shared" si="20"/>
        <v>-0.36497890295358659</v>
      </c>
      <c r="E1122" s="171">
        <v>2.3809523809523756E-2</v>
      </c>
    </row>
    <row r="1123" spans="2:5">
      <c r="B1123" t="s">
        <v>5726</v>
      </c>
      <c r="C1123">
        <v>4.74</v>
      </c>
      <c r="D1123">
        <f t="shared" si="20"/>
        <v>-0.95178026449643949</v>
      </c>
      <c r="E1123" s="171">
        <v>2.3758099352051906E-2</v>
      </c>
    </row>
    <row r="1124" spans="2:5">
      <c r="B1124" t="s">
        <v>1022</v>
      </c>
      <c r="C1124">
        <v>98.3</v>
      </c>
      <c r="D1124">
        <f t="shared" si="20"/>
        <v>9.8498896247240602</v>
      </c>
      <c r="E1124" s="171">
        <v>2.374505311393461E-2</v>
      </c>
    </row>
    <row r="1125" spans="2:5">
      <c r="B1125" t="s">
        <v>5168</v>
      </c>
      <c r="C1125">
        <v>9.06</v>
      </c>
      <c r="D1125">
        <f t="shared" si="20"/>
        <v>3.1944444444444442</v>
      </c>
      <c r="E1125" s="171">
        <v>2.3728813559322132E-2</v>
      </c>
    </row>
    <row r="1126" spans="2:5">
      <c r="B1126" t="s">
        <v>7291</v>
      </c>
      <c r="C1126">
        <v>2.16</v>
      </c>
      <c r="D1126">
        <f t="shared" si="20"/>
        <v>-0.80799999999999994</v>
      </c>
      <c r="E1126" s="171">
        <v>2.3696682464455103E-2</v>
      </c>
    </row>
    <row r="1127" spans="2:5">
      <c r="B1127" t="s">
        <v>5106</v>
      </c>
      <c r="C1127">
        <v>11.25</v>
      </c>
      <c r="D1127">
        <f t="shared" si="20"/>
        <v>-3.7639007698887894E-2</v>
      </c>
      <c r="E1127" s="171">
        <v>2.3657870791628732E-2</v>
      </c>
    </row>
    <row r="1128" spans="2:5">
      <c r="B1128" t="s">
        <v>4298</v>
      </c>
      <c r="C1128">
        <v>11.69</v>
      </c>
      <c r="D1128">
        <f t="shared" si="20"/>
        <v>7.9923076923076914</v>
      </c>
      <c r="E1128" s="171">
        <v>2.364273204903674E-2</v>
      </c>
    </row>
    <row r="1129" spans="2:5">
      <c r="B1129" t="s">
        <v>6205</v>
      </c>
      <c r="C1129">
        <v>1.3</v>
      </c>
      <c r="D1129">
        <f t="shared" si="20"/>
        <v>-0.94549266247379449</v>
      </c>
      <c r="E1129" s="171">
        <v>2.3622047244094509E-2</v>
      </c>
    </row>
    <row r="1130" spans="2:5">
      <c r="B1130" t="s">
        <v>2033</v>
      </c>
      <c r="C1130">
        <v>23.85</v>
      </c>
      <c r="D1130">
        <f t="shared" si="20"/>
        <v>0.57114624505928868</v>
      </c>
      <c r="E1130" s="171">
        <v>2.3605150214592304E-2</v>
      </c>
    </row>
    <row r="1131" spans="2:5">
      <c r="B1131" t="s">
        <v>1776</v>
      </c>
      <c r="C1131">
        <v>15.18</v>
      </c>
      <c r="D1131">
        <f t="shared" si="20"/>
        <v>1.9136276391554701</v>
      </c>
      <c r="E1131" s="171">
        <v>2.3600809170600111E-2</v>
      </c>
    </row>
    <row r="1132" spans="2:5">
      <c r="B1132" t="s">
        <v>5579</v>
      </c>
      <c r="C1132">
        <v>5.21</v>
      </c>
      <c r="D1132">
        <f t="shared" si="20"/>
        <v>-0.96613804757571808</v>
      </c>
      <c r="E1132" s="171">
        <v>2.3575638506876249E-2</v>
      </c>
    </row>
    <row r="1133" spans="2:5">
      <c r="B1133" t="s">
        <v>571</v>
      </c>
      <c r="C1133">
        <v>153.86000000000001</v>
      </c>
      <c r="D1133">
        <f t="shared" si="20"/>
        <v>87.425287356321846</v>
      </c>
      <c r="E1133" s="171">
        <v>2.3549760510910196E-2</v>
      </c>
    </row>
    <row r="1134" spans="2:5">
      <c r="B1134" t="s">
        <v>6078</v>
      </c>
      <c r="C1134">
        <v>1.74</v>
      </c>
      <c r="D1134">
        <f t="shared" si="20"/>
        <v>-0.90246636771300459</v>
      </c>
      <c r="E1134" s="171">
        <v>2.3529411764705903E-2</v>
      </c>
    </row>
    <row r="1135" spans="2:5">
      <c r="B1135" t="s">
        <v>1673</v>
      </c>
      <c r="C1135">
        <v>17.84</v>
      </c>
      <c r="D1135">
        <f t="shared" si="20"/>
        <v>12.618320610687023</v>
      </c>
      <c r="E1135" s="171">
        <v>2.3522662076878954E-2</v>
      </c>
    </row>
    <row r="1136" spans="2:5">
      <c r="B1136" t="s">
        <v>6523</v>
      </c>
      <c r="C1136">
        <v>1.31</v>
      </c>
      <c r="D1136">
        <f t="shared" si="20"/>
        <v>-0.89288634505314801</v>
      </c>
      <c r="E1136" s="171">
        <v>2.3437500000000021E-2</v>
      </c>
    </row>
    <row r="1137" spans="2:5">
      <c r="B1137" t="s">
        <v>3137</v>
      </c>
      <c r="C1137">
        <v>12.23</v>
      </c>
      <c r="D1137">
        <f t="shared" si="20"/>
        <v>-0.45132346343651858</v>
      </c>
      <c r="E1137" s="171">
        <v>2.3430962343096332E-2</v>
      </c>
    </row>
    <row r="1138" spans="2:5">
      <c r="B1138" t="s">
        <v>2068</v>
      </c>
      <c r="C1138">
        <v>22.29</v>
      </c>
      <c r="D1138">
        <f t="shared" si="20"/>
        <v>-0.84214998937752295</v>
      </c>
      <c r="E1138" s="171">
        <v>2.3415977961432414E-2</v>
      </c>
    </row>
    <row r="1139" spans="2:5">
      <c r="B1139" t="s">
        <v>501</v>
      </c>
      <c r="C1139">
        <v>141.21</v>
      </c>
      <c r="D1139">
        <f t="shared" si="20"/>
        <v>20.493150684931507</v>
      </c>
      <c r="E1139" s="171">
        <v>2.340918973764327E-2</v>
      </c>
    </row>
    <row r="1140" spans="2:5">
      <c r="B1140" t="s">
        <v>5663</v>
      </c>
      <c r="C1140">
        <v>6.57</v>
      </c>
      <c r="D1140">
        <f t="shared" si="20"/>
        <v>2.0000000000000004</v>
      </c>
      <c r="E1140" s="171">
        <v>2.3364485981308466E-2</v>
      </c>
    </row>
    <row r="1141" spans="2:5">
      <c r="B1141" t="s">
        <v>6706</v>
      </c>
      <c r="C1141">
        <v>2.19</v>
      </c>
      <c r="D1141">
        <f t="shared" si="20"/>
        <v>-0.82769472856018889</v>
      </c>
      <c r="E1141" s="171">
        <v>2.3364485981308327E-2</v>
      </c>
    </row>
    <row r="1142" spans="2:5">
      <c r="B1142" t="s">
        <v>4996</v>
      </c>
      <c r="C1142">
        <v>12.71</v>
      </c>
      <c r="D1142">
        <f t="shared" si="20"/>
        <v>0.52215568862275463</v>
      </c>
      <c r="E1142" s="171">
        <v>2.334943639291473E-2</v>
      </c>
    </row>
    <row r="1143" spans="2:5">
      <c r="B1143" t="s">
        <v>5289</v>
      </c>
      <c r="C1143">
        <v>8.35</v>
      </c>
      <c r="D1143">
        <f t="shared" si="20"/>
        <v>-0.58724666337123088</v>
      </c>
      <c r="E1143" s="171">
        <v>2.3284313725490134E-2</v>
      </c>
    </row>
    <row r="1144" spans="2:5">
      <c r="B1144" t="s">
        <v>3975</v>
      </c>
      <c r="C1144">
        <v>20.23</v>
      </c>
      <c r="D1144">
        <f t="shared" si="20"/>
        <v>8.1954545454545453</v>
      </c>
      <c r="E1144" s="171">
        <v>2.3267577137076421E-2</v>
      </c>
    </row>
    <row r="1145" spans="2:5">
      <c r="B1145" t="s">
        <v>5905</v>
      </c>
      <c r="C1145">
        <v>2.2000000000000002</v>
      </c>
      <c r="D1145">
        <f t="shared" si="20"/>
        <v>0.25000000000000011</v>
      </c>
      <c r="E1145" s="171">
        <v>2.3255813953488497E-2</v>
      </c>
    </row>
    <row r="1146" spans="2:5">
      <c r="B1146" t="s">
        <v>6035</v>
      </c>
      <c r="C1146">
        <v>1.76</v>
      </c>
      <c r="D1146">
        <f t="shared" si="20"/>
        <v>0.33333333333333326</v>
      </c>
      <c r="E1146" s="171">
        <v>2.3255813953488393E-2</v>
      </c>
    </row>
    <row r="1147" spans="2:5">
      <c r="B1147" t="s">
        <v>6170</v>
      </c>
      <c r="C1147">
        <v>1.32</v>
      </c>
      <c r="D1147">
        <f t="shared" si="20"/>
        <v>0</v>
      </c>
      <c r="E1147" s="171">
        <v>2.3255813953488393E-2</v>
      </c>
    </row>
    <row r="1148" spans="2:5">
      <c r="B1148" t="s">
        <v>6979</v>
      </c>
      <c r="C1148">
        <v>1.32</v>
      </c>
      <c r="D1148">
        <f t="shared" si="20"/>
        <v>0.50000000000000011</v>
      </c>
      <c r="E1148" s="171">
        <v>2.3255813953488393E-2</v>
      </c>
    </row>
    <row r="1149" spans="2:5">
      <c r="B1149" t="s">
        <v>7021</v>
      </c>
      <c r="C1149">
        <v>0.88</v>
      </c>
      <c r="D1149">
        <f t="shared" si="20"/>
        <v>-0.8666666666666667</v>
      </c>
      <c r="E1149" s="171">
        <v>2.3255813953488393E-2</v>
      </c>
    </row>
    <row r="1150" spans="2:5">
      <c r="B1150" t="s">
        <v>5629</v>
      </c>
      <c r="C1150">
        <v>6.6</v>
      </c>
      <c r="D1150">
        <f t="shared" si="20"/>
        <v>-0.2864864864864865</v>
      </c>
      <c r="E1150" s="171">
        <v>2.3255813953488289E-2</v>
      </c>
    </row>
    <row r="1151" spans="2:5">
      <c r="B1151" t="s">
        <v>2791</v>
      </c>
      <c r="C1151">
        <v>9.25</v>
      </c>
      <c r="D1151">
        <f t="shared" si="20"/>
        <v>-0.62535439449169705</v>
      </c>
      <c r="E1151" s="171">
        <v>2.3230088495575316E-2</v>
      </c>
    </row>
    <row r="1152" spans="2:5">
      <c r="B1152" t="s">
        <v>4689</v>
      </c>
      <c r="C1152">
        <v>24.69</v>
      </c>
      <c r="D1152">
        <f t="shared" si="20"/>
        <v>-0.50914512922465205</v>
      </c>
      <c r="E1152" s="171">
        <v>2.3207625362619243E-2</v>
      </c>
    </row>
    <row r="1153" spans="2:5">
      <c r="B1153" t="s">
        <v>1239</v>
      </c>
      <c r="C1153">
        <v>50.3</v>
      </c>
      <c r="D1153">
        <f t="shared" si="20"/>
        <v>1.7790055248618781</v>
      </c>
      <c r="E1153" s="171">
        <v>2.3189585028478451E-2</v>
      </c>
    </row>
    <row r="1154" spans="2:5">
      <c r="B1154" t="s">
        <v>1542</v>
      </c>
      <c r="C1154">
        <v>18.100000000000001</v>
      </c>
      <c r="D1154">
        <f t="shared" si="20"/>
        <v>0.63949275362318869</v>
      </c>
      <c r="E1154" s="171">
        <v>2.3176936122102889E-2</v>
      </c>
    </row>
    <row r="1155" spans="2:5">
      <c r="B1155" t="s">
        <v>2879</v>
      </c>
      <c r="C1155">
        <v>11.04</v>
      </c>
      <c r="D1155">
        <f t="shared" ref="D1155:D1218" si="21">(C1155-C1156)/C1156</f>
        <v>-0.46820809248554923</v>
      </c>
      <c r="E1155" s="171">
        <v>2.3169601482854497E-2</v>
      </c>
    </row>
    <row r="1156" spans="2:5">
      <c r="B1156" t="s">
        <v>2306</v>
      </c>
      <c r="C1156">
        <v>20.76</v>
      </c>
      <c r="D1156">
        <f t="shared" si="21"/>
        <v>0.20487521764364486</v>
      </c>
      <c r="E1156" s="171">
        <v>2.3164120256284004E-2</v>
      </c>
    </row>
    <row r="1157" spans="2:5">
      <c r="B1157" t="s">
        <v>1721</v>
      </c>
      <c r="C1157">
        <v>17.23</v>
      </c>
      <c r="D1157">
        <f t="shared" si="21"/>
        <v>0.69419862340216332</v>
      </c>
      <c r="E1157" s="171">
        <v>2.3159144893111674E-2</v>
      </c>
    </row>
    <row r="1158" spans="2:5">
      <c r="B1158" t="s">
        <v>5358</v>
      </c>
      <c r="C1158">
        <v>10.17</v>
      </c>
      <c r="D1158">
        <f t="shared" si="21"/>
        <v>-0.46529968454258674</v>
      </c>
      <c r="E1158" s="171">
        <v>2.3138832997987972E-2</v>
      </c>
    </row>
    <row r="1159" spans="2:5">
      <c r="B1159" t="s">
        <v>1823</v>
      </c>
      <c r="C1159">
        <v>19.02</v>
      </c>
      <c r="D1159">
        <f t="shared" si="21"/>
        <v>-0.77842497670083888</v>
      </c>
      <c r="E1159" s="171">
        <v>2.313071543840773E-2</v>
      </c>
    </row>
    <row r="1160" spans="2:5">
      <c r="B1160" t="s">
        <v>1076</v>
      </c>
      <c r="C1160">
        <v>85.84</v>
      </c>
      <c r="D1160">
        <f t="shared" si="21"/>
        <v>3.7294765840220387</v>
      </c>
      <c r="E1160" s="171">
        <v>2.3122765196662665E-2</v>
      </c>
    </row>
    <row r="1161" spans="2:5">
      <c r="B1161" t="s">
        <v>3059</v>
      </c>
      <c r="C1161">
        <v>18.149999999999999</v>
      </c>
      <c r="D1161">
        <f t="shared" si="21"/>
        <v>0.16570327552986502</v>
      </c>
      <c r="E1161" s="171">
        <v>2.3111612175873743E-2</v>
      </c>
    </row>
    <row r="1162" spans="2:5">
      <c r="B1162" t="s">
        <v>2440</v>
      </c>
      <c r="C1162">
        <v>15.57</v>
      </c>
      <c r="D1162">
        <f t="shared" si="21"/>
        <v>0.74943820224719093</v>
      </c>
      <c r="E1162" s="171">
        <v>2.2996057818659633E-2</v>
      </c>
    </row>
    <row r="1163" spans="2:5">
      <c r="B1163" t="s">
        <v>2782</v>
      </c>
      <c r="C1163">
        <v>8.9</v>
      </c>
      <c r="D1163">
        <f t="shared" si="21"/>
        <v>-0.5</v>
      </c>
      <c r="E1163" s="171">
        <v>2.2988505747126561E-2</v>
      </c>
    </row>
    <row r="1164" spans="2:5">
      <c r="B1164" t="s">
        <v>3823</v>
      </c>
      <c r="C1164">
        <v>17.8</v>
      </c>
      <c r="D1164">
        <f t="shared" si="21"/>
        <v>0.1764705882352941</v>
      </c>
      <c r="E1164" s="171">
        <v>2.2988505747126561E-2</v>
      </c>
    </row>
    <row r="1165" spans="2:5">
      <c r="B1165" t="s">
        <v>4043</v>
      </c>
      <c r="C1165">
        <v>15.13</v>
      </c>
      <c r="D1165">
        <f t="shared" si="21"/>
        <v>9.6376811594202902E-2</v>
      </c>
      <c r="E1165" s="171">
        <v>2.2988505747126547E-2</v>
      </c>
    </row>
    <row r="1166" spans="2:5">
      <c r="B1166" t="s">
        <v>2507</v>
      </c>
      <c r="C1166">
        <v>13.8</v>
      </c>
      <c r="D1166">
        <f t="shared" si="21"/>
        <v>0</v>
      </c>
      <c r="E1166" s="171">
        <v>2.297998517420315E-2</v>
      </c>
    </row>
    <row r="1167" spans="2:5">
      <c r="B1167" t="s">
        <v>3438</v>
      </c>
      <c r="C1167">
        <v>13.8</v>
      </c>
      <c r="D1167">
        <f t="shared" si="21"/>
        <v>-0.43650469579420165</v>
      </c>
      <c r="E1167" s="171">
        <v>2.297998517420315E-2</v>
      </c>
    </row>
    <row r="1168" spans="2:5">
      <c r="B1168" t="s">
        <v>4550</v>
      </c>
      <c r="C1168">
        <v>24.49</v>
      </c>
      <c r="D1168">
        <f t="shared" si="21"/>
        <v>9.9820627802690574</v>
      </c>
      <c r="E1168" s="171">
        <v>2.2974101921470223E-2</v>
      </c>
    </row>
    <row r="1169" spans="2:5">
      <c r="B1169" t="s">
        <v>7376</v>
      </c>
      <c r="C1169">
        <v>2.23</v>
      </c>
      <c r="D1169">
        <f t="shared" si="21"/>
        <v>-0.98508560727661854</v>
      </c>
      <c r="E1169" s="171">
        <v>2.2935779816513679E-2</v>
      </c>
    </row>
    <row r="1170" spans="2:5">
      <c r="B1170" t="s">
        <v>565</v>
      </c>
      <c r="C1170">
        <v>149.52000000000001</v>
      </c>
      <c r="D1170">
        <f t="shared" si="21"/>
        <v>0.41269841269841273</v>
      </c>
      <c r="E1170" s="171">
        <v>2.2918519532051877E-2</v>
      </c>
    </row>
    <row r="1171" spans="2:5">
      <c r="B1171" t="s">
        <v>857</v>
      </c>
      <c r="C1171">
        <v>105.84</v>
      </c>
      <c r="D1171">
        <f t="shared" si="21"/>
        <v>2.4827245804540969</v>
      </c>
      <c r="E1171" s="171">
        <v>2.2905189910118921E-2</v>
      </c>
    </row>
    <row r="1172" spans="2:5">
      <c r="B1172" t="s">
        <v>1409</v>
      </c>
      <c r="C1172">
        <v>30.39</v>
      </c>
      <c r="D1172">
        <f t="shared" si="21"/>
        <v>2.3993288590604029</v>
      </c>
      <c r="E1172" s="171">
        <v>2.288791652642207E-2</v>
      </c>
    </row>
    <row r="1173" spans="2:5">
      <c r="B1173" t="s">
        <v>5258</v>
      </c>
      <c r="C1173">
        <v>8.94</v>
      </c>
      <c r="D1173">
        <f t="shared" si="21"/>
        <v>3.9944134078212286</v>
      </c>
      <c r="E1173" s="171">
        <v>2.2883295194507929E-2</v>
      </c>
    </row>
    <row r="1174" spans="2:5">
      <c r="B1174" t="s">
        <v>5961</v>
      </c>
      <c r="C1174">
        <v>1.79</v>
      </c>
      <c r="D1174">
        <f t="shared" si="21"/>
        <v>-0.9245998315080034</v>
      </c>
      <c r="E1174" s="171">
        <v>2.2857142857142878E-2</v>
      </c>
    </row>
    <row r="1175" spans="2:5">
      <c r="B1175" t="s">
        <v>2024</v>
      </c>
      <c r="C1175">
        <v>23.74</v>
      </c>
      <c r="D1175">
        <f t="shared" si="21"/>
        <v>9.5982142857142847</v>
      </c>
      <c r="E1175" s="171">
        <v>2.2834984920292872E-2</v>
      </c>
    </row>
    <row r="1176" spans="2:5">
      <c r="B1176" t="s">
        <v>5914</v>
      </c>
      <c r="C1176">
        <v>2.2400000000000002</v>
      </c>
      <c r="D1176">
        <f t="shared" si="21"/>
        <v>-0.61643835616438347</v>
      </c>
      <c r="E1176" s="171">
        <v>2.2831050228310626E-2</v>
      </c>
    </row>
    <row r="1177" spans="2:5">
      <c r="B1177" t="s">
        <v>5602</v>
      </c>
      <c r="C1177">
        <v>5.84</v>
      </c>
      <c r="D1177">
        <f t="shared" si="21"/>
        <v>-7.1542130365659803E-2</v>
      </c>
      <c r="E1177" s="171">
        <v>2.2767075306479843E-2</v>
      </c>
    </row>
    <row r="1178" spans="2:5">
      <c r="B1178" t="s">
        <v>5640</v>
      </c>
      <c r="C1178">
        <v>6.29</v>
      </c>
      <c r="D1178">
        <f t="shared" si="21"/>
        <v>-6.8148148148148138E-2</v>
      </c>
      <c r="E1178" s="171">
        <v>2.2764227642276369E-2</v>
      </c>
    </row>
    <row r="1179" spans="2:5">
      <c r="B1179" t="s">
        <v>5634</v>
      </c>
      <c r="C1179">
        <v>6.75</v>
      </c>
      <c r="D1179">
        <f t="shared" si="21"/>
        <v>2.75</v>
      </c>
      <c r="E1179" s="171">
        <v>2.2727272727272783E-2</v>
      </c>
    </row>
    <row r="1180" spans="2:5">
      <c r="B1180" t="s">
        <v>6361</v>
      </c>
      <c r="C1180">
        <v>1.8</v>
      </c>
      <c r="D1180">
        <f t="shared" si="21"/>
        <v>0</v>
      </c>
      <c r="E1180" s="171">
        <v>2.2727272727272749E-2</v>
      </c>
    </row>
    <row r="1181" spans="2:5">
      <c r="B1181" t="s">
        <v>6752</v>
      </c>
      <c r="C1181">
        <v>1.8</v>
      </c>
      <c r="D1181">
        <f t="shared" si="21"/>
        <v>0.33333333333333326</v>
      </c>
      <c r="E1181" s="171">
        <v>2.2727272727272749E-2</v>
      </c>
    </row>
    <row r="1182" spans="2:5">
      <c r="B1182" t="s">
        <v>6649</v>
      </c>
      <c r="C1182">
        <v>1.35</v>
      </c>
      <c r="D1182">
        <f t="shared" si="21"/>
        <v>-0.90915208613728127</v>
      </c>
      <c r="E1182" s="171">
        <v>2.2727272727272745E-2</v>
      </c>
    </row>
    <row r="1183" spans="2:5">
      <c r="B1183" t="s">
        <v>3762</v>
      </c>
      <c r="C1183">
        <v>14.86</v>
      </c>
      <c r="D1183">
        <f t="shared" si="21"/>
        <v>0.49798387096774188</v>
      </c>
      <c r="E1183" s="171">
        <v>2.2711631108052313E-2</v>
      </c>
    </row>
    <row r="1184" spans="2:5">
      <c r="B1184" t="s">
        <v>5228</v>
      </c>
      <c r="C1184">
        <v>9.92</v>
      </c>
      <c r="D1184">
        <f t="shared" si="21"/>
        <v>2.1392405063291138</v>
      </c>
      <c r="E1184" s="171">
        <v>2.2680412371134089E-2</v>
      </c>
    </row>
    <row r="1185" spans="2:5">
      <c r="B1185" t="s">
        <v>7638</v>
      </c>
      <c r="C1185">
        <v>3.16</v>
      </c>
      <c r="D1185">
        <f t="shared" si="21"/>
        <v>-0.75914634146341464</v>
      </c>
      <c r="E1185" s="171">
        <v>2.2653721682847988E-2</v>
      </c>
    </row>
    <row r="1186" spans="2:5">
      <c r="B1186" t="s">
        <v>4249</v>
      </c>
      <c r="C1186">
        <v>13.12</v>
      </c>
      <c r="D1186">
        <f t="shared" si="21"/>
        <v>6.248618784530386</v>
      </c>
      <c r="E1186" s="171">
        <v>2.2603273577552544E-2</v>
      </c>
    </row>
    <row r="1187" spans="2:5">
      <c r="B1187" t="s">
        <v>6723</v>
      </c>
      <c r="C1187">
        <v>1.81</v>
      </c>
      <c r="D1187">
        <f t="shared" si="21"/>
        <v>0</v>
      </c>
      <c r="E1187" s="171">
        <v>2.2598870056497196E-2</v>
      </c>
    </row>
    <row r="1188" spans="2:5">
      <c r="B1188" t="s">
        <v>6842</v>
      </c>
      <c r="C1188">
        <v>1.81</v>
      </c>
      <c r="D1188">
        <f t="shared" si="21"/>
        <v>-0.88580441640378549</v>
      </c>
      <c r="E1188" s="171">
        <v>2.2598870056497196E-2</v>
      </c>
    </row>
    <row r="1189" spans="2:5">
      <c r="B1189" t="s">
        <v>4736</v>
      </c>
      <c r="C1189">
        <v>15.85</v>
      </c>
      <c r="D1189">
        <f t="shared" si="21"/>
        <v>10.654411764705882</v>
      </c>
      <c r="E1189" s="171">
        <v>2.25806451612903E-2</v>
      </c>
    </row>
    <row r="1190" spans="2:5">
      <c r="B1190" t="s">
        <v>6124</v>
      </c>
      <c r="C1190">
        <v>1.36</v>
      </c>
      <c r="D1190">
        <f t="shared" si="21"/>
        <v>-0.86372745490981973</v>
      </c>
      <c r="E1190" s="171">
        <v>2.2556390977443629E-2</v>
      </c>
    </row>
    <row r="1191" spans="2:5">
      <c r="B1191" t="s">
        <v>3354</v>
      </c>
      <c r="C1191">
        <v>9.98</v>
      </c>
      <c r="D1191">
        <f t="shared" si="21"/>
        <v>-0.29219858156028367</v>
      </c>
      <c r="E1191" s="171">
        <v>2.2540983606557444E-2</v>
      </c>
    </row>
    <row r="1192" spans="2:5">
      <c r="B1192" t="s">
        <v>4274</v>
      </c>
      <c r="C1192">
        <v>14.1</v>
      </c>
      <c r="D1192">
        <f t="shared" si="21"/>
        <v>6.7472527472527464</v>
      </c>
      <c r="E1192" s="171">
        <v>2.2480058013052976E-2</v>
      </c>
    </row>
    <row r="1193" spans="2:5">
      <c r="B1193" t="s">
        <v>6713</v>
      </c>
      <c r="C1193">
        <v>1.82</v>
      </c>
      <c r="D1193">
        <f t="shared" si="21"/>
        <v>-0.9820813232253619</v>
      </c>
      <c r="E1193" s="171">
        <v>2.2471910112359571E-2</v>
      </c>
    </row>
    <row r="1194" spans="2:5">
      <c r="B1194" t="s">
        <v>919</v>
      </c>
      <c r="C1194">
        <v>101.57</v>
      </c>
      <c r="D1194">
        <f t="shared" si="21"/>
        <v>4.8609347951529145</v>
      </c>
      <c r="E1194" s="171">
        <v>2.2448157841755485E-2</v>
      </c>
    </row>
    <row r="1195" spans="2:5">
      <c r="B1195" t="s">
        <v>4187</v>
      </c>
      <c r="C1195">
        <v>17.329999999999998</v>
      </c>
      <c r="D1195">
        <f t="shared" si="21"/>
        <v>0.7260956175298805</v>
      </c>
      <c r="E1195" s="171">
        <v>2.2418879056047138E-2</v>
      </c>
    </row>
    <row r="1196" spans="2:5">
      <c r="B1196" t="s">
        <v>4901</v>
      </c>
      <c r="C1196">
        <v>10.039999999999999</v>
      </c>
      <c r="D1196">
        <f t="shared" si="21"/>
        <v>6.3284671532846701</v>
      </c>
      <c r="E1196" s="171">
        <v>2.2403258655804364E-2</v>
      </c>
    </row>
    <row r="1197" spans="2:5">
      <c r="B1197" t="s">
        <v>6138</v>
      </c>
      <c r="C1197">
        <v>1.37</v>
      </c>
      <c r="D1197">
        <f t="shared" si="21"/>
        <v>0</v>
      </c>
      <c r="E1197" s="171">
        <v>2.2388059701492557E-2</v>
      </c>
    </row>
    <row r="1198" spans="2:5">
      <c r="B1198" t="s">
        <v>6485</v>
      </c>
      <c r="C1198">
        <v>1.37</v>
      </c>
      <c r="D1198">
        <f t="shared" si="21"/>
        <v>-0.25136612021857918</v>
      </c>
      <c r="E1198" s="171">
        <v>2.2388059701492557E-2</v>
      </c>
    </row>
    <row r="1199" spans="2:5">
      <c r="B1199" t="s">
        <v>7176</v>
      </c>
      <c r="C1199">
        <v>1.83</v>
      </c>
      <c r="D1199">
        <f t="shared" si="21"/>
        <v>-0.89197166469893741</v>
      </c>
      <c r="E1199" s="171">
        <v>2.2346368715083817E-2</v>
      </c>
    </row>
    <row r="1200" spans="2:5">
      <c r="B1200" t="s">
        <v>1501</v>
      </c>
      <c r="C1200">
        <v>16.940000000000001</v>
      </c>
      <c r="D1200">
        <f t="shared" si="21"/>
        <v>-0.24509803921568626</v>
      </c>
      <c r="E1200" s="171">
        <v>2.2329511164755643E-2</v>
      </c>
    </row>
    <row r="1201" spans="2:5">
      <c r="B1201" t="s">
        <v>2008</v>
      </c>
      <c r="C1201">
        <v>22.44</v>
      </c>
      <c r="D1201">
        <f t="shared" si="21"/>
        <v>0.95982532751091731</v>
      </c>
      <c r="E1201" s="171">
        <v>2.2323462414578679E-2</v>
      </c>
    </row>
    <row r="1202" spans="2:5">
      <c r="B1202" t="s">
        <v>2596</v>
      </c>
      <c r="C1202">
        <v>11.45</v>
      </c>
      <c r="D1202">
        <f t="shared" si="21"/>
        <v>1.4999999999999998</v>
      </c>
      <c r="E1202" s="171">
        <v>2.2321428571428572E-2</v>
      </c>
    </row>
    <row r="1203" spans="2:5">
      <c r="B1203" t="s">
        <v>4370</v>
      </c>
      <c r="C1203">
        <v>4.58</v>
      </c>
      <c r="D1203">
        <f t="shared" si="21"/>
        <v>-0.69729015201586253</v>
      </c>
      <c r="E1203" s="171">
        <v>2.2321428571428489E-2</v>
      </c>
    </row>
    <row r="1204" spans="2:5">
      <c r="B1204" t="s">
        <v>3090</v>
      </c>
      <c r="C1204">
        <v>15.13</v>
      </c>
      <c r="D1204">
        <f t="shared" si="21"/>
        <v>0.26823134953897748</v>
      </c>
      <c r="E1204" s="171">
        <v>2.2297297297297302E-2</v>
      </c>
    </row>
    <row r="1205" spans="2:5">
      <c r="B1205" t="s">
        <v>4829</v>
      </c>
      <c r="C1205">
        <v>11.93</v>
      </c>
      <c r="D1205">
        <f t="shared" si="21"/>
        <v>0.18118811881188121</v>
      </c>
      <c r="E1205" s="171">
        <v>2.227934875749784E-2</v>
      </c>
    </row>
    <row r="1206" spans="2:5">
      <c r="B1206" t="s">
        <v>4915</v>
      </c>
      <c r="C1206">
        <v>10.1</v>
      </c>
      <c r="D1206">
        <f t="shared" si="21"/>
        <v>-0.26758520667150104</v>
      </c>
      <c r="E1206" s="171">
        <v>2.2267206477732678E-2</v>
      </c>
    </row>
    <row r="1207" spans="2:5">
      <c r="B1207" t="s">
        <v>4275</v>
      </c>
      <c r="C1207">
        <v>13.79</v>
      </c>
      <c r="D1207">
        <f t="shared" si="21"/>
        <v>-0.23089793641940884</v>
      </c>
      <c r="E1207" s="171">
        <v>2.2238695329873902E-2</v>
      </c>
    </row>
    <row r="1208" spans="2:5">
      <c r="B1208" t="s">
        <v>1553</v>
      </c>
      <c r="C1208">
        <v>17.93</v>
      </c>
      <c r="D1208">
        <f t="shared" si="21"/>
        <v>0.25736325385694248</v>
      </c>
      <c r="E1208" s="171">
        <v>2.2234891676168791E-2</v>
      </c>
    </row>
    <row r="1209" spans="2:5">
      <c r="B1209" t="s">
        <v>3430</v>
      </c>
      <c r="C1209">
        <v>14.26</v>
      </c>
      <c r="D1209">
        <f t="shared" si="21"/>
        <v>-0.22499999999999995</v>
      </c>
      <c r="E1209" s="171">
        <v>2.2222222222222258E-2</v>
      </c>
    </row>
    <row r="1210" spans="2:5">
      <c r="B1210" t="s">
        <v>3999</v>
      </c>
      <c r="C1210">
        <v>18.399999999999999</v>
      </c>
      <c r="D1210">
        <f t="shared" si="21"/>
        <v>12.333333333333334</v>
      </c>
      <c r="E1210" s="171">
        <v>2.2222222222222143E-2</v>
      </c>
    </row>
    <row r="1211" spans="2:5">
      <c r="B1211" t="s">
        <v>6183</v>
      </c>
      <c r="C1211">
        <v>1.38</v>
      </c>
      <c r="D1211">
        <f t="shared" si="21"/>
        <v>0</v>
      </c>
      <c r="E1211" s="171">
        <v>2.2222222222222077E-2</v>
      </c>
    </row>
    <row r="1212" spans="2:5">
      <c r="B1212" t="s">
        <v>6863</v>
      </c>
      <c r="C1212">
        <v>1.38</v>
      </c>
      <c r="D1212">
        <f t="shared" si="21"/>
        <v>-0.9754273504273504</v>
      </c>
      <c r="E1212" s="171">
        <v>2.2222222222222077E-2</v>
      </c>
    </row>
    <row r="1213" spans="2:5">
      <c r="B1213" t="s">
        <v>1156</v>
      </c>
      <c r="C1213">
        <v>56.16</v>
      </c>
      <c r="D1213">
        <f t="shared" si="21"/>
        <v>4.5439289239881528</v>
      </c>
      <c r="E1213" s="171">
        <v>2.2206042955951927E-2</v>
      </c>
    </row>
    <row r="1214" spans="2:5">
      <c r="B1214" t="s">
        <v>3347</v>
      </c>
      <c r="C1214">
        <v>10.130000000000001</v>
      </c>
      <c r="D1214">
        <f t="shared" si="21"/>
        <v>-0.57791666666666663</v>
      </c>
      <c r="E1214" s="171">
        <v>2.219979818365294E-2</v>
      </c>
    </row>
    <row r="1215" spans="2:5">
      <c r="B1215" t="s">
        <v>2264</v>
      </c>
      <c r="C1215">
        <v>24</v>
      </c>
      <c r="D1215">
        <f t="shared" si="21"/>
        <v>0.62491536899119837</v>
      </c>
      <c r="E1215" s="171">
        <v>2.214650766609879E-2</v>
      </c>
    </row>
    <row r="1216" spans="2:5">
      <c r="B1216" t="s">
        <v>4062</v>
      </c>
      <c r="C1216">
        <v>14.77</v>
      </c>
      <c r="D1216">
        <f t="shared" si="21"/>
        <v>4.3321299638989172</v>
      </c>
      <c r="E1216" s="171">
        <v>2.2145328719723203E-2</v>
      </c>
    </row>
    <row r="1217" spans="2:5">
      <c r="B1217" t="s">
        <v>7613</v>
      </c>
      <c r="C1217">
        <v>2.77</v>
      </c>
      <c r="D1217">
        <f t="shared" si="21"/>
        <v>0.19913419913419911</v>
      </c>
      <c r="E1217" s="171">
        <v>2.2140221402214041E-2</v>
      </c>
    </row>
    <row r="1218" spans="2:5">
      <c r="B1218" t="s">
        <v>7314</v>
      </c>
      <c r="C1218">
        <v>2.31</v>
      </c>
      <c r="D1218">
        <f t="shared" si="21"/>
        <v>-0.79170423805229928</v>
      </c>
      <c r="E1218" s="171">
        <v>2.2123893805309856E-2</v>
      </c>
    </row>
    <row r="1219" spans="2:5">
      <c r="B1219" t="s">
        <v>2877</v>
      </c>
      <c r="C1219">
        <v>11.09</v>
      </c>
      <c r="D1219">
        <f t="shared" ref="D1219:D1282" si="22">(C1219-C1220)/C1220</f>
        <v>4.9945945945945942</v>
      </c>
      <c r="E1219" s="171">
        <v>2.2119815668202786E-2</v>
      </c>
    </row>
    <row r="1220" spans="2:5">
      <c r="B1220" t="s">
        <v>5845</v>
      </c>
      <c r="C1220">
        <v>1.85</v>
      </c>
      <c r="D1220">
        <f t="shared" si="22"/>
        <v>-0.81827111984282908</v>
      </c>
      <c r="E1220" s="171">
        <v>2.2099447513812175E-2</v>
      </c>
    </row>
    <row r="1221" spans="2:5">
      <c r="B1221" t="s">
        <v>3238</v>
      </c>
      <c r="C1221">
        <v>10.18</v>
      </c>
      <c r="D1221">
        <f t="shared" si="22"/>
        <v>6.3237410071942444</v>
      </c>
      <c r="E1221" s="171">
        <v>2.2088353413654501E-2</v>
      </c>
    </row>
    <row r="1222" spans="2:5">
      <c r="B1222" t="s">
        <v>6180</v>
      </c>
      <c r="C1222">
        <v>1.39</v>
      </c>
      <c r="D1222">
        <f t="shared" si="22"/>
        <v>0</v>
      </c>
      <c r="E1222" s="171">
        <v>2.205882352941162E-2</v>
      </c>
    </row>
    <row r="1223" spans="2:5">
      <c r="B1223" t="s">
        <v>6491</v>
      </c>
      <c r="C1223">
        <v>1.39</v>
      </c>
      <c r="D1223">
        <f t="shared" si="22"/>
        <v>0</v>
      </c>
      <c r="E1223" s="171">
        <v>2.205882352941162E-2</v>
      </c>
    </row>
    <row r="1224" spans="2:5">
      <c r="B1224" t="s">
        <v>6622</v>
      </c>
      <c r="C1224">
        <v>1.39</v>
      </c>
      <c r="D1224">
        <f t="shared" si="22"/>
        <v>-0.8696060037523452</v>
      </c>
      <c r="E1224" s="171">
        <v>2.205882352941162E-2</v>
      </c>
    </row>
    <row r="1225" spans="2:5">
      <c r="B1225" t="s">
        <v>2639</v>
      </c>
      <c r="C1225">
        <v>10.66</v>
      </c>
      <c r="D1225">
        <f t="shared" si="22"/>
        <v>-0.32403297400126818</v>
      </c>
      <c r="E1225" s="171">
        <v>2.205177372962612E-2</v>
      </c>
    </row>
    <row r="1226" spans="2:5">
      <c r="B1226" t="s">
        <v>4041</v>
      </c>
      <c r="C1226">
        <v>15.77</v>
      </c>
      <c r="D1226">
        <f t="shared" si="22"/>
        <v>-0.30650835532102022</v>
      </c>
      <c r="E1226" s="171">
        <v>2.2034996759559292E-2</v>
      </c>
    </row>
    <row r="1227" spans="2:5">
      <c r="B1227" t="s">
        <v>2041</v>
      </c>
      <c r="C1227">
        <v>22.74</v>
      </c>
      <c r="D1227">
        <f t="shared" si="22"/>
        <v>0.16615384615384607</v>
      </c>
      <c r="E1227" s="171">
        <v>2.2022471910112289E-2</v>
      </c>
    </row>
    <row r="1228" spans="2:5">
      <c r="B1228" t="s">
        <v>4164</v>
      </c>
      <c r="C1228">
        <v>19.5</v>
      </c>
      <c r="D1228">
        <f t="shared" si="22"/>
        <v>5</v>
      </c>
      <c r="E1228" s="171">
        <v>2.2012578616352294E-2</v>
      </c>
    </row>
    <row r="1229" spans="2:5">
      <c r="B1229" t="s">
        <v>5775</v>
      </c>
      <c r="C1229">
        <v>3.25</v>
      </c>
      <c r="D1229">
        <f t="shared" si="22"/>
        <v>-0.72030981067125643</v>
      </c>
      <c r="E1229" s="171">
        <v>2.2012578616352151E-2</v>
      </c>
    </row>
    <row r="1230" spans="2:5">
      <c r="B1230" t="s">
        <v>3389</v>
      </c>
      <c r="C1230">
        <v>11.62</v>
      </c>
      <c r="D1230">
        <f t="shared" si="22"/>
        <v>-0.46819221967963393</v>
      </c>
      <c r="E1230" s="171">
        <v>2.1987686895338612E-2</v>
      </c>
    </row>
    <row r="1231" spans="2:5">
      <c r="B1231" t="s">
        <v>1874</v>
      </c>
      <c r="C1231">
        <v>21.85</v>
      </c>
      <c r="D1231">
        <f t="shared" si="22"/>
        <v>10.74731182795699</v>
      </c>
      <c r="E1231" s="171">
        <v>2.1983161833489355E-2</v>
      </c>
    </row>
    <row r="1232" spans="2:5">
      <c r="B1232" t="s">
        <v>6351</v>
      </c>
      <c r="C1232">
        <v>1.86</v>
      </c>
      <c r="D1232">
        <f t="shared" si="22"/>
        <v>-0.80962128966223124</v>
      </c>
      <c r="E1232" s="171">
        <v>2.1978021978021997E-2</v>
      </c>
    </row>
    <row r="1233" spans="2:5">
      <c r="B1233" t="s">
        <v>4849</v>
      </c>
      <c r="C1233">
        <v>9.77</v>
      </c>
      <c r="D1233">
        <f t="shared" si="22"/>
        <v>-0.40024554941682011</v>
      </c>
      <c r="E1233" s="171">
        <v>2.1966527196652621E-2</v>
      </c>
    </row>
    <row r="1234" spans="2:5">
      <c r="B1234" t="s">
        <v>4144</v>
      </c>
      <c r="C1234">
        <v>16.29</v>
      </c>
      <c r="D1234">
        <f t="shared" si="22"/>
        <v>2.1816406249999996</v>
      </c>
      <c r="E1234" s="171">
        <v>2.1957340025094082E-2</v>
      </c>
    </row>
    <row r="1235" spans="2:5">
      <c r="B1235" t="s">
        <v>5696</v>
      </c>
      <c r="C1235">
        <v>5.12</v>
      </c>
      <c r="D1235">
        <f t="shared" si="22"/>
        <v>-0.73193717277486903</v>
      </c>
      <c r="E1235" s="171">
        <v>2.1956087824351361E-2</v>
      </c>
    </row>
    <row r="1236" spans="2:5">
      <c r="B1236" t="s">
        <v>3877</v>
      </c>
      <c r="C1236">
        <v>19.100000000000001</v>
      </c>
      <c r="D1236">
        <f t="shared" si="22"/>
        <v>-0.86529374426969463</v>
      </c>
      <c r="E1236" s="171">
        <v>2.1936864633493851E-2</v>
      </c>
    </row>
    <row r="1237" spans="2:5">
      <c r="B1237" t="s">
        <v>693</v>
      </c>
      <c r="C1237">
        <v>141.79</v>
      </c>
      <c r="D1237">
        <f t="shared" si="22"/>
        <v>6.4003131524008348</v>
      </c>
      <c r="E1237" s="171">
        <v>2.1909909909909854E-2</v>
      </c>
    </row>
    <row r="1238" spans="2:5">
      <c r="B1238" t="s">
        <v>3993</v>
      </c>
      <c r="C1238">
        <v>19.16</v>
      </c>
      <c r="D1238">
        <f t="shared" si="22"/>
        <v>9.2459893048128325</v>
      </c>
      <c r="E1238" s="171">
        <v>2.1866666666666673E-2</v>
      </c>
    </row>
    <row r="1239" spans="2:5">
      <c r="B1239" t="s">
        <v>6071</v>
      </c>
      <c r="C1239">
        <v>1.87</v>
      </c>
      <c r="D1239">
        <f t="shared" si="22"/>
        <v>-0.92005130397605805</v>
      </c>
      <c r="E1239" s="171">
        <v>2.1857923497267777E-2</v>
      </c>
    </row>
    <row r="1240" spans="2:5">
      <c r="B1240" t="s">
        <v>2110</v>
      </c>
      <c r="C1240">
        <v>23.39</v>
      </c>
      <c r="D1240">
        <f t="shared" si="22"/>
        <v>1.6310461192350956</v>
      </c>
      <c r="E1240" s="171">
        <v>2.1843599825251202E-2</v>
      </c>
    </row>
    <row r="1241" spans="2:5">
      <c r="B1241" t="s">
        <v>5190</v>
      </c>
      <c r="C1241">
        <v>8.89</v>
      </c>
      <c r="D1241">
        <f t="shared" si="22"/>
        <v>-0.76018343674130018</v>
      </c>
      <c r="E1241" s="171">
        <v>2.1839080459770264E-2</v>
      </c>
    </row>
    <row r="1242" spans="2:5">
      <c r="B1242" t="s">
        <v>1389</v>
      </c>
      <c r="C1242">
        <v>37.07</v>
      </c>
      <c r="D1242">
        <f t="shared" si="22"/>
        <v>-0.64594078319006676</v>
      </c>
      <c r="E1242" s="171">
        <v>2.1775082690187408E-2</v>
      </c>
    </row>
    <row r="1243" spans="2:5">
      <c r="B1243" t="s">
        <v>883</v>
      </c>
      <c r="C1243">
        <v>104.7</v>
      </c>
      <c r="D1243">
        <f t="shared" si="22"/>
        <v>9.618661257606492</v>
      </c>
      <c r="E1243" s="171">
        <v>2.1762467063530827E-2</v>
      </c>
    </row>
    <row r="1244" spans="2:5">
      <c r="B1244" t="s">
        <v>5121</v>
      </c>
      <c r="C1244">
        <v>9.86</v>
      </c>
      <c r="D1244">
        <f t="shared" si="22"/>
        <v>-0.12588652482269502</v>
      </c>
      <c r="E1244" s="171">
        <v>2.1761658031087986E-2</v>
      </c>
    </row>
    <row r="1245" spans="2:5">
      <c r="B1245" t="s">
        <v>1613</v>
      </c>
      <c r="C1245">
        <v>11.28</v>
      </c>
      <c r="D1245">
        <f t="shared" si="22"/>
        <v>0</v>
      </c>
      <c r="E1245" s="171">
        <v>2.1739130434782629E-2</v>
      </c>
    </row>
    <row r="1246" spans="2:5">
      <c r="B1246" t="s">
        <v>3231</v>
      </c>
      <c r="C1246">
        <v>11.28</v>
      </c>
      <c r="D1246">
        <f t="shared" si="22"/>
        <v>7</v>
      </c>
      <c r="E1246" s="171">
        <v>2.1739130434782629E-2</v>
      </c>
    </row>
    <row r="1247" spans="2:5">
      <c r="B1247" t="s">
        <v>6178</v>
      </c>
      <c r="C1247">
        <v>1.41</v>
      </c>
      <c r="D1247">
        <f t="shared" si="22"/>
        <v>0</v>
      </c>
      <c r="E1247" s="171">
        <v>2.1739130434782629E-2</v>
      </c>
    </row>
    <row r="1248" spans="2:5">
      <c r="B1248" t="s">
        <v>6862</v>
      </c>
      <c r="C1248">
        <v>1.41</v>
      </c>
      <c r="D1248">
        <f t="shared" si="22"/>
        <v>-0.9</v>
      </c>
      <c r="E1248" s="171">
        <v>2.1739130434782629E-2</v>
      </c>
    </row>
    <row r="1249" spans="2:5">
      <c r="B1249" t="s">
        <v>2506</v>
      </c>
      <c r="C1249">
        <v>14.1</v>
      </c>
      <c r="D1249">
        <f t="shared" si="22"/>
        <v>6.5</v>
      </c>
      <c r="E1249" s="171">
        <v>2.1739130434782532E-2</v>
      </c>
    </row>
    <row r="1250" spans="2:5">
      <c r="B1250" t="s">
        <v>6065</v>
      </c>
      <c r="C1250">
        <v>1.88</v>
      </c>
      <c r="D1250">
        <f t="shared" si="22"/>
        <v>-0.87132101300479126</v>
      </c>
      <c r="E1250" s="171">
        <v>2.1739130434782507E-2</v>
      </c>
    </row>
    <row r="1251" spans="2:5">
      <c r="B1251" t="s">
        <v>4243</v>
      </c>
      <c r="C1251">
        <v>14.61</v>
      </c>
      <c r="D1251">
        <f t="shared" si="22"/>
        <v>1.3833605220228387</v>
      </c>
      <c r="E1251" s="171">
        <v>2.1678321678321587E-2</v>
      </c>
    </row>
    <row r="1252" spans="2:5">
      <c r="B1252" t="s">
        <v>4404</v>
      </c>
      <c r="C1252">
        <v>6.13</v>
      </c>
      <c r="D1252">
        <f t="shared" si="22"/>
        <v>-0.27797408716136635</v>
      </c>
      <c r="E1252" s="171">
        <v>2.166666666666665E-2</v>
      </c>
    </row>
    <row r="1253" spans="2:5">
      <c r="B1253" t="s">
        <v>5390</v>
      </c>
      <c r="C1253">
        <v>8.49</v>
      </c>
      <c r="D1253">
        <f t="shared" si="22"/>
        <v>2.5974576271186445</v>
      </c>
      <c r="E1253" s="171">
        <v>2.1660649819494549E-2</v>
      </c>
    </row>
    <row r="1254" spans="2:5">
      <c r="B1254" t="s">
        <v>7443</v>
      </c>
      <c r="C1254">
        <v>2.36</v>
      </c>
      <c r="D1254">
        <f t="shared" si="22"/>
        <v>-0.86491127647395538</v>
      </c>
      <c r="E1254" s="171">
        <v>2.1645021645021568E-2</v>
      </c>
    </row>
    <row r="1255" spans="2:5">
      <c r="B1255" t="s">
        <v>4138</v>
      </c>
      <c r="C1255">
        <v>17.47</v>
      </c>
      <c r="D1255">
        <f t="shared" si="22"/>
        <v>0.68142444658325296</v>
      </c>
      <c r="E1255" s="171">
        <v>2.1637426900584643E-2</v>
      </c>
    </row>
    <row r="1256" spans="2:5">
      <c r="B1256" t="s">
        <v>4913</v>
      </c>
      <c r="C1256">
        <v>10.39</v>
      </c>
      <c r="D1256">
        <f t="shared" si="22"/>
        <v>-0.48842934515017228</v>
      </c>
      <c r="E1256" s="171">
        <v>2.1632251720747359E-2</v>
      </c>
    </row>
    <row r="1257" spans="2:5">
      <c r="B1257" t="s">
        <v>3889</v>
      </c>
      <c r="C1257">
        <v>20.309999999999999</v>
      </c>
      <c r="D1257">
        <f t="shared" si="22"/>
        <v>1.86459802538787</v>
      </c>
      <c r="E1257" s="171">
        <v>2.1629778672032179E-2</v>
      </c>
    </row>
    <row r="1258" spans="2:5">
      <c r="B1258" t="s">
        <v>5443</v>
      </c>
      <c r="C1258">
        <v>7.09</v>
      </c>
      <c r="D1258">
        <f t="shared" si="22"/>
        <v>-0.25052854122621571</v>
      </c>
      <c r="E1258" s="171">
        <v>2.1613832853025858E-2</v>
      </c>
    </row>
    <row r="1259" spans="2:5">
      <c r="B1259" t="s">
        <v>5123</v>
      </c>
      <c r="C1259">
        <v>9.4600000000000009</v>
      </c>
      <c r="D1259">
        <f t="shared" si="22"/>
        <v>5.6619718309859168</v>
      </c>
      <c r="E1259" s="171">
        <v>2.1598272138229058E-2</v>
      </c>
    </row>
    <row r="1260" spans="2:5">
      <c r="B1260" t="s">
        <v>6548</v>
      </c>
      <c r="C1260">
        <v>1.42</v>
      </c>
      <c r="D1260">
        <f t="shared" si="22"/>
        <v>-0.85021097046413507</v>
      </c>
      <c r="E1260" s="171">
        <v>2.1582733812949662E-2</v>
      </c>
    </row>
    <row r="1261" spans="2:5">
      <c r="B1261" t="s">
        <v>3314</v>
      </c>
      <c r="C1261">
        <v>9.48</v>
      </c>
      <c r="D1261">
        <f t="shared" si="22"/>
        <v>1.4947368421052634</v>
      </c>
      <c r="E1261" s="171">
        <v>2.155172413793115E-2</v>
      </c>
    </row>
    <row r="1262" spans="2:5">
      <c r="B1262" t="s">
        <v>5741</v>
      </c>
      <c r="C1262">
        <v>3.8</v>
      </c>
      <c r="D1262">
        <f t="shared" si="22"/>
        <v>1</v>
      </c>
      <c r="E1262" s="171">
        <v>2.1505376344085919E-2</v>
      </c>
    </row>
    <row r="1263" spans="2:5">
      <c r="B1263" t="s">
        <v>5853</v>
      </c>
      <c r="C1263">
        <v>1.9</v>
      </c>
      <c r="D1263">
        <f t="shared" si="22"/>
        <v>0</v>
      </c>
      <c r="E1263" s="171">
        <v>2.1505376344085919E-2</v>
      </c>
    </row>
    <row r="1264" spans="2:5">
      <c r="B1264" t="s">
        <v>6350</v>
      </c>
      <c r="C1264">
        <v>1.9</v>
      </c>
      <c r="D1264">
        <f t="shared" si="22"/>
        <v>-0.87882653061224492</v>
      </c>
      <c r="E1264" s="171">
        <v>2.1505376344085919E-2</v>
      </c>
    </row>
    <row r="1265" spans="2:5">
      <c r="B1265" t="s">
        <v>2991</v>
      </c>
      <c r="C1265">
        <v>15.68</v>
      </c>
      <c r="D1265">
        <f t="shared" si="22"/>
        <v>0.17629407351837956</v>
      </c>
      <c r="E1265" s="171">
        <v>2.149837133550489E-2</v>
      </c>
    </row>
    <row r="1266" spans="2:5">
      <c r="B1266" t="s">
        <v>2915</v>
      </c>
      <c r="C1266">
        <v>13.33</v>
      </c>
      <c r="D1266">
        <f t="shared" si="22"/>
        <v>-0.7201343690951082</v>
      </c>
      <c r="E1266" s="171">
        <v>2.1455938697317958E-2</v>
      </c>
    </row>
    <row r="1267" spans="2:5">
      <c r="B1267" t="s">
        <v>1218</v>
      </c>
      <c r="C1267">
        <v>47.63</v>
      </c>
      <c r="D1267">
        <f t="shared" si="22"/>
        <v>0.69441479900391334</v>
      </c>
      <c r="E1267" s="171">
        <v>2.144542140253056E-2</v>
      </c>
    </row>
    <row r="1268" spans="2:5">
      <c r="B1268" t="s">
        <v>1446</v>
      </c>
      <c r="C1268">
        <v>28.11</v>
      </c>
      <c r="D1268">
        <f t="shared" si="22"/>
        <v>9.2499028371550676E-2</v>
      </c>
      <c r="E1268" s="171">
        <v>2.1438953488372089E-2</v>
      </c>
    </row>
    <row r="1269" spans="2:5">
      <c r="B1269" t="s">
        <v>2228</v>
      </c>
      <c r="C1269">
        <v>25.73</v>
      </c>
      <c r="D1269">
        <f t="shared" si="22"/>
        <v>16.993006993006993</v>
      </c>
      <c r="E1269" s="171">
        <v>2.1437078205637124E-2</v>
      </c>
    </row>
    <row r="1270" spans="2:5">
      <c r="B1270" t="s">
        <v>6113</v>
      </c>
      <c r="C1270">
        <v>1.43</v>
      </c>
      <c r="D1270">
        <f t="shared" si="22"/>
        <v>-0.97657273918741805</v>
      </c>
      <c r="E1270" s="171">
        <v>2.142857142857145E-2</v>
      </c>
    </row>
    <row r="1271" spans="2:5">
      <c r="B1271" t="s">
        <v>1312</v>
      </c>
      <c r="C1271">
        <v>61.04</v>
      </c>
      <c r="D1271">
        <f t="shared" si="22"/>
        <v>3.1271129141311698</v>
      </c>
      <c r="E1271" s="171">
        <v>2.141900937081662E-2</v>
      </c>
    </row>
    <row r="1272" spans="2:5">
      <c r="B1272" t="s">
        <v>4044</v>
      </c>
      <c r="C1272">
        <v>14.79</v>
      </c>
      <c r="D1272">
        <f t="shared" si="22"/>
        <v>0.40723120837297805</v>
      </c>
      <c r="E1272" s="171">
        <v>2.1408839779005435E-2</v>
      </c>
    </row>
    <row r="1273" spans="2:5">
      <c r="B1273" t="s">
        <v>4470</v>
      </c>
      <c r="C1273">
        <v>10.51</v>
      </c>
      <c r="D1273">
        <f t="shared" si="22"/>
        <v>-0.1865325077399381</v>
      </c>
      <c r="E1273" s="171">
        <v>2.1379980563654095E-2</v>
      </c>
    </row>
    <row r="1274" spans="2:5">
      <c r="B1274" t="s">
        <v>3441</v>
      </c>
      <c r="C1274">
        <v>12.92</v>
      </c>
      <c r="D1274">
        <f t="shared" si="22"/>
        <v>-0.57147595356550573</v>
      </c>
      <c r="E1274" s="171">
        <v>2.1343873517786528E-2</v>
      </c>
    </row>
    <row r="1275" spans="2:5">
      <c r="B1275" t="s">
        <v>1418</v>
      </c>
      <c r="C1275">
        <v>30.15</v>
      </c>
      <c r="D1275">
        <f t="shared" si="22"/>
        <v>-0.74809925641239861</v>
      </c>
      <c r="E1275" s="171">
        <v>2.1341463414634113E-2</v>
      </c>
    </row>
    <row r="1276" spans="2:5">
      <c r="B1276" t="s">
        <v>799</v>
      </c>
      <c r="C1276">
        <v>119.69</v>
      </c>
      <c r="D1276">
        <f t="shared" si="22"/>
        <v>8.9991645781119463</v>
      </c>
      <c r="E1276" s="171">
        <v>2.1332878231931054E-2</v>
      </c>
    </row>
    <row r="1277" spans="2:5">
      <c r="B1277" t="s">
        <v>4284</v>
      </c>
      <c r="C1277">
        <v>11.97</v>
      </c>
      <c r="D1277">
        <f t="shared" si="22"/>
        <v>-0.77277904328018221</v>
      </c>
      <c r="E1277" s="171">
        <v>2.1331058020477814E-2</v>
      </c>
    </row>
    <row r="1278" spans="2:5">
      <c r="B1278" t="s">
        <v>1183</v>
      </c>
      <c r="C1278">
        <v>52.68</v>
      </c>
      <c r="D1278">
        <f t="shared" si="22"/>
        <v>3.2245388933440258</v>
      </c>
      <c r="E1278" s="171">
        <v>2.1326095385808482E-2</v>
      </c>
    </row>
    <row r="1279" spans="2:5">
      <c r="B1279" t="s">
        <v>4974</v>
      </c>
      <c r="C1279">
        <v>12.47</v>
      </c>
      <c r="D1279">
        <f t="shared" si="22"/>
        <v>-0.18762214983713349</v>
      </c>
      <c r="E1279" s="171">
        <v>2.1294021294021276E-2</v>
      </c>
    </row>
    <row r="1280" spans="2:5">
      <c r="B1280" t="s">
        <v>3646</v>
      </c>
      <c r="C1280">
        <v>15.35</v>
      </c>
      <c r="D1280">
        <f t="shared" si="22"/>
        <v>0.59729448491155057</v>
      </c>
      <c r="E1280" s="171">
        <v>2.1290751829674007E-2</v>
      </c>
    </row>
    <row r="1281" spans="2:5">
      <c r="B1281" t="s">
        <v>2801</v>
      </c>
      <c r="C1281">
        <v>9.61</v>
      </c>
      <c r="D1281">
        <f t="shared" si="22"/>
        <v>-0.31209735146743028</v>
      </c>
      <c r="E1281" s="171">
        <v>2.1253985122210339E-2</v>
      </c>
    </row>
    <row r="1282" spans="2:5">
      <c r="B1282" t="s">
        <v>3591</v>
      </c>
      <c r="C1282">
        <v>13.97</v>
      </c>
      <c r="D1282">
        <f t="shared" si="22"/>
        <v>-0.86455303471010281</v>
      </c>
      <c r="E1282" s="171">
        <v>2.1198830409356793E-2</v>
      </c>
    </row>
    <row r="1283" spans="2:5">
      <c r="B1283" t="s">
        <v>912</v>
      </c>
      <c r="C1283">
        <v>103.14</v>
      </c>
      <c r="D1283">
        <f t="shared" ref="D1283:D1346" si="23">(C1283-C1284)/C1284</f>
        <v>-0.14562624254473161</v>
      </c>
      <c r="E1283" s="171">
        <v>2.1188118811881193E-2</v>
      </c>
    </row>
    <row r="1284" spans="2:5">
      <c r="B1284" t="s">
        <v>820</v>
      </c>
      <c r="C1284">
        <v>120.72</v>
      </c>
      <c r="D1284">
        <f t="shared" si="23"/>
        <v>11.496894409937889</v>
      </c>
      <c r="E1284" s="171">
        <v>2.1147014041617323E-2</v>
      </c>
    </row>
    <row r="1285" spans="2:5">
      <c r="B1285" t="s">
        <v>4861</v>
      </c>
      <c r="C1285">
        <v>9.66</v>
      </c>
      <c r="D1285">
        <f t="shared" si="23"/>
        <v>5.6620689655172418</v>
      </c>
      <c r="E1285" s="171">
        <v>2.1141649048625717E-2</v>
      </c>
    </row>
    <row r="1286" spans="2:5">
      <c r="B1286" t="s">
        <v>6554</v>
      </c>
      <c r="C1286">
        <v>1.45</v>
      </c>
      <c r="D1286">
        <f t="shared" si="23"/>
        <v>-0.88464598249801119</v>
      </c>
      <c r="E1286" s="171">
        <v>2.1126760563380302E-2</v>
      </c>
    </row>
    <row r="1287" spans="2:5">
      <c r="B1287" t="s">
        <v>3145</v>
      </c>
      <c r="C1287">
        <v>12.57</v>
      </c>
      <c r="D1287">
        <f t="shared" si="23"/>
        <v>1.362781954887218</v>
      </c>
      <c r="E1287" s="171">
        <v>2.1121039805036539E-2</v>
      </c>
    </row>
    <row r="1288" spans="2:5">
      <c r="B1288" t="s">
        <v>5525</v>
      </c>
      <c r="C1288">
        <v>5.32</v>
      </c>
      <c r="D1288">
        <f t="shared" si="23"/>
        <v>-0.57710651828298887</v>
      </c>
      <c r="E1288" s="171">
        <v>2.1113243761996223E-2</v>
      </c>
    </row>
    <row r="1289" spans="2:5">
      <c r="B1289" t="s">
        <v>3124</v>
      </c>
      <c r="C1289">
        <v>12.58</v>
      </c>
      <c r="D1289">
        <f t="shared" si="23"/>
        <v>-0.36592741935483869</v>
      </c>
      <c r="E1289" s="171">
        <v>2.1103896103896087E-2</v>
      </c>
    </row>
    <row r="1290" spans="2:5">
      <c r="B1290" t="s">
        <v>3978</v>
      </c>
      <c r="C1290">
        <v>19.84</v>
      </c>
      <c r="D1290">
        <f t="shared" si="23"/>
        <v>0.17119244391971655</v>
      </c>
      <c r="E1290" s="171">
        <v>2.1101389603705618E-2</v>
      </c>
    </row>
    <row r="1291" spans="2:5">
      <c r="B1291" t="s">
        <v>2414</v>
      </c>
      <c r="C1291">
        <v>16.940000000000001</v>
      </c>
      <c r="D1291">
        <f t="shared" si="23"/>
        <v>7.7319587628865989</v>
      </c>
      <c r="E1291" s="171">
        <v>2.1097046413502196E-2</v>
      </c>
    </row>
    <row r="1292" spans="2:5">
      <c r="B1292" t="s">
        <v>5952</v>
      </c>
      <c r="C1292">
        <v>1.94</v>
      </c>
      <c r="D1292">
        <f t="shared" si="23"/>
        <v>1</v>
      </c>
      <c r="E1292" s="171">
        <v>2.1052631578947389E-2</v>
      </c>
    </row>
    <row r="1293" spans="2:5">
      <c r="B1293" t="s">
        <v>7019</v>
      </c>
      <c r="C1293">
        <v>0.97</v>
      </c>
      <c r="D1293">
        <f t="shared" si="23"/>
        <v>-0.88888888888888895</v>
      </c>
      <c r="E1293" s="171">
        <v>2.1052631578947389E-2</v>
      </c>
    </row>
    <row r="1294" spans="2:5">
      <c r="B1294" t="s">
        <v>5140</v>
      </c>
      <c r="C1294">
        <v>8.73</v>
      </c>
      <c r="D1294">
        <f t="shared" si="23"/>
        <v>-0.51364902506963783</v>
      </c>
      <c r="E1294" s="171">
        <v>2.1052631578947333E-2</v>
      </c>
    </row>
    <row r="1295" spans="2:5">
      <c r="B1295" t="s">
        <v>3018</v>
      </c>
      <c r="C1295">
        <v>17.95</v>
      </c>
      <c r="D1295">
        <f t="shared" si="23"/>
        <v>-0.63737373737373737</v>
      </c>
      <c r="E1295" s="171">
        <v>2.1046643913538169E-2</v>
      </c>
    </row>
    <row r="1296" spans="2:5">
      <c r="B1296" t="s">
        <v>1228</v>
      </c>
      <c r="C1296">
        <v>49.5</v>
      </c>
      <c r="D1296">
        <f t="shared" si="23"/>
        <v>-0.67017590618336886</v>
      </c>
      <c r="E1296" s="171">
        <v>2.1039603960396107E-2</v>
      </c>
    </row>
    <row r="1297" spans="2:5">
      <c r="B1297" t="s">
        <v>674</v>
      </c>
      <c r="C1297">
        <v>150.08000000000001</v>
      </c>
      <c r="D1297">
        <f t="shared" si="23"/>
        <v>8.3624454148471621</v>
      </c>
      <c r="E1297" s="171">
        <v>2.1021838220287116E-2</v>
      </c>
    </row>
    <row r="1298" spans="2:5">
      <c r="B1298" t="s">
        <v>3084</v>
      </c>
      <c r="C1298">
        <v>16.03</v>
      </c>
      <c r="D1298">
        <f t="shared" si="23"/>
        <v>0.57002938295788441</v>
      </c>
      <c r="E1298" s="171">
        <v>2.1019108280254897E-2</v>
      </c>
    </row>
    <row r="1299" spans="2:5">
      <c r="B1299" t="s">
        <v>4872</v>
      </c>
      <c r="C1299">
        <v>10.210000000000001</v>
      </c>
      <c r="D1299">
        <f t="shared" si="23"/>
        <v>5.993150684931507</v>
      </c>
      <c r="E1299" s="171">
        <v>2.1000000000000085E-2</v>
      </c>
    </row>
    <row r="1300" spans="2:5">
      <c r="B1300" t="s">
        <v>6478</v>
      </c>
      <c r="C1300">
        <v>1.46</v>
      </c>
      <c r="D1300">
        <f t="shared" si="23"/>
        <v>0</v>
      </c>
      <c r="E1300" s="171">
        <v>2.0979020979020997E-2</v>
      </c>
    </row>
    <row r="1301" spans="2:5">
      <c r="B1301" t="s">
        <v>6535</v>
      </c>
      <c r="C1301">
        <v>1.46</v>
      </c>
      <c r="D1301">
        <f t="shared" si="23"/>
        <v>0</v>
      </c>
      <c r="E1301" s="171">
        <v>2.0979020979020997E-2</v>
      </c>
    </row>
    <row r="1302" spans="2:5">
      <c r="B1302" t="s">
        <v>6940</v>
      </c>
      <c r="C1302">
        <v>1.46</v>
      </c>
      <c r="D1302">
        <f t="shared" si="23"/>
        <v>-0.95238095238095233</v>
      </c>
      <c r="E1302" s="171">
        <v>2.0979020979020997E-2</v>
      </c>
    </row>
    <row r="1303" spans="2:5">
      <c r="B1303" t="s">
        <v>1420</v>
      </c>
      <c r="C1303">
        <v>30.66</v>
      </c>
      <c r="D1303">
        <f t="shared" si="23"/>
        <v>1.0971272229822162</v>
      </c>
      <c r="E1303" s="171">
        <v>2.0979020979020945E-2</v>
      </c>
    </row>
    <row r="1304" spans="2:5">
      <c r="B1304" t="s">
        <v>2490</v>
      </c>
      <c r="C1304">
        <v>14.62</v>
      </c>
      <c r="D1304">
        <f t="shared" si="23"/>
        <v>6.4974358974358974</v>
      </c>
      <c r="E1304" s="171">
        <v>2.0949720670390987E-2</v>
      </c>
    </row>
    <row r="1305" spans="2:5">
      <c r="B1305" t="s">
        <v>5954</v>
      </c>
      <c r="C1305">
        <v>1.95</v>
      </c>
      <c r="D1305">
        <f t="shared" si="23"/>
        <v>0</v>
      </c>
      <c r="E1305" s="171">
        <v>2.0942408376963369E-2</v>
      </c>
    </row>
    <row r="1306" spans="2:5">
      <c r="B1306" t="s">
        <v>7144</v>
      </c>
      <c r="C1306">
        <v>1.95</v>
      </c>
      <c r="D1306">
        <f t="shared" si="23"/>
        <v>0</v>
      </c>
      <c r="E1306" s="171">
        <v>2.0942408376963369E-2</v>
      </c>
    </row>
    <row r="1307" spans="2:5">
      <c r="B1307" t="s">
        <v>7520</v>
      </c>
      <c r="C1307">
        <v>1.95</v>
      </c>
      <c r="D1307">
        <f t="shared" si="23"/>
        <v>-0.85204855842185134</v>
      </c>
      <c r="E1307" s="171">
        <v>2.0942408376963369E-2</v>
      </c>
    </row>
    <row r="1308" spans="2:5">
      <c r="B1308" t="s">
        <v>2928</v>
      </c>
      <c r="C1308">
        <v>13.18</v>
      </c>
      <c r="D1308">
        <f t="shared" si="23"/>
        <v>1.4543761638733705</v>
      </c>
      <c r="E1308" s="171">
        <v>2.0914020139426767E-2</v>
      </c>
    </row>
    <row r="1309" spans="2:5">
      <c r="B1309" t="s">
        <v>5691</v>
      </c>
      <c r="C1309">
        <v>5.37</v>
      </c>
      <c r="D1309">
        <f t="shared" si="23"/>
        <v>-0.88424229359775819</v>
      </c>
      <c r="E1309" s="171">
        <v>2.0912547528517171E-2</v>
      </c>
    </row>
    <row r="1310" spans="2:5">
      <c r="B1310" t="s">
        <v>1357</v>
      </c>
      <c r="C1310">
        <v>46.39</v>
      </c>
      <c r="D1310">
        <f t="shared" si="23"/>
        <v>2.3910818713450293</v>
      </c>
      <c r="E1310" s="171">
        <v>2.0906690140845133E-2</v>
      </c>
    </row>
    <row r="1311" spans="2:5">
      <c r="B1311" t="s">
        <v>3482</v>
      </c>
      <c r="C1311">
        <v>13.68</v>
      </c>
      <c r="D1311">
        <f t="shared" si="23"/>
        <v>-0.48181818181818181</v>
      </c>
      <c r="E1311" s="171">
        <v>2.0895522388059654E-2</v>
      </c>
    </row>
    <row r="1312" spans="2:5">
      <c r="B1312" t="s">
        <v>2170</v>
      </c>
      <c r="C1312">
        <v>26.4</v>
      </c>
      <c r="D1312">
        <f t="shared" si="23"/>
        <v>25.938775510204081</v>
      </c>
      <c r="E1312" s="171">
        <v>2.0881670533642659E-2</v>
      </c>
    </row>
    <row r="1313" spans="2:5">
      <c r="B1313" t="s">
        <v>6251</v>
      </c>
      <c r="C1313">
        <v>0.98</v>
      </c>
      <c r="D1313">
        <f t="shared" si="23"/>
        <v>-0.87515923566878973</v>
      </c>
      <c r="E1313" s="171">
        <v>2.0833333333333353E-2</v>
      </c>
    </row>
    <row r="1314" spans="2:5">
      <c r="B1314" t="s">
        <v>2725</v>
      </c>
      <c r="C1314">
        <v>7.85</v>
      </c>
      <c r="D1314">
        <f t="shared" si="23"/>
        <v>-0.62849029815428303</v>
      </c>
      <c r="E1314" s="171">
        <v>2.0806241872561672E-2</v>
      </c>
    </row>
    <row r="1315" spans="2:5">
      <c r="B1315" t="s">
        <v>4638</v>
      </c>
      <c r="C1315">
        <v>21.13</v>
      </c>
      <c r="D1315">
        <f t="shared" si="23"/>
        <v>1.0474806201550386</v>
      </c>
      <c r="E1315" s="171">
        <v>2.0772946859903368E-2</v>
      </c>
    </row>
    <row r="1316" spans="2:5">
      <c r="B1316" t="s">
        <v>5117</v>
      </c>
      <c r="C1316">
        <v>10.32</v>
      </c>
      <c r="D1316">
        <f t="shared" si="23"/>
        <v>-0.24999999999999997</v>
      </c>
      <c r="E1316" s="171">
        <v>2.0771513353115813E-2</v>
      </c>
    </row>
    <row r="1317" spans="2:5">
      <c r="B1317" t="s">
        <v>2545</v>
      </c>
      <c r="C1317">
        <v>13.76</v>
      </c>
      <c r="D1317">
        <f t="shared" si="23"/>
        <v>0</v>
      </c>
      <c r="E1317" s="171">
        <v>2.0771513353115677E-2</v>
      </c>
    </row>
    <row r="1318" spans="2:5">
      <c r="B1318" t="s">
        <v>2947</v>
      </c>
      <c r="C1318">
        <v>13.76</v>
      </c>
      <c r="D1318">
        <f t="shared" si="23"/>
        <v>0.99709724238026132</v>
      </c>
      <c r="E1318" s="171">
        <v>2.0771513353115677E-2</v>
      </c>
    </row>
    <row r="1319" spans="2:5">
      <c r="B1319" t="s">
        <v>5448</v>
      </c>
      <c r="C1319">
        <v>6.89</v>
      </c>
      <c r="D1319">
        <f t="shared" si="23"/>
        <v>2.4974619289340101</v>
      </c>
      <c r="E1319" s="171">
        <v>2.0740740740740695E-2</v>
      </c>
    </row>
    <row r="1320" spans="2:5">
      <c r="B1320" t="s">
        <v>5832</v>
      </c>
      <c r="C1320">
        <v>1.97</v>
      </c>
      <c r="D1320">
        <f t="shared" si="23"/>
        <v>-0.5563063063063064</v>
      </c>
      <c r="E1320" s="171">
        <v>2.0725388601036288E-2</v>
      </c>
    </row>
    <row r="1321" spans="2:5">
      <c r="B1321" t="s">
        <v>5547</v>
      </c>
      <c r="C1321">
        <v>4.4400000000000004</v>
      </c>
      <c r="D1321">
        <f t="shared" si="23"/>
        <v>2.0000000000000004</v>
      </c>
      <c r="E1321" s="171">
        <v>2.0689655172413966E-2</v>
      </c>
    </row>
    <row r="1322" spans="2:5">
      <c r="B1322" t="s">
        <v>7247</v>
      </c>
      <c r="C1322">
        <v>1.48</v>
      </c>
      <c r="D1322">
        <f t="shared" si="23"/>
        <v>-0.88482490272373537</v>
      </c>
      <c r="E1322" s="171">
        <v>2.0689655172413814E-2</v>
      </c>
    </row>
    <row r="1323" spans="2:5">
      <c r="B1323" t="s">
        <v>2905</v>
      </c>
      <c r="C1323">
        <v>12.85</v>
      </c>
      <c r="D1323">
        <f t="shared" si="23"/>
        <v>-0.91588662695555412</v>
      </c>
      <c r="E1323" s="171">
        <v>2.0651310563939616E-2</v>
      </c>
    </row>
    <row r="1324" spans="2:5">
      <c r="B1324" t="s">
        <v>658</v>
      </c>
      <c r="C1324">
        <v>152.77000000000001</v>
      </c>
      <c r="D1324">
        <f t="shared" si="23"/>
        <v>9.6534170153417023</v>
      </c>
      <c r="E1324" s="171">
        <v>2.0644040619989333E-2</v>
      </c>
    </row>
    <row r="1325" spans="2:5">
      <c r="B1325" t="s">
        <v>3727</v>
      </c>
      <c r="C1325">
        <v>14.34</v>
      </c>
      <c r="D1325">
        <f t="shared" si="23"/>
        <v>13.484848484848484</v>
      </c>
      <c r="E1325" s="171">
        <v>2.0640569395017731E-2</v>
      </c>
    </row>
    <row r="1326" spans="2:5">
      <c r="B1326" t="s">
        <v>6260</v>
      </c>
      <c r="C1326">
        <v>0.99</v>
      </c>
      <c r="D1326">
        <f t="shared" si="23"/>
        <v>-0.96495575221238938</v>
      </c>
      <c r="E1326" s="171">
        <v>2.0618556701030948E-2</v>
      </c>
    </row>
    <row r="1327" spans="2:5">
      <c r="B1327" t="s">
        <v>1423</v>
      </c>
      <c r="C1327">
        <v>28.25</v>
      </c>
      <c r="D1327">
        <f t="shared" si="23"/>
        <v>-3.4847967201913209E-2</v>
      </c>
      <c r="E1327" s="171">
        <v>2.0592485549132959E-2</v>
      </c>
    </row>
    <row r="1328" spans="2:5">
      <c r="B1328" t="s">
        <v>1450</v>
      </c>
      <c r="C1328">
        <v>29.27</v>
      </c>
      <c r="D1328">
        <f t="shared" si="23"/>
        <v>1.6804029304029307</v>
      </c>
      <c r="E1328" s="171">
        <v>2.05718270571827E-2</v>
      </c>
    </row>
    <row r="1329" spans="2:5">
      <c r="B1329" t="s">
        <v>2637</v>
      </c>
      <c r="C1329">
        <v>10.92</v>
      </c>
      <c r="D1329">
        <f t="shared" si="23"/>
        <v>6.3288590604026842</v>
      </c>
      <c r="E1329" s="171">
        <v>2.0560747663551465E-2</v>
      </c>
    </row>
    <row r="1330" spans="2:5">
      <c r="B1330" t="s">
        <v>6533</v>
      </c>
      <c r="C1330">
        <v>1.49</v>
      </c>
      <c r="D1330">
        <f t="shared" si="23"/>
        <v>-0.84216101694915246</v>
      </c>
      <c r="E1330" s="171">
        <v>2.0547945205479472E-2</v>
      </c>
    </row>
    <row r="1331" spans="2:5">
      <c r="B1331" t="s">
        <v>5344</v>
      </c>
      <c r="C1331">
        <v>9.44</v>
      </c>
      <c r="D1331">
        <f t="shared" si="23"/>
        <v>-0.93196396396396397</v>
      </c>
      <c r="E1331" s="171">
        <v>2.0540540540540487E-2</v>
      </c>
    </row>
    <row r="1332" spans="2:5">
      <c r="B1332" t="s">
        <v>694</v>
      </c>
      <c r="C1332">
        <v>138.75</v>
      </c>
      <c r="D1332">
        <f t="shared" si="23"/>
        <v>68.723618090452263</v>
      </c>
      <c r="E1332" s="171">
        <v>2.0520741394527742E-2</v>
      </c>
    </row>
    <row r="1333" spans="2:5">
      <c r="B1333" t="s">
        <v>5941</v>
      </c>
      <c r="C1333">
        <v>1.99</v>
      </c>
      <c r="D1333">
        <f t="shared" si="23"/>
        <v>0</v>
      </c>
      <c r="E1333" s="171">
        <v>2.051282051282053E-2</v>
      </c>
    </row>
    <row r="1334" spans="2:5">
      <c r="B1334" t="s">
        <v>6061</v>
      </c>
      <c r="C1334">
        <v>1.99</v>
      </c>
      <c r="D1334">
        <f t="shared" si="23"/>
        <v>-0.91673640167364023</v>
      </c>
      <c r="E1334" s="171">
        <v>2.051282051282053E-2</v>
      </c>
    </row>
    <row r="1335" spans="2:5">
      <c r="B1335" t="s">
        <v>2281</v>
      </c>
      <c r="C1335">
        <v>23.9</v>
      </c>
      <c r="D1335">
        <f t="shared" si="23"/>
        <v>1.6644370122630989</v>
      </c>
      <c r="E1335" s="171">
        <v>2.0495303159692436E-2</v>
      </c>
    </row>
    <row r="1336" spans="2:5">
      <c r="B1336" t="s">
        <v>5337</v>
      </c>
      <c r="C1336">
        <v>8.9700000000000006</v>
      </c>
      <c r="D1336">
        <f t="shared" si="23"/>
        <v>-0.30787037037037035</v>
      </c>
      <c r="E1336" s="171">
        <v>2.0477815699658876E-2</v>
      </c>
    </row>
    <row r="1337" spans="2:5">
      <c r="B1337" t="s">
        <v>3448</v>
      </c>
      <c r="C1337">
        <v>12.96</v>
      </c>
      <c r="D1337">
        <f t="shared" si="23"/>
        <v>0.99691833590138679</v>
      </c>
      <c r="E1337" s="171">
        <v>2.0472440944882014E-2</v>
      </c>
    </row>
    <row r="1338" spans="2:5">
      <c r="B1338" t="s">
        <v>5625</v>
      </c>
      <c r="C1338">
        <v>6.49</v>
      </c>
      <c r="D1338">
        <f t="shared" si="23"/>
        <v>-0.66683778234086244</v>
      </c>
      <c r="E1338" s="171">
        <v>2.0440251572327026E-2</v>
      </c>
    </row>
    <row r="1339" spans="2:5">
      <c r="B1339" t="s">
        <v>3970</v>
      </c>
      <c r="C1339">
        <v>19.48</v>
      </c>
      <c r="D1339">
        <f t="shared" si="23"/>
        <v>18.48</v>
      </c>
      <c r="E1339" s="171">
        <v>2.0429544264012601E-2</v>
      </c>
    </row>
    <row r="1340" spans="2:5">
      <c r="B1340" t="s">
        <v>6245</v>
      </c>
      <c r="C1340">
        <v>1</v>
      </c>
      <c r="D1340">
        <f t="shared" si="23"/>
        <v>-0.33333333333333331</v>
      </c>
      <c r="E1340" s="171">
        <v>2.0408163265306142E-2</v>
      </c>
    </row>
    <row r="1341" spans="2:5">
      <c r="B1341" t="s">
        <v>7201</v>
      </c>
      <c r="C1341">
        <v>1.5</v>
      </c>
      <c r="D1341">
        <f t="shared" si="23"/>
        <v>-0.5</v>
      </c>
      <c r="E1341" s="171">
        <v>2.0408163265306142E-2</v>
      </c>
    </row>
    <row r="1342" spans="2:5">
      <c r="B1342" t="s">
        <v>7657</v>
      </c>
      <c r="C1342">
        <v>3</v>
      </c>
      <c r="D1342">
        <f t="shared" si="23"/>
        <v>-0.76</v>
      </c>
      <c r="E1342" s="171">
        <v>2.0408163265306142E-2</v>
      </c>
    </row>
    <row r="1343" spans="2:5">
      <c r="B1343" t="s">
        <v>2910</v>
      </c>
      <c r="C1343">
        <v>12.5</v>
      </c>
      <c r="D1343">
        <f t="shared" si="23"/>
        <v>0.3888888888888889</v>
      </c>
      <c r="E1343" s="171">
        <v>2.0408163265306121E-2</v>
      </c>
    </row>
    <row r="1344" spans="2:5">
      <c r="B1344" t="s">
        <v>5341</v>
      </c>
      <c r="C1344">
        <v>9</v>
      </c>
      <c r="D1344">
        <f t="shared" si="23"/>
        <v>1</v>
      </c>
      <c r="E1344" s="171">
        <v>2.040816326530609E-2</v>
      </c>
    </row>
    <row r="1345" spans="2:5">
      <c r="B1345" t="s">
        <v>5559</v>
      </c>
      <c r="C1345">
        <v>4.5</v>
      </c>
      <c r="D1345">
        <f t="shared" si="23"/>
        <v>-0.73544973544973546</v>
      </c>
      <c r="E1345" s="171">
        <v>2.040816326530609E-2</v>
      </c>
    </row>
    <row r="1346" spans="2:5">
      <c r="B1346" t="s">
        <v>4181</v>
      </c>
      <c r="C1346">
        <v>17.010000000000002</v>
      </c>
      <c r="D1346">
        <f t="shared" si="23"/>
        <v>-0.17185978578383632</v>
      </c>
      <c r="E1346" s="171">
        <v>2.0395920815836823E-2</v>
      </c>
    </row>
    <row r="1347" spans="2:5">
      <c r="B1347" t="s">
        <v>1962</v>
      </c>
      <c r="C1347">
        <v>20.54</v>
      </c>
      <c r="D1347">
        <f t="shared" ref="D1347:D1410" si="24">(C1347-C1348)/C1348</f>
        <v>7.8215223097112777E-2</v>
      </c>
      <c r="E1347" s="171">
        <v>2.0367610531544966E-2</v>
      </c>
    </row>
    <row r="1348" spans="2:5">
      <c r="B1348" t="s">
        <v>4709</v>
      </c>
      <c r="C1348">
        <v>19.05</v>
      </c>
      <c r="D1348">
        <f t="shared" si="24"/>
        <v>11.615894039735098</v>
      </c>
      <c r="E1348" s="171">
        <v>2.0353508302088857E-2</v>
      </c>
    </row>
    <row r="1349" spans="2:5">
      <c r="B1349" t="s">
        <v>6635</v>
      </c>
      <c r="C1349">
        <v>1.51</v>
      </c>
      <c r="D1349">
        <f t="shared" si="24"/>
        <v>0</v>
      </c>
      <c r="E1349" s="171">
        <v>2.0270270270270289E-2</v>
      </c>
    </row>
    <row r="1350" spans="2:5">
      <c r="B1350" t="s">
        <v>7100</v>
      </c>
      <c r="C1350">
        <v>1.51</v>
      </c>
      <c r="D1350">
        <f t="shared" si="24"/>
        <v>-0.97297297297297303</v>
      </c>
      <c r="E1350" s="171">
        <v>2.0270270270270289E-2</v>
      </c>
    </row>
    <row r="1351" spans="2:5">
      <c r="B1351" t="s">
        <v>1272</v>
      </c>
      <c r="C1351">
        <v>55.87</v>
      </c>
      <c r="D1351">
        <f t="shared" si="24"/>
        <v>3.1080882352941175</v>
      </c>
      <c r="E1351" s="171">
        <v>2.0270270270270261E-2</v>
      </c>
    </row>
    <row r="1352" spans="2:5">
      <c r="B1352" t="s">
        <v>2514</v>
      </c>
      <c r="C1352">
        <v>13.6</v>
      </c>
      <c r="D1352">
        <f t="shared" si="24"/>
        <v>-0.90358712604565439</v>
      </c>
      <c r="E1352" s="171">
        <v>2.0255063765941453E-2</v>
      </c>
    </row>
    <row r="1353" spans="2:5">
      <c r="B1353" t="s">
        <v>682</v>
      </c>
      <c r="C1353">
        <v>141.06</v>
      </c>
      <c r="D1353">
        <f t="shared" si="24"/>
        <v>5.8210831721470022</v>
      </c>
      <c r="E1353" s="171">
        <v>2.0251699696224586E-2</v>
      </c>
    </row>
    <row r="1354" spans="2:5">
      <c r="B1354" t="s">
        <v>2058</v>
      </c>
      <c r="C1354">
        <v>20.68</v>
      </c>
      <c r="D1354">
        <f t="shared" si="24"/>
        <v>5.08130081300813E-2</v>
      </c>
      <c r="E1354" s="171">
        <v>2.0226936359151463E-2</v>
      </c>
    </row>
    <row r="1355" spans="2:5">
      <c r="B1355" t="s">
        <v>2324</v>
      </c>
      <c r="C1355">
        <v>19.68</v>
      </c>
      <c r="D1355">
        <f t="shared" si="24"/>
        <v>-0.13380281690140841</v>
      </c>
      <c r="E1355" s="171">
        <v>2.0217729393468147E-2</v>
      </c>
    </row>
    <row r="1356" spans="2:5">
      <c r="B1356" t="s">
        <v>2119</v>
      </c>
      <c r="C1356">
        <v>22.72</v>
      </c>
      <c r="D1356">
        <f t="shared" si="24"/>
        <v>-0.51097718467498932</v>
      </c>
      <c r="E1356" s="171">
        <v>2.0206555904804639E-2</v>
      </c>
    </row>
    <row r="1357" spans="2:5">
      <c r="B1357" t="s">
        <v>1359</v>
      </c>
      <c r="C1357">
        <v>46.46</v>
      </c>
      <c r="D1357">
        <f t="shared" si="24"/>
        <v>4.7358024691358027</v>
      </c>
      <c r="E1357" s="171">
        <v>2.0202020202020238E-2</v>
      </c>
    </row>
    <row r="1358" spans="2:5">
      <c r="B1358" t="s">
        <v>3276</v>
      </c>
      <c r="C1358">
        <v>8.1</v>
      </c>
      <c r="D1358">
        <f t="shared" si="24"/>
        <v>0.59763313609467439</v>
      </c>
      <c r="E1358" s="171">
        <v>2.0151133501259352E-2</v>
      </c>
    </row>
    <row r="1359" spans="2:5">
      <c r="B1359" t="s">
        <v>5718</v>
      </c>
      <c r="C1359">
        <v>5.07</v>
      </c>
      <c r="D1359">
        <f t="shared" si="24"/>
        <v>-0.64295774647887316</v>
      </c>
      <c r="E1359" s="171">
        <v>2.0120724346076566E-2</v>
      </c>
    </row>
    <row r="1360" spans="2:5">
      <c r="B1360" t="s">
        <v>1569</v>
      </c>
      <c r="C1360">
        <v>14.2</v>
      </c>
      <c r="D1360">
        <f t="shared" si="24"/>
        <v>0.47150259067357503</v>
      </c>
      <c r="E1360" s="171">
        <v>2.0114942528735587E-2</v>
      </c>
    </row>
    <row r="1361" spans="2:5">
      <c r="B1361" t="s">
        <v>5122</v>
      </c>
      <c r="C1361">
        <v>9.65</v>
      </c>
      <c r="D1361">
        <f t="shared" si="24"/>
        <v>-0.91597004528039005</v>
      </c>
      <c r="E1361" s="171">
        <v>2.008456659619445E-2</v>
      </c>
    </row>
    <row r="1362" spans="2:5">
      <c r="B1362" t="s">
        <v>831</v>
      </c>
      <c r="C1362">
        <v>114.84</v>
      </c>
      <c r="D1362">
        <f t="shared" si="24"/>
        <v>19.543828264758499</v>
      </c>
      <c r="E1362" s="171">
        <v>2.0074613608100953E-2</v>
      </c>
    </row>
    <row r="1363" spans="2:5">
      <c r="B1363" t="s">
        <v>5606</v>
      </c>
      <c r="C1363">
        <v>5.59</v>
      </c>
      <c r="D1363">
        <f t="shared" si="24"/>
        <v>-0.63344262295081966</v>
      </c>
      <c r="E1363" s="171">
        <v>2.0072992700729823E-2</v>
      </c>
    </row>
    <row r="1364" spans="2:5">
      <c r="B1364" t="s">
        <v>4052</v>
      </c>
      <c r="C1364">
        <v>15.25</v>
      </c>
      <c r="D1364">
        <f t="shared" si="24"/>
        <v>0.49803536345776034</v>
      </c>
      <c r="E1364" s="171">
        <v>2.0066889632107072E-2</v>
      </c>
    </row>
    <row r="1365" spans="2:5">
      <c r="B1365" t="s">
        <v>3369</v>
      </c>
      <c r="C1365">
        <v>10.18</v>
      </c>
      <c r="D1365">
        <f t="shared" si="24"/>
        <v>-0.57477025898078538</v>
      </c>
      <c r="E1365" s="171">
        <v>2.0040080160320568E-2</v>
      </c>
    </row>
    <row r="1366" spans="2:5">
      <c r="B1366" t="s">
        <v>4551</v>
      </c>
      <c r="C1366">
        <v>23.94</v>
      </c>
      <c r="D1366">
        <f t="shared" si="24"/>
        <v>14.647058823529411</v>
      </c>
      <c r="E1366" s="171">
        <v>2.002556455049009E-2</v>
      </c>
    </row>
    <row r="1367" spans="2:5">
      <c r="B1367" t="s">
        <v>6605</v>
      </c>
      <c r="C1367">
        <v>1.53</v>
      </c>
      <c r="D1367">
        <f t="shared" si="24"/>
        <v>0.5</v>
      </c>
      <c r="E1367" s="171">
        <v>2.0000000000000018E-2</v>
      </c>
    </row>
    <row r="1368" spans="2:5">
      <c r="B1368" t="s">
        <v>7014</v>
      </c>
      <c r="C1368">
        <v>1.02</v>
      </c>
      <c r="D1368">
        <f t="shared" si="24"/>
        <v>-0.6</v>
      </c>
      <c r="E1368" s="171">
        <v>2.0000000000000018E-2</v>
      </c>
    </row>
    <row r="1369" spans="2:5">
      <c r="B1369" t="s">
        <v>7354</v>
      </c>
      <c r="C1369">
        <v>2.5499999999999998</v>
      </c>
      <c r="D1369">
        <f t="shared" si="24"/>
        <v>-0.70622119815668205</v>
      </c>
      <c r="E1369" s="171">
        <v>1.9999999999999928E-2</v>
      </c>
    </row>
    <row r="1370" spans="2:5">
      <c r="B1370" t="s">
        <v>5269</v>
      </c>
      <c r="C1370">
        <v>8.68</v>
      </c>
      <c r="D1370">
        <f t="shared" si="24"/>
        <v>-2.2988505747125951E-3</v>
      </c>
      <c r="E1370" s="171">
        <v>1.9976498237367794E-2</v>
      </c>
    </row>
    <row r="1371" spans="2:5">
      <c r="B1371" t="s">
        <v>5170</v>
      </c>
      <c r="C1371">
        <v>8.6999999999999993</v>
      </c>
      <c r="D1371">
        <f t="shared" si="24"/>
        <v>-0.39288206559665045</v>
      </c>
      <c r="E1371" s="171">
        <v>1.9929660023446653E-2</v>
      </c>
    </row>
    <row r="1372" spans="2:5">
      <c r="B1372" t="s">
        <v>4245</v>
      </c>
      <c r="C1372">
        <v>14.33</v>
      </c>
      <c r="D1372">
        <f t="shared" si="24"/>
        <v>-0.22246337493217577</v>
      </c>
      <c r="E1372" s="171">
        <v>1.9928825622775755E-2</v>
      </c>
    </row>
    <row r="1373" spans="2:5">
      <c r="B1373" t="s">
        <v>3837</v>
      </c>
      <c r="C1373">
        <v>18.43</v>
      </c>
      <c r="D1373">
        <f t="shared" si="24"/>
        <v>6.19921875</v>
      </c>
      <c r="E1373" s="171">
        <v>1.9922523519645789E-2</v>
      </c>
    </row>
    <row r="1374" spans="2:5">
      <c r="B1374" t="s">
        <v>7474</v>
      </c>
      <c r="C1374">
        <v>2.56</v>
      </c>
      <c r="D1374">
        <f t="shared" si="24"/>
        <v>-0.9776106349483995</v>
      </c>
      <c r="E1374" s="171">
        <v>1.9920318725099709E-2</v>
      </c>
    </row>
    <row r="1375" spans="2:5">
      <c r="B1375" t="s">
        <v>953</v>
      </c>
      <c r="C1375">
        <v>114.34</v>
      </c>
      <c r="D1375">
        <f t="shared" si="24"/>
        <v>3.7443983402489627</v>
      </c>
      <c r="E1375" s="171">
        <v>1.9891178307019926E-2</v>
      </c>
    </row>
    <row r="1376" spans="2:5">
      <c r="B1376" t="s">
        <v>4679</v>
      </c>
      <c r="C1376">
        <v>24.1</v>
      </c>
      <c r="D1376">
        <f t="shared" si="24"/>
        <v>1.7637614678899083</v>
      </c>
      <c r="E1376" s="171">
        <v>1.9889970376639969E-2</v>
      </c>
    </row>
    <row r="1377" spans="2:5">
      <c r="B1377" t="s">
        <v>5287</v>
      </c>
      <c r="C1377">
        <v>8.7200000000000006</v>
      </c>
      <c r="D1377">
        <f t="shared" si="24"/>
        <v>4.6623376623376629</v>
      </c>
      <c r="E1377" s="171">
        <v>1.9883040935672506E-2</v>
      </c>
    </row>
    <row r="1378" spans="2:5">
      <c r="B1378" t="s">
        <v>6962</v>
      </c>
      <c r="C1378">
        <v>1.54</v>
      </c>
      <c r="D1378">
        <f t="shared" si="24"/>
        <v>-0.8846441947565542</v>
      </c>
      <c r="E1378" s="171">
        <v>1.986754966887419E-2</v>
      </c>
    </row>
    <row r="1379" spans="2:5">
      <c r="B1379" t="s">
        <v>3100</v>
      </c>
      <c r="C1379">
        <v>13.35</v>
      </c>
      <c r="D1379">
        <f t="shared" si="24"/>
        <v>-7.4850299401196016E-4</v>
      </c>
      <c r="E1379" s="171">
        <v>1.9862490450725728E-2</v>
      </c>
    </row>
    <row r="1380" spans="2:5">
      <c r="B1380" t="s">
        <v>1593</v>
      </c>
      <c r="C1380">
        <v>13.36</v>
      </c>
      <c r="D1380">
        <f t="shared" si="24"/>
        <v>-0.18784194528875381</v>
      </c>
      <c r="E1380" s="171">
        <v>1.9847328244274792E-2</v>
      </c>
    </row>
    <row r="1381" spans="2:5">
      <c r="B1381" t="s">
        <v>2974</v>
      </c>
      <c r="C1381">
        <v>16.45</v>
      </c>
      <c r="D1381">
        <f t="shared" si="24"/>
        <v>1.6661264181523501</v>
      </c>
      <c r="E1381" s="171">
        <v>1.9838809671419735E-2</v>
      </c>
    </row>
    <row r="1382" spans="2:5">
      <c r="B1382" t="s">
        <v>4356</v>
      </c>
      <c r="C1382">
        <v>6.17</v>
      </c>
      <c r="D1382">
        <f t="shared" si="24"/>
        <v>-0.60012961762799744</v>
      </c>
      <c r="E1382" s="171">
        <v>1.9834710743801671E-2</v>
      </c>
    </row>
    <row r="1383" spans="2:5">
      <c r="B1383" t="s">
        <v>4042</v>
      </c>
      <c r="C1383">
        <v>15.43</v>
      </c>
      <c r="D1383">
        <f t="shared" si="24"/>
        <v>-3.260188087774292E-2</v>
      </c>
      <c r="E1383" s="171">
        <v>1.982815598149365E-2</v>
      </c>
    </row>
    <row r="1384" spans="2:5">
      <c r="B1384" t="s">
        <v>3081</v>
      </c>
      <c r="C1384">
        <v>15.95</v>
      </c>
      <c r="D1384">
        <f t="shared" si="24"/>
        <v>-3.1572556162720075E-2</v>
      </c>
      <c r="E1384" s="171">
        <v>1.982097186700759E-2</v>
      </c>
    </row>
    <row r="1385" spans="2:5">
      <c r="B1385" t="s">
        <v>4217</v>
      </c>
      <c r="C1385">
        <v>16.47</v>
      </c>
      <c r="D1385">
        <f t="shared" si="24"/>
        <v>1.4582089552238804</v>
      </c>
      <c r="E1385" s="171">
        <v>1.981424148606813E-2</v>
      </c>
    </row>
    <row r="1386" spans="2:5">
      <c r="B1386" t="s">
        <v>5479</v>
      </c>
      <c r="C1386">
        <v>6.7</v>
      </c>
      <c r="D1386">
        <f t="shared" si="24"/>
        <v>-0.62860310421286036</v>
      </c>
      <c r="E1386" s="171">
        <v>1.9786910197869084E-2</v>
      </c>
    </row>
    <row r="1387" spans="2:5">
      <c r="B1387" t="s">
        <v>3078</v>
      </c>
      <c r="C1387">
        <v>18.04</v>
      </c>
      <c r="D1387">
        <f t="shared" si="24"/>
        <v>0.840816326530612</v>
      </c>
      <c r="E1387" s="171">
        <v>1.978518937252673E-2</v>
      </c>
    </row>
    <row r="1388" spans="2:5">
      <c r="B1388" t="s">
        <v>4869</v>
      </c>
      <c r="C1388">
        <v>9.8000000000000007</v>
      </c>
      <c r="D1388">
        <f t="shared" si="24"/>
        <v>0.18644067796610181</v>
      </c>
      <c r="E1388" s="171">
        <v>1.9771071800208252E-2</v>
      </c>
    </row>
    <row r="1389" spans="2:5">
      <c r="B1389" t="s">
        <v>5308</v>
      </c>
      <c r="C1389">
        <v>8.26</v>
      </c>
      <c r="D1389">
        <f t="shared" si="24"/>
        <v>-0.46709677419354839</v>
      </c>
      <c r="E1389" s="171">
        <v>1.9753086419753103E-2</v>
      </c>
    </row>
    <row r="1390" spans="2:5">
      <c r="B1390" t="s">
        <v>1513</v>
      </c>
      <c r="C1390">
        <v>15.5</v>
      </c>
      <c r="D1390">
        <f t="shared" si="24"/>
        <v>9</v>
      </c>
      <c r="E1390" s="171">
        <v>1.9736842105263205E-2</v>
      </c>
    </row>
    <row r="1391" spans="2:5">
      <c r="B1391" t="s">
        <v>6081</v>
      </c>
      <c r="C1391">
        <v>1.55</v>
      </c>
      <c r="D1391">
        <f t="shared" si="24"/>
        <v>0</v>
      </c>
      <c r="E1391" s="171">
        <v>1.9736842105263174E-2</v>
      </c>
    </row>
    <row r="1392" spans="2:5">
      <c r="B1392" t="s">
        <v>6106</v>
      </c>
      <c r="C1392">
        <v>1.55</v>
      </c>
      <c r="D1392">
        <f t="shared" si="24"/>
        <v>0</v>
      </c>
      <c r="E1392" s="171">
        <v>1.9736842105263174E-2</v>
      </c>
    </row>
    <row r="1393" spans="2:5">
      <c r="B1393" t="s">
        <v>6875</v>
      </c>
      <c r="C1393">
        <v>1.55</v>
      </c>
      <c r="D1393">
        <f t="shared" si="24"/>
        <v>0</v>
      </c>
      <c r="E1393" s="171">
        <v>1.9736842105263174E-2</v>
      </c>
    </row>
    <row r="1394" spans="2:5">
      <c r="B1394" t="s">
        <v>7105</v>
      </c>
      <c r="C1394">
        <v>1.55</v>
      </c>
      <c r="D1394">
        <f t="shared" si="24"/>
        <v>-0.25120772946859893</v>
      </c>
      <c r="E1394" s="171">
        <v>1.9736842105263174E-2</v>
      </c>
    </row>
    <row r="1395" spans="2:5">
      <c r="B1395" t="s">
        <v>7552</v>
      </c>
      <c r="C1395">
        <v>2.0699999999999998</v>
      </c>
      <c r="D1395">
        <f t="shared" si="24"/>
        <v>-0.98529411764705888</v>
      </c>
      <c r="E1395" s="171">
        <v>1.9704433497536967E-2</v>
      </c>
    </row>
    <row r="1396" spans="2:5">
      <c r="B1396" t="s">
        <v>433</v>
      </c>
      <c r="C1396">
        <v>140.76</v>
      </c>
      <c r="D1396">
        <f t="shared" si="24"/>
        <v>11.35820895522388</v>
      </c>
      <c r="E1396" s="171">
        <v>1.9704433497536939E-2</v>
      </c>
    </row>
    <row r="1397" spans="2:5">
      <c r="B1397" t="s">
        <v>2888</v>
      </c>
      <c r="C1397">
        <v>11.39</v>
      </c>
      <c r="D1397">
        <f t="shared" si="24"/>
        <v>1.198841698841699</v>
      </c>
      <c r="E1397" s="171">
        <v>1.9695613249776242E-2</v>
      </c>
    </row>
    <row r="1398" spans="2:5">
      <c r="B1398" t="s">
        <v>4364</v>
      </c>
      <c r="C1398">
        <v>5.18</v>
      </c>
      <c r="D1398">
        <f t="shared" si="24"/>
        <v>-0.65535595475715236</v>
      </c>
      <c r="E1398" s="171">
        <v>1.968503937007867E-2</v>
      </c>
    </row>
    <row r="1399" spans="2:5">
      <c r="B1399" t="s">
        <v>1564</v>
      </c>
      <c r="C1399">
        <v>15.03</v>
      </c>
      <c r="D1399">
        <f t="shared" si="24"/>
        <v>-0.19582664526484761</v>
      </c>
      <c r="E1399" s="171">
        <v>1.9674355495250959E-2</v>
      </c>
    </row>
    <row r="1400" spans="2:5">
      <c r="B1400" t="s">
        <v>1930</v>
      </c>
      <c r="C1400">
        <v>18.690000000000001</v>
      </c>
      <c r="D1400">
        <f t="shared" si="24"/>
        <v>-0.83868461936820304</v>
      </c>
      <c r="E1400" s="171">
        <v>1.9639934533551718E-2</v>
      </c>
    </row>
    <row r="1401" spans="2:5">
      <c r="B1401" t="s">
        <v>941</v>
      </c>
      <c r="C1401">
        <v>115.86</v>
      </c>
      <c r="D1401">
        <f t="shared" si="24"/>
        <v>-0.25439217452860541</v>
      </c>
      <c r="E1401" s="171">
        <v>1.9625099005544346E-2</v>
      </c>
    </row>
    <row r="1402" spans="2:5">
      <c r="B1402" t="s">
        <v>521</v>
      </c>
      <c r="C1402">
        <v>155.38999999999999</v>
      </c>
      <c r="D1402">
        <f t="shared" si="24"/>
        <v>98.608974358974351</v>
      </c>
      <c r="E1402" s="171">
        <v>1.9619422572178351E-2</v>
      </c>
    </row>
    <row r="1403" spans="2:5">
      <c r="B1403" t="s">
        <v>6855</v>
      </c>
      <c r="C1403">
        <v>1.56</v>
      </c>
      <c r="D1403">
        <f t="shared" si="24"/>
        <v>-0.93181818181818188</v>
      </c>
      <c r="E1403" s="171">
        <v>1.9607843137254919E-2</v>
      </c>
    </row>
    <row r="1404" spans="2:5">
      <c r="B1404" t="s">
        <v>2007</v>
      </c>
      <c r="C1404">
        <v>22.88</v>
      </c>
      <c r="D1404">
        <f t="shared" si="24"/>
        <v>1.5853107344632769</v>
      </c>
      <c r="E1404" s="171">
        <v>1.9607843137254801E-2</v>
      </c>
    </row>
    <row r="1405" spans="2:5">
      <c r="B1405" t="s">
        <v>5268</v>
      </c>
      <c r="C1405">
        <v>8.85</v>
      </c>
      <c r="D1405">
        <f t="shared" si="24"/>
        <v>-0.39300411522633749</v>
      </c>
      <c r="E1405" s="171">
        <v>1.958525345622119E-2</v>
      </c>
    </row>
    <row r="1406" spans="2:5">
      <c r="B1406" t="s">
        <v>4762</v>
      </c>
      <c r="C1406">
        <v>14.58</v>
      </c>
      <c r="D1406">
        <f t="shared" si="24"/>
        <v>-0.24338349766476386</v>
      </c>
      <c r="E1406" s="171">
        <v>1.9580419580419534E-2</v>
      </c>
    </row>
    <row r="1407" spans="2:5">
      <c r="B1407" t="s">
        <v>3960</v>
      </c>
      <c r="C1407">
        <v>19.27</v>
      </c>
      <c r="D1407">
        <f t="shared" si="24"/>
        <v>0.76142595978062166</v>
      </c>
      <c r="E1407" s="171">
        <v>1.957671957671963E-2</v>
      </c>
    </row>
    <row r="1408" spans="2:5">
      <c r="B1408" t="s">
        <v>1617</v>
      </c>
      <c r="C1408">
        <v>10.94</v>
      </c>
      <c r="D1408">
        <f t="shared" si="24"/>
        <v>-0.51204281891168602</v>
      </c>
      <c r="E1408" s="171">
        <v>1.9571295433364312E-2</v>
      </c>
    </row>
    <row r="1409" spans="2:5">
      <c r="B1409" t="s">
        <v>1485</v>
      </c>
      <c r="C1409">
        <v>22.42</v>
      </c>
      <c r="D1409">
        <f t="shared" si="24"/>
        <v>0.19382321618743345</v>
      </c>
      <c r="E1409" s="171">
        <v>1.9554342883128843E-2</v>
      </c>
    </row>
    <row r="1410" spans="2:5">
      <c r="B1410" t="s">
        <v>4175</v>
      </c>
      <c r="C1410">
        <v>18.78</v>
      </c>
      <c r="D1410">
        <f t="shared" si="24"/>
        <v>0.3839351510685336</v>
      </c>
      <c r="E1410" s="171">
        <v>1.9543973941368045E-2</v>
      </c>
    </row>
    <row r="1411" spans="2:5">
      <c r="B1411" t="s">
        <v>3553</v>
      </c>
      <c r="C1411">
        <v>13.57</v>
      </c>
      <c r="D1411">
        <f t="shared" ref="D1411:D1474" si="25">(C1411-C1412)/C1412</f>
        <v>0.62320574162679443</v>
      </c>
      <c r="E1411" s="171">
        <v>1.9534184823441006E-2</v>
      </c>
    </row>
    <row r="1412" spans="2:5">
      <c r="B1412" t="s">
        <v>5305</v>
      </c>
      <c r="C1412">
        <v>8.36</v>
      </c>
      <c r="D1412">
        <f t="shared" si="25"/>
        <v>-0.33386454183266939</v>
      </c>
      <c r="E1412" s="171">
        <v>1.9512195121951237E-2</v>
      </c>
    </row>
    <row r="1413" spans="2:5">
      <c r="B1413" t="s">
        <v>2850</v>
      </c>
      <c r="C1413">
        <v>12.55</v>
      </c>
      <c r="D1413">
        <f t="shared" si="25"/>
        <v>-0.90413261019020708</v>
      </c>
      <c r="E1413" s="171">
        <v>1.9496344435418377E-2</v>
      </c>
    </row>
    <row r="1414" spans="2:5">
      <c r="B1414" t="s">
        <v>722</v>
      </c>
      <c r="C1414">
        <v>130.91</v>
      </c>
      <c r="D1414">
        <f t="shared" si="25"/>
        <v>7.9236537150647575</v>
      </c>
      <c r="E1414" s="171">
        <v>1.9468888715832102E-2</v>
      </c>
    </row>
    <row r="1415" spans="2:5">
      <c r="B1415" t="s">
        <v>4765</v>
      </c>
      <c r="C1415">
        <v>14.67</v>
      </c>
      <c r="D1415">
        <f t="shared" si="25"/>
        <v>2.1080508474576272</v>
      </c>
      <c r="E1415" s="171">
        <v>1.9457956914523931E-2</v>
      </c>
    </row>
    <row r="1416" spans="2:5">
      <c r="B1416" t="s">
        <v>5537</v>
      </c>
      <c r="C1416">
        <v>4.72</v>
      </c>
      <c r="D1416">
        <f t="shared" si="25"/>
        <v>-0.7632898696088265</v>
      </c>
      <c r="E1416" s="171">
        <v>1.9438444924406016E-2</v>
      </c>
    </row>
    <row r="1417" spans="2:5">
      <c r="B1417" t="s">
        <v>1701</v>
      </c>
      <c r="C1417">
        <v>19.940000000000001</v>
      </c>
      <c r="D1417">
        <f t="shared" si="25"/>
        <v>17.990476190476191</v>
      </c>
      <c r="E1417" s="171">
        <v>1.9427402862985818E-2</v>
      </c>
    </row>
    <row r="1418" spans="2:5">
      <c r="B1418" t="s">
        <v>6231</v>
      </c>
      <c r="C1418">
        <v>1.05</v>
      </c>
      <c r="D1418">
        <f t="shared" si="25"/>
        <v>-0.5</v>
      </c>
      <c r="E1418" s="171">
        <v>1.9417475728155355E-2</v>
      </c>
    </row>
    <row r="1419" spans="2:5">
      <c r="B1419" t="s">
        <v>6413</v>
      </c>
      <c r="C1419">
        <v>2.1</v>
      </c>
      <c r="D1419">
        <f t="shared" si="25"/>
        <v>1</v>
      </c>
      <c r="E1419" s="171">
        <v>1.9417475728155355E-2</v>
      </c>
    </row>
    <row r="1420" spans="2:5">
      <c r="B1420" t="s">
        <v>6995</v>
      </c>
      <c r="C1420">
        <v>1.05</v>
      </c>
      <c r="D1420">
        <f t="shared" si="25"/>
        <v>-0.5</v>
      </c>
      <c r="E1420" s="171">
        <v>1.9417475728155355E-2</v>
      </c>
    </row>
    <row r="1421" spans="2:5">
      <c r="B1421" t="s">
        <v>7560</v>
      </c>
      <c r="C1421">
        <v>2.1</v>
      </c>
      <c r="D1421">
        <f t="shared" si="25"/>
        <v>-0.97951619196254391</v>
      </c>
      <c r="E1421" s="171">
        <v>1.9417475728155355E-2</v>
      </c>
    </row>
    <row r="1422" spans="2:5">
      <c r="B1422" t="s">
        <v>860</v>
      </c>
      <c r="C1422">
        <v>102.52</v>
      </c>
      <c r="D1422">
        <f t="shared" si="25"/>
        <v>7.8608470181503876</v>
      </c>
      <c r="E1422" s="171">
        <v>1.9389479964204065E-2</v>
      </c>
    </row>
    <row r="1423" spans="2:5">
      <c r="B1423" t="s">
        <v>2569</v>
      </c>
      <c r="C1423">
        <v>11.57</v>
      </c>
      <c r="D1423">
        <f t="shared" si="25"/>
        <v>4.7058823529411722E-2</v>
      </c>
      <c r="E1423" s="171">
        <v>1.9383259911894331E-2</v>
      </c>
    </row>
    <row r="1424" spans="2:5">
      <c r="B1424" t="s">
        <v>3683</v>
      </c>
      <c r="C1424">
        <v>11.05</v>
      </c>
      <c r="D1424">
        <f t="shared" si="25"/>
        <v>5.9936708860759493</v>
      </c>
      <c r="E1424" s="171">
        <v>1.9372693726937347E-2</v>
      </c>
    </row>
    <row r="1425" spans="2:5">
      <c r="B1425" t="s">
        <v>7220</v>
      </c>
      <c r="C1425">
        <v>1.58</v>
      </c>
      <c r="D1425">
        <f t="shared" si="25"/>
        <v>-0.98455220962064927</v>
      </c>
      <c r="E1425" s="171">
        <v>1.9354838709677438E-2</v>
      </c>
    </row>
    <row r="1426" spans="2:5">
      <c r="B1426" t="s">
        <v>1039</v>
      </c>
      <c r="C1426">
        <v>102.28</v>
      </c>
      <c r="D1426">
        <f t="shared" si="25"/>
        <v>4.2424397744746276</v>
      </c>
      <c r="E1426" s="171">
        <v>1.9334263504086083E-2</v>
      </c>
    </row>
    <row r="1427" spans="2:5">
      <c r="B1427" t="s">
        <v>1851</v>
      </c>
      <c r="C1427">
        <v>19.510000000000002</v>
      </c>
      <c r="D1427">
        <f t="shared" si="25"/>
        <v>0.42304886943836617</v>
      </c>
      <c r="E1427" s="171">
        <v>1.9331243469174555E-2</v>
      </c>
    </row>
    <row r="1428" spans="2:5">
      <c r="B1428" t="s">
        <v>3203</v>
      </c>
      <c r="C1428">
        <v>13.71</v>
      </c>
      <c r="D1428">
        <f t="shared" si="25"/>
        <v>-0.89476512127724894</v>
      </c>
      <c r="E1428" s="171">
        <v>1.9330855018587476E-2</v>
      </c>
    </row>
    <row r="1429" spans="2:5">
      <c r="B1429" t="s">
        <v>459</v>
      </c>
      <c r="C1429">
        <v>130.28</v>
      </c>
      <c r="D1429">
        <f t="shared" si="25"/>
        <v>60.744075829383881</v>
      </c>
      <c r="E1429" s="171">
        <v>1.9325561380173686E-2</v>
      </c>
    </row>
    <row r="1430" spans="2:5">
      <c r="B1430" t="s">
        <v>5923</v>
      </c>
      <c r="C1430">
        <v>2.11</v>
      </c>
      <c r="D1430">
        <f t="shared" si="25"/>
        <v>0</v>
      </c>
      <c r="E1430" s="171">
        <v>1.9323671497584561E-2</v>
      </c>
    </row>
    <row r="1431" spans="2:5">
      <c r="B1431" t="s">
        <v>7386</v>
      </c>
      <c r="C1431">
        <v>2.11</v>
      </c>
      <c r="D1431">
        <f t="shared" si="25"/>
        <v>-0.97950461389023802</v>
      </c>
      <c r="E1431" s="171">
        <v>1.9323671497584561E-2</v>
      </c>
    </row>
    <row r="1432" spans="2:5">
      <c r="B1432" t="s">
        <v>864</v>
      </c>
      <c r="C1432">
        <v>102.95</v>
      </c>
      <c r="D1432">
        <f t="shared" si="25"/>
        <v>6.2194950911640952</v>
      </c>
      <c r="E1432" s="171">
        <v>1.9306930693069334E-2</v>
      </c>
    </row>
    <row r="1433" spans="2:5">
      <c r="B1433" t="s">
        <v>3655</v>
      </c>
      <c r="C1433">
        <v>14.26</v>
      </c>
      <c r="D1433">
        <f t="shared" si="25"/>
        <v>-6.9797782126549274E-2</v>
      </c>
      <c r="E1433" s="171">
        <v>1.9299499642601827E-2</v>
      </c>
    </row>
    <row r="1434" spans="2:5">
      <c r="B1434" t="s">
        <v>2987</v>
      </c>
      <c r="C1434">
        <v>15.33</v>
      </c>
      <c r="D1434">
        <f t="shared" si="25"/>
        <v>-0.21625766871165639</v>
      </c>
      <c r="E1434" s="171">
        <v>1.9281914893617084E-2</v>
      </c>
    </row>
    <row r="1435" spans="2:5">
      <c r="B1435" t="s">
        <v>3935</v>
      </c>
      <c r="C1435">
        <v>19.559999999999999</v>
      </c>
      <c r="D1435">
        <f t="shared" si="25"/>
        <v>8.2264150943396217</v>
      </c>
      <c r="E1435" s="171">
        <v>1.9280875455966514E-2</v>
      </c>
    </row>
    <row r="1436" spans="2:5">
      <c r="B1436" t="s">
        <v>5931</v>
      </c>
      <c r="C1436">
        <v>2.12</v>
      </c>
      <c r="D1436">
        <f t="shared" si="25"/>
        <v>-0.87507365939893922</v>
      </c>
      <c r="E1436" s="171">
        <v>1.9230769230769246E-2</v>
      </c>
    </row>
    <row r="1437" spans="2:5">
      <c r="B1437" t="s">
        <v>4027</v>
      </c>
      <c r="C1437">
        <v>16.97</v>
      </c>
      <c r="D1437">
        <f t="shared" si="25"/>
        <v>-0.70660442600276629</v>
      </c>
      <c r="E1437" s="171">
        <v>1.9219219219219239E-2</v>
      </c>
    </row>
    <row r="1438" spans="2:5">
      <c r="B1438" t="s">
        <v>1146</v>
      </c>
      <c r="C1438">
        <v>57.84</v>
      </c>
      <c r="D1438">
        <f t="shared" si="25"/>
        <v>1.5346187554776514</v>
      </c>
      <c r="E1438" s="171">
        <v>1.9207048458149838E-2</v>
      </c>
    </row>
    <row r="1439" spans="2:5">
      <c r="B1439" t="s">
        <v>4584</v>
      </c>
      <c r="C1439">
        <v>22.82</v>
      </c>
      <c r="D1439">
        <f t="shared" si="25"/>
        <v>1.6847058823529413</v>
      </c>
      <c r="E1439" s="171">
        <v>1.9205002233139781E-2</v>
      </c>
    </row>
    <row r="1440" spans="2:5">
      <c r="B1440" t="s">
        <v>3298</v>
      </c>
      <c r="C1440">
        <v>8.5</v>
      </c>
      <c r="D1440">
        <f t="shared" si="25"/>
        <v>2.1954887218045109</v>
      </c>
      <c r="E1440" s="171">
        <v>1.9184652278177474E-2</v>
      </c>
    </row>
    <row r="1441" spans="2:5">
      <c r="B1441" t="s">
        <v>7683</v>
      </c>
      <c r="C1441">
        <v>2.66</v>
      </c>
      <c r="D1441">
        <f t="shared" si="25"/>
        <v>-0.85336273428886433</v>
      </c>
      <c r="E1441" s="171">
        <v>1.9157088122605467E-2</v>
      </c>
    </row>
    <row r="1442" spans="2:5">
      <c r="B1442" t="s">
        <v>3822</v>
      </c>
      <c r="C1442">
        <v>18.14</v>
      </c>
      <c r="D1442">
        <f t="shared" si="25"/>
        <v>-0.68258967629046363</v>
      </c>
      <c r="E1442" s="171">
        <v>1.9101123595505608E-2</v>
      </c>
    </row>
    <row r="1443" spans="2:5">
      <c r="B1443" t="s">
        <v>1265</v>
      </c>
      <c r="C1443">
        <v>57.15</v>
      </c>
      <c r="D1443">
        <f t="shared" si="25"/>
        <v>5.6842105263157885</v>
      </c>
      <c r="E1443" s="171">
        <v>1.9079885877318122E-2</v>
      </c>
    </row>
    <row r="1444" spans="2:5">
      <c r="B1444" t="s">
        <v>5176</v>
      </c>
      <c r="C1444">
        <v>8.5500000000000007</v>
      </c>
      <c r="D1444">
        <f t="shared" si="25"/>
        <v>-0.66679657053780195</v>
      </c>
      <c r="E1444" s="171">
        <v>1.9070321811680589E-2</v>
      </c>
    </row>
    <row r="1445" spans="2:5">
      <c r="B1445" t="s">
        <v>1472</v>
      </c>
      <c r="C1445">
        <v>25.66</v>
      </c>
      <c r="D1445">
        <f t="shared" si="25"/>
        <v>0.29726996966632957</v>
      </c>
      <c r="E1445" s="171">
        <v>1.9062748212867374E-2</v>
      </c>
    </row>
    <row r="1446" spans="2:5">
      <c r="B1446" t="s">
        <v>3899</v>
      </c>
      <c r="C1446">
        <v>19.78</v>
      </c>
      <c r="D1446">
        <f t="shared" si="25"/>
        <v>2.6998961578400805E-2</v>
      </c>
      <c r="E1446" s="171">
        <v>1.9062339000515249E-2</v>
      </c>
    </row>
    <row r="1447" spans="2:5">
      <c r="B1447" t="s">
        <v>3035</v>
      </c>
      <c r="C1447">
        <v>19.260000000000002</v>
      </c>
      <c r="D1447">
        <f t="shared" si="25"/>
        <v>0.33287197231833926</v>
      </c>
      <c r="E1447" s="171">
        <v>1.9047619047619205E-2</v>
      </c>
    </row>
    <row r="1448" spans="2:5">
      <c r="B1448" t="s">
        <v>1573</v>
      </c>
      <c r="C1448">
        <v>14.45</v>
      </c>
      <c r="D1448">
        <f t="shared" si="25"/>
        <v>-6.9542820347714113E-2</v>
      </c>
      <c r="E1448" s="171">
        <v>1.9040902679830718E-2</v>
      </c>
    </row>
    <row r="1449" spans="2:5">
      <c r="B1449" t="s">
        <v>4208</v>
      </c>
      <c r="C1449">
        <v>15.53</v>
      </c>
      <c r="D1449">
        <f t="shared" si="25"/>
        <v>2.2219917012448129</v>
      </c>
      <c r="E1449" s="171">
        <v>1.902887139107606E-2</v>
      </c>
    </row>
    <row r="1450" spans="2:5">
      <c r="B1450" t="s">
        <v>5528</v>
      </c>
      <c r="C1450">
        <v>4.82</v>
      </c>
      <c r="D1450">
        <f t="shared" si="25"/>
        <v>-0.91180237877401649</v>
      </c>
      <c r="E1450" s="171">
        <v>1.9027484143763183E-2</v>
      </c>
    </row>
    <row r="1451" spans="2:5">
      <c r="B1451" t="s">
        <v>1130</v>
      </c>
      <c r="C1451">
        <v>54.65</v>
      </c>
      <c r="D1451">
        <f t="shared" si="25"/>
        <v>2.0893159977388351</v>
      </c>
      <c r="E1451" s="171">
        <v>1.9019205668469066E-2</v>
      </c>
    </row>
    <row r="1452" spans="2:5">
      <c r="B1452" t="s">
        <v>4152</v>
      </c>
      <c r="C1452">
        <v>17.690000000000001</v>
      </c>
      <c r="D1452">
        <f t="shared" si="25"/>
        <v>-5.7538625466169328E-2</v>
      </c>
      <c r="E1452" s="171">
        <v>1.900921658986186E-2</v>
      </c>
    </row>
    <row r="1453" spans="2:5">
      <c r="B1453" t="s">
        <v>2326</v>
      </c>
      <c r="C1453">
        <v>18.77</v>
      </c>
      <c r="D1453">
        <f t="shared" si="25"/>
        <v>0.5893310753598644</v>
      </c>
      <c r="E1453" s="171">
        <v>1.900108577632996E-2</v>
      </c>
    </row>
    <row r="1454" spans="2:5">
      <c r="B1454" t="s">
        <v>3139</v>
      </c>
      <c r="C1454">
        <v>11.81</v>
      </c>
      <c r="D1454">
        <f t="shared" si="25"/>
        <v>-0.47627494456762748</v>
      </c>
      <c r="E1454" s="171">
        <v>1.8981880931837846E-2</v>
      </c>
    </row>
    <row r="1455" spans="2:5">
      <c r="B1455" t="s">
        <v>2116</v>
      </c>
      <c r="C1455">
        <v>22.55</v>
      </c>
      <c r="D1455">
        <f t="shared" si="25"/>
        <v>1.3271413828689373</v>
      </c>
      <c r="E1455" s="171">
        <v>1.8978761861726243E-2</v>
      </c>
    </row>
    <row r="1456" spans="2:5">
      <c r="B1456" t="s">
        <v>5136</v>
      </c>
      <c r="C1456">
        <v>9.69</v>
      </c>
      <c r="D1456">
        <f t="shared" si="25"/>
        <v>0.63406408094435074</v>
      </c>
      <c r="E1456" s="171">
        <v>1.892744479495265E-2</v>
      </c>
    </row>
    <row r="1457" spans="2:5">
      <c r="B1457" t="s">
        <v>5589</v>
      </c>
      <c r="C1457">
        <v>5.93</v>
      </c>
      <c r="D1457">
        <f t="shared" si="25"/>
        <v>-0.56008902077151335</v>
      </c>
      <c r="E1457" s="171">
        <v>1.8900343642611585E-2</v>
      </c>
    </row>
    <row r="1458" spans="2:5">
      <c r="B1458" t="s">
        <v>4260</v>
      </c>
      <c r="C1458">
        <v>13.48</v>
      </c>
      <c r="D1458">
        <f t="shared" si="25"/>
        <v>8.5346215780998436E-2</v>
      </c>
      <c r="E1458" s="171">
        <v>1.889644746787604E-2</v>
      </c>
    </row>
    <row r="1459" spans="2:5">
      <c r="B1459" t="s">
        <v>3689</v>
      </c>
      <c r="C1459">
        <v>12.42</v>
      </c>
      <c r="D1459">
        <f t="shared" si="25"/>
        <v>10.5</v>
      </c>
      <c r="E1459" s="171">
        <v>1.8867924528301924E-2</v>
      </c>
    </row>
    <row r="1460" spans="2:5">
      <c r="B1460" t="s">
        <v>6229</v>
      </c>
      <c r="C1460">
        <v>1.08</v>
      </c>
      <c r="D1460">
        <f t="shared" si="25"/>
        <v>-0.33333333333333331</v>
      </c>
      <c r="E1460" s="171">
        <v>1.8867924528301903E-2</v>
      </c>
    </row>
    <row r="1461" spans="2:5">
      <c r="B1461" t="s">
        <v>7236</v>
      </c>
      <c r="C1461">
        <v>1.62</v>
      </c>
      <c r="D1461">
        <f t="shared" si="25"/>
        <v>0</v>
      </c>
      <c r="E1461" s="171">
        <v>1.8867924528301903E-2</v>
      </c>
    </row>
    <row r="1462" spans="2:5">
      <c r="B1462" t="s">
        <v>7239</v>
      </c>
      <c r="C1462">
        <v>1.62</v>
      </c>
      <c r="D1462">
        <f t="shared" si="25"/>
        <v>-0.88461538461538458</v>
      </c>
      <c r="E1462" s="171">
        <v>1.8867924528301903E-2</v>
      </c>
    </row>
    <row r="1463" spans="2:5">
      <c r="B1463" t="s">
        <v>4783</v>
      </c>
      <c r="C1463">
        <v>14.04</v>
      </c>
      <c r="D1463">
        <f t="shared" si="25"/>
        <v>0.73333333333333328</v>
      </c>
      <c r="E1463" s="171">
        <v>1.8867924528301872E-2</v>
      </c>
    </row>
    <row r="1464" spans="2:5">
      <c r="B1464" t="s">
        <v>4332</v>
      </c>
      <c r="C1464">
        <v>8.1</v>
      </c>
      <c r="D1464">
        <f t="shared" si="25"/>
        <v>0.36134453781512593</v>
      </c>
      <c r="E1464" s="171">
        <v>1.886792452830182E-2</v>
      </c>
    </row>
    <row r="1465" spans="2:5">
      <c r="B1465" t="s">
        <v>5597</v>
      </c>
      <c r="C1465">
        <v>5.95</v>
      </c>
      <c r="D1465">
        <f t="shared" si="25"/>
        <v>-0.64519976147883129</v>
      </c>
      <c r="E1465" s="171">
        <v>1.8835616438356219E-2</v>
      </c>
    </row>
    <row r="1466" spans="2:5">
      <c r="B1466" t="s">
        <v>4034</v>
      </c>
      <c r="C1466">
        <v>16.77</v>
      </c>
      <c r="D1466">
        <f t="shared" si="25"/>
        <v>-0.22540415704387987</v>
      </c>
      <c r="E1466" s="171">
        <v>1.8833535844471366E-2</v>
      </c>
    </row>
    <row r="1467" spans="2:5">
      <c r="B1467" t="s">
        <v>4540</v>
      </c>
      <c r="C1467">
        <v>21.65</v>
      </c>
      <c r="D1467">
        <f t="shared" si="25"/>
        <v>0.29022646007151354</v>
      </c>
      <c r="E1467" s="171">
        <v>1.8823529411764638E-2</v>
      </c>
    </row>
    <row r="1468" spans="2:5">
      <c r="B1468" t="s">
        <v>4142</v>
      </c>
      <c r="C1468">
        <v>16.78</v>
      </c>
      <c r="D1468">
        <f t="shared" si="25"/>
        <v>0.63070942662779417</v>
      </c>
      <c r="E1468" s="171">
        <v>1.8822100789314043E-2</v>
      </c>
    </row>
    <row r="1469" spans="2:5">
      <c r="B1469" t="s">
        <v>5226</v>
      </c>
      <c r="C1469">
        <v>10.29</v>
      </c>
      <c r="D1469">
        <f t="shared" si="25"/>
        <v>-0.17415730337078664</v>
      </c>
      <c r="E1469" s="171">
        <v>1.8811881188118763E-2</v>
      </c>
    </row>
    <row r="1470" spans="2:5">
      <c r="B1470" t="s">
        <v>3136</v>
      </c>
      <c r="C1470">
        <v>12.46</v>
      </c>
      <c r="D1470">
        <f t="shared" si="25"/>
        <v>-0.39485186983972798</v>
      </c>
      <c r="E1470" s="171">
        <v>1.8806214227309929E-2</v>
      </c>
    </row>
    <row r="1471" spans="2:5">
      <c r="B1471" t="s">
        <v>1900</v>
      </c>
      <c r="C1471">
        <v>20.59</v>
      </c>
      <c r="D1471">
        <f t="shared" si="25"/>
        <v>8.4884792626728114</v>
      </c>
      <c r="E1471" s="171">
        <v>1.8802572983671401E-2</v>
      </c>
    </row>
    <row r="1472" spans="2:5">
      <c r="B1472" t="s">
        <v>5916</v>
      </c>
      <c r="C1472">
        <v>2.17</v>
      </c>
      <c r="D1472">
        <f t="shared" si="25"/>
        <v>-0.88257575757575768</v>
      </c>
      <c r="E1472" s="171">
        <v>1.8779342723004713E-2</v>
      </c>
    </row>
    <row r="1473" spans="2:5">
      <c r="B1473" t="s">
        <v>3782</v>
      </c>
      <c r="C1473">
        <v>18.48</v>
      </c>
      <c r="D1473">
        <f t="shared" si="25"/>
        <v>-0.20958083832335325</v>
      </c>
      <c r="E1473" s="171">
        <v>1.8743109151047401E-2</v>
      </c>
    </row>
    <row r="1474" spans="2:5">
      <c r="B1474" t="s">
        <v>4635</v>
      </c>
      <c r="C1474">
        <v>23.38</v>
      </c>
      <c r="D1474">
        <f t="shared" si="25"/>
        <v>2.3194748358862038E-2</v>
      </c>
      <c r="E1474" s="171">
        <v>1.8736383442265782E-2</v>
      </c>
    </row>
    <row r="1475" spans="2:5">
      <c r="B1475" t="s">
        <v>1986</v>
      </c>
      <c r="C1475">
        <v>22.85</v>
      </c>
      <c r="D1475">
        <f t="shared" ref="D1475:D1538" si="26">(C1475-C1476)/C1476</f>
        <v>1.4702702702702704</v>
      </c>
      <c r="E1475" s="171">
        <v>1.872492197949183E-2</v>
      </c>
    </row>
    <row r="1476" spans="2:5">
      <c r="B1476" t="s">
        <v>5154</v>
      </c>
      <c r="C1476">
        <v>9.25</v>
      </c>
      <c r="D1476">
        <f t="shared" si="26"/>
        <v>-0.83663016601907447</v>
      </c>
      <c r="E1476" s="171">
        <v>1.8722466960352416E-2</v>
      </c>
    </row>
    <row r="1477" spans="2:5">
      <c r="B1477" t="s">
        <v>1148</v>
      </c>
      <c r="C1477">
        <v>56.62</v>
      </c>
      <c r="D1477">
        <f t="shared" si="26"/>
        <v>3.3287461773700304</v>
      </c>
      <c r="E1477" s="171">
        <v>1.8711766822598043E-2</v>
      </c>
    </row>
    <row r="1478" spans="2:5">
      <c r="B1478" t="s">
        <v>3153</v>
      </c>
      <c r="C1478">
        <v>13.08</v>
      </c>
      <c r="D1478">
        <f t="shared" si="26"/>
        <v>-0.33367294956698929</v>
      </c>
      <c r="E1478" s="171">
        <v>1.8691588785046745E-2</v>
      </c>
    </row>
    <row r="1479" spans="2:5">
      <c r="B1479" t="s">
        <v>3959</v>
      </c>
      <c r="C1479">
        <v>19.63</v>
      </c>
      <c r="D1479">
        <f t="shared" si="26"/>
        <v>2.2716666666666665</v>
      </c>
      <c r="E1479" s="171">
        <v>1.868188894654901E-2</v>
      </c>
    </row>
    <row r="1480" spans="2:5">
      <c r="B1480" t="s">
        <v>5594</v>
      </c>
      <c r="C1480">
        <v>6</v>
      </c>
      <c r="D1480">
        <f t="shared" si="26"/>
        <v>-0.94211846420991707</v>
      </c>
      <c r="E1480" s="171">
        <v>1.8675721561969495E-2</v>
      </c>
    </row>
    <row r="1481" spans="2:5">
      <c r="B1481" t="s">
        <v>1060</v>
      </c>
      <c r="C1481">
        <v>103.66</v>
      </c>
      <c r="D1481">
        <f t="shared" si="26"/>
        <v>6.9069412662090013</v>
      </c>
      <c r="E1481" s="171">
        <v>1.8671383647798658E-2</v>
      </c>
    </row>
    <row r="1482" spans="2:5">
      <c r="B1482" t="s">
        <v>3562</v>
      </c>
      <c r="C1482">
        <v>13.11</v>
      </c>
      <c r="D1482">
        <f t="shared" si="26"/>
        <v>2.4229765013054827</v>
      </c>
      <c r="E1482" s="171">
        <v>1.8648018648018665E-2</v>
      </c>
    </row>
    <row r="1483" spans="2:5">
      <c r="B1483" t="s">
        <v>5752</v>
      </c>
      <c r="C1483">
        <v>3.83</v>
      </c>
      <c r="D1483">
        <f t="shared" si="26"/>
        <v>-0.41704718417047187</v>
      </c>
      <c r="E1483" s="171">
        <v>1.861702127659582E-2</v>
      </c>
    </row>
    <row r="1484" spans="2:5">
      <c r="B1484" t="s">
        <v>5480</v>
      </c>
      <c r="C1484">
        <v>6.57</v>
      </c>
      <c r="D1484">
        <f t="shared" si="26"/>
        <v>-0.93513673610425507</v>
      </c>
      <c r="E1484" s="171">
        <v>1.8604651162790715E-2</v>
      </c>
    </row>
    <row r="1485" spans="2:5">
      <c r="B1485" t="s">
        <v>1001</v>
      </c>
      <c r="C1485">
        <v>101.29</v>
      </c>
      <c r="D1485">
        <f t="shared" si="26"/>
        <v>4.2837767344809601</v>
      </c>
      <c r="E1485" s="171">
        <v>1.8604183427192365E-2</v>
      </c>
    </row>
    <row r="1486" spans="2:5">
      <c r="B1486" t="s">
        <v>3954</v>
      </c>
      <c r="C1486">
        <v>19.170000000000002</v>
      </c>
      <c r="D1486">
        <f t="shared" si="26"/>
        <v>-2.8383172833248795E-2</v>
      </c>
      <c r="E1486" s="171">
        <v>1.8597236981934186E-2</v>
      </c>
    </row>
    <row r="1487" spans="2:5">
      <c r="B1487" t="s">
        <v>3852</v>
      </c>
      <c r="C1487">
        <v>19.73</v>
      </c>
      <c r="D1487">
        <f t="shared" si="26"/>
        <v>-0.87962172056131793</v>
      </c>
      <c r="E1487" s="171">
        <v>1.8585441404233322E-2</v>
      </c>
    </row>
    <row r="1488" spans="2:5">
      <c r="B1488" t="s">
        <v>617</v>
      </c>
      <c r="C1488">
        <v>163.9</v>
      </c>
      <c r="D1488">
        <f t="shared" si="26"/>
        <v>11.454407294832828</v>
      </c>
      <c r="E1488" s="171">
        <v>1.8581815921944002E-2</v>
      </c>
    </row>
    <row r="1489" spans="2:5">
      <c r="B1489" t="s">
        <v>3526</v>
      </c>
      <c r="C1489">
        <v>13.16</v>
      </c>
      <c r="D1489">
        <f t="shared" si="26"/>
        <v>-0.87043418332184708</v>
      </c>
      <c r="E1489" s="171">
        <v>1.8575851393188871E-2</v>
      </c>
    </row>
    <row r="1490" spans="2:5">
      <c r="B1490" t="s">
        <v>910</v>
      </c>
      <c r="C1490">
        <v>101.57</v>
      </c>
      <c r="D1490">
        <f t="shared" si="26"/>
        <v>45.168181818181807</v>
      </c>
      <c r="E1490" s="171">
        <v>1.8551945447252249E-2</v>
      </c>
    </row>
    <row r="1491" spans="2:5">
      <c r="B1491" t="s">
        <v>7395</v>
      </c>
      <c r="C1491">
        <v>2.2000000000000002</v>
      </c>
      <c r="D1491">
        <f t="shared" si="26"/>
        <v>-0.8</v>
      </c>
      <c r="E1491" s="171">
        <v>1.8518518518518535E-2</v>
      </c>
    </row>
    <row r="1492" spans="2:5">
      <c r="B1492" t="s">
        <v>1619</v>
      </c>
      <c r="C1492">
        <v>11</v>
      </c>
      <c r="D1492">
        <f t="shared" si="26"/>
        <v>-9.0909090909090884E-2</v>
      </c>
      <c r="E1492" s="171">
        <v>1.8518518518518452E-2</v>
      </c>
    </row>
    <row r="1493" spans="2:5">
      <c r="B1493" t="s">
        <v>3454</v>
      </c>
      <c r="C1493">
        <v>12.1</v>
      </c>
      <c r="D1493">
        <f t="shared" si="26"/>
        <v>6.333333333333333</v>
      </c>
      <c r="E1493" s="171">
        <v>1.851851851851842E-2</v>
      </c>
    </row>
    <row r="1494" spans="2:5">
      <c r="B1494" t="s">
        <v>6098</v>
      </c>
      <c r="C1494">
        <v>1.65</v>
      </c>
      <c r="D1494">
        <f t="shared" si="26"/>
        <v>-0.92112810707456982</v>
      </c>
      <c r="E1494" s="171">
        <v>1.8518518518518396E-2</v>
      </c>
    </row>
    <row r="1495" spans="2:5">
      <c r="B1495" t="s">
        <v>1974</v>
      </c>
      <c r="C1495">
        <v>20.92</v>
      </c>
      <c r="D1495">
        <f t="shared" si="26"/>
        <v>1.2326574172892213</v>
      </c>
      <c r="E1495" s="171">
        <v>1.8500486854917359E-2</v>
      </c>
    </row>
    <row r="1496" spans="2:5">
      <c r="B1496" t="s">
        <v>5239</v>
      </c>
      <c r="C1496">
        <v>9.3699999999999992</v>
      </c>
      <c r="D1496">
        <f t="shared" si="26"/>
        <v>1.4211886304909558</v>
      </c>
      <c r="E1496" s="171">
        <v>1.8478260869565211E-2</v>
      </c>
    </row>
    <row r="1497" spans="2:5">
      <c r="B1497" t="s">
        <v>5738</v>
      </c>
      <c r="C1497">
        <v>3.87</v>
      </c>
      <c r="D1497">
        <f t="shared" si="26"/>
        <v>-0.73087621696801119</v>
      </c>
      <c r="E1497" s="171">
        <v>1.8421052631579022E-2</v>
      </c>
    </row>
    <row r="1498" spans="2:5">
      <c r="B1498" t="s">
        <v>4064</v>
      </c>
      <c r="C1498">
        <v>14.38</v>
      </c>
      <c r="D1498">
        <f t="shared" si="26"/>
        <v>7.6626506024096397</v>
      </c>
      <c r="E1498" s="171">
        <v>1.8413597733711162E-2</v>
      </c>
    </row>
    <row r="1499" spans="2:5">
      <c r="B1499" t="s">
        <v>6670</v>
      </c>
      <c r="C1499">
        <v>1.66</v>
      </c>
      <c r="D1499">
        <f t="shared" si="26"/>
        <v>-0.88472222222222219</v>
      </c>
      <c r="E1499" s="171">
        <v>1.8404907975460141E-2</v>
      </c>
    </row>
    <row r="1500" spans="2:5">
      <c r="B1500" t="s">
        <v>3616</v>
      </c>
      <c r="C1500">
        <v>14.4</v>
      </c>
      <c r="D1500">
        <f t="shared" si="26"/>
        <v>4.1985559566787005</v>
      </c>
      <c r="E1500" s="171">
        <v>1.838755304101837E-2</v>
      </c>
    </row>
    <row r="1501" spans="2:5">
      <c r="B1501" t="s">
        <v>7617</v>
      </c>
      <c r="C1501">
        <v>2.77</v>
      </c>
      <c r="D1501">
        <f t="shared" si="26"/>
        <v>-0.8438556933483653</v>
      </c>
      <c r="E1501" s="171">
        <v>1.8382352941176405E-2</v>
      </c>
    </row>
    <row r="1502" spans="2:5">
      <c r="B1502" t="s">
        <v>3060</v>
      </c>
      <c r="C1502">
        <v>17.739999999999998</v>
      </c>
      <c r="D1502">
        <f t="shared" si="26"/>
        <v>-0.71238651102464323</v>
      </c>
      <c r="E1502" s="171">
        <v>1.8369690011480866E-2</v>
      </c>
    </row>
    <row r="1503" spans="2:5">
      <c r="B1503" t="s">
        <v>1306</v>
      </c>
      <c r="C1503">
        <v>61.68</v>
      </c>
      <c r="D1503">
        <f t="shared" si="26"/>
        <v>21.187050359712231</v>
      </c>
      <c r="E1503" s="171">
        <v>1.8325903912828123E-2</v>
      </c>
    </row>
    <row r="1504" spans="2:5">
      <c r="B1504" t="s">
        <v>7663</v>
      </c>
      <c r="C1504">
        <v>2.78</v>
      </c>
      <c r="D1504">
        <f t="shared" si="26"/>
        <v>0.66467065868263464</v>
      </c>
      <c r="E1504" s="171">
        <v>1.831501831501825E-2</v>
      </c>
    </row>
    <row r="1505" spans="2:5">
      <c r="B1505" t="s">
        <v>5974</v>
      </c>
      <c r="C1505">
        <v>1.67</v>
      </c>
      <c r="D1505">
        <f t="shared" si="26"/>
        <v>-0.70017953321364457</v>
      </c>
      <c r="E1505" s="171">
        <v>1.8292682926829285E-2</v>
      </c>
    </row>
    <row r="1506" spans="2:5">
      <c r="B1506" t="s">
        <v>4450</v>
      </c>
      <c r="C1506">
        <v>5.57</v>
      </c>
      <c r="D1506">
        <f t="shared" si="26"/>
        <v>-0.7621690862510675</v>
      </c>
      <c r="E1506" s="171">
        <v>1.8281535648994613E-2</v>
      </c>
    </row>
    <row r="1507" spans="2:5">
      <c r="B1507" t="s">
        <v>4576</v>
      </c>
      <c r="C1507">
        <v>23.42</v>
      </c>
      <c r="D1507">
        <f t="shared" si="26"/>
        <v>-0.83597142456926743</v>
      </c>
      <c r="E1507" s="171">
        <v>1.8260869565217466E-2</v>
      </c>
    </row>
    <row r="1508" spans="2:5">
      <c r="B1508" t="s">
        <v>498</v>
      </c>
      <c r="C1508">
        <v>142.78</v>
      </c>
      <c r="D1508">
        <f t="shared" si="26"/>
        <v>24.587813620071682</v>
      </c>
      <c r="E1508" s="171">
        <v>1.8257024675509929E-2</v>
      </c>
    </row>
    <row r="1509" spans="2:5">
      <c r="B1509" t="s">
        <v>5707</v>
      </c>
      <c r="C1509">
        <v>5.58</v>
      </c>
      <c r="D1509">
        <f t="shared" si="26"/>
        <v>-0.50044762757385852</v>
      </c>
      <c r="E1509" s="171">
        <v>1.8248175182481684E-2</v>
      </c>
    </row>
    <row r="1510" spans="2:5">
      <c r="B1510" t="s">
        <v>1626</v>
      </c>
      <c r="C1510">
        <v>11.17</v>
      </c>
      <c r="D1510">
        <f t="shared" si="26"/>
        <v>-0.79387340837792941</v>
      </c>
      <c r="E1510" s="171">
        <v>1.823154056517769E-2</v>
      </c>
    </row>
    <row r="1511" spans="2:5">
      <c r="B1511" t="s">
        <v>1128</v>
      </c>
      <c r="C1511">
        <v>54.19</v>
      </c>
      <c r="D1511">
        <f t="shared" si="26"/>
        <v>8.694096601073344</v>
      </c>
      <c r="E1511" s="171">
        <v>1.8226230740323167E-2</v>
      </c>
    </row>
    <row r="1512" spans="2:5">
      <c r="B1512" t="s">
        <v>5522</v>
      </c>
      <c r="C1512">
        <v>5.59</v>
      </c>
      <c r="D1512">
        <f t="shared" si="26"/>
        <v>-0.474624060150376</v>
      </c>
      <c r="E1512" s="171">
        <v>1.8214936247723069E-2</v>
      </c>
    </row>
    <row r="1513" spans="2:5">
      <c r="B1513" t="s">
        <v>2823</v>
      </c>
      <c r="C1513">
        <v>10.64</v>
      </c>
      <c r="D1513">
        <f t="shared" si="26"/>
        <v>3.75</v>
      </c>
      <c r="E1513" s="171">
        <v>1.8181818181818306E-2</v>
      </c>
    </row>
    <row r="1514" spans="2:5">
      <c r="B1514" t="s">
        <v>5809</v>
      </c>
      <c r="C1514">
        <v>2.2400000000000002</v>
      </c>
      <c r="D1514">
        <f t="shared" si="26"/>
        <v>-0.95410776480229453</v>
      </c>
      <c r="E1514" s="171">
        <v>1.8181818181818195E-2</v>
      </c>
    </row>
    <row r="1515" spans="2:5">
      <c r="B1515" t="s">
        <v>1334</v>
      </c>
      <c r="C1515">
        <v>48.81</v>
      </c>
      <c r="D1515">
        <f t="shared" si="26"/>
        <v>3.832673267326733</v>
      </c>
      <c r="E1515" s="171">
        <v>1.8147684605757292E-2</v>
      </c>
    </row>
    <row r="1516" spans="2:5">
      <c r="B1516" t="s">
        <v>5227</v>
      </c>
      <c r="C1516">
        <v>10.1</v>
      </c>
      <c r="D1516">
        <f t="shared" si="26"/>
        <v>-0.2501855976243505</v>
      </c>
      <c r="E1516" s="171">
        <v>1.8145161290322551E-2</v>
      </c>
    </row>
    <row r="1517" spans="2:5">
      <c r="B1517" t="s">
        <v>3120</v>
      </c>
      <c r="C1517">
        <v>13.47</v>
      </c>
      <c r="D1517">
        <f t="shared" si="26"/>
        <v>4.3377226955848218E-2</v>
      </c>
      <c r="E1517" s="171">
        <v>1.8140589569161012E-2</v>
      </c>
    </row>
    <row r="1518" spans="2:5">
      <c r="B1518" t="s">
        <v>5004</v>
      </c>
      <c r="C1518">
        <v>12.91</v>
      </c>
      <c r="D1518">
        <f t="shared" si="26"/>
        <v>-0.52114243323442133</v>
      </c>
      <c r="E1518" s="171">
        <v>1.8138801261829686E-2</v>
      </c>
    </row>
    <row r="1519" spans="2:5">
      <c r="B1519" t="s">
        <v>1436</v>
      </c>
      <c r="C1519">
        <v>26.96</v>
      </c>
      <c r="D1519">
        <f t="shared" si="26"/>
        <v>1.9988876529477195</v>
      </c>
      <c r="E1519" s="171">
        <v>1.8126888217522674E-2</v>
      </c>
    </row>
    <row r="1520" spans="2:5">
      <c r="B1520" t="s">
        <v>5159</v>
      </c>
      <c r="C1520">
        <v>8.99</v>
      </c>
      <c r="D1520">
        <f t="shared" si="26"/>
        <v>-0.36014234875444839</v>
      </c>
      <c r="E1520" s="171">
        <v>1.8120045300113265E-2</v>
      </c>
    </row>
    <row r="1521" spans="2:5">
      <c r="B1521" t="s">
        <v>3437</v>
      </c>
      <c r="C1521">
        <v>14.05</v>
      </c>
      <c r="D1521">
        <f t="shared" si="26"/>
        <v>5.2444444444444445</v>
      </c>
      <c r="E1521" s="171">
        <v>1.8115942028985508E-2</v>
      </c>
    </row>
    <row r="1522" spans="2:5">
      <c r="B1522" t="s">
        <v>5817</v>
      </c>
      <c r="C1522">
        <v>2.25</v>
      </c>
      <c r="D1522">
        <f t="shared" si="26"/>
        <v>-0.8667061611374407</v>
      </c>
      <c r="E1522" s="171">
        <v>1.8099547511312233E-2</v>
      </c>
    </row>
    <row r="1523" spans="2:5">
      <c r="B1523" t="s">
        <v>2418</v>
      </c>
      <c r="C1523">
        <v>16.88</v>
      </c>
      <c r="D1523">
        <f t="shared" si="26"/>
        <v>1.4970414201183431</v>
      </c>
      <c r="E1523" s="171">
        <v>1.809408926417375E-2</v>
      </c>
    </row>
    <row r="1524" spans="2:5">
      <c r="B1524" t="s">
        <v>5450</v>
      </c>
      <c r="C1524">
        <v>6.76</v>
      </c>
      <c r="D1524">
        <f t="shared" si="26"/>
        <v>3.0000000000000004</v>
      </c>
      <c r="E1524" s="171">
        <v>1.8072289156626523E-2</v>
      </c>
    </row>
    <row r="1525" spans="2:5">
      <c r="B1525" t="s">
        <v>6579</v>
      </c>
      <c r="C1525">
        <v>1.69</v>
      </c>
      <c r="D1525">
        <f t="shared" si="26"/>
        <v>-0.88464163822525599</v>
      </c>
      <c r="E1525" s="171">
        <v>1.8072289156626523E-2</v>
      </c>
    </row>
    <row r="1526" spans="2:5">
      <c r="B1526" t="s">
        <v>4046</v>
      </c>
      <c r="C1526">
        <v>14.65</v>
      </c>
      <c r="D1526">
        <f t="shared" si="26"/>
        <v>-0.49025748086290882</v>
      </c>
      <c r="E1526" s="171">
        <v>1.806810284920082E-2</v>
      </c>
    </row>
    <row r="1527" spans="2:5">
      <c r="B1527" t="s">
        <v>2179</v>
      </c>
      <c r="C1527">
        <v>28.74</v>
      </c>
      <c r="D1527">
        <f t="shared" si="26"/>
        <v>1.5478723404255321</v>
      </c>
      <c r="E1527" s="171">
        <v>1.8065887353878783E-2</v>
      </c>
    </row>
    <row r="1528" spans="2:5">
      <c r="B1528" t="s">
        <v>4890</v>
      </c>
      <c r="C1528">
        <v>11.28</v>
      </c>
      <c r="D1528">
        <f t="shared" si="26"/>
        <v>-0.41188738269030245</v>
      </c>
      <c r="E1528" s="171">
        <v>1.8050541516245425E-2</v>
      </c>
    </row>
    <row r="1529" spans="2:5">
      <c r="B1529" t="s">
        <v>1821</v>
      </c>
      <c r="C1529">
        <v>19.18</v>
      </c>
      <c r="D1529">
        <f t="shared" si="26"/>
        <v>3.8556962025316457</v>
      </c>
      <c r="E1529" s="171">
        <v>1.804670912951167E-2</v>
      </c>
    </row>
    <row r="1530" spans="2:5">
      <c r="B1530" t="s">
        <v>5736</v>
      </c>
      <c r="C1530">
        <v>3.95</v>
      </c>
      <c r="D1530">
        <f t="shared" si="26"/>
        <v>-0.75015812776723589</v>
      </c>
      <c r="E1530" s="171">
        <v>1.8041237113402137E-2</v>
      </c>
    </row>
    <row r="1531" spans="2:5">
      <c r="B1531" t="s">
        <v>3087</v>
      </c>
      <c r="C1531">
        <v>15.81</v>
      </c>
      <c r="D1531">
        <f t="shared" si="26"/>
        <v>12.991150442477878</v>
      </c>
      <c r="E1531" s="171">
        <v>1.8029620090148173E-2</v>
      </c>
    </row>
    <row r="1532" spans="2:5">
      <c r="B1532" t="s">
        <v>7004</v>
      </c>
      <c r="C1532">
        <v>1.1299999999999999</v>
      </c>
      <c r="D1532">
        <f t="shared" si="26"/>
        <v>-0.93941018766756035</v>
      </c>
      <c r="E1532" s="171">
        <v>1.8018018018017834E-2</v>
      </c>
    </row>
    <row r="1533" spans="2:5">
      <c r="B1533" t="s">
        <v>4533</v>
      </c>
      <c r="C1533">
        <v>18.649999999999999</v>
      </c>
      <c r="D1533">
        <f t="shared" si="26"/>
        <v>-0.15496148618033537</v>
      </c>
      <c r="E1533" s="171">
        <v>1.8013100436681129E-2</v>
      </c>
    </row>
    <row r="1534" spans="2:5">
      <c r="B1534" t="s">
        <v>2053</v>
      </c>
      <c r="C1534">
        <v>22.07</v>
      </c>
      <c r="D1534">
        <f t="shared" si="26"/>
        <v>0.55971731448763251</v>
      </c>
      <c r="E1534" s="171">
        <v>1.798892988929892E-2</v>
      </c>
    </row>
    <row r="1535" spans="2:5">
      <c r="B1535" t="s">
        <v>3200</v>
      </c>
      <c r="C1535">
        <v>14.15</v>
      </c>
      <c r="D1535">
        <f t="shared" si="26"/>
        <v>7.3235294117647065</v>
      </c>
      <c r="E1535" s="171">
        <v>1.7985611510791366E-2</v>
      </c>
    </row>
    <row r="1536" spans="2:5">
      <c r="B1536" t="s">
        <v>6023</v>
      </c>
      <c r="C1536">
        <v>1.7</v>
      </c>
      <c r="D1536">
        <f t="shared" si="26"/>
        <v>0</v>
      </c>
      <c r="E1536" s="171">
        <v>1.7964071856287442E-2</v>
      </c>
    </row>
    <row r="1537" spans="2:5">
      <c r="B1537" t="s">
        <v>6030</v>
      </c>
      <c r="C1537">
        <v>1.7</v>
      </c>
      <c r="D1537">
        <f t="shared" si="26"/>
        <v>0</v>
      </c>
      <c r="E1537" s="171">
        <v>1.7964071856287442E-2</v>
      </c>
    </row>
    <row r="1538" spans="2:5">
      <c r="B1538" t="s">
        <v>6435</v>
      </c>
      <c r="C1538">
        <v>1.7</v>
      </c>
      <c r="D1538">
        <f t="shared" si="26"/>
        <v>0</v>
      </c>
      <c r="E1538" s="171">
        <v>1.7964071856287442E-2</v>
      </c>
    </row>
    <row r="1539" spans="2:5">
      <c r="B1539" t="s">
        <v>7184</v>
      </c>
      <c r="C1539">
        <v>1.7</v>
      </c>
      <c r="D1539">
        <f t="shared" ref="D1539:D1602" si="27">(C1539-C1540)/C1540</f>
        <v>-0.8423005565862709</v>
      </c>
      <c r="E1539" s="171">
        <v>1.7964071856287442E-2</v>
      </c>
    </row>
    <row r="1540" spans="2:5">
      <c r="B1540" t="s">
        <v>5115</v>
      </c>
      <c r="C1540">
        <v>10.78</v>
      </c>
      <c r="D1540">
        <f t="shared" si="27"/>
        <v>-0.52511013215859037</v>
      </c>
      <c r="E1540" s="171">
        <v>1.7941454202077385E-2</v>
      </c>
    </row>
    <row r="1541" spans="2:5">
      <c r="B1541" t="s">
        <v>2043</v>
      </c>
      <c r="C1541">
        <v>22.7</v>
      </c>
      <c r="D1541">
        <f t="shared" si="27"/>
        <v>-0.5792400370713624</v>
      </c>
      <c r="E1541" s="171">
        <v>1.7937219730941641E-2</v>
      </c>
    </row>
    <row r="1542" spans="2:5">
      <c r="B1542" t="s">
        <v>1325</v>
      </c>
      <c r="C1542">
        <v>53.95</v>
      </c>
      <c r="D1542">
        <f t="shared" si="27"/>
        <v>2.9581804842259718</v>
      </c>
      <c r="E1542" s="171">
        <v>1.7924528301886847E-2</v>
      </c>
    </row>
    <row r="1543" spans="2:5">
      <c r="B1543" t="s">
        <v>2475</v>
      </c>
      <c r="C1543">
        <v>13.63</v>
      </c>
      <c r="D1543">
        <f t="shared" si="27"/>
        <v>-0.88354408749145597</v>
      </c>
      <c r="E1543" s="171">
        <v>1.7923823749066484E-2</v>
      </c>
    </row>
    <row r="1544" spans="2:5">
      <c r="B1544" t="s">
        <v>754</v>
      </c>
      <c r="C1544">
        <v>117.04</v>
      </c>
      <c r="D1544">
        <f t="shared" si="27"/>
        <v>9.8170055452865057</v>
      </c>
      <c r="E1544" s="171">
        <v>1.7916159332057768E-2</v>
      </c>
    </row>
    <row r="1545" spans="2:5">
      <c r="B1545" t="s">
        <v>5110</v>
      </c>
      <c r="C1545">
        <v>10.82</v>
      </c>
      <c r="D1545">
        <f t="shared" si="27"/>
        <v>5.3274853801169586</v>
      </c>
      <c r="E1545" s="171">
        <v>1.7873941674506066E-2</v>
      </c>
    </row>
    <row r="1546" spans="2:5">
      <c r="B1546" t="s">
        <v>6329</v>
      </c>
      <c r="C1546">
        <v>1.71</v>
      </c>
      <c r="D1546">
        <f t="shared" si="27"/>
        <v>-0.76923076923076927</v>
      </c>
      <c r="E1546" s="171">
        <v>1.7857142857142873E-2</v>
      </c>
    </row>
    <row r="1547" spans="2:5">
      <c r="B1547" t="s">
        <v>4462</v>
      </c>
      <c r="C1547">
        <v>7.41</v>
      </c>
      <c r="D1547">
        <f t="shared" si="27"/>
        <v>2.2500000000000004</v>
      </c>
      <c r="E1547" s="171">
        <v>1.7857142857142842E-2</v>
      </c>
    </row>
    <row r="1548" spans="2:5">
      <c r="B1548" t="s">
        <v>5808</v>
      </c>
      <c r="C1548">
        <v>2.2799999999999998</v>
      </c>
      <c r="D1548">
        <f t="shared" si="27"/>
        <v>0</v>
      </c>
      <c r="E1548" s="171">
        <v>1.7857142857142672E-2</v>
      </c>
    </row>
    <row r="1549" spans="2:5">
      <c r="B1549" t="s">
        <v>5912</v>
      </c>
      <c r="C1549">
        <v>2.2799999999999998</v>
      </c>
      <c r="D1549">
        <f t="shared" si="27"/>
        <v>0</v>
      </c>
      <c r="E1549" s="171">
        <v>1.7857142857142672E-2</v>
      </c>
    </row>
    <row r="1550" spans="2:5">
      <c r="B1550" t="s">
        <v>7365</v>
      </c>
      <c r="C1550">
        <v>2.2799999999999998</v>
      </c>
      <c r="D1550">
        <f t="shared" si="27"/>
        <v>-0.71464330413016275</v>
      </c>
      <c r="E1550" s="171">
        <v>1.7857142857142672E-2</v>
      </c>
    </row>
    <row r="1551" spans="2:5">
      <c r="B1551" t="s">
        <v>5412</v>
      </c>
      <c r="C1551">
        <v>7.99</v>
      </c>
      <c r="D1551">
        <f t="shared" si="27"/>
        <v>-0.56267104542966606</v>
      </c>
      <c r="E1551" s="171">
        <v>1.7834394904458671E-2</v>
      </c>
    </row>
    <row r="1552" spans="2:5">
      <c r="B1552" t="s">
        <v>3801</v>
      </c>
      <c r="C1552">
        <v>18.27</v>
      </c>
      <c r="D1552">
        <f t="shared" si="27"/>
        <v>0.39041095890410948</v>
      </c>
      <c r="E1552" s="171">
        <v>1.7827298050139294E-2</v>
      </c>
    </row>
    <row r="1553" spans="2:5">
      <c r="B1553" t="s">
        <v>1588</v>
      </c>
      <c r="C1553">
        <v>13.14</v>
      </c>
      <c r="D1553">
        <f t="shared" si="27"/>
        <v>-0.89783859430881663</v>
      </c>
      <c r="E1553" s="171">
        <v>1.7815646785437678E-2</v>
      </c>
    </row>
    <row r="1554" spans="2:5">
      <c r="B1554" t="s">
        <v>452</v>
      </c>
      <c r="C1554">
        <v>128.62</v>
      </c>
      <c r="D1554">
        <f t="shared" si="27"/>
        <v>55.165938864628821</v>
      </c>
      <c r="E1554" s="171">
        <v>1.7804858748120597E-2</v>
      </c>
    </row>
    <row r="1555" spans="2:5">
      <c r="B1555" t="s">
        <v>5816</v>
      </c>
      <c r="C1555">
        <v>2.29</v>
      </c>
      <c r="D1555">
        <f t="shared" si="27"/>
        <v>-0.85187580853816303</v>
      </c>
      <c r="E1555" s="171">
        <v>1.7777777777777795E-2</v>
      </c>
    </row>
    <row r="1556" spans="2:5">
      <c r="B1556" t="s">
        <v>3092</v>
      </c>
      <c r="C1556">
        <v>15.46</v>
      </c>
      <c r="D1556">
        <f t="shared" si="27"/>
        <v>-0.1820105820105819</v>
      </c>
      <c r="E1556" s="171">
        <v>1.7774851876234454E-2</v>
      </c>
    </row>
    <row r="1557" spans="2:5">
      <c r="B1557" t="s">
        <v>3961</v>
      </c>
      <c r="C1557">
        <v>18.899999999999999</v>
      </c>
      <c r="D1557">
        <f t="shared" si="27"/>
        <v>1.0610687022900762</v>
      </c>
      <c r="E1557" s="171">
        <v>1.7770597738287468E-2</v>
      </c>
    </row>
    <row r="1558" spans="2:5">
      <c r="B1558" t="s">
        <v>5242</v>
      </c>
      <c r="C1558">
        <v>9.17</v>
      </c>
      <c r="D1558">
        <f t="shared" si="27"/>
        <v>-0.38497652582159625</v>
      </c>
      <c r="E1558" s="171">
        <v>1.7758046614872382E-2</v>
      </c>
    </row>
    <row r="1559" spans="2:5">
      <c r="B1559" t="s">
        <v>2466</v>
      </c>
      <c r="C1559">
        <v>14.91</v>
      </c>
      <c r="D1559">
        <f t="shared" si="27"/>
        <v>0.12783661119515879</v>
      </c>
      <c r="E1559" s="171">
        <v>1.7747440273037526E-2</v>
      </c>
    </row>
    <row r="1560" spans="2:5">
      <c r="B1560" t="s">
        <v>3409</v>
      </c>
      <c r="C1560">
        <v>13.22</v>
      </c>
      <c r="D1560">
        <f t="shared" si="27"/>
        <v>-0.51073279052553666</v>
      </c>
      <c r="E1560" s="171">
        <v>1.7705927636643606E-2</v>
      </c>
    </row>
    <row r="1561" spans="2:5">
      <c r="B1561" t="s">
        <v>2200</v>
      </c>
      <c r="C1561">
        <v>27.02</v>
      </c>
      <c r="D1561">
        <f t="shared" si="27"/>
        <v>22.495652173913047</v>
      </c>
      <c r="E1561" s="171">
        <v>1.7702448210922744E-2</v>
      </c>
    </row>
    <row r="1562" spans="2:5">
      <c r="B1562" t="s">
        <v>6272</v>
      </c>
      <c r="C1562">
        <v>1.1499999999999999</v>
      </c>
      <c r="D1562">
        <f t="shared" si="27"/>
        <v>0</v>
      </c>
      <c r="E1562" s="171">
        <v>1.7699115044247805E-2</v>
      </c>
    </row>
    <row r="1563" spans="2:5">
      <c r="B1563" t="s">
        <v>7054</v>
      </c>
      <c r="C1563">
        <v>1.1499999999999999</v>
      </c>
      <c r="D1563">
        <f t="shared" si="27"/>
        <v>-0.88899613899613894</v>
      </c>
      <c r="E1563" s="171">
        <v>1.7699115044247805E-2</v>
      </c>
    </row>
    <row r="1564" spans="2:5">
      <c r="B1564" t="s">
        <v>3237</v>
      </c>
      <c r="C1564">
        <v>10.36</v>
      </c>
      <c r="D1564">
        <f t="shared" si="27"/>
        <v>0.19907407407407393</v>
      </c>
      <c r="E1564" s="171">
        <v>1.7681728880157142E-2</v>
      </c>
    </row>
    <row r="1565" spans="2:5">
      <c r="B1565" t="s">
        <v>2705</v>
      </c>
      <c r="C1565">
        <v>8.64</v>
      </c>
      <c r="D1565">
        <f t="shared" si="27"/>
        <v>-0.31861198738170343</v>
      </c>
      <c r="E1565" s="171">
        <v>1.766784452296824E-2</v>
      </c>
    </row>
    <row r="1566" spans="2:5">
      <c r="B1566" t="s">
        <v>4962</v>
      </c>
      <c r="C1566">
        <v>12.68</v>
      </c>
      <c r="D1566">
        <f t="shared" si="27"/>
        <v>6.3294797687861264</v>
      </c>
      <c r="E1566" s="171">
        <v>1.7656500802568125E-2</v>
      </c>
    </row>
    <row r="1567" spans="2:5">
      <c r="B1567" t="s">
        <v>6852</v>
      </c>
      <c r="C1567">
        <v>1.73</v>
      </c>
      <c r="D1567">
        <f t="shared" si="27"/>
        <v>-0.81256771397616467</v>
      </c>
      <c r="E1567" s="171">
        <v>1.7647058823529429E-2</v>
      </c>
    </row>
    <row r="1568" spans="2:5">
      <c r="B1568" t="s">
        <v>5264</v>
      </c>
      <c r="C1568">
        <v>9.23</v>
      </c>
      <c r="D1568">
        <f t="shared" si="27"/>
        <v>-0.48493303571428575</v>
      </c>
      <c r="E1568" s="171">
        <v>1.764057331863287E-2</v>
      </c>
    </row>
    <row r="1569" spans="2:5">
      <c r="B1569" t="s">
        <v>3815</v>
      </c>
      <c r="C1569">
        <v>17.920000000000002</v>
      </c>
      <c r="D1569">
        <f t="shared" si="27"/>
        <v>-0.18508412914961334</v>
      </c>
      <c r="E1569" s="171">
        <v>1.7603634298694052E-2</v>
      </c>
    </row>
    <row r="1570" spans="2:5">
      <c r="B1570" t="s">
        <v>1486</v>
      </c>
      <c r="C1570">
        <v>21.99</v>
      </c>
      <c r="D1570">
        <f t="shared" si="27"/>
        <v>0.58315334773218119</v>
      </c>
      <c r="E1570" s="171">
        <v>1.7584451642757938E-2</v>
      </c>
    </row>
    <row r="1571" spans="2:5">
      <c r="B1571" t="s">
        <v>1787</v>
      </c>
      <c r="C1571">
        <v>13.89</v>
      </c>
      <c r="D1571">
        <f t="shared" si="27"/>
        <v>-0.72743328100470961</v>
      </c>
      <c r="E1571" s="171">
        <v>1.7582417582417596E-2</v>
      </c>
    </row>
    <row r="1572" spans="2:5">
      <c r="B1572" t="s">
        <v>1180</v>
      </c>
      <c r="C1572">
        <v>50.96</v>
      </c>
      <c r="D1572">
        <f t="shared" si="27"/>
        <v>1.4429530201342282</v>
      </c>
      <c r="E1572" s="171">
        <v>1.757188498402561E-2</v>
      </c>
    </row>
    <row r="1573" spans="2:5">
      <c r="B1573" t="s">
        <v>3927</v>
      </c>
      <c r="C1573">
        <v>20.86</v>
      </c>
      <c r="D1573">
        <f t="shared" si="27"/>
        <v>10.988505747126437</v>
      </c>
      <c r="E1573" s="171">
        <v>1.7560975609756072E-2</v>
      </c>
    </row>
    <row r="1574" spans="2:5">
      <c r="B1574" t="s">
        <v>6450</v>
      </c>
      <c r="C1574">
        <v>1.74</v>
      </c>
      <c r="D1574">
        <f t="shared" si="27"/>
        <v>-0.97887836853605248</v>
      </c>
      <c r="E1574" s="171">
        <v>1.7543859649122823E-2</v>
      </c>
    </row>
    <row r="1575" spans="2:5">
      <c r="B1575" t="s">
        <v>1091</v>
      </c>
      <c r="C1575">
        <v>82.38</v>
      </c>
      <c r="D1575">
        <f t="shared" si="27"/>
        <v>7.3380566801619427</v>
      </c>
      <c r="E1575" s="171">
        <v>1.7539525691699628E-2</v>
      </c>
    </row>
    <row r="1576" spans="2:5">
      <c r="B1576" t="s">
        <v>5365</v>
      </c>
      <c r="C1576">
        <v>9.8800000000000008</v>
      </c>
      <c r="D1576">
        <f t="shared" si="27"/>
        <v>-0.29277022190408014</v>
      </c>
      <c r="E1576" s="171">
        <v>1.7507723995880527E-2</v>
      </c>
    </row>
    <row r="1577" spans="2:5">
      <c r="B1577" t="s">
        <v>3722</v>
      </c>
      <c r="C1577">
        <v>13.97</v>
      </c>
      <c r="D1577">
        <f t="shared" si="27"/>
        <v>6.9828571428571431</v>
      </c>
      <c r="E1577" s="171">
        <v>1.7479970866715239E-2</v>
      </c>
    </row>
    <row r="1578" spans="2:5">
      <c r="B1578" t="s">
        <v>6597</v>
      </c>
      <c r="C1578">
        <v>1.75</v>
      </c>
      <c r="D1578">
        <f t="shared" si="27"/>
        <v>-0.87526728439059154</v>
      </c>
      <c r="E1578" s="171">
        <v>1.7441860465116296E-2</v>
      </c>
    </row>
    <row r="1579" spans="2:5">
      <c r="B1579" t="s">
        <v>3189</v>
      </c>
      <c r="C1579">
        <v>14.03</v>
      </c>
      <c r="D1579">
        <f t="shared" si="27"/>
        <v>-0.89571874535454143</v>
      </c>
      <c r="E1579" s="171">
        <v>1.7403915881073258E-2</v>
      </c>
    </row>
    <row r="1580" spans="2:5">
      <c r="B1580" t="s">
        <v>706</v>
      </c>
      <c r="C1580">
        <v>134.54</v>
      </c>
      <c r="D1580">
        <f t="shared" si="27"/>
        <v>113.991452991453</v>
      </c>
      <c r="E1580" s="171">
        <v>1.7392619479733688E-2</v>
      </c>
    </row>
    <row r="1581" spans="2:5">
      <c r="B1581" t="s">
        <v>6990</v>
      </c>
      <c r="C1581">
        <v>1.17</v>
      </c>
      <c r="D1581">
        <f t="shared" si="27"/>
        <v>-0.93553719008264458</v>
      </c>
      <c r="E1581" s="171">
        <v>1.7391304347826105E-2</v>
      </c>
    </row>
    <row r="1582" spans="2:5">
      <c r="B1582" t="s">
        <v>3776</v>
      </c>
      <c r="C1582">
        <v>18.149999999999999</v>
      </c>
      <c r="D1582">
        <f t="shared" si="27"/>
        <v>-0.80258864476832714</v>
      </c>
      <c r="E1582" s="171">
        <v>1.7376681614349705E-2</v>
      </c>
    </row>
    <row r="1583" spans="2:5">
      <c r="B1583" t="s">
        <v>1026</v>
      </c>
      <c r="C1583">
        <v>91.94</v>
      </c>
      <c r="D1583">
        <f t="shared" si="27"/>
        <v>-0.21972333022150556</v>
      </c>
      <c r="E1583" s="171">
        <v>1.7373022020581975E-2</v>
      </c>
    </row>
    <row r="1584" spans="2:5">
      <c r="B1584" t="s">
        <v>813</v>
      </c>
      <c r="C1584">
        <v>117.83</v>
      </c>
      <c r="D1584">
        <f t="shared" si="27"/>
        <v>7.7216876387860838</v>
      </c>
      <c r="E1584" s="171">
        <v>1.7354515627698196E-2</v>
      </c>
    </row>
    <row r="1585" spans="2:5">
      <c r="B1585" t="s">
        <v>2540</v>
      </c>
      <c r="C1585">
        <v>13.51</v>
      </c>
      <c r="D1585">
        <f t="shared" si="27"/>
        <v>-0.25809994508511813</v>
      </c>
      <c r="E1585" s="171">
        <v>1.7319277108433766E-2</v>
      </c>
    </row>
    <row r="1586" spans="2:5">
      <c r="B1586" t="s">
        <v>1936</v>
      </c>
      <c r="C1586">
        <v>18.21</v>
      </c>
      <c r="D1586">
        <f t="shared" si="27"/>
        <v>1.057627118644068</v>
      </c>
      <c r="E1586" s="171">
        <v>1.7318435754190072E-2</v>
      </c>
    </row>
    <row r="1587" spans="2:5">
      <c r="B1587" t="s">
        <v>5169</v>
      </c>
      <c r="C1587">
        <v>8.85</v>
      </c>
      <c r="D1587">
        <f t="shared" si="27"/>
        <v>4</v>
      </c>
      <c r="E1587" s="171">
        <v>1.7241379310344869E-2</v>
      </c>
    </row>
    <row r="1588" spans="2:5">
      <c r="B1588" t="s">
        <v>6449</v>
      </c>
      <c r="C1588">
        <v>1.77</v>
      </c>
      <c r="D1588">
        <f t="shared" si="27"/>
        <v>0.50000000000000011</v>
      </c>
      <c r="E1588" s="171">
        <v>1.7241379310344845E-2</v>
      </c>
    </row>
    <row r="1589" spans="2:5">
      <c r="B1589" t="s">
        <v>7002</v>
      </c>
      <c r="C1589">
        <v>1.18</v>
      </c>
      <c r="D1589">
        <f t="shared" si="27"/>
        <v>-0.88235294117647056</v>
      </c>
      <c r="E1589" s="171">
        <v>1.7241379310344845E-2</v>
      </c>
    </row>
    <row r="1590" spans="2:5">
      <c r="B1590" t="s">
        <v>5120</v>
      </c>
      <c r="C1590">
        <v>10.029999999999999</v>
      </c>
      <c r="D1590">
        <f t="shared" si="27"/>
        <v>0.3076923076923076</v>
      </c>
      <c r="E1590" s="171">
        <v>1.724137931034482E-2</v>
      </c>
    </row>
    <row r="1591" spans="2:5">
      <c r="B1591" t="s">
        <v>5418</v>
      </c>
      <c r="C1591">
        <v>7.67</v>
      </c>
      <c r="D1591">
        <f t="shared" si="27"/>
        <v>-0.59396506087877188</v>
      </c>
      <c r="E1591" s="171">
        <v>1.7241379310344813E-2</v>
      </c>
    </row>
    <row r="1592" spans="2:5">
      <c r="B1592" t="s">
        <v>4596</v>
      </c>
      <c r="C1592">
        <v>18.89</v>
      </c>
      <c r="D1592">
        <f t="shared" si="27"/>
        <v>1.2841596130592505</v>
      </c>
      <c r="E1592" s="171">
        <v>1.7232094776521285E-2</v>
      </c>
    </row>
    <row r="1593" spans="2:5">
      <c r="B1593" t="s">
        <v>2723</v>
      </c>
      <c r="C1593">
        <v>8.27</v>
      </c>
      <c r="D1593">
        <f t="shared" si="27"/>
        <v>-0.30033840947546536</v>
      </c>
      <c r="E1593" s="171">
        <v>1.7220172201721867E-2</v>
      </c>
    </row>
    <row r="1594" spans="2:5">
      <c r="B1594" t="s">
        <v>5100</v>
      </c>
      <c r="C1594">
        <v>11.82</v>
      </c>
      <c r="D1594">
        <f t="shared" si="27"/>
        <v>0.53108808290155451</v>
      </c>
      <c r="E1594" s="171">
        <v>1.7211703958692003E-2</v>
      </c>
    </row>
    <row r="1595" spans="2:5">
      <c r="B1595" t="s">
        <v>4347</v>
      </c>
      <c r="C1595">
        <v>7.72</v>
      </c>
      <c r="D1595">
        <f t="shared" si="27"/>
        <v>5.4873949579831933</v>
      </c>
      <c r="E1595" s="171">
        <v>1.7127799736495374E-2</v>
      </c>
    </row>
    <row r="1596" spans="2:5">
      <c r="B1596" t="s">
        <v>6188</v>
      </c>
      <c r="C1596">
        <v>1.19</v>
      </c>
      <c r="D1596">
        <f t="shared" si="27"/>
        <v>0</v>
      </c>
      <c r="E1596" s="171">
        <v>1.709401709401711E-2</v>
      </c>
    </row>
    <row r="1597" spans="2:5">
      <c r="B1597" t="s">
        <v>6981</v>
      </c>
      <c r="C1597">
        <v>1.19</v>
      </c>
      <c r="D1597">
        <f t="shared" si="27"/>
        <v>-0.97405146096816397</v>
      </c>
      <c r="E1597" s="171">
        <v>1.709401709401711E-2</v>
      </c>
    </row>
    <row r="1598" spans="2:5">
      <c r="B1598" t="s">
        <v>1104</v>
      </c>
      <c r="C1598">
        <v>45.86</v>
      </c>
      <c r="D1598">
        <f t="shared" si="27"/>
        <v>8.6142557651991627</v>
      </c>
      <c r="E1598" s="171">
        <v>1.7076957196717587E-2</v>
      </c>
    </row>
    <row r="1599" spans="2:5">
      <c r="B1599" t="s">
        <v>5567</v>
      </c>
      <c r="C1599">
        <v>4.7699999999999996</v>
      </c>
      <c r="D1599">
        <f t="shared" si="27"/>
        <v>1.6648044692737427</v>
      </c>
      <c r="E1599" s="171">
        <v>1.7057569296375089E-2</v>
      </c>
    </row>
    <row r="1600" spans="2:5">
      <c r="B1600" t="s">
        <v>5970</v>
      </c>
      <c r="C1600">
        <v>1.79</v>
      </c>
      <c r="D1600">
        <f t="shared" si="27"/>
        <v>-0.66666666666666663</v>
      </c>
      <c r="E1600" s="171">
        <v>1.7045454545454562E-2</v>
      </c>
    </row>
    <row r="1601" spans="2:5">
      <c r="B1601" t="s">
        <v>5685</v>
      </c>
      <c r="C1601">
        <v>5.37</v>
      </c>
      <c r="D1601">
        <f t="shared" si="27"/>
        <v>-0.62552301255230114</v>
      </c>
      <c r="E1601" s="171">
        <v>1.7045454545454516E-2</v>
      </c>
    </row>
    <row r="1602" spans="2:5">
      <c r="B1602" t="s">
        <v>3094</v>
      </c>
      <c r="C1602">
        <v>14.34</v>
      </c>
      <c r="D1602">
        <f t="shared" si="27"/>
        <v>-0.2942913385826772</v>
      </c>
      <c r="E1602" s="171">
        <v>1.7021276595744695E-2</v>
      </c>
    </row>
    <row r="1603" spans="2:5">
      <c r="B1603" t="s">
        <v>4513</v>
      </c>
      <c r="C1603">
        <v>20.32</v>
      </c>
      <c r="D1603">
        <f t="shared" ref="D1603:D1666" si="28">(C1603-C1604)/C1604</f>
        <v>0.41602787456446</v>
      </c>
      <c r="E1603" s="171">
        <v>1.7017017017017008E-2</v>
      </c>
    </row>
    <row r="1604" spans="2:5">
      <c r="B1604" t="s">
        <v>3426</v>
      </c>
      <c r="C1604">
        <v>14.35</v>
      </c>
      <c r="D1604">
        <f t="shared" si="28"/>
        <v>0.71241050119331717</v>
      </c>
      <c r="E1604" s="171">
        <v>1.7009213323883787E-2</v>
      </c>
    </row>
    <row r="1605" spans="2:5">
      <c r="B1605" t="s">
        <v>2784</v>
      </c>
      <c r="C1605">
        <v>8.3800000000000008</v>
      </c>
      <c r="D1605">
        <f t="shared" si="28"/>
        <v>-0.7085217391304347</v>
      </c>
      <c r="E1605" s="171">
        <v>1.6990291262135991E-2</v>
      </c>
    </row>
    <row r="1606" spans="2:5">
      <c r="B1606" t="s">
        <v>2188</v>
      </c>
      <c r="C1606">
        <v>28.75</v>
      </c>
      <c r="D1606">
        <f t="shared" si="28"/>
        <v>1.664504170528267</v>
      </c>
      <c r="E1606" s="171">
        <v>1.6979129819596761E-2</v>
      </c>
    </row>
    <row r="1607" spans="2:5">
      <c r="B1607" t="s">
        <v>3675</v>
      </c>
      <c r="C1607">
        <v>10.79</v>
      </c>
      <c r="D1607">
        <f t="shared" si="28"/>
        <v>-0.91750764525993889</v>
      </c>
      <c r="E1607" s="171">
        <v>1.6965127238454263E-2</v>
      </c>
    </row>
    <row r="1608" spans="2:5">
      <c r="B1608" t="s">
        <v>451</v>
      </c>
      <c r="C1608">
        <v>130.80000000000001</v>
      </c>
      <c r="D1608">
        <f t="shared" si="28"/>
        <v>108.00000000000003</v>
      </c>
      <c r="E1608" s="171">
        <v>1.6949152542372933E-2</v>
      </c>
    </row>
    <row r="1609" spans="2:5">
      <c r="B1609" t="s">
        <v>7042</v>
      </c>
      <c r="C1609">
        <v>1.2</v>
      </c>
      <c r="D1609">
        <f t="shared" si="28"/>
        <v>-0.9737072743207712</v>
      </c>
      <c r="E1609" s="171">
        <v>1.6949152542372899E-2</v>
      </c>
    </row>
    <row r="1610" spans="2:5">
      <c r="B1610" t="s">
        <v>1108</v>
      </c>
      <c r="C1610">
        <v>45.64</v>
      </c>
      <c r="D1610">
        <f t="shared" si="28"/>
        <v>0.8082408874801903</v>
      </c>
      <c r="E1610" s="171">
        <v>1.6934046345811006E-2</v>
      </c>
    </row>
    <row r="1611" spans="2:5">
      <c r="B1611" t="s">
        <v>2268</v>
      </c>
      <c r="C1611">
        <v>25.24</v>
      </c>
      <c r="D1611">
        <f t="shared" si="28"/>
        <v>2.2276214833759589</v>
      </c>
      <c r="E1611" s="171">
        <v>1.6921837228041827E-2</v>
      </c>
    </row>
    <row r="1612" spans="2:5">
      <c r="B1612" t="s">
        <v>5415</v>
      </c>
      <c r="C1612">
        <v>7.82</v>
      </c>
      <c r="D1612">
        <f t="shared" si="28"/>
        <v>0.8530805687203793</v>
      </c>
      <c r="E1612" s="171">
        <v>1.6905071521456424E-2</v>
      </c>
    </row>
    <row r="1613" spans="2:5">
      <c r="B1613" t="s">
        <v>5542</v>
      </c>
      <c r="C1613">
        <v>4.22</v>
      </c>
      <c r="D1613">
        <f t="shared" si="28"/>
        <v>-0.7667219458264235</v>
      </c>
      <c r="E1613" s="171">
        <v>1.6867469879517927E-2</v>
      </c>
    </row>
    <row r="1614" spans="2:5">
      <c r="B1614" t="s">
        <v>2382</v>
      </c>
      <c r="C1614">
        <v>18.09</v>
      </c>
      <c r="D1614">
        <f t="shared" si="28"/>
        <v>0.30425378514780105</v>
      </c>
      <c r="E1614" s="171">
        <v>1.6863406408094476E-2</v>
      </c>
    </row>
    <row r="1615" spans="2:5">
      <c r="B1615" t="s">
        <v>1763</v>
      </c>
      <c r="C1615">
        <v>13.87</v>
      </c>
      <c r="D1615">
        <f t="shared" si="28"/>
        <v>-0.11543367346938779</v>
      </c>
      <c r="E1615" s="171">
        <v>1.6862170087976441E-2</v>
      </c>
    </row>
    <row r="1616" spans="2:5">
      <c r="B1616" t="s">
        <v>5083</v>
      </c>
      <c r="C1616">
        <v>15.68</v>
      </c>
      <c r="D1616">
        <f t="shared" si="28"/>
        <v>7.6629834254143638</v>
      </c>
      <c r="E1616" s="171">
        <v>1.6861219195849531E-2</v>
      </c>
    </row>
    <row r="1617" spans="2:5">
      <c r="B1617" t="s">
        <v>6428</v>
      </c>
      <c r="C1617">
        <v>1.81</v>
      </c>
      <c r="D1617">
        <f t="shared" si="28"/>
        <v>0</v>
      </c>
      <c r="E1617" s="171">
        <v>1.6853932584269676E-2</v>
      </c>
    </row>
    <row r="1618" spans="2:5">
      <c r="B1618" t="s">
        <v>6847</v>
      </c>
      <c r="C1618">
        <v>1.81</v>
      </c>
      <c r="D1618">
        <f t="shared" si="28"/>
        <v>-0.98926771420100801</v>
      </c>
      <c r="E1618" s="171">
        <v>1.6853932584269676E-2</v>
      </c>
    </row>
    <row r="1619" spans="2:5">
      <c r="B1619" t="s">
        <v>613</v>
      </c>
      <c r="C1619">
        <v>168.65</v>
      </c>
      <c r="D1619">
        <f t="shared" si="28"/>
        <v>68.690082644628106</v>
      </c>
      <c r="E1619" s="171">
        <v>1.6821415651754441E-2</v>
      </c>
    </row>
    <row r="1620" spans="2:5">
      <c r="B1620" t="s">
        <v>7708</v>
      </c>
      <c r="C1620">
        <v>2.42</v>
      </c>
      <c r="D1620">
        <f t="shared" si="28"/>
        <v>-0.98246884960880909</v>
      </c>
      <c r="E1620" s="171">
        <v>1.6806722689075647E-2</v>
      </c>
    </row>
    <row r="1621" spans="2:5">
      <c r="B1621" t="s">
        <v>434</v>
      </c>
      <c r="C1621">
        <v>138.04</v>
      </c>
      <c r="D1621">
        <f t="shared" si="28"/>
        <v>8.493810178817057</v>
      </c>
      <c r="E1621" s="171">
        <v>1.6794342958161471E-2</v>
      </c>
    </row>
    <row r="1622" spans="2:5">
      <c r="B1622" t="s">
        <v>4759</v>
      </c>
      <c r="C1622">
        <v>14.54</v>
      </c>
      <c r="D1622">
        <f t="shared" si="28"/>
        <v>-0.83340971585701196</v>
      </c>
      <c r="E1622" s="171">
        <v>1.6783216783216672E-2</v>
      </c>
    </row>
    <row r="1623" spans="2:5">
      <c r="B1623" t="s">
        <v>1075</v>
      </c>
      <c r="C1623">
        <v>87.28</v>
      </c>
      <c r="D1623">
        <f t="shared" si="28"/>
        <v>9.280329799764429</v>
      </c>
      <c r="E1623" s="171">
        <v>1.6775396085740885E-2</v>
      </c>
    </row>
    <row r="1624" spans="2:5">
      <c r="B1624" t="s">
        <v>2748</v>
      </c>
      <c r="C1624">
        <v>8.49</v>
      </c>
      <c r="D1624">
        <f t="shared" si="28"/>
        <v>3.6648351648351647</v>
      </c>
      <c r="E1624" s="171">
        <v>1.6766467065868332E-2</v>
      </c>
    </row>
    <row r="1625" spans="2:5">
      <c r="B1625" t="s">
        <v>6352</v>
      </c>
      <c r="C1625">
        <v>1.82</v>
      </c>
      <c r="D1625">
        <f t="shared" si="28"/>
        <v>-0.93029490616621979</v>
      </c>
      <c r="E1625" s="171">
        <v>1.6759776536312863E-2</v>
      </c>
    </row>
    <row r="1626" spans="2:5">
      <c r="B1626" t="s">
        <v>1462</v>
      </c>
      <c r="C1626">
        <v>26.11</v>
      </c>
      <c r="D1626">
        <f t="shared" si="28"/>
        <v>0.34310699588477356</v>
      </c>
      <c r="E1626" s="171">
        <v>1.6744548286604349E-2</v>
      </c>
    </row>
    <row r="1627" spans="2:5">
      <c r="B1627" t="s">
        <v>1703</v>
      </c>
      <c r="C1627">
        <v>19.440000000000001</v>
      </c>
      <c r="D1627">
        <f t="shared" si="28"/>
        <v>1.284371327849589</v>
      </c>
      <c r="E1627" s="171">
        <v>1.673640167364018E-2</v>
      </c>
    </row>
    <row r="1628" spans="2:5">
      <c r="B1628" t="s">
        <v>5331</v>
      </c>
      <c r="C1628">
        <v>8.51</v>
      </c>
      <c r="D1628">
        <f t="shared" si="28"/>
        <v>-0.4167237834132968</v>
      </c>
      <c r="E1628" s="171">
        <v>1.6726403823178086E-2</v>
      </c>
    </row>
    <row r="1629" spans="2:5">
      <c r="B1629" t="s">
        <v>3743</v>
      </c>
      <c r="C1629">
        <v>14.59</v>
      </c>
      <c r="D1629">
        <f t="shared" si="28"/>
        <v>1.1808669656203288</v>
      </c>
      <c r="E1629" s="171">
        <v>1.6724738675958202E-2</v>
      </c>
    </row>
    <row r="1630" spans="2:5">
      <c r="B1630" t="s">
        <v>5620</v>
      </c>
      <c r="C1630">
        <v>6.69</v>
      </c>
      <c r="D1630">
        <f t="shared" si="28"/>
        <v>-0.57711757269279385</v>
      </c>
      <c r="E1630" s="171">
        <v>1.6717325227963573E-2</v>
      </c>
    </row>
    <row r="1631" spans="2:5">
      <c r="B1631" t="s">
        <v>4008</v>
      </c>
      <c r="C1631">
        <v>15.82</v>
      </c>
      <c r="D1631">
        <f t="shared" si="28"/>
        <v>-0.13362541073384454</v>
      </c>
      <c r="E1631" s="171">
        <v>1.6709511568123378E-2</v>
      </c>
    </row>
    <row r="1632" spans="2:5">
      <c r="B1632" t="s">
        <v>3820</v>
      </c>
      <c r="C1632">
        <v>18.260000000000002</v>
      </c>
      <c r="D1632">
        <f t="shared" si="28"/>
        <v>-0.615578947368421</v>
      </c>
      <c r="E1632" s="171">
        <v>1.6703786191536788E-2</v>
      </c>
    </row>
    <row r="1633" spans="2:5">
      <c r="B1633" t="s">
        <v>1369</v>
      </c>
      <c r="C1633">
        <v>47.5</v>
      </c>
      <c r="D1633">
        <f t="shared" si="28"/>
        <v>4.1969365426695839</v>
      </c>
      <c r="E1633" s="171">
        <v>1.669520547945208E-2</v>
      </c>
    </row>
    <row r="1634" spans="2:5">
      <c r="B1634" t="s">
        <v>5162</v>
      </c>
      <c r="C1634">
        <v>9.14</v>
      </c>
      <c r="D1634">
        <f t="shared" si="28"/>
        <v>-0.62510254306808855</v>
      </c>
      <c r="E1634" s="171">
        <v>1.668520578420471E-2</v>
      </c>
    </row>
    <row r="1635" spans="2:5">
      <c r="B1635" t="s">
        <v>4650</v>
      </c>
      <c r="C1635">
        <v>24.38</v>
      </c>
      <c r="D1635">
        <f t="shared" si="28"/>
        <v>-0.81569398246144542</v>
      </c>
      <c r="E1635" s="171">
        <v>1.6680567139282676E-2</v>
      </c>
    </row>
    <row r="1636" spans="2:5">
      <c r="B1636" t="s">
        <v>440</v>
      </c>
      <c r="C1636">
        <v>132.28</v>
      </c>
      <c r="D1636">
        <f t="shared" si="28"/>
        <v>6.7492677211482137</v>
      </c>
      <c r="E1636" s="171">
        <v>1.6678195373145702E-2</v>
      </c>
    </row>
    <row r="1637" spans="2:5">
      <c r="B1637" t="s">
        <v>3006</v>
      </c>
      <c r="C1637">
        <v>17.07</v>
      </c>
      <c r="D1637">
        <f t="shared" si="28"/>
        <v>-0.34897025171624713</v>
      </c>
      <c r="E1637" s="171">
        <v>1.6676593210244263E-2</v>
      </c>
    </row>
    <row r="1638" spans="2:5">
      <c r="B1638" t="s">
        <v>2204</v>
      </c>
      <c r="C1638">
        <v>26.22</v>
      </c>
      <c r="D1638">
        <f t="shared" si="28"/>
        <v>1.046838407494145</v>
      </c>
      <c r="E1638" s="171">
        <v>1.6673129119813872E-2</v>
      </c>
    </row>
    <row r="1639" spans="2:5">
      <c r="B1639" t="s">
        <v>3122</v>
      </c>
      <c r="C1639">
        <v>12.81</v>
      </c>
      <c r="D1639">
        <f t="shared" si="28"/>
        <v>0.23529411764705896</v>
      </c>
      <c r="E1639" s="171">
        <v>1.6666666666666736E-2</v>
      </c>
    </row>
    <row r="1640" spans="2:5">
      <c r="B1640" t="s">
        <v>5215</v>
      </c>
      <c r="C1640">
        <v>10.37</v>
      </c>
      <c r="D1640">
        <f t="shared" si="28"/>
        <v>-0.34697732997481118</v>
      </c>
      <c r="E1640" s="171">
        <v>1.6666666666666659E-2</v>
      </c>
    </row>
    <row r="1641" spans="2:5">
      <c r="B1641" t="s">
        <v>4204</v>
      </c>
      <c r="C1641">
        <v>15.88</v>
      </c>
      <c r="D1641">
        <f t="shared" si="28"/>
        <v>-0.8769945778466306</v>
      </c>
      <c r="E1641" s="171">
        <v>1.6645326504481535E-2</v>
      </c>
    </row>
    <row r="1642" spans="2:5">
      <c r="B1642" t="s">
        <v>788</v>
      </c>
      <c r="C1642">
        <v>129.1</v>
      </c>
      <c r="D1642">
        <f t="shared" si="28"/>
        <v>11.401536983669548</v>
      </c>
      <c r="E1642" s="171">
        <v>1.661548153397905E-2</v>
      </c>
    </row>
    <row r="1643" spans="2:5">
      <c r="B1643" t="s">
        <v>3367</v>
      </c>
      <c r="C1643">
        <v>10.41</v>
      </c>
      <c r="D1643">
        <f t="shared" si="28"/>
        <v>3.2489795918367346</v>
      </c>
      <c r="E1643" s="171">
        <v>1.6601562499999993E-2</v>
      </c>
    </row>
    <row r="1644" spans="2:5">
      <c r="B1644" t="s">
        <v>7690</v>
      </c>
      <c r="C1644">
        <v>2.4500000000000002</v>
      </c>
      <c r="D1644">
        <f t="shared" si="28"/>
        <v>-0.98388369951322197</v>
      </c>
      <c r="E1644" s="171">
        <v>1.6597510373443997E-2</v>
      </c>
    </row>
    <row r="1645" spans="2:5">
      <c r="B1645" t="s">
        <v>540</v>
      </c>
      <c r="C1645">
        <v>152.02000000000001</v>
      </c>
      <c r="D1645">
        <f t="shared" si="28"/>
        <v>14.496432212028543</v>
      </c>
      <c r="E1645" s="171">
        <v>1.658419152066349E-2</v>
      </c>
    </row>
    <row r="1646" spans="2:5">
      <c r="B1646" t="s">
        <v>5249</v>
      </c>
      <c r="C1646">
        <v>9.81</v>
      </c>
      <c r="D1646">
        <f t="shared" si="28"/>
        <v>-0.9085826111266424</v>
      </c>
      <c r="E1646" s="171">
        <v>1.6580310880829029E-2</v>
      </c>
    </row>
    <row r="1647" spans="2:5">
      <c r="B1647" t="s">
        <v>975</v>
      </c>
      <c r="C1647">
        <v>107.31</v>
      </c>
      <c r="D1647">
        <f t="shared" si="28"/>
        <v>57.320652173913039</v>
      </c>
      <c r="E1647" s="171">
        <v>1.6578249336870025E-2</v>
      </c>
    </row>
    <row r="1648" spans="2:5">
      <c r="B1648" t="s">
        <v>6066</v>
      </c>
      <c r="C1648">
        <v>1.84</v>
      </c>
      <c r="D1648">
        <f t="shared" si="28"/>
        <v>0</v>
      </c>
      <c r="E1648" s="171">
        <v>1.6574585635359129E-2</v>
      </c>
    </row>
    <row r="1649" spans="2:5">
      <c r="B1649" t="s">
        <v>7512</v>
      </c>
      <c r="C1649">
        <v>1.84</v>
      </c>
      <c r="D1649">
        <f t="shared" si="28"/>
        <v>-0.98429900162129869</v>
      </c>
      <c r="E1649" s="171">
        <v>1.6574585635359129E-2</v>
      </c>
    </row>
    <row r="1650" spans="2:5">
      <c r="B1650" t="s">
        <v>800</v>
      </c>
      <c r="C1650">
        <v>117.19</v>
      </c>
      <c r="D1650">
        <f t="shared" si="28"/>
        <v>18.086319218241044</v>
      </c>
      <c r="E1650" s="171">
        <v>1.6568355308813294E-2</v>
      </c>
    </row>
    <row r="1651" spans="2:5">
      <c r="B1651" t="s">
        <v>5502</v>
      </c>
      <c r="C1651">
        <v>6.14</v>
      </c>
      <c r="D1651">
        <f t="shared" si="28"/>
        <v>-0.5247678018575852</v>
      </c>
      <c r="E1651" s="171">
        <v>1.6556291390728419E-2</v>
      </c>
    </row>
    <row r="1652" spans="2:5">
      <c r="B1652" t="s">
        <v>4995</v>
      </c>
      <c r="C1652">
        <v>12.92</v>
      </c>
      <c r="D1652">
        <f t="shared" si="28"/>
        <v>4.9553208773354951E-2</v>
      </c>
      <c r="E1652" s="171">
        <v>1.6522423288748943E-2</v>
      </c>
    </row>
    <row r="1653" spans="2:5">
      <c r="B1653" t="s">
        <v>2851</v>
      </c>
      <c r="C1653">
        <v>12.31</v>
      </c>
      <c r="D1653">
        <f t="shared" si="28"/>
        <v>-0.1671177266576454</v>
      </c>
      <c r="E1653" s="171">
        <v>1.6515276630883657E-2</v>
      </c>
    </row>
    <row r="1654" spans="2:5">
      <c r="B1654" t="s">
        <v>4075</v>
      </c>
      <c r="C1654">
        <v>14.78</v>
      </c>
      <c r="D1654">
        <f t="shared" si="28"/>
        <v>-0.88302334784329239</v>
      </c>
      <c r="E1654" s="171">
        <v>1.6506189821182959E-2</v>
      </c>
    </row>
    <row r="1655" spans="2:5">
      <c r="B1655" t="s">
        <v>778</v>
      </c>
      <c r="C1655">
        <v>126.35</v>
      </c>
      <c r="D1655">
        <f t="shared" si="28"/>
        <v>2.2539273757404068</v>
      </c>
      <c r="E1655" s="171">
        <v>1.6492357200321779E-2</v>
      </c>
    </row>
    <row r="1656" spans="2:5">
      <c r="B1656" t="s">
        <v>1383</v>
      </c>
      <c r="C1656">
        <v>38.83</v>
      </c>
      <c r="D1656">
        <f t="shared" si="28"/>
        <v>-0.65202975176987188</v>
      </c>
      <c r="E1656" s="171">
        <v>1.649214659685852E-2</v>
      </c>
    </row>
    <row r="1657" spans="2:5">
      <c r="B1657" t="s">
        <v>957</v>
      </c>
      <c r="C1657">
        <v>111.59</v>
      </c>
      <c r="D1657">
        <f t="shared" si="28"/>
        <v>59.318918918918918</v>
      </c>
      <c r="E1657" s="171">
        <v>1.6487520495536548E-2</v>
      </c>
    </row>
    <row r="1658" spans="2:5">
      <c r="B1658" t="s">
        <v>6073</v>
      </c>
      <c r="C1658">
        <v>1.85</v>
      </c>
      <c r="D1658">
        <f t="shared" si="28"/>
        <v>-0.85008103727714757</v>
      </c>
      <c r="E1658" s="171">
        <v>1.6483516483516498E-2</v>
      </c>
    </row>
    <row r="1659" spans="2:5">
      <c r="B1659" t="s">
        <v>4944</v>
      </c>
      <c r="C1659">
        <v>12.34</v>
      </c>
      <c r="D1659">
        <f t="shared" si="28"/>
        <v>0.81737849779086891</v>
      </c>
      <c r="E1659" s="171">
        <v>1.6474464579901094E-2</v>
      </c>
    </row>
    <row r="1660" spans="2:5">
      <c r="B1660" t="s">
        <v>5658</v>
      </c>
      <c r="C1660">
        <v>6.79</v>
      </c>
      <c r="D1660">
        <f t="shared" si="28"/>
        <v>9.870550161812304E-2</v>
      </c>
      <c r="E1660" s="171">
        <v>1.6467065868263523E-2</v>
      </c>
    </row>
    <row r="1661" spans="2:5">
      <c r="B1661" t="s">
        <v>5485</v>
      </c>
      <c r="C1661">
        <v>6.18</v>
      </c>
      <c r="D1661">
        <f t="shared" si="28"/>
        <v>-0.2313432835820895</v>
      </c>
      <c r="E1661" s="171">
        <v>1.6447368421052572E-2</v>
      </c>
    </row>
    <row r="1662" spans="2:5">
      <c r="B1662" t="s">
        <v>2717</v>
      </c>
      <c r="C1662">
        <v>8.0399999999999991</v>
      </c>
      <c r="D1662">
        <f t="shared" si="28"/>
        <v>-0.51856287425149705</v>
      </c>
      <c r="E1662" s="171">
        <v>1.6434892541087105E-2</v>
      </c>
    </row>
    <row r="1663" spans="2:5">
      <c r="B1663" t="s">
        <v>4201</v>
      </c>
      <c r="C1663">
        <v>16.7</v>
      </c>
      <c r="D1663">
        <f t="shared" si="28"/>
        <v>-0.8689476575374715</v>
      </c>
      <c r="E1663" s="171">
        <v>1.6433353621424198E-2</v>
      </c>
    </row>
    <row r="1664" spans="2:5">
      <c r="B1664" t="s">
        <v>737</v>
      </c>
      <c r="C1664">
        <v>127.43</v>
      </c>
      <c r="D1664">
        <f t="shared" si="28"/>
        <v>67.510752688172047</v>
      </c>
      <c r="E1664" s="171">
        <v>1.6431363165031524E-2</v>
      </c>
    </row>
    <row r="1665" spans="2:5">
      <c r="B1665" t="s">
        <v>6777</v>
      </c>
      <c r="C1665">
        <v>1.86</v>
      </c>
      <c r="D1665">
        <f t="shared" si="28"/>
        <v>0</v>
      </c>
      <c r="E1665" s="171">
        <v>1.6393442622950834E-2</v>
      </c>
    </row>
    <row r="1666" spans="2:5">
      <c r="B1666" t="s">
        <v>7175</v>
      </c>
      <c r="C1666">
        <v>1.86</v>
      </c>
      <c r="D1666">
        <f t="shared" si="28"/>
        <v>-0.89660922734852699</v>
      </c>
      <c r="E1666" s="171">
        <v>1.6393442622950834E-2</v>
      </c>
    </row>
    <row r="1667" spans="2:5">
      <c r="B1667" t="s">
        <v>2339</v>
      </c>
      <c r="C1667">
        <v>17.989999999999998</v>
      </c>
      <c r="D1667">
        <f t="shared" ref="D1667:D1730" si="29">(C1667-C1668)/C1668</f>
        <v>-0.14739336492891009</v>
      </c>
      <c r="E1667" s="171">
        <v>1.6384180790960403E-2</v>
      </c>
    </row>
    <row r="1668" spans="2:5">
      <c r="B1668" t="s">
        <v>1972</v>
      </c>
      <c r="C1668">
        <v>21.1</v>
      </c>
      <c r="D1668">
        <f t="shared" si="29"/>
        <v>0.47759103641456602</v>
      </c>
      <c r="E1668" s="171">
        <v>1.6377649325626197E-2</v>
      </c>
    </row>
    <row r="1669" spans="2:5">
      <c r="B1669" t="s">
        <v>3186</v>
      </c>
      <c r="C1669">
        <v>14.28</v>
      </c>
      <c r="D1669">
        <f t="shared" si="29"/>
        <v>0.53218884120171661</v>
      </c>
      <c r="E1669" s="171">
        <v>1.637010676156574E-2</v>
      </c>
    </row>
    <row r="1670" spans="2:5">
      <c r="B1670" t="s">
        <v>5241</v>
      </c>
      <c r="C1670">
        <v>9.32</v>
      </c>
      <c r="D1670">
        <f t="shared" si="29"/>
        <v>0.24932975871313678</v>
      </c>
      <c r="E1670" s="171">
        <v>1.6357688113413343E-2</v>
      </c>
    </row>
    <row r="1671" spans="2:5">
      <c r="B1671" t="s">
        <v>5420</v>
      </c>
      <c r="C1671">
        <v>7.46</v>
      </c>
      <c r="D1671">
        <f t="shared" si="29"/>
        <v>-0.53893695920889984</v>
      </c>
      <c r="E1671" s="171">
        <v>1.6348773841961869E-2</v>
      </c>
    </row>
    <row r="1672" spans="2:5">
      <c r="B1672" t="s">
        <v>4015</v>
      </c>
      <c r="C1672">
        <v>16.18</v>
      </c>
      <c r="D1672">
        <f t="shared" si="29"/>
        <v>-0.39536621823617346</v>
      </c>
      <c r="E1672" s="171">
        <v>1.6331658291457274E-2</v>
      </c>
    </row>
    <row r="1673" spans="2:5">
      <c r="B1673" t="s">
        <v>2244</v>
      </c>
      <c r="C1673">
        <v>26.76</v>
      </c>
      <c r="D1673">
        <f t="shared" si="29"/>
        <v>1.2601351351351353</v>
      </c>
      <c r="E1673" s="171">
        <v>1.6331181162172553E-2</v>
      </c>
    </row>
    <row r="1674" spans="2:5">
      <c r="B1674" t="s">
        <v>3507</v>
      </c>
      <c r="C1674">
        <v>11.84</v>
      </c>
      <c r="D1674">
        <f t="shared" si="29"/>
        <v>5.3315508021390361</v>
      </c>
      <c r="E1674" s="171">
        <v>1.6309012875536436E-2</v>
      </c>
    </row>
    <row r="1675" spans="2:5">
      <c r="B1675" t="s">
        <v>5843</v>
      </c>
      <c r="C1675">
        <v>1.87</v>
      </c>
      <c r="D1675">
        <f t="shared" si="29"/>
        <v>0</v>
      </c>
      <c r="E1675" s="171">
        <v>1.630434782608697E-2</v>
      </c>
    </row>
    <row r="1676" spans="2:5">
      <c r="B1676" t="s">
        <v>7135</v>
      </c>
      <c r="C1676">
        <v>1.87</v>
      </c>
      <c r="D1676">
        <f t="shared" si="29"/>
        <v>0</v>
      </c>
      <c r="E1676" s="171">
        <v>1.630434782608697E-2</v>
      </c>
    </row>
    <row r="1677" spans="2:5">
      <c r="B1677" t="s">
        <v>7171</v>
      </c>
      <c r="C1677">
        <v>1.87</v>
      </c>
      <c r="D1677">
        <f t="shared" si="29"/>
        <v>-0.80021367521367515</v>
      </c>
      <c r="E1677" s="171">
        <v>1.630434782608697E-2</v>
      </c>
    </row>
    <row r="1678" spans="2:5">
      <c r="B1678" t="s">
        <v>4847</v>
      </c>
      <c r="C1678">
        <v>9.36</v>
      </c>
      <c r="D1678">
        <f t="shared" si="29"/>
        <v>-0.50026695141484256</v>
      </c>
      <c r="E1678" s="171">
        <v>1.6286644951139909E-2</v>
      </c>
    </row>
    <row r="1679" spans="2:5">
      <c r="B1679" t="s">
        <v>1817</v>
      </c>
      <c r="C1679">
        <v>18.73</v>
      </c>
      <c r="D1679">
        <f t="shared" si="29"/>
        <v>6.492</v>
      </c>
      <c r="E1679" s="171">
        <v>1.6277807921866561E-2</v>
      </c>
    </row>
    <row r="1680" spans="2:5">
      <c r="B1680" t="s">
        <v>7688</v>
      </c>
      <c r="C1680">
        <v>2.5</v>
      </c>
      <c r="D1680">
        <f t="shared" si="29"/>
        <v>-0.83355525965379496</v>
      </c>
      <c r="E1680" s="171">
        <v>1.6260162601626032E-2</v>
      </c>
    </row>
    <row r="1681" spans="2:5">
      <c r="B1681" t="s">
        <v>4074</v>
      </c>
      <c r="C1681">
        <v>15.02</v>
      </c>
      <c r="D1681">
        <f t="shared" si="29"/>
        <v>-0.25012481278082882</v>
      </c>
      <c r="E1681" s="171">
        <v>1.6238159675236823E-2</v>
      </c>
    </row>
    <row r="1682" spans="2:5">
      <c r="B1682" t="s">
        <v>3973</v>
      </c>
      <c r="C1682">
        <v>20.03</v>
      </c>
      <c r="D1682">
        <f t="shared" si="29"/>
        <v>0.4493487698986976</v>
      </c>
      <c r="E1682" s="171">
        <v>1.6235413495687481E-2</v>
      </c>
    </row>
    <row r="1683" spans="2:5">
      <c r="B1683" t="s">
        <v>2923</v>
      </c>
      <c r="C1683">
        <v>13.82</v>
      </c>
      <c r="D1683">
        <f t="shared" si="29"/>
        <v>-0.91379740518962083</v>
      </c>
      <c r="E1683" s="171">
        <v>1.6176470588235341E-2</v>
      </c>
    </row>
    <row r="1684" spans="2:5">
      <c r="B1684" t="s">
        <v>583</v>
      </c>
      <c r="C1684">
        <v>160.32</v>
      </c>
      <c r="D1684">
        <f t="shared" si="29"/>
        <v>12.40468227424749</v>
      </c>
      <c r="E1684" s="171">
        <v>1.6162768587183768E-2</v>
      </c>
    </row>
    <row r="1685" spans="2:5">
      <c r="B1685" t="s">
        <v>4301</v>
      </c>
      <c r="C1685">
        <v>11.96</v>
      </c>
      <c r="D1685">
        <f t="shared" si="29"/>
        <v>3.7460317460317465</v>
      </c>
      <c r="E1685" s="171">
        <v>1.6142735768904102E-2</v>
      </c>
    </row>
    <row r="1686" spans="2:5">
      <c r="B1686" t="s">
        <v>5800</v>
      </c>
      <c r="C1686">
        <v>2.52</v>
      </c>
      <c r="D1686">
        <f t="shared" si="29"/>
        <v>1</v>
      </c>
      <c r="E1686" s="171">
        <v>1.612903225806453E-2</v>
      </c>
    </row>
    <row r="1687" spans="2:5">
      <c r="B1687" t="s">
        <v>6514</v>
      </c>
      <c r="C1687">
        <v>1.26</v>
      </c>
      <c r="D1687">
        <f t="shared" si="29"/>
        <v>-0.33333333333333331</v>
      </c>
      <c r="E1687" s="171">
        <v>1.612903225806453E-2</v>
      </c>
    </row>
    <row r="1688" spans="2:5">
      <c r="B1688" t="s">
        <v>7173</v>
      </c>
      <c r="C1688">
        <v>1.89</v>
      </c>
      <c r="D1688">
        <f t="shared" si="29"/>
        <v>-0.89660831509846828</v>
      </c>
      <c r="E1688" s="171">
        <v>1.6129032258064412E-2</v>
      </c>
    </row>
    <row r="1689" spans="2:5">
      <c r="B1689" t="s">
        <v>2338</v>
      </c>
      <c r="C1689">
        <v>18.28</v>
      </c>
      <c r="D1689">
        <f t="shared" si="29"/>
        <v>0.52206494587843477</v>
      </c>
      <c r="E1689" s="171">
        <v>1.6120066703724442E-2</v>
      </c>
    </row>
    <row r="1690" spans="2:5">
      <c r="B1690" t="s">
        <v>2899</v>
      </c>
      <c r="C1690">
        <v>12.01</v>
      </c>
      <c r="D1690">
        <f t="shared" si="29"/>
        <v>-0.75960768614891916</v>
      </c>
      <c r="E1690" s="171">
        <v>1.6074450084602326E-2</v>
      </c>
    </row>
    <row r="1691" spans="2:5">
      <c r="B1691" t="s">
        <v>1339</v>
      </c>
      <c r="C1691">
        <v>49.96</v>
      </c>
      <c r="D1691">
        <f t="shared" si="29"/>
        <v>25.294736842105266</v>
      </c>
      <c r="E1691" s="171">
        <v>1.6066707341875108E-2</v>
      </c>
    </row>
    <row r="1692" spans="2:5">
      <c r="B1692" t="s">
        <v>6070</v>
      </c>
      <c r="C1692">
        <v>1.9</v>
      </c>
      <c r="D1692">
        <f t="shared" si="29"/>
        <v>0</v>
      </c>
      <c r="E1692" s="171">
        <v>1.6042780748662996E-2</v>
      </c>
    </row>
    <row r="1693" spans="2:5">
      <c r="B1693" t="s">
        <v>7134</v>
      </c>
      <c r="C1693">
        <v>1.9</v>
      </c>
      <c r="D1693">
        <f t="shared" si="29"/>
        <v>-0.80021030494216605</v>
      </c>
      <c r="E1693" s="171">
        <v>1.6042780748662996E-2</v>
      </c>
    </row>
    <row r="1694" spans="2:5">
      <c r="B1694" t="s">
        <v>4846</v>
      </c>
      <c r="C1694">
        <v>9.51</v>
      </c>
      <c r="D1694">
        <f t="shared" si="29"/>
        <v>-0.28603603603603606</v>
      </c>
      <c r="E1694" s="171">
        <v>1.6025641025641066E-2</v>
      </c>
    </row>
    <row r="1695" spans="2:5">
      <c r="B1695" t="s">
        <v>5033</v>
      </c>
      <c r="C1695">
        <v>13.32</v>
      </c>
      <c r="D1695">
        <f t="shared" si="29"/>
        <v>0.90285714285714291</v>
      </c>
      <c r="E1695" s="171">
        <v>1.6018306636155673E-2</v>
      </c>
    </row>
    <row r="1696" spans="2:5">
      <c r="B1696" t="s">
        <v>4340</v>
      </c>
      <c r="C1696">
        <v>7</v>
      </c>
      <c r="D1696">
        <f t="shared" si="29"/>
        <v>-0.66682532127558303</v>
      </c>
      <c r="E1696" s="171">
        <v>1.5965166908563182E-2</v>
      </c>
    </row>
    <row r="1697" spans="2:5">
      <c r="B1697" t="s">
        <v>2057</v>
      </c>
      <c r="C1697">
        <v>21.01</v>
      </c>
      <c r="D1697">
        <f t="shared" si="29"/>
        <v>10.000000000000002</v>
      </c>
      <c r="E1697" s="171">
        <v>1.5957446808510727E-2</v>
      </c>
    </row>
    <row r="1698" spans="2:5">
      <c r="B1698" t="s">
        <v>6064</v>
      </c>
      <c r="C1698">
        <v>1.91</v>
      </c>
      <c r="D1698">
        <f t="shared" si="29"/>
        <v>0</v>
      </c>
      <c r="E1698" s="171">
        <v>1.5957446808510654E-2</v>
      </c>
    </row>
    <row r="1699" spans="2:5">
      <c r="B1699" t="s">
        <v>7166</v>
      </c>
      <c r="C1699">
        <v>1.91</v>
      </c>
      <c r="D1699">
        <f t="shared" si="29"/>
        <v>-0.98140395287703242</v>
      </c>
      <c r="E1699" s="171">
        <v>1.5957446808510654E-2</v>
      </c>
    </row>
    <row r="1700" spans="2:5">
      <c r="B1700" t="s">
        <v>916</v>
      </c>
      <c r="C1700">
        <v>102.71</v>
      </c>
      <c r="D1700">
        <f t="shared" si="29"/>
        <v>9.0597453476983336</v>
      </c>
      <c r="E1700" s="171">
        <v>1.5924826904055386E-2</v>
      </c>
    </row>
    <row r="1701" spans="2:5">
      <c r="B1701" t="s">
        <v>4886</v>
      </c>
      <c r="C1701">
        <v>10.210000000000001</v>
      </c>
      <c r="D1701">
        <f t="shared" si="29"/>
        <v>-0.50024473813020065</v>
      </c>
      <c r="E1701" s="171">
        <v>1.5920398009950262E-2</v>
      </c>
    </row>
    <row r="1702" spans="2:5">
      <c r="B1702" t="s">
        <v>1953</v>
      </c>
      <c r="C1702">
        <v>20.43</v>
      </c>
      <c r="D1702">
        <f t="shared" si="29"/>
        <v>-0.80740950226244346</v>
      </c>
      <c r="E1702" s="171">
        <v>1.5912481352560931E-2</v>
      </c>
    </row>
    <row r="1703" spans="2:5">
      <c r="B1703" t="s">
        <v>964</v>
      </c>
      <c r="C1703">
        <v>106.08</v>
      </c>
      <c r="D1703">
        <f t="shared" si="29"/>
        <v>11.765342960288807</v>
      </c>
      <c r="E1703" s="171">
        <v>1.5897337674774914E-2</v>
      </c>
    </row>
    <row r="1704" spans="2:5">
      <c r="B1704" t="s">
        <v>2678</v>
      </c>
      <c r="C1704">
        <v>8.31</v>
      </c>
      <c r="D1704">
        <f t="shared" si="29"/>
        <v>-0.35027365129007026</v>
      </c>
      <c r="E1704" s="171">
        <v>1.5892420537897408E-2</v>
      </c>
    </row>
    <row r="1705" spans="2:5">
      <c r="B1705" t="s">
        <v>3171</v>
      </c>
      <c r="C1705">
        <v>12.79</v>
      </c>
      <c r="D1705">
        <f t="shared" si="29"/>
        <v>-9.0973702914001503E-2</v>
      </c>
      <c r="E1705" s="171">
        <v>1.588562351072274E-2</v>
      </c>
    </row>
    <row r="1706" spans="2:5">
      <c r="B1706" t="s">
        <v>2937</v>
      </c>
      <c r="C1706">
        <v>14.07</v>
      </c>
      <c r="D1706">
        <f t="shared" si="29"/>
        <v>-0.86351731496750417</v>
      </c>
      <c r="E1706" s="171">
        <v>1.5884476534296074E-2</v>
      </c>
    </row>
    <row r="1707" spans="2:5">
      <c r="B1707" t="s">
        <v>1043</v>
      </c>
      <c r="C1707">
        <v>103.09</v>
      </c>
      <c r="D1707">
        <f t="shared" si="29"/>
        <v>5.1915915915915916</v>
      </c>
      <c r="E1707" s="171">
        <v>1.5865195112337402E-2</v>
      </c>
    </row>
    <row r="1708" spans="2:5">
      <c r="B1708" t="s">
        <v>2431</v>
      </c>
      <c r="C1708">
        <v>16.649999999999999</v>
      </c>
      <c r="D1708">
        <f t="shared" si="29"/>
        <v>0.99879951980792303</v>
      </c>
      <c r="E1708" s="171">
        <v>1.5863331299572788E-2</v>
      </c>
    </row>
    <row r="1709" spans="2:5">
      <c r="B1709" t="s">
        <v>5401</v>
      </c>
      <c r="C1709">
        <v>8.33</v>
      </c>
      <c r="D1709">
        <f t="shared" si="29"/>
        <v>-0.38112927191679052</v>
      </c>
      <c r="E1709" s="171">
        <v>1.5853658536585463E-2</v>
      </c>
    </row>
    <row r="1710" spans="2:5">
      <c r="B1710" t="s">
        <v>3205</v>
      </c>
      <c r="C1710">
        <v>13.46</v>
      </c>
      <c r="D1710">
        <f t="shared" si="29"/>
        <v>-0.27595481441635283</v>
      </c>
      <c r="E1710" s="171">
        <v>1.5849056603773649E-2</v>
      </c>
    </row>
    <row r="1711" spans="2:5">
      <c r="B1711" t="s">
        <v>1824</v>
      </c>
      <c r="C1711">
        <v>18.59</v>
      </c>
      <c r="D1711">
        <f t="shared" si="29"/>
        <v>0.52502050861361782</v>
      </c>
      <c r="E1711" s="171">
        <v>1.584699453551908E-2</v>
      </c>
    </row>
    <row r="1712" spans="2:5">
      <c r="B1712" t="s">
        <v>4977</v>
      </c>
      <c r="C1712">
        <v>12.19</v>
      </c>
      <c r="D1712">
        <f t="shared" si="29"/>
        <v>3.7431906614785992</v>
      </c>
      <c r="E1712" s="171">
        <v>1.5833333333333293E-2</v>
      </c>
    </row>
    <row r="1713" spans="2:5">
      <c r="B1713" t="s">
        <v>5798</v>
      </c>
      <c r="C1713">
        <v>2.57</v>
      </c>
      <c r="D1713">
        <f t="shared" si="29"/>
        <v>-0.7895167895167895</v>
      </c>
      <c r="E1713" s="171">
        <v>1.5810276679841914E-2</v>
      </c>
    </row>
    <row r="1714" spans="2:5">
      <c r="B1714" t="s">
        <v>4824</v>
      </c>
      <c r="C1714">
        <v>12.21</v>
      </c>
      <c r="D1714">
        <f t="shared" si="29"/>
        <v>-0.78890041493775931</v>
      </c>
      <c r="E1714" s="171">
        <v>1.5806988352745532E-2</v>
      </c>
    </row>
    <row r="1715" spans="2:5">
      <c r="B1715" t="s">
        <v>1144</v>
      </c>
      <c r="C1715">
        <v>57.84</v>
      </c>
      <c r="D1715">
        <f t="shared" si="29"/>
        <v>3.0905233380480905</v>
      </c>
      <c r="E1715" s="171">
        <v>1.5806111696522757E-2</v>
      </c>
    </row>
    <row r="1716" spans="2:5">
      <c r="B1716" t="s">
        <v>3617</v>
      </c>
      <c r="C1716">
        <v>14.14</v>
      </c>
      <c r="D1716">
        <f t="shared" si="29"/>
        <v>4.7407407407407447E-2</v>
      </c>
      <c r="E1716" s="171">
        <v>1.5804597701149472E-2</v>
      </c>
    </row>
    <row r="1717" spans="2:5">
      <c r="B1717" t="s">
        <v>3559</v>
      </c>
      <c r="C1717">
        <v>13.5</v>
      </c>
      <c r="D1717">
        <f t="shared" si="29"/>
        <v>0.23513266239707231</v>
      </c>
      <c r="E1717" s="171">
        <v>1.5801354401805936E-2</v>
      </c>
    </row>
    <row r="1718" spans="2:5">
      <c r="B1718" t="s">
        <v>1632</v>
      </c>
      <c r="C1718">
        <v>10.93</v>
      </c>
      <c r="D1718">
        <f t="shared" si="29"/>
        <v>0.13264248704663206</v>
      </c>
      <c r="E1718" s="171">
        <v>1.5799256505576204E-2</v>
      </c>
    </row>
    <row r="1719" spans="2:5">
      <c r="B1719" t="s">
        <v>3326</v>
      </c>
      <c r="C1719">
        <v>9.65</v>
      </c>
      <c r="D1719">
        <f t="shared" si="29"/>
        <v>-0.42353643966547183</v>
      </c>
      <c r="E1719" s="171">
        <v>1.5789473684210565E-2</v>
      </c>
    </row>
    <row r="1720" spans="2:5">
      <c r="B1720" t="s">
        <v>4022</v>
      </c>
      <c r="C1720">
        <v>16.739999999999998</v>
      </c>
      <c r="D1720">
        <f t="shared" si="29"/>
        <v>-0.29752412924884603</v>
      </c>
      <c r="E1720" s="171">
        <v>1.5776699029126092E-2</v>
      </c>
    </row>
    <row r="1721" spans="2:5">
      <c r="B1721" t="s">
        <v>1481</v>
      </c>
      <c r="C1721">
        <v>23.83</v>
      </c>
      <c r="D1721">
        <f t="shared" si="29"/>
        <v>0.76127124907612709</v>
      </c>
      <c r="E1721" s="171">
        <v>1.5771526001704922E-2</v>
      </c>
    </row>
    <row r="1722" spans="2:5">
      <c r="B1722" t="s">
        <v>2933</v>
      </c>
      <c r="C1722">
        <v>13.53</v>
      </c>
      <c r="D1722">
        <f t="shared" si="29"/>
        <v>0.39772727272727271</v>
      </c>
      <c r="E1722" s="171">
        <v>1.5765765765765695E-2</v>
      </c>
    </row>
    <row r="1723" spans="2:5">
      <c r="B1723" t="s">
        <v>5251</v>
      </c>
      <c r="C1723">
        <v>9.68</v>
      </c>
      <c r="D1723">
        <f t="shared" si="29"/>
        <v>-0.37508069722401555</v>
      </c>
      <c r="E1723" s="171">
        <v>1.5739769150052506E-2</v>
      </c>
    </row>
    <row r="1724" spans="2:5">
      <c r="B1724" t="s">
        <v>4739</v>
      </c>
      <c r="C1724">
        <v>15.49</v>
      </c>
      <c r="D1724">
        <f t="shared" si="29"/>
        <v>4.1694687289845392E-2</v>
      </c>
      <c r="E1724" s="171">
        <v>1.5737704918032801E-2</v>
      </c>
    </row>
    <row r="1725" spans="2:5">
      <c r="B1725" t="s">
        <v>3599</v>
      </c>
      <c r="C1725">
        <v>14.87</v>
      </c>
      <c r="D1725">
        <f t="shared" si="29"/>
        <v>-0.20693333333333339</v>
      </c>
      <c r="E1725" s="171">
        <v>1.5710382513661109E-2</v>
      </c>
    </row>
    <row r="1726" spans="2:5">
      <c r="B1726" t="s">
        <v>3994</v>
      </c>
      <c r="C1726">
        <v>18.75</v>
      </c>
      <c r="D1726">
        <f t="shared" si="29"/>
        <v>8.6649484536082468</v>
      </c>
      <c r="E1726" s="171">
        <v>1.5709642470205804E-2</v>
      </c>
    </row>
    <row r="1727" spans="2:5">
      <c r="B1727" t="s">
        <v>5863</v>
      </c>
      <c r="C1727">
        <v>1.94</v>
      </c>
      <c r="D1727">
        <f t="shared" si="29"/>
        <v>0</v>
      </c>
      <c r="E1727" s="171">
        <v>1.5706806282722526E-2</v>
      </c>
    </row>
    <row r="1728" spans="2:5">
      <c r="B1728" t="s">
        <v>5879</v>
      </c>
      <c r="C1728">
        <v>1.94</v>
      </c>
      <c r="D1728">
        <f t="shared" si="29"/>
        <v>-0.83333333333333337</v>
      </c>
      <c r="E1728" s="171">
        <v>1.5706806282722526E-2</v>
      </c>
    </row>
    <row r="1729" spans="2:5">
      <c r="B1729" t="s">
        <v>2581</v>
      </c>
      <c r="C1729">
        <v>11.64</v>
      </c>
      <c r="D1729">
        <f t="shared" si="29"/>
        <v>-5.365853658536586E-2</v>
      </c>
      <c r="E1729" s="171">
        <v>1.5706806282722488E-2</v>
      </c>
    </row>
    <row r="1730" spans="2:5">
      <c r="B1730" t="s">
        <v>3667</v>
      </c>
      <c r="C1730">
        <v>12.3</v>
      </c>
      <c r="D1730">
        <f t="shared" si="29"/>
        <v>-5.3117782909930675E-2</v>
      </c>
      <c r="E1730" s="171">
        <v>1.5689512799339497E-2</v>
      </c>
    </row>
    <row r="1731" spans="2:5">
      <c r="B1731" t="s">
        <v>4818</v>
      </c>
      <c r="C1731">
        <v>12.99</v>
      </c>
      <c r="D1731">
        <f t="shared" ref="D1731:D1794" si="30">(C1731-C1732)/C1732</f>
        <v>-0.25940706955530213</v>
      </c>
      <c r="E1731" s="171">
        <v>1.5637216575449656E-2</v>
      </c>
    </row>
    <row r="1732" spans="2:5">
      <c r="B1732" t="s">
        <v>1554</v>
      </c>
      <c r="C1732">
        <v>17.54</v>
      </c>
      <c r="D1732">
        <f t="shared" si="30"/>
        <v>-6.9002123142250571E-2</v>
      </c>
      <c r="E1732" s="171">
        <v>1.5634047481181215E-2</v>
      </c>
    </row>
    <row r="1733" spans="2:5">
      <c r="B1733" t="s">
        <v>4131</v>
      </c>
      <c r="C1733">
        <v>18.84</v>
      </c>
      <c r="D1733">
        <f t="shared" si="30"/>
        <v>0.93230769230769228</v>
      </c>
      <c r="E1733" s="171">
        <v>1.5633423180592944E-2</v>
      </c>
    </row>
    <row r="1734" spans="2:5">
      <c r="B1734" t="s">
        <v>5132</v>
      </c>
      <c r="C1734">
        <v>9.75</v>
      </c>
      <c r="D1734">
        <f t="shared" si="30"/>
        <v>4</v>
      </c>
      <c r="E1734" s="171">
        <v>1.5625000000000038E-2</v>
      </c>
    </row>
    <row r="1735" spans="2:5">
      <c r="B1735" t="s">
        <v>6048</v>
      </c>
      <c r="C1735">
        <v>1.95</v>
      </c>
      <c r="D1735">
        <f t="shared" si="30"/>
        <v>-0.85034535686876445</v>
      </c>
      <c r="E1735" s="171">
        <v>1.5625000000000014E-2</v>
      </c>
    </row>
    <row r="1736" spans="2:5">
      <c r="B1736" t="s">
        <v>3445</v>
      </c>
      <c r="C1736">
        <v>13.03</v>
      </c>
      <c r="D1736">
        <f t="shared" si="30"/>
        <v>-0.45956034840315224</v>
      </c>
      <c r="E1736" s="171">
        <v>1.5588464536243124E-2</v>
      </c>
    </row>
    <row r="1737" spans="2:5">
      <c r="B1737" t="s">
        <v>2023</v>
      </c>
      <c r="C1737">
        <v>24.11</v>
      </c>
      <c r="D1737">
        <f t="shared" si="30"/>
        <v>-0.8063298256888104</v>
      </c>
      <c r="E1737" s="171">
        <v>1.558550968828985E-2</v>
      </c>
    </row>
    <row r="1738" spans="2:5">
      <c r="B1738" t="s">
        <v>768</v>
      </c>
      <c r="C1738">
        <v>124.49</v>
      </c>
      <c r="D1738">
        <f t="shared" si="30"/>
        <v>7.6813110181311011</v>
      </c>
      <c r="E1738" s="171">
        <v>1.5581660956110268E-2</v>
      </c>
    </row>
    <row r="1739" spans="2:5">
      <c r="B1739" t="s">
        <v>3607</v>
      </c>
      <c r="C1739">
        <v>14.34</v>
      </c>
      <c r="D1739">
        <f t="shared" si="30"/>
        <v>-0.26687116564417174</v>
      </c>
      <c r="E1739" s="171">
        <v>1.5580736543909394E-2</v>
      </c>
    </row>
    <row r="1740" spans="2:5">
      <c r="B1740" t="s">
        <v>1916</v>
      </c>
      <c r="C1740">
        <v>19.559999999999999</v>
      </c>
      <c r="D1740">
        <f t="shared" si="30"/>
        <v>0.30399999999999994</v>
      </c>
      <c r="E1740" s="171">
        <v>1.5576323987538792E-2</v>
      </c>
    </row>
    <row r="1741" spans="2:5">
      <c r="B1741" t="s">
        <v>4061</v>
      </c>
      <c r="C1741">
        <v>15</v>
      </c>
      <c r="D1741">
        <f t="shared" si="30"/>
        <v>4.7471264367816097</v>
      </c>
      <c r="E1741" s="171">
        <v>1.5572105619499014E-2</v>
      </c>
    </row>
    <row r="1742" spans="2:5">
      <c r="B1742" t="s">
        <v>5795</v>
      </c>
      <c r="C1742">
        <v>2.61</v>
      </c>
      <c r="D1742">
        <f t="shared" si="30"/>
        <v>0.33163265306122447</v>
      </c>
      <c r="E1742" s="171">
        <v>1.5564202334630364E-2</v>
      </c>
    </row>
    <row r="1743" spans="2:5">
      <c r="B1743" t="s">
        <v>7503</v>
      </c>
      <c r="C1743">
        <v>1.96</v>
      </c>
      <c r="D1743">
        <f t="shared" si="30"/>
        <v>0.49618320610687017</v>
      </c>
      <c r="E1743" s="171">
        <v>1.5544041450777216E-2</v>
      </c>
    </row>
    <row r="1744" spans="2:5">
      <c r="B1744" t="s">
        <v>6497</v>
      </c>
      <c r="C1744">
        <v>1.31</v>
      </c>
      <c r="D1744">
        <f t="shared" si="30"/>
        <v>-0.89999999999999991</v>
      </c>
      <c r="E1744" s="171">
        <v>1.5503875968992262E-2</v>
      </c>
    </row>
    <row r="1745" spans="2:5">
      <c r="B1745" t="s">
        <v>1594</v>
      </c>
      <c r="C1745">
        <v>13.1</v>
      </c>
      <c r="D1745">
        <f t="shared" si="30"/>
        <v>-9.1539528432732331E-2</v>
      </c>
      <c r="E1745" s="171">
        <v>1.5503875968992192E-2</v>
      </c>
    </row>
    <row r="1746" spans="2:5">
      <c r="B1746" t="s">
        <v>1568</v>
      </c>
      <c r="C1746">
        <v>14.42</v>
      </c>
      <c r="D1746">
        <f t="shared" si="30"/>
        <v>0.22203389830508466</v>
      </c>
      <c r="E1746" s="171">
        <v>1.5492957746478919E-2</v>
      </c>
    </row>
    <row r="1747" spans="2:5">
      <c r="B1747" t="s">
        <v>1638</v>
      </c>
      <c r="C1747">
        <v>11.8</v>
      </c>
      <c r="D1747">
        <f t="shared" si="30"/>
        <v>-0.88901429646350638</v>
      </c>
      <c r="E1747" s="171">
        <v>1.5490533562822848E-2</v>
      </c>
    </row>
    <row r="1748" spans="2:5">
      <c r="B1748" t="s">
        <v>930</v>
      </c>
      <c r="C1748">
        <v>106.32</v>
      </c>
      <c r="D1748">
        <f t="shared" si="30"/>
        <v>52.969543147208121</v>
      </c>
      <c r="E1748" s="171">
        <v>1.5472779369627414E-2</v>
      </c>
    </row>
    <row r="1749" spans="2:5">
      <c r="B1749" t="s">
        <v>5951</v>
      </c>
      <c r="C1749">
        <v>1.97</v>
      </c>
      <c r="D1749">
        <f t="shared" si="30"/>
        <v>-0.8571428571428571</v>
      </c>
      <c r="E1749" s="171">
        <v>1.546391752577321E-2</v>
      </c>
    </row>
    <row r="1750" spans="2:5">
      <c r="B1750" t="s">
        <v>3421</v>
      </c>
      <c r="C1750">
        <v>13.79</v>
      </c>
      <c r="D1750">
        <f t="shared" si="30"/>
        <v>-0.25095057034220536</v>
      </c>
      <c r="E1750" s="171">
        <v>1.5463917525773127E-2</v>
      </c>
    </row>
    <row r="1751" spans="2:5">
      <c r="B1751" t="s">
        <v>3832</v>
      </c>
      <c r="C1751">
        <v>18.41</v>
      </c>
      <c r="D1751">
        <f t="shared" si="30"/>
        <v>3.4851039910061887E-2</v>
      </c>
      <c r="E1751" s="171">
        <v>1.5444015444015507E-2</v>
      </c>
    </row>
    <row r="1752" spans="2:5">
      <c r="B1752" t="s">
        <v>2383</v>
      </c>
      <c r="C1752">
        <v>17.79</v>
      </c>
      <c r="D1752">
        <f t="shared" si="30"/>
        <v>-5.6179775280907653E-4</v>
      </c>
      <c r="E1752" s="171">
        <v>1.5410958904109566E-2</v>
      </c>
    </row>
    <row r="1753" spans="2:5">
      <c r="B1753" t="s">
        <v>4190</v>
      </c>
      <c r="C1753">
        <v>17.8</v>
      </c>
      <c r="D1753">
        <f t="shared" si="30"/>
        <v>7.9898989898989905</v>
      </c>
      <c r="E1753" s="171">
        <v>1.5402167712492844E-2</v>
      </c>
    </row>
    <row r="1754" spans="2:5">
      <c r="B1754" t="s">
        <v>5938</v>
      </c>
      <c r="C1754">
        <v>1.98</v>
      </c>
      <c r="D1754">
        <f t="shared" si="30"/>
        <v>0</v>
      </c>
      <c r="E1754" s="171">
        <v>1.5384615384615399E-2</v>
      </c>
    </row>
    <row r="1755" spans="2:5">
      <c r="B1755" t="s">
        <v>6767</v>
      </c>
      <c r="C1755">
        <v>1.98</v>
      </c>
      <c r="D1755">
        <f t="shared" si="30"/>
        <v>0</v>
      </c>
      <c r="E1755" s="171">
        <v>1.5384615384615399E-2</v>
      </c>
    </row>
    <row r="1756" spans="2:5">
      <c r="B1756" t="s">
        <v>6802</v>
      </c>
      <c r="C1756">
        <v>1.98</v>
      </c>
      <c r="D1756">
        <f t="shared" si="30"/>
        <v>-0.90625</v>
      </c>
      <c r="E1756" s="171">
        <v>1.5384615384615399E-2</v>
      </c>
    </row>
    <row r="1757" spans="2:5">
      <c r="B1757" t="s">
        <v>2101</v>
      </c>
      <c r="C1757">
        <v>21.12</v>
      </c>
      <c r="D1757">
        <f t="shared" si="30"/>
        <v>15</v>
      </c>
      <c r="E1757" s="171">
        <v>1.5384615384615398E-2</v>
      </c>
    </row>
    <row r="1758" spans="2:5">
      <c r="B1758" t="s">
        <v>6204</v>
      </c>
      <c r="C1758">
        <v>1.32</v>
      </c>
      <c r="D1758">
        <f t="shared" si="30"/>
        <v>-0.90007570022710071</v>
      </c>
      <c r="E1758" s="171">
        <v>1.5384615384615398E-2</v>
      </c>
    </row>
    <row r="1759" spans="2:5">
      <c r="B1759" t="s">
        <v>3693</v>
      </c>
      <c r="C1759">
        <v>13.21</v>
      </c>
      <c r="D1759">
        <f t="shared" si="30"/>
        <v>-0.4291270527225583</v>
      </c>
      <c r="E1759" s="171">
        <v>1.5372790161414379E-2</v>
      </c>
    </row>
    <row r="1760" spans="2:5">
      <c r="B1760" t="s">
        <v>2035</v>
      </c>
      <c r="C1760">
        <v>23.14</v>
      </c>
      <c r="D1760">
        <f t="shared" si="30"/>
        <v>0.34613147178592196</v>
      </c>
      <c r="E1760" s="171">
        <v>1.5357612988152761E-2</v>
      </c>
    </row>
    <row r="1761" spans="2:5">
      <c r="B1761" t="s">
        <v>1558</v>
      </c>
      <c r="C1761">
        <v>17.190000000000001</v>
      </c>
      <c r="D1761">
        <f t="shared" si="30"/>
        <v>0.85637149028077775</v>
      </c>
      <c r="E1761" s="171">
        <v>1.5357353809805172E-2</v>
      </c>
    </row>
    <row r="1762" spans="2:5">
      <c r="B1762" t="s">
        <v>3243</v>
      </c>
      <c r="C1762">
        <v>9.26</v>
      </c>
      <c r="D1762">
        <f t="shared" si="30"/>
        <v>-0.92517776341305746</v>
      </c>
      <c r="E1762" s="171">
        <v>1.5350877192982519E-2</v>
      </c>
    </row>
    <row r="1763" spans="2:5">
      <c r="B1763" t="s">
        <v>744</v>
      </c>
      <c r="C1763">
        <v>123.76</v>
      </c>
      <c r="D1763">
        <f t="shared" si="30"/>
        <v>5.9255735870173476</v>
      </c>
      <c r="E1763" s="171">
        <v>1.534170153417019E-2</v>
      </c>
    </row>
    <row r="1764" spans="2:5">
      <c r="B1764" t="s">
        <v>2391</v>
      </c>
      <c r="C1764">
        <v>17.87</v>
      </c>
      <c r="D1764">
        <f t="shared" si="30"/>
        <v>1.0730858468677498</v>
      </c>
      <c r="E1764" s="171">
        <v>1.5340909090909065E-2</v>
      </c>
    </row>
    <row r="1765" spans="2:5">
      <c r="B1765" t="s">
        <v>2739</v>
      </c>
      <c r="C1765">
        <v>8.6199999999999992</v>
      </c>
      <c r="D1765">
        <f t="shared" si="30"/>
        <v>3.3316582914572859</v>
      </c>
      <c r="E1765" s="171">
        <v>1.5312131919905655E-2</v>
      </c>
    </row>
    <row r="1766" spans="2:5">
      <c r="B1766" t="s">
        <v>5861</v>
      </c>
      <c r="C1766">
        <v>1.99</v>
      </c>
      <c r="D1766">
        <f t="shared" si="30"/>
        <v>0</v>
      </c>
      <c r="E1766" s="171">
        <v>1.5306122448979605E-2</v>
      </c>
    </row>
    <row r="1767" spans="2:5">
      <c r="B1767" t="s">
        <v>6402</v>
      </c>
      <c r="C1767">
        <v>1.99</v>
      </c>
      <c r="D1767">
        <f t="shared" si="30"/>
        <v>-0.8571428571428571</v>
      </c>
      <c r="E1767" s="171">
        <v>1.5306122448979605E-2</v>
      </c>
    </row>
    <row r="1768" spans="2:5">
      <c r="B1768" t="s">
        <v>3191</v>
      </c>
      <c r="C1768">
        <v>13.93</v>
      </c>
      <c r="D1768">
        <f t="shared" si="30"/>
        <v>0.10292953285827386</v>
      </c>
      <c r="E1768" s="171">
        <v>1.5306122448979524E-2</v>
      </c>
    </row>
    <row r="1769" spans="2:5">
      <c r="B1769" t="s">
        <v>4988</v>
      </c>
      <c r="C1769">
        <v>12.63</v>
      </c>
      <c r="D1769">
        <f t="shared" si="30"/>
        <v>3.7481203007518795</v>
      </c>
      <c r="E1769" s="171">
        <v>1.5273311897106213E-2</v>
      </c>
    </row>
    <row r="1770" spans="2:5">
      <c r="B1770" t="s">
        <v>7343</v>
      </c>
      <c r="C1770">
        <v>2.66</v>
      </c>
      <c r="D1770">
        <f t="shared" si="30"/>
        <v>-0.86224754013464522</v>
      </c>
      <c r="E1770" s="171">
        <v>1.5267175572519097E-2</v>
      </c>
    </row>
    <row r="1771" spans="2:5">
      <c r="B1771" t="s">
        <v>3942</v>
      </c>
      <c r="C1771">
        <v>19.309999999999999</v>
      </c>
      <c r="D1771">
        <f t="shared" si="30"/>
        <v>1.8993993993993992</v>
      </c>
      <c r="E1771" s="171">
        <v>1.5247108307045171E-2</v>
      </c>
    </row>
    <row r="1772" spans="2:5">
      <c r="B1772" t="s">
        <v>5459</v>
      </c>
      <c r="C1772">
        <v>6.66</v>
      </c>
      <c r="D1772">
        <f t="shared" si="30"/>
        <v>-0.84391844387157267</v>
      </c>
      <c r="E1772" s="171">
        <v>1.5243902439024473E-2</v>
      </c>
    </row>
    <row r="1773" spans="2:5">
      <c r="B1773" t="s">
        <v>1099</v>
      </c>
      <c r="C1773">
        <v>42.67</v>
      </c>
      <c r="D1773">
        <f t="shared" si="30"/>
        <v>2.367797947908445</v>
      </c>
      <c r="E1773" s="171">
        <v>1.5227218653342863E-2</v>
      </c>
    </row>
    <row r="1774" spans="2:5">
      <c r="B1774" t="s">
        <v>4998</v>
      </c>
      <c r="C1774">
        <v>12.67</v>
      </c>
      <c r="D1774">
        <f t="shared" si="30"/>
        <v>-0.78162702516373661</v>
      </c>
      <c r="E1774" s="171">
        <v>1.5224358974358934E-2</v>
      </c>
    </row>
    <row r="1775" spans="2:5">
      <c r="B1775" t="s">
        <v>1264</v>
      </c>
      <c r="C1775">
        <v>58.02</v>
      </c>
      <c r="D1775">
        <f t="shared" si="30"/>
        <v>5.2119914346895087</v>
      </c>
      <c r="E1775" s="171">
        <v>1.5223097112860972E-2</v>
      </c>
    </row>
    <row r="1776" spans="2:5">
      <c r="B1776" t="s">
        <v>4855</v>
      </c>
      <c r="C1776">
        <v>9.34</v>
      </c>
      <c r="D1776">
        <f t="shared" si="30"/>
        <v>-0.22231473771856786</v>
      </c>
      <c r="E1776" s="171">
        <v>1.5217391304347889E-2</v>
      </c>
    </row>
    <row r="1777" spans="2:5">
      <c r="B1777" t="s">
        <v>3215</v>
      </c>
      <c r="C1777">
        <v>12.01</v>
      </c>
      <c r="D1777">
        <f t="shared" si="30"/>
        <v>-0.25171339563862932</v>
      </c>
      <c r="E1777" s="171">
        <v>1.5215553677092115E-2</v>
      </c>
    </row>
    <row r="1778" spans="2:5">
      <c r="B1778" t="s">
        <v>3086</v>
      </c>
      <c r="C1778">
        <v>16.05</v>
      </c>
      <c r="D1778">
        <f t="shared" si="30"/>
        <v>-4.007177033492812E-2</v>
      </c>
      <c r="E1778" s="171">
        <v>1.5180265654648969E-2</v>
      </c>
    </row>
    <row r="1779" spans="2:5">
      <c r="B1779" t="s">
        <v>4490</v>
      </c>
      <c r="C1779">
        <v>16.72</v>
      </c>
      <c r="D1779">
        <f t="shared" si="30"/>
        <v>0.66533864541832677</v>
      </c>
      <c r="E1779" s="171">
        <v>1.5179113539769279E-2</v>
      </c>
    </row>
    <row r="1780" spans="2:5">
      <c r="B1780" t="s">
        <v>3339</v>
      </c>
      <c r="C1780">
        <v>10.039999999999999</v>
      </c>
      <c r="D1780">
        <f t="shared" si="30"/>
        <v>-6.2558356676003887E-2</v>
      </c>
      <c r="E1780" s="171">
        <v>1.5166835187057489E-2</v>
      </c>
    </row>
    <row r="1781" spans="2:5">
      <c r="B1781" t="s">
        <v>2634</v>
      </c>
      <c r="C1781">
        <v>10.71</v>
      </c>
      <c r="D1781">
        <f t="shared" si="30"/>
        <v>1.2835820895522387</v>
      </c>
      <c r="E1781" s="171">
        <v>1.5165876777251197E-2</v>
      </c>
    </row>
    <row r="1782" spans="2:5">
      <c r="B1782" t="s">
        <v>4441</v>
      </c>
      <c r="C1782">
        <v>4.6900000000000004</v>
      </c>
      <c r="D1782">
        <f t="shared" si="30"/>
        <v>2.5000000000000004</v>
      </c>
      <c r="E1782" s="171">
        <v>1.5151515151515213E-2</v>
      </c>
    </row>
    <row r="1783" spans="2:5">
      <c r="B1783" t="s">
        <v>6615</v>
      </c>
      <c r="C1783">
        <v>1.34</v>
      </c>
      <c r="D1783">
        <f t="shared" si="30"/>
        <v>-0.86679920477137185</v>
      </c>
      <c r="E1783" s="171">
        <v>1.5151515151515164E-2</v>
      </c>
    </row>
    <row r="1784" spans="2:5">
      <c r="B1784" t="s">
        <v>3364</v>
      </c>
      <c r="C1784">
        <v>10.06</v>
      </c>
      <c r="D1784">
        <f t="shared" si="30"/>
        <v>-0.21098039215686271</v>
      </c>
      <c r="E1784" s="171">
        <v>1.5136226034308815E-2</v>
      </c>
    </row>
    <row r="1785" spans="2:5">
      <c r="B1785" t="s">
        <v>3148</v>
      </c>
      <c r="C1785">
        <v>12.75</v>
      </c>
      <c r="D1785">
        <f t="shared" si="30"/>
        <v>-0.8791583736138755</v>
      </c>
      <c r="E1785" s="171">
        <v>1.5127388535031807E-2</v>
      </c>
    </row>
    <row r="1786" spans="2:5">
      <c r="B1786" t="s">
        <v>853</v>
      </c>
      <c r="C1786">
        <v>105.51</v>
      </c>
      <c r="D1786">
        <f t="shared" si="30"/>
        <v>1.1795083660400747</v>
      </c>
      <c r="E1786" s="171">
        <v>1.510486819318845E-2</v>
      </c>
    </row>
    <row r="1787" spans="2:5">
      <c r="B1787" t="s">
        <v>1203</v>
      </c>
      <c r="C1787">
        <v>48.41</v>
      </c>
      <c r="D1787">
        <f t="shared" si="30"/>
        <v>2.428470254957507</v>
      </c>
      <c r="E1787" s="171">
        <v>1.5097504717970202E-2</v>
      </c>
    </row>
    <row r="1788" spans="2:5">
      <c r="B1788" t="s">
        <v>4267</v>
      </c>
      <c r="C1788">
        <v>14.12</v>
      </c>
      <c r="D1788">
        <f t="shared" si="30"/>
        <v>0.10485133020344288</v>
      </c>
      <c r="E1788" s="171">
        <v>1.5097052480229984E-2</v>
      </c>
    </row>
    <row r="1789" spans="2:5">
      <c r="B1789" t="s">
        <v>3571</v>
      </c>
      <c r="C1789">
        <v>12.78</v>
      </c>
      <c r="D1789">
        <f t="shared" si="30"/>
        <v>-1.5625000000001055E-3</v>
      </c>
      <c r="E1789" s="171">
        <v>1.5091342335186617E-2</v>
      </c>
    </row>
    <row r="1790" spans="2:5">
      <c r="B1790" t="s">
        <v>2550</v>
      </c>
      <c r="C1790">
        <v>12.8</v>
      </c>
      <c r="D1790">
        <f t="shared" si="30"/>
        <v>-0.45739720220432384</v>
      </c>
      <c r="E1790" s="171">
        <v>1.5067406819984242E-2</v>
      </c>
    </row>
    <row r="1791" spans="2:5">
      <c r="B1791" t="s">
        <v>4618</v>
      </c>
      <c r="C1791">
        <v>23.59</v>
      </c>
      <c r="D1791">
        <f t="shared" si="30"/>
        <v>1.4989406779661019</v>
      </c>
      <c r="E1791" s="171">
        <v>1.5060240963855484E-2</v>
      </c>
    </row>
    <row r="1792" spans="2:5">
      <c r="B1792" t="s">
        <v>5210</v>
      </c>
      <c r="C1792">
        <v>9.44</v>
      </c>
      <c r="D1792">
        <f t="shared" si="30"/>
        <v>-0.46180159635119727</v>
      </c>
      <c r="E1792" s="171">
        <v>1.5053763440860084E-2</v>
      </c>
    </row>
    <row r="1793" spans="2:5">
      <c r="B1793" t="s">
        <v>4221</v>
      </c>
      <c r="C1793">
        <v>17.54</v>
      </c>
      <c r="D1793">
        <f t="shared" si="30"/>
        <v>0.36817472698907949</v>
      </c>
      <c r="E1793" s="171">
        <v>1.5046296296296181E-2</v>
      </c>
    </row>
    <row r="1794" spans="2:5">
      <c r="B1794" t="s">
        <v>4987</v>
      </c>
      <c r="C1794">
        <v>12.82</v>
      </c>
      <c r="D1794">
        <f t="shared" si="30"/>
        <v>8.4962962962962969</v>
      </c>
      <c r="E1794" s="171">
        <v>1.5043547110055384E-2</v>
      </c>
    </row>
    <row r="1795" spans="2:5">
      <c r="B1795" t="s">
        <v>6651</v>
      </c>
      <c r="C1795">
        <v>1.35</v>
      </c>
      <c r="D1795">
        <f t="shared" ref="D1795:D1858" si="31">(C1795-C1796)/C1796</f>
        <v>0</v>
      </c>
      <c r="E1795" s="171">
        <v>1.5037593984962419E-2</v>
      </c>
    </row>
    <row r="1796" spans="2:5">
      <c r="B1796" t="s">
        <v>6918</v>
      </c>
      <c r="C1796">
        <v>1.35</v>
      </c>
      <c r="D1796">
        <f t="shared" si="31"/>
        <v>-0.5</v>
      </c>
      <c r="E1796" s="171">
        <v>1.5037593984962419E-2</v>
      </c>
    </row>
    <row r="1797" spans="2:5">
      <c r="B1797" t="s">
        <v>7342</v>
      </c>
      <c r="C1797">
        <v>2.7</v>
      </c>
      <c r="D1797">
        <f t="shared" si="31"/>
        <v>0</v>
      </c>
      <c r="E1797" s="171">
        <v>1.5037593984962419E-2</v>
      </c>
    </row>
    <row r="1798" spans="2:5">
      <c r="B1798" t="s">
        <v>7361</v>
      </c>
      <c r="C1798">
        <v>2.7</v>
      </c>
      <c r="D1798">
        <f t="shared" si="31"/>
        <v>0.33004926108374405</v>
      </c>
      <c r="E1798" s="171">
        <v>1.5037593984962419E-2</v>
      </c>
    </row>
    <row r="1799" spans="2:5">
      <c r="B1799" t="s">
        <v>6051</v>
      </c>
      <c r="C1799">
        <v>2.0299999999999998</v>
      </c>
      <c r="D1799">
        <f t="shared" si="31"/>
        <v>0</v>
      </c>
      <c r="E1799" s="171">
        <v>1.4999999999999902E-2</v>
      </c>
    </row>
    <row r="1800" spans="2:5">
      <c r="B1800" t="s">
        <v>6410</v>
      </c>
      <c r="C1800">
        <v>2.0299999999999998</v>
      </c>
      <c r="D1800">
        <f t="shared" si="31"/>
        <v>0</v>
      </c>
      <c r="E1800" s="171">
        <v>1.4999999999999902E-2</v>
      </c>
    </row>
    <row r="1801" spans="2:5">
      <c r="B1801" t="s">
        <v>7553</v>
      </c>
      <c r="C1801">
        <v>2.0299999999999998</v>
      </c>
      <c r="D1801">
        <f t="shared" si="31"/>
        <v>-0.7693181818181819</v>
      </c>
      <c r="E1801" s="171">
        <v>1.4999999999999902E-2</v>
      </c>
    </row>
    <row r="1802" spans="2:5">
      <c r="B1802" t="s">
        <v>2737</v>
      </c>
      <c r="C1802">
        <v>8.8000000000000007</v>
      </c>
      <c r="D1802">
        <f t="shared" si="31"/>
        <v>-0.48021264028352034</v>
      </c>
      <c r="E1802" s="171">
        <v>1.4994232987312662E-2</v>
      </c>
    </row>
    <row r="1803" spans="2:5">
      <c r="B1803" t="s">
        <v>1559</v>
      </c>
      <c r="C1803">
        <v>16.93</v>
      </c>
      <c r="D1803">
        <f t="shared" si="31"/>
        <v>1.0824108241082409</v>
      </c>
      <c r="E1803" s="171">
        <v>1.498800959232614E-2</v>
      </c>
    </row>
    <row r="1804" spans="2:5">
      <c r="B1804" t="s">
        <v>5292</v>
      </c>
      <c r="C1804">
        <v>8.1300000000000008</v>
      </c>
      <c r="D1804">
        <f t="shared" si="31"/>
        <v>-0.62534562211981559</v>
      </c>
      <c r="E1804" s="171">
        <v>1.4981273408239825E-2</v>
      </c>
    </row>
    <row r="1805" spans="2:5">
      <c r="B1805" t="s">
        <v>2082</v>
      </c>
      <c r="C1805">
        <v>21.7</v>
      </c>
      <c r="D1805">
        <f t="shared" si="31"/>
        <v>0.88204683434518649</v>
      </c>
      <c r="E1805" s="171">
        <v>1.4967259120673541E-2</v>
      </c>
    </row>
    <row r="1806" spans="2:5">
      <c r="B1806" t="s">
        <v>2886</v>
      </c>
      <c r="C1806">
        <v>11.53</v>
      </c>
      <c r="D1806">
        <f t="shared" si="31"/>
        <v>-0.45173561578697108</v>
      </c>
      <c r="E1806" s="171">
        <v>1.496478873239436E-2</v>
      </c>
    </row>
    <row r="1807" spans="2:5">
      <c r="B1807" t="s">
        <v>3981</v>
      </c>
      <c r="C1807">
        <v>21.03</v>
      </c>
      <c r="D1807">
        <f t="shared" si="31"/>
        <v>0.40574866310160429</v>
      </c>
      <c r="E1807" s="171">
        <v>1.4961389961390072E-2</v>
      </c>
    </row>
    <row r="1808" spans="2:5">
      <c r="B1808" t="s">
        <v>2469</v>
      </c>
      <c r="C1808">
        <v>14.96</v>
      </c>
      <c r="D1808">
        <f t="shared" si="31"/>
        <v>10</v>
      </c>
      <c r="E1808" s="171">
        <v>1.4925373134328401E-2</v>
      </c>
    </row>
    <row r="1809" spans="2:5">
      <c r="B1809" t="s">
        <v>6623</v>
      </c>
      <c r="C1809">
        <v>1.36</v>
      </c>
      <c r="D1809">
        <f t="shared" si="31"/>
        <v>-0.9286463798530955</v>
      </c>
      <c r="E1809" s="171">
        <v>1.492537313432837E-2</v>
      </c>
    </row>
    <row r="1810" spans="2:5">
      <c r="B1810" t="s">
        <v>3966</v>
      </c>
      <c r="C1810">
        <v>19.059999999999999</v>
      </c>
      <c r="D1810">
        <f t="shared" si="31"/>
        <v>1</v>
      </c>
      <c r="E1810" s="171">
        <v>1.4909478168263981E-2</v>
      </c>
    </row>
    <row r="1811" spans="2:5">
      <c r="B1811" t="s">
        <v>4879</v>
      </c>
      <c r="C1811">
        <v>9.5299999999999994</v>
      </c>
      <c r="D1811">
        <f t="shared" si="31"/>
        <v>-0.8313572818970093</v>
      </c>
      <c r="E1811" s="171">
        <v>1.4909478168263981E-2</v>
      </c>
    </row>
    <row r="1812" spans="2:5">
      <c r="B1812" t="s">
        <v>1140</v>
      </c>
      <c r="C1812">
        <v>56.51</v>
      </c>
      <c r="D1812">
        <f t="shared" si="31"/>
        <v>2.6085568326947635</v>
      </c>
      <c r="E1812" s="171">
        <v>1.4906609195402269E-2</v>
      </c>
    </row>
    <row r="1813" spans="2:5">
      <c r="B1813" t="s">
        <v>3644</v>
      </c>
      <c r="C1813">
        <v>15.66</v>
      </c>
      <c r="D1813">
        <f t="shared" si="31"/>
        <v>-0.84363454817773342</v>
      </c>
      <c r="E1813" s="171">
        <v>1.4906027219701908E-2</v>
      </c>
    </row>
    <row r="1814" spans="2:5">
      <c r="B1814" t="s">
        <v>921</v>
      </c>
      <c r="C1814">
        <v>100.15</v>
      </c>
      <c r="D1814">
        <f t="shared" si="31"/>
        <v>35.684981684981686</v>
      </c>
      <c r="E1814" s="171">
        <v>1.4896635589785151E-2</v>
      </c>
    </row>
    <row r="1815" spans="2:5">
      <c r="B1815" t="s">
        <v>7660</v>
      </c>
      <c r="C1815">
        <v>2.73</v>
      </c>
      <c r="D1815">
        <f t="shared" si="31"/>
        <v>-0.83333333333333326</v>
      </c>
      <c r="E1815" s="171">
        <v>1.4869888475836444E-2</v>
      </c>
    </row>
    <row r="1816" spans="2:5">
      <c r="B1816" t="s">
        <v>2971</v>
      </c>
      <c r="C1816">
        <v>16.38</v>
      </c>
      <c r="D1816">
        <f t="shared" si="31"/>
        <v>0.26291441788743242</v>
      </c>
      <c r="E1816" s="171">
        <v>1.4869888475836333E-2</v>
      </c>
    </row>
    <row r="1817" spans="2:5">
      <c r="B1817" t="s">
        <v>3515</v>
      </c>
      <c r="C1817">
        <v>12.97</v>
      </c>
      <c r="D1817">
        <f t="shared" si="31"/>
        <v>0.89897510980966333</v>
      </c>
      <c r="E1817" s="171">
        <v>1.486697965571215E-2</v>
      </c>
    </row>
    <row r="1818" spans="2:5">
      <c r="B1818" t="s">
        <v>5470</v>
      </c>
      <c r="C1818">
        <v>6.83</v>
      </c>
      <c r="D1818">
        <f t="shared" si="31"/>
        <v>2.331707317073171</v>
      </c>
      <c r="E1818" s="171">
        <v>1.4858841010401134E-2</v>
      </c>
    </row>
    <row r="1819" spans="2:5">
      <c r="B1819" t="s">
        <v>5826</v>
      </c>
      <c r="C1819">
        <v>2.0499999999999998</v>
      </c>
      <c r="D1819">
        <f t="shared" si="31"/>
        <v>-0.93882423157266481</v>
      </c>
      <c r="E1819" s="171">
        <v>1.4851485148514755E-2</v>
      </c>
    </row>
    <row r="1820" spans="2:5">
      <c r="B1820" t="s">
        <v>1398</v>
      </c>
      <c r="C1820">
        <v>33.51</v>
      </c>
      <c r="D1820">
        <f t="shared" si="31"/>
        <v>1.3287004864489227</v>
      </c>
      <c r="E1820" s="171">
        <v>1.4839491217443816E-2</v>
      </c>
    </row>
    <row r="1821" spans="2:5">
      <c r="B1821" t="s">
        <v>3622</v>
      </c>
      <c r="C1821">
        <v>14.39</v>
      </c>
      <c r="D1821">
        <f t="shared" si="31"/>
        <v>-0.25013027618551331</v>
      </c>
      <c r="E1821" s="171">
        <v>1.4809590973201753E-2</v>
      </c>
    </row>
    <row r="1822" spans="2:5">
      <c r="B1822" t="s">
        <v>3793</v>
      </c>
      <c r="C1822">
        <v>19.190000000000001</v>
      </c>
      <c r="D1822">
        <f t="shared" si="31"/>
        <v>1.1537598204264872</v>
      </c>
      <c r="E1822" s="171">
        <v>1.4806980433633059E-2</v>
      </c>
    </row>
    <row r="1823" spans="2:5">
      <c r="B1823" t="s">
        <v>5387</v>
      </c>
      <c r="C1823">
        <v>8.91</v>
      </c>
      <c r="D1823">
        <f t="shared" si="31"/>
        <v>-0.35058309037900875</v>
      </c>
      <c r="E1823" s="171">
        <v>1.480637813211854E-2</v>
      </c>
    </row>
    <row r="1824" spans="2:5">
      <c r="B1824" t="s">
        <v>3736</v>
      </c>
      <c r="C1824">
        <v>13.72</v>
      </c>
      <c r="D1824">
        <f t="shared" si="31"/>
        <v>-0.89798498029593277</v>
      </c>
      <c r="E1824" s="171">
        <v>1.4792899408284103E-2</v>
      </c>
    </row>
    <row r="1825" spans="2:5">
      <c r="B1825" t="s">
        <v>720</v>
      </c>
      <c r="C1825">
        <v>134.49</v>
      </c>
      <c r="D1825">
        <f t="shared" si="31"/>
        <v>1.3598876995964204</v>
      </c>
      <c r="E1825" s="171">
        <v>1.478910435373129E-2</v>
      </c>
    </row>
    <row r="1826" spans="2:5">
      <c r="B1826" t="s">
        <v>1155</v>
      </c>
      <c r="C1826">
        <v>56.99</v>
      </c>
      <c r="D1826">
        <f t="shared" si="31"/>
        <v>-0.43574257425742574</v>
      </c>
      <c r="E1826" s="171">
        <v>1.4779202279202376E-2</v>
      </c>
    </row>
    <row r="1827" spans="2:5">
      <c r="B1827" t="s">
        <v>865</v>
      </c>
      <c r="C1827">
        <v>101</v>
      </c>
      <c r="D1827">
        <f t="shared" si="31"/>
        <v>4.6519306099608277</v>
      </c>
      <c r="E1827" s="171">
        <v>1.4769416256405092E-2</v>
      </c>
    </row>
    <row r="1828" spans="2:5">
      <c r="B1828" t="s">
        <v>3069</v>
      </c>
      <c r="C1828">
        <v>17.87</v>
      </c>
      <c r="D1828">
        <f t="shared" si="31"/>
        <v>0.99888143176733801</v>
      </c>
      <c r="E1828" s="171">
        <v>1.4764338444065961E-2</v>
      </c>
    </row>
    <row r="1829" spans="2:5">
      <c r="B1829" t="s">
        <v>2687</v>
      </c>
      <c r="C1829">
        <v>8.94</v>
      </c>
      <c r="D1829">
        <f t="shared" si="31"/>
        <v>-0.60668719753629563</v>
      </c>
      <c r="E1829" s="171">
        <v>1.4755959137343814E-2</v>
      </c>
    </row>
    <row r="1830" spans="2:5">
      <c r="B1830" t="s">
        <v>2140</v>
      </c>
      <c r="C1830">
        <v>22.73</v>
      </c>
      <c r="D1830">
        <f t="shared" si="31"/>
        <v>1.3554404145077721</v>
      </c>
      <c r="E1830" s="171">
        <v>1.473214285714294E-2</v>
      </c>
    </row>
    <row r="1831" spans="2:5">
      <c r="B1831" t="s">
        <v>5348</v>
      </c>
      <c r="C1831">
        <v>9.65</v>
      </c>
      <c r="D1831">
        <f t="shared" si="31"/>
        <v>3.6618357487922708</v>
      </c>
      <c r="E1831" s="171">
        <v>1.4721345951629923E-2</v>
      </c>
    </row>
    <row r="1832" spans="2:5">
      <c r="B1832" t="s">
        <v>7387</v>
      </c>
      <c r="C1832">
        <v>2.0699999999999998</v>
      </c>
      <c r="D1832">
        <f t="shared" si="31"/>
        <v>0.5</v>
      </c>
      <c r="E1832" s="171">
        <v>1.4705882352941081E-2</v>
      </c>
    </row>
    <row r="1833" spans="2:5">
      <c r="B1833" t="s">
        <v>6924</v>
      </c>
      <c r="C1833">
        <v>1.38</v>
      </c>
      <c r="D1833">
        <f t="shared" si="31"/>
        <v>-0.94292803970223327</v>
      </c>
      <c r="E1833" s="171">
        <v>1.4705882352941025E-2</v>
      </c>
    </row>
    <row r="1834" spans="2:5">
      <c r="B1834" t="s">
        <v>1480</v>
      </c>
      <c r="C1834">
        <v>24.18</v>
      </c>
      <c r="D1834">
        <f t="shared" si="31"/>
        <v>0.74710982658959535</v>
      </c>
      <c r="E1834" s="171">
        <v>1.4687368862778072E-2</v>
      </c>
    </row>
    <row r="1835" spans="2:5">
      <c r="B1835" t="s">
        <v>2941</v>
      </c>
      <c r="C1835">
        <v>13.84</v>
      </c>
      <c r="D1835">
        <f t="shared" si="31"/>
        <v>1.2215088282504012</v>
      </c>
      <c r="E1835" s="171">
        <v>1.4662756598240416E-2</v>
      </c>
    </row>
    <row r="1836" spans="2:5">
      <c r="B1836" t="s">
        <v>5504</v>
      </c>
      <c r="C1836">
        <v>6.23</v>
      </c>
      <c r="D1836">
        <f t="shared" si="31"/>
        <v>1.9951923076923077</v>
      </c>
      <c r="E1836" s="171">
        <v>1.4657980456026181E-2</v>
      </c>
    </row>
    <row r="1837" spans="2:5">
      <c r="B1837" t="s">
        <v>5932</v>
      </c>
      <c r="C1837">
        <v>2.08</v>
      </c>
      <c r="D1837">
        <f t="shared" si="31"/>
        <v>0</v>
      </c>
      <c r="E1837" s="171">
        <v>1.4634146341463537E-2</v>
      </c>
    </row>
    <row r="1838" spans="2:5">
      <c r="B1838" t="s">
        <v>7525</v>
      </c>
      <c r="C1838">
        <v>2.08</v>
      </c>
      <c r="D1838">
        <f t="shared" si="31"/>
        <v>-0.90634849167041887</v>
      </c>
      <c r="E1838" s="171">
        <v>1.4634146341463537E-2</v>
      </c>
    </row>
    <row r="1839" spans="2:5">
      <c r="B1839" t="s">
        <v>2099</v>
      </c>
      <c r="C1839">
        <v>22.21</v>
      </c>
      <c r="D1839">
        <f t="shared" si="31"/>
        <v>-0.85591021149604252</v>
      </c>
      <c r="E1839" s="171">
        <v>1.4618547281863877E-2</v>
      </c>
    </row>
    <row r="1840" spans="2:5">
      <c r="B1840" t="s">
        <v>561</v>
      </c>
      <c r="C1840">
        <v>154.13999999999999</v>
      </c>
      <c r="D1840">
        <f t="shared" si="31"/>
        <v>0.5083667677854975</v>
      </c>
      <c r="E1840" s="171">
        <v>1.4612954186413896E-2</v>
      </c>
    </row>
    <row r="1841" spans="2:5">
      <c r="B1841" t="s">
        <v>985</v>
      </c>
      <c r="C1841">
        <v>102.19</v>
      </c>
      <c r="D1841">
        <f t="shared" si="31"/>
        <v>3.4488463212886376</v>
      </c>
      <c r="E1841" s="171">
        <v>1.4594916600476557E-2</v>
      </c>
    </row>
    <row r="1842" spans="2:5">
      <c r="B1842" t="s">
        <v>2046</v>
      </c>
      <c r="C1842">
        <v>22.97</v>
      </c>
      <c r="D1842">
        <f t="shared" si="31"/>
        <v>-0.13255287009063449</v>
      </c>
      <c r="E1842" s="171">
        <v>1.4575971731448688E-2</v>
      </c>
    </row>
    <row r="1843" spans="2:5">
      <c r="B1843" t="s">
        <v>2202</v>
      </c>
      <c r="C1843">
        <v>26.48</v>
      </c>
      <c r="D1843">
        <f t="shared" si="31"/>
        <v>-0.13717823395242754</v>
      </c>
      <c r="E1843" s="171">
        <v>1.4559386973180037E-2</v>
      </c>
    </row>
    <row r="1844" spans="2:5">
      <c r="B1844" t="s">
        <v>1404</v>
      </c>
      <c r="C1844">
        <v>30.69</v>
      </c>
      <c r="D1844">
        <f t="shared" si="31"/>
        <v>0.18907400232468047</v>
      </c>
      <c r="E1844" s="171">
        <v>1.4545454545454587E-2</v>
      </c>
    </row>
    <row r="1845" spans="2:5">
      <c r="B1845" t="s">
        <v>2234</v>
      </c>
      <c r="C1845">
        <v>25.81</v>
      </c>
      <c r="D1845">
        <f t="shared" si="31"/>
        <v>-0.49322599646573728</v>
      </c>
      <c r="E1845" s="171">
        <v>1.4544025157232602E-2</v>
      </c>
    </row>
    <row r="1846" spans="2:5">
      <c r="B1846" t="s">
        <v>1372</v>
      </c>
      <c r="C1846">
        <v>50.93</v>
      </c>
      <c r="D1846">
        <f t="shared" si="31"/>
        <v>3.0549363057324839</v>
      </c>
      <c r="E1846" s="171">
        <v>1.4541832669322645E-2</v>
      </c>
    </row>
    <row r="1847" spans="2:5">
      <c r="B1847" t="s">
        <v>5007</v>
      </c>
      <c r="C1847">
        <v>12.56</v>
      </c>
      <c r="D1847">
        <f t="shared" si="31"/>
        <v>0.19961795606494745</v>
      </c>
      <c r="E1847" s="171">
        <v>1.4539579967689798E-2</v>
      </c>
    </row>
    <row r="1848" spans="2:5">
      <c r="B1848" t="s">
        <v>3330</v>
      </c>
      <c r="C1848">
        <v>10.47</v>
      </c>
      <c r="D1848">
        <f t="shared" si="31"/>
        <v>-0.50047709923664119</v>
      </c>
      <c r="E1848" s="171">
        <v>1.4534883720930267E-2</v>
      </c>
    </row>
    <row r="1849" spans="2:5">
      <c r="B1849" t="s">
        <v>3930</v>
      </c>
      <c r="C1849">
        <v>20.96</v>
      </c>
      <c r="D1849">
        <f t="shared" si="31"/>
        <v>-0.18948182521268364</v>
      </c>
      <c r="E1849" s="171">
        <v>1.4520813165537305E-2</v>
      </c>
    </row>
    <row r="1850" spans="2:5">
      <c r="B1850" t="s">
        <v>2171</v>
      </c>
      <c r="C1850">
        <v>25.86</v>
      </c>
      <c r="D1850">
        <f t="shared" si="31"/>
        <v>0</v>
      </c>
      <c r="E1850" s="171">
        <v>1.4515496273048293E-2</v>
      </c>
    </row>
    <row r="1851" spans="2:5">
      <c r="B1851" t="s">
        <v>2207</v>
      </c>
      <c r="C1851">
        <v>25.86</v>
      </c>
      <c r="D1851">
        <f t="shared" si="31"/>
        <v>0.36680761099365733</v>
      </c>
      <c r="E1851" s="171">
        <v>1.4515496273048293E-2</v>
      </c>
    </row>
    <row r="1852" spans="2:5">
      <c r="B1852" t="s">
        <v>3798</v>
      </c>
      <c r="C1852">
        <v>18.920000000000002</v>
      </c>
      <c r="D1852">
        <f t="shared" si="31"/>
        <v>0.41829085457271381</v>
      </c>
      <c r="E1852" s="171">
        <v>1.4477211796246817E-2</v>
      </c>
    </row>
    <row r="1853" spans="2:5">
      <c r="B1853" t="s">
        <v>3665</v>
      </c>
      <c r="C1853">
        <v>13.34</v>
      </c>
      <c r="D1853">
        <f t="shared" si="31"/>
        <v>0.72351421188630483</v>
      </c>
      <c r="E1853" s="171">
        <v>1.4448669201520874E-2</v>
      </c>
    </row>
    <row r="1854" spans="2:5">
      <c r="B1854" t="s">
        <v>2771</v>
      </c>
      <c r="C1854">
        <v>7.74</v>
      </c>
      <c r="D1854">
        <f t="shared" si="31"/>
        <v>1.1988636363636365</v>
      </c>
      <c r="E1854" s="171">
        <v>1.4416775884665835E-2</v>
      </c>
    </row>
    <row r="1855" spans="2:5">
      <c r="B1855" t="s">
        <v>5770</v>
      </c>
      <c r="C1855">
        <v>3.52</v>
      </c>
      <c r="D1855">
        <f t="shared" si="31"/>
        <v>1.4964539007092201</v>
      </c>
      <c r="E1855" s="171">
        <v>1.4409221902017239E-2</v>
      </c>
    </row>
    <row r="1856" spans="2:5">
      <c r="B1856" t="s">
        <v>6142</v>
      </c>
      <c r="C1856">
        <v>1.41</v>
      </c>
      <c r="D1856">
        <f t="shared" si="31"/>
        <v>0</v>
      </c>
      <c r="E1856" s="171">
        <v>1.4388489208633108E-2</v>
      </c>
    </row>
    <row r="1857" spans="2:5">
      <c r="B1857" t="s">
        <v>6621</v>
      </c>
      <c r="C1857">
        <v>1.41</v>
      </c>
      <c r="D1857">
        <f t="shared" si="31"/>
        <v>0</v>
      </c>
      <c r="E1857" s="171">
        <v>1.4388489208633108E-2</v>
      </c>
    </row>
    <row r="1858" spans="2:5">
      <c r="B1858" t="s">
        <v>6951</v>
      </c>
      <c r="C1858">
        <v>1.41</v>
      </c>
      <c r="D1858">
        <f t="shared" si="31"/>
        <v>-0.89477611940298507</v>
      </c>
      <c r="E1858" s="171">
        <v>1.4388489208633108E-2</v>
      </c>
    </row>
    <row r="1859" spans="2:5">
      <c r="B1859" t="s">
        <v>3539</v>
      </c>
      <c r="C1859">
        <v>13.4</v>
      </c>
      <c r="D1859">
        <f t="shared" ref="D1859:D1922" si="32">(C1859-C1860)/C1860</f>
        <v>-0.20943952802359878</v>
      </c>
      <c r="E1859" s="171">
        <v>1.4383043149129408E-2</v>
      </c>
    </row>
    <row r="1860" spans="2:5">
      <c r="B1860" t="s">
        <v>1671</v>
      </c>
      <c r="C1860">
        <v>16.95</v>
      </c>
      <c r="D1860">
        <f t="shared" si="32"/>
        <v>6.9952830188679238</v>
      </c>
      <c r="E1860" s="171">
        <v>1.4362657091561844E-2</v>
      </c>
    </row>
    <row r="1861" spans="2:5">
      <c r="B1861" t="s">
        <v>7303</v>
      </c>
      <c r="C1861">
        <v>2.12</v>
      </c>
      <c r="D1861">
        <f t="shared" si="32"/>
        <v>0</v>
      </c>
      <c r="E1861" s="171">
        <v>1.4354066985646053E-2</v>
      </c>
    </row>
    <row r="1862" spans="2:5">
      <c r="B1862" t="s">
        <v>7564</v>
      </c>
      <c r="C1862">
        <v>2.12</v>
      </c>
      <c r="D1862">
        <f t="shared" si="32"/>
        <v>-0.76981541802388709</v>
      </c>
      <c r="E1862" s="171">
        <v>1.4354066985646053E-2</v>
      </c>
    </row>
    <row r="1863" spans="2:5">
      <c r="B1863" t="s">
        <v>5207</v>
      </c>
      <c r="C1863">
        <v>9.2100000000000009</v>
      </c>
      <c r="D1863">
        <f t="shared" si="32"/>
        <v>0.8568548387096776</v>
      </c>
      <c r="E1863" s="171">
        <v>1.4317180616740173E-2</v>
      </c>
    </row>
    <row r="1864" spans="2:5">
      <c r="B1864" t="s">
        <v>5565</v>
      </c>
      <c r="C1864">
        <v>4.96</v>
      </c>
      <c r="D1864">
        <f t="shared" si="32"/>
        <v>-0.61189358372456959</v>
      </c>
      <c r="E1864" s="171">
        <v>1.4314928425357932E-2</v>
      </c>
    </row>
    <row r="1865" spans="2:5">
      <c r="B1865" t="s">
        <v>1600</v>
      </c>
      <c r="C1865">
        <v>12.78</v>
      </c>
      <c r="D1865">
        <f t="shared" si="32"/>
        <v>-5.2631578947368481E-2</v>
      </c>
      <c r="E1865" s="171">
        <v>1.4285714285714263E-2</v>
      </c>
    </row>
    <row r="1866" spans="2:5">
      <c r="B1866" t="s">
        <v>2508</v>
      </c>
      <c r="C1866">
        <v>13.49</v>
      </c>
      <c r="D1866">
        <f t="shared" si="32"/>
        <v>5.333333333333333</v>
      </c>
      <c r="E1866" s="171">
        <v>1.4285714285714247E-2</v>
      </c>
    </row>
    <row r="1867" spans="2:5">
      <c r="B1867" t="s">
        <v>5886</v>
      </c>
      <c r="C1867">
        <v>2.13</v>
      </c>
      <c r="D1867">
        <f t="shared" si="32"/>
        <v>0</v>
      </c>
      <c r="E1867" s="171">
        <v>1.4285714285714192E-2</v>
      </c>
    </row>
    <row r="1868" spans="2:5">
      <c r="B1868" t="s">
        <v>5917</v>
      </c>
      <c r="C1868">
        <v>2.13</v>
      </c>
      <c r="D1868">
        <f t="shared" si="32"/>
        <v>-0.82367549668874163</v>
      </c>
      <c r="E1868" s="171">
        <v>1.4285714285714192E-2</v>
      </c>
    </row>
    <row r="1869" spans="2:5">
      <c r="B1869" t="s">
        <v>2587</v>
      </c>
      <c r="C1869">
        <v>12.08</v>
      </c>
      <c r="D1869">
        <f t="shared" si="32"/>
        <v>-0.39296482412060296</v>
      </c>
      <c r="E1869" s="171">
        <v>1.4273719563392101E-2</v>
      </c>
    </row>
    <row r="1870" spans="2:5">
      <c r="B1870" t="s">
        <v>1910</v>
      </c>
      <c r="C1870">
        <v>19.899999999999999</v>
      </c>
      <c r="D1870">
        <f t="shared" si="32"/>
        <v>-0.22295978133541589</v>
      </c>
      <c r="E1870" s="171">
        <v>1.4271151885830662E-2</v>
      </c>
    </row>
    <row r="1871" spans="2:5">
      <c r="B1871" t="s">
        <v>2213</v>
      </c>
      <c r="C1871">
        <v>25.61</v>
      </c>
      <c r="D1871">
        <f t="shared" si="32"/>
        <v>1.1165289256198347</v>
      </c>
      <c r="E1871" s="171">
        <v>1.4257425742574235E-2</v>
      </c>
    </row>
    <row r="1872" spans="2:5">
      <c r="B1872" t="s">
        <v>4828</v>
      </c>
      <c r="C1872">
        <v>12.1</v>
      </c>
      <c r="D1872">
        <f t="shared" si="32"/>
        <v>-8.2576383154416076E-4</v>
      </c>
      <c r="E1872" s="171">
        <v>1.4249790444258167E-2</v>
      </c>
    </row>
    <row r="1873" spans="2:5">
      <c r="B1873" t="s">
        <v>3217</v>
      </c>
      <c r="C1873">
        <v>12.11</v>
      </c>
      <c r="D1873">
        <f t="shared" si="32"/>
        <v>-0.9261765423067545</v>
      </c>
      <c r="E1873" s="171">
        <v>1.4237855946398655E-2</v>
      </c>
    </row>
    <row r="1874" spans="2:5">
      <c r="B1874" t="s">
        <v>637</v>
      </c>
      <c r="C1874">
        <v>164.04</v>
      </c>
      <c r="D1874">
        <f t="shared" si="32"/>
        <v>75.654205607476641</v>
      </c>
      <c r="E1874" s="171">
        <v>1.4220353654012507E-2</v>
      </c>
    </row>
    <row r="1875" spans="2:5">
      <c r="B1875" t="s">
        <v>5929</v>
      </c>
      <c r="C1875">
        <v>2.14</v>
      </c>
      <c r="D1875">
        <f t="shared" si="32"/>
        <v>0</v>
      </c>
      <c r="E1875" s="171">
        <v>1.4218009478673105E-2</v>
      </c>
    </row>
    <row r="1876" spans="2:5">
      <c r="B1876" t="s">
        <v>7385</v>
      </c>
      <c r="C1876">
        <v>2.14</v>
      </c>
      <c r="D1876">
        <f t="shared" si="32"/>
        <v>0</v>
      </c>
      <c r="E1876" s="171">
        <v>1.4218009478673105E-2</v>
      </c>
    </row>
    <row r="1877" spans="2:5">
      <c r="B1877" t="s">
        <v>7398</v>
      </c>
      <c r="C1877">
        <v>2.14</v>
      </c>
      <c r="D1877">
        <f t="shared" si="32"/>
        <v>0</v>
      </c>
      <c r="E1877" s="171">
        <v>1.4218009478673105E-2</v>
      </c>
    </row>
    <row r="1878" spans="2:5">
      <c r="B1878" t="s">
        <v>7569</v>
      </c>
      <c r="C1878">
        <v>2.14</v>
      </c>
      <c r="D1878">
        <f t="shared" si="32"/>
        <v>-0.90626368812965397</v>
      </c>
      <c r="E1878" s="171">
        <v>1.4218009478673105E-2</v>
      </c>
    </row>
    <row r="1879" spans="2:5">
      <c r="B1879" t="s">
        <v>1981</v>
      </c>
      <c r="C1879">
        <v>22.83</v>
      </c>
      <c r="D1879">
        <f t="shared" si="32"/>
        <v>0.59985984583041341</v>
      </c>
      <c r="E1879" s="171">
        <v>1.4215904042647566E-2</v>
      </c>
    </row>
    <row r="1880" spans="2:5">
      <c r="B1880" t="s">
        <v>2936</v>
      </c>
      <c r="C1880">
        <v>14.27</v>
      </c>
      <c r="D1880">
        <f t="shared" si="32"/>
        <v>2.9971988795518207</v>
      </c>
      <c r="E1880" s="171">
        <v>1.4214641080312672E-2</v>
      </c>
    </row>
    <row r="1881" spans="2:5">
      <c r="B1881" t="s">
        <v>5768</v>
      </c>
      <c r="C1881">
        <v>3.57</v>
      </c>
      <c r="D1881">
        <f t="shared" si="32"/>
        <v>-0.37587412587412589</v>
      </c>
      <c r="E1881" s="171">
        <v>1.4204545454545404E-2</v>
      </c>
    </row>
    <row r="1882" spans="2:5">
      <c r="B1882" t="s">
        <v>5583</v>
      </c>
      <c r="C1882">
        <v>5.72</v>
      </c>
      <c r="D1882">
        <f t="shared" si="32"/>
        <v>3</v>
      </c>
      <c r="E1882" s="171">
        <v>1.4184397163120581E-2</v>
      </c>
    </row>
    <row r="1883" spans="2:5">
      <c r="B1883" t="s">
        <v>6116</v>
      </c>
      <c r="C1883">
        <v>1.43</v>
      </c>
      <c r="D1883">
        <f t="shared" si="32"/>
        <v>0</v>
      </c>
      <c r="E1883" s="171">
        <v>1.4184397163120581E-2</v>
      </c>
    </row>
    <row r="1884" spans="2:5">
      <c r="B1884" t="s">
        <v>6159</v>
      </c>
      <c r="C1884">
        <v>1.43</v>
      </c>
      <c r="D1884">
        <f t="shared" si="32"/>
        <v>-0.83352735739231665</v>
      </c>
      <c r="E1884" s="171">
        <v>1.4184397163120581E-2</v>
      </c>
    </row>
    <row r="1885" spans="2:5">
      <c r="B1885" t="s">
        <v>2710</v>
      </c>
      <c r="C1885">
        <v>8.59</v>
      </c>
      <c r="D1885">
        <f t="shared" si="32"/>
        <v>-0.14356929212362907</v>
      </c>
      <c r="E1885" s="171">
        <v>1.4167650531286801E-2</v>
      </c>
    </row>
    <row r="1886" spans="2:5">
      <c r="B1886" t="s">
        <v>5362</v>
      </c>
      <c r="C1886">
        <v>10.029999999999999</v>
      </c>
      <c r="D1886">
        <f t="shared" si="32"/>
        <v>-0.12554489973844823</v>
      </c>
      <c r="E1886" s="171">
        <v>1.4155712841253668E-2</v>
      </c>
    </row>
    <row r="1887" spans="2:5">
      <c r="B1887" t="s">
        <v>3131</v>
      </c>
      <c r="C1887">
        <v>11.47</v>
      </c>
      <c r="D1887">
        <f t="shared" si="32"/>
        <v>-0.23837981407702521</v>
      </c>
      <c r="E1887" s="171">
        <v>1.4146772767462434E-2</v>
      </c>
    </row>
    <row r="1888" spans="2:5">
      <c r="B1888" t="s">
        <v>1521</v>
      </c>
      <c r="C1888">
        <v>15.06</v>
      </c>
      <c r="D1888">
        <f t="shared" si="32"/>
        <v>0.61414790996784574</v>
      </c>
      <c r="E1888" s="171">
        <v>1.41414141414142E-2</v>
      </c>
    </row>
    <row r="1889" spans="2:5">
      <c r="B1889" t="s">
        <v>5377</v>
      </c>
      <c r="C1889">
        <v>9.33</v>
      </c>
      <c r="D1889">
        <f t="shared" si="32"/>
        <v>-0.35027855153203341</v>
      </c>
      <c r="E1889" s="171">
        <v>1.4130434782608782E-2</v>
      </c>
    </row>
    <row r="1890" spans="2:5">
      <c r="B1890" t="s">
        <v>2473</v>
      </c>
      <c r="C1890">
        <v>14.36</v>
      </c>
      <c r="D1890">
        <f t="shared" si="32"/>
        <v>5.648148148148147</v>
      </c>
      <c r="E1890" s="171">
        <v>1.4124293785310684E-2</v>
      </c>
    </row>
    <row r="1891" spans="2:5">
      <c r="B1891" t="s">
        <v>7396</v>
      </c>
      <c r="C1891">
        <v>2.16</v>
      </c>
      <c r="D1891">
        <f t="shared" si="32"/>
        <v>-0.84210526315789469</v>
      </c>
      <c r="E1891" s="171">
        <v>1.4084507042253639E-2</v>
      </c>
    </row>
    <row r="1892" spans="2:5">
      <c r="B1892" t="s">
        <v>3659</v>
      </c>
      <c r="C1892">
        <v>13.68</v>
      </c>
      <c r="D1892">
        <f t="shared" si="32"/>
        <v>-9.5836087243886384E-2</v>
      </c>
      <c r="E1892" s="171">
        <v>1.4084507042253483E-2</v>
      </c>
    </row>
    <row r="1893" spans="2:5">
      <c r="B1893" t="s">
        <v>3612</v>
      </c>
      <c r="C1893">
        <v>15.13</v>
      </c>
      <c r="D1893">
        <f t="shared" si="32"/>
        <v>-0.22250770811921891</v>
      </c>
      <c r="E1893" s="171">
        <v>1.4075067024128744E-2</v>
      </c>
    </row>
    <row r="1894" spans="2:5">
      <c r="B1894" t="s">
        <v>4118</v>
      </c>
      <c r="C1894">
        <v>19.46</v>
      </c>
      <c r="D1894">
        <f t="shared" si="32"/>
        <v>0.12420566146736003</v>
      </c>
      <c r="E1894" s="171">
        <v>1.4069828035435099E-2</v>
      </c>
    </row>
    <row r="1895" spans="2:5">
      <c r="B1895" t="s">
        <v>3005</v>
      </c>
      <c r="C1895">
        <v>17.309999999999999</v>
      </c>
      <c r="D1895">
        <f t="shared" si="32"/>
        <v>-0.52063140404320141</v>
      </c>
      <c r="E1895" s="171">
        <v>1.4059753954305709E-2</v>
      </c>
    </row>
    <row r="1896" spans="2:5">
      <c r="B1896" t="s">
        <v>1394</v>
      </c>
      <c r="C1896">
        <v>36.11</v>
      </c>
      <c r="D1896">
        <f t="shared" si="32"/>
        <v>2.3311808118081179</v>
      </c>
      <c r="E1896" s="171">
        <v>1.4040999719180006E-2</v>
      </c>
    </row>
    <row r="1897" spans="2:5">
      <c r="B1897" t="s">
        <v>4323</v>
      </c>
      <c r="C1897">
        <v>10.84</v>
      </c>
      <c r="D1897">
        <f t="shared" si="32"/>
        <v>-0.31823899371069186</v>
      </c>
      <c r="E1897" s="171">
        <v>1.4031805425631465E-2</v>
      </c>
    </row>
    <row r="1898" spans="2:5">
      <c r="B1898" t="s">
        <v>4039</v>
      </c>
      <c r="C1898">
        <v>15.9</v>
      </c>
      <c r="D1898">
        <f t="shared" si="32"/>
        <v>6.3271889400921664</v>
      </c>
      <c r="E1898" s="171">
        <v>1.4030612244898001E-2</v>
      </c>
    </row>
    <row r="1899" spans="2:5">
      <c r="B1899" t="s">
        <v>5895</v>
      </c>
      <c r="C1899">
        <v>2.17</v>
      </c>
      <c r="D1899">
        <f t="shared" si="32"/>
        <v>-0.76963906581740982</v>
      </c>
      <c r="E1899" s="171">
        <v>1.4018691588784955E-2</v>
      </c>
    </row>
    <row r="1900" spans="2:5">
      <c r="B1900" t="s">
        <v>4863</v>
      </c>
      <c r="C1900">
        <v>9.42</v>
      </c>
      <c r="D1900">
        <f t="shared" si="32"/>
        <v>-0.18932874354561097</v>
      </c>
      <c r="E1900" s="171">
        <v>1.3993541442411279E-2</v>
      </c>
    </row>
    <row r="1901" spans="2:5">
      <c r="B1901" t="s">
        <v>3378</v>
      </c>
      <c r="C1901">
        <v>11.62</v>
      </c>
      <c r="D1901">
        <f t="shared" si="32"/>
        <v>0.77675840978593258</v>
      </c>
      <c r="E1901" s="171">
        <v>1.396160558464209E-2</v>
      </c>
    </row>
    <row r="1902" spans="2:5">
      <c r="B1902" t="s">
        <v>4423</v>
      </c>
      <c r="C1902">
        <v>6.54</v>
      </c>
      <c r="D1902">
        <f t="shared" si="32"/>
        <v>-0.47087378640776695</v>
      </c>
      <c r="E1902" s="171">
        <v>1.3953488372093001E-2</v>
      </c>
    </row>
    <row r="1903" spans="2:5">
      <c r="B1903" t="s">
        <v>4976</v>
      </c>
      <c r="C1903">
        <v>12.36</v>
      </c>
      <c r="D1903">
        <f t="shared" si="32"/>
        <v>-0.37067209775967419</v>
      </c>
      <c r="E1903" s="171">
        <v>1.3945857260049216E-2</v>
      </c>
    </row>
    <row r="1904" spans="2:5">
      <c r="B1904" t="s">
        <v>1839</v>
      </c>
      <c r="C1904">
        <v>19.64</v>
      </c>
      <c r="D1904">
        <f t="shared" si="32"/>
        <v>0.6872852233676976</v>
      </c>
      <c r="E1904" s="171">
        <v>1.3939081053174989E-2</v>
      </c>
    </row>
    <row r="1905" spans="2:5">
      <c r="B1905" t="s">
        <v>4296</v>
      </c>
      <c r="C1905">
        <v>11.64</v>
      </c>
      <c r="D1905">
        <f t="shared" si="32"/>
        <v>-0.91861278142917069</v>
      </c>
      <c r="E1905" s="171">
        <v>1.3937282229965169E-2</v>
      </c>
    </row>
    <row r="1906" spans="2:5">
      <c r="B1906" t="s">
        <v>681</v>
      </c>
      <c r="C1906">
        <v>143.02000000000001</v>
      </c>
      <c r="D1906">
        <f t="shared" si="32"/>
        <v>8.795890410958906</v>
      </c>
      <c r="E1906" s="171">
        <v>1.3894796540479286E-2</v>
      </c>
    </row>
    <row r="1907" spans="2:5">
      <c r="B1907" t="s">
        <v>3604</v>
      </c>
      <c r="C1907">
        <v>14.6</v>
      </c>
      <c r="D1907">
        <f t="shared" si="32"/>
        <v>0.66666666666666663</v>
      </c>
      <c r="E1907" s="171">
        <v>1.388888888888884E-2</v>
      </c>
    </row>
    <row r="1908" spans="2:5">
      <c r="B1908" t="s">
        <v>2744</v>
      </c>
      <c r="C1908">
        <v>8.76</v>
      </c>
      <c r="D1908">
        <f t="shared" si="32"/>
        <v>8.9552238805970241E-2</v>
      </c>
      <c r="E1908" s="171">
        <v>1.3888888888888798E-2</v>
      </c>
    </row>
    <row r="1909" spans="2:5">
      <c r="B1909" t="s">
        <v>5393</v>
      </c>
      <c r="C1909">
        <v>8.0399999999999991</v>
      </c>
      <c r="D1909">
        <f t="shared" si="32"/>
        <v>-0.6211121583411876</v>
      </c>
      <c r="E1909" s="171">
        <v>1.387137452711216E-2</v>
      </c>
    </row>
    <row r="1910" spans="2:5">
      <c r="B1910" t="s">
        <v>4103</v>
      </c>
      <c r="C1910">
        <v>21.22</v>
      </c>
      <c r="D1910">
        <f t="shared" si="32"/>
        <v>8.6454545454545446</v>
      </c>
      <c r="E1910" s="171">
        <v>1.385570950788338E-2</v>
      </c>
    </row>
    <row r="1911" spans="2:5">
      <c r="B1911" t="s">
        <v>5894</v>
      </c>
      <c r="C1911">
        <v>2.2000000000000002</v>
      </c>
      <c r="D1911">
        <f t="shared" si="32"/>
        <v>-0.72738537794299873</v>
      </c>
      <c r="E1911" s="171">
        <v>1.3824884792626843E-2</v>
      </c>
    </row>
    <row r="1912" spans="2:5">
      <c r="B1912" t="s">
        <v>2721</v>
      </c>
      <c r="C1912">
        <v>8.07</v>
      </c>
      <c r="D1912">
        <f t="shared" si="32"/>
        <v>1.1989100817438694</v>
      </c>
      <c r="E1912" s="171">
        <v>1.3819095477386975E-2</v>
      </c>
    </row>
    <row r="1913" spans="2:5">
      <c r="B1913" t="s">
        <v>5762</v>
      </c>
      <c r="C1913">
        <v>3.67</v>
      </c>
      <c r="D1913">
        <f t="shared" si="32"/>
        <v>1.4965986394557824</v>
      </c>
      <c r="E1913" s="171">
        <v>1.3812154696132548E-2</v>
      </c>
    </row>
    <row r="1914" spans="2:5">
      <c r="B1914" t="s">
        <v>6553</v>
      </c>
      <c r="C1914">
        <v>1.47</v>
      </c>
      <c r="D1914">
        <f t="shared" si="32"/>
        <v>-0.92307692307692313</v>
      </c>
      <c r="E1914" s="171">
        <v>1.3793103448275874E-2</v>
      </c>
    </row>
    <row r="1915" spans="2:5">
      <c r="B1915" t="s">
        <v>1922</v>
      </c>
      <c r="C1915">
        <v>19.11</v>
      </c>
      <c r="D1915">
        <f t="shared" si="32"/>
        <v>0.13010053222944998</v>
      </c>
      <c r="E1915" s="171">
        <v>1.3793103448275756E-2</v>
      </c>
    </row>
    <row r="1916" spans="2:5">
      <c r="B1916" t="s">
        <v>1507</v>
      </c>
      <c r="C1916">
        <v>16.91</v>
      </c>
      <c r="D1916">
        <f t="shared" si="32"/>
        <v>-0.17872753763963087</v>
      </c>
      <c r="E1916" s="171">
        <v>1.3788968824940073E-2</v>
      </c>
    </row>
    <row r="1917" spans="2:5">
      <c r="B1917" t="s">
        <v>2311</v>
      </c>
      <c r="C1917">
        <v>20.59</v>
      </c>
      <c r="D1917">
        <f t="shared" si="32"/>
        <v>0.11902173913043486</v>
      </c>
      <c r="E1917" s="171">
        <v>1.3786312161496856E-2</v>
      </c>
    </row>
    <row r="1918" spans="2:5">
      <c r="B1918" t="s">
        <v>1863</v>
      </c>
      <c r="C1918">
        <v>18.399999999999999</v>
      </c>
      <c r="D1918">
        <f t="shared" si="32"/>
        <v>-0.77272727272727271</v>
      </c>
      <c r="E1918" s="171">
        <v>1.3774104683195593E-2</v>
      </c>
    </row>
    <row r="1919" spans="2:5">
      <c r="B1919" t="s">
        <v>1092</v>
      </c>
      <c r="C1919">
        <v>80.959999999999994</v>
      </c>
      <c r="D1919">
        <f t="shared" si="32"/>
        <v>35.633484162895925</v>
      </c>
      <c r="E1919" s="171">
        <v>1.3774104683195522E-2</v>
      </c>
    </row>
    <row r="1920" spans="2:5">
      <c r="B1920" t="s">
        <v>5902</v>
      </c>
      <c r="C1920">
        <v>2.21</v>
      </c>
      <c r="D1920">
        <f t="shared" si="32"/>
        <v>-0.87507066139061618</v>
      </c>
      <c r="E1920" s="171">
        <v>1.3761467889908166E-2</v>
      </c>
    </row>
    <row r="1921" spans="2:5">
      <c r="B1921" t="s">
        <v>3065</v>
      </c>
      <c r="C1921">
        <v>17.690000000000001</v>
      </c>
      <c r="D1921">
        <f t="shared" si="32"/>
        <v>-0.27351129363449689</v>
      </c>
      <c r="E1921" s="171">
        <v>1.3753581661891232E-2</v>
      </c>
    </row>
    <row r="1922" spans="2:5">
      <c r="B1922" t="s">
        <v>2020</v>
      </c>
      <c r="C1922">
        <v>24.35</v>
      </c>
      <c r="D1922">
        <f t="shared" si="32"/>
        <v>-5.984555984555974E-2</v>
      </c>
      <c r="E1922" s="171">
        <v>1.3738551207327305E-2</v>
      </c>
    </row>
    <row r="1923" spans="2:5">
      <c r="B1923" t="s">
        <v>4663</v>
      </c>
      <c r="C1923">
        <v>25.9</v>
      </c>
      <c r="D1923">
        <f t="shared" ref="D1923:D1986" si="33">(C1923-C1924)/C1924</f>
        <v>2.1779141104294477</v>
      </c>
      <c r="E1923" s="171">
        <v>1.3698630136986217E-2</v>
      </c>
    </row>
    <row r="1924" spans="2:5">
      <c r="B1924" t="s">
        <v>2716</v>
      </c>
      <c r="C1924">
        <v>8.15</v>
      </c>
      <c r="D1924">
        <f t="shared" si="33"/>
        <v>-0.38997005988023947</v>
      </c>
      <c r="E1924" s="171">
        <v>1.3681592039801146E-2</v>
      </c>
    </row>
    <row r="1925" spans="2:5">
      <c r="B1925" t="s">
        <v>3208</v>
      </c>
      <c r="C1925">
        <v>13.36</v>
      </c>
      <c r="D1925">
        <f t="shared" si="33"/>
        <v>-0.30777202072538867</v>
      </c>
      <c r="E1925" s="171">
        <v>1.3657056145675243E-2</v>
      </c>
    </row>
    <row r="1926" spans="2:5">
      <c r="B1926" t="s">
        <v>4094</v>
      </c>
      <c r="C1926">
        <v>19.3</v>
      </c>
      <c r="D1926">
        <f t="shared" si="33"/>
        <v>3.9870689655172521E-2</v>
      </c>
      <c r="E1926" s="171">
        <v>1.3655462184874033E-2</v>
      </c>
    </row>
    <row r="1927" spans="2:5">
      <c r="B1927" t="s">
        <v>3028</v>
      </c>
      <c r="C1927">
        <v>18.559999999999999</v>
      </c>
      <c r="D1927">
        <f t="shared" si="33"/>
        <v>0.13586291309669515</v>
      </c>
      <c r="E1927" s="171">
        <v>1.365374112506827E-2</v>
      </c>
    </row>
    <row r="1928" spans="2:5">
      <c r="B1928" t="s">
        <v>4018</v>
      </c>
      <c r="C1928">
        <v>16.34</v>
      </c>
      <c r="D1928">
        <f t="shared" si="33"/>
        <v>-0.12008616047388262</v>
      </c>
      <c r="E1928" s="171">
        <v>1.3647642679900674E-2</v>
      </c>
    </row>
    <row r="1929" spans="2:5">
      <c r="B1929" t="s">
        <v>3030</v>
      </c>
      <c r="C1929">
        <v>18.57</v>
      </c>
      <c r="D1929">
        <f t="shared" si="33"/>
        <v>-0.34335219236209336</v>
      </c>
      <c r="E1929" s="171">
        <v>1.3646288209606987E-2</v>
      </c>
    </row>
    <row r="1930" spans="2:5">
      <c r="B1930" t="s">
        <v>2194</v>
      </c>
      <c r="C1930">
        <v>28.28</v>
      </c>
      <c r="D1930">
        <f t="shared" si="33"/>
        <v>17.979865771812083</v>
      </c>
      <c r="E1930" s="171">
        <v>1.3620071684587906E-2</v>
      </c>
    </row>
    <row r="1931" spans="2:5">
      <c r="B1931" t="s">
        <v>6176</v>
      </c>
      <c r="C1931">
        <v>1.49</v>
      </c>
      <c r="D1931">
        <f t="shared" si="33"/>
        <v>0</v>
      </c>
      <c r="E1931" s="171">
        <v>1.360544217687076E-2</v>
      </c>
    </row>
    <row r="1932" spans="2:5">
      <c r="B1932" t="s">
        <v>6611</v>
      </c>
      <c r="C1932">
        <v>1.49</v>
      </c>
      <c r="D1932">
        <f t="shared" si="33"/>
        <v>-0.92010723860589816</v>
      </c>
      <c r="E1932" s="171">
        <v>1.360544217687076E-2</v>
      </c>
    </row>
    <row r="1933" spans="2:5">
      <c r="B1933" t="s">
        <v>3998</v>
      </c>
      <c r="C1933">
        <v>18.649999999999999</v>
      </c>
      <c r="D1933">
        <f t="shared" si="33"/>
        <v>2.1239530988274709</v>
      </c>
      <c r="E1933" s="171">
        <v>1.3586956521739132E-2</v>
      </c>
    </row>
    <row r="1934" spans="2:5">
      <c r="B1934" t="s">
        <v>5675</v>
      </c>
      <c r="C1934">
        <v>5.97</v>
      </c>
      <c r="D1934">
        <f t="shared" si="33"/>
        <v>-0.76477541371158397</v>
      </c>
      <c r="E1934" s="171">
        <v>1.3582342954159604E-2</v>
      </c>
    </row>
    <row r="1935" spans="2:5">
      <c r="B1935" t="s">
        <v>2253</v>
      </c>
      <c r="C1935">
        <v>25.38</v>
      </c>
      <c r="D1935">
        <f t="shared" si="33"/>
        <v>1.613800205973223</v>
      </c>
      <c r="E1935" s="171">
        <v>1.3578274760383381E-2</v>
      </c>
    </row>
    <row r="1936" spans="2:5">
      <c r="B1936" t="s">
        <v>3357</v>
      </c>
      <c r="C1936">
        <v>9.7100000000000009</v>
      </c>
      <c r="D1936">
        <f t="shared" si="33"/>
        <v>-0.53695755841678583</v>
      </c>
      <c r="E1936" s="171">
        <v>1.3569937369519915E-2</v>
      </c>
    </row>
    <row r="1937" spans="2:5">
      <c r="B1937" t="s">
        <v>4110</v>
      </c>
      <c r="C1937">
        <v>20.97</v>
      </c>
      <c r="D1937">
        <f t="shared" si="33"/>
        <v>-0.2002288329519451</v>
      </c>
      <c r="E1937" s="171">
        <v>1.3533107781536857E-2</v>
      </c>
    </row>
    <row r="1938" spans="2:5">
      <c r="B1938" t="s">
        <v>1470</v>
      </c>
      <c r="C1938">
        <v>26.22</v>
      </c>
      <c r="D1938">
        <f t="shared" si="33"/>
        <v>16.48</v>
      </c>
      <c r="E1938" s="171">
        <v>1.3529184383455658E-2</v>
      </c>
    </row>
    <row r="1939" spans="2:5">
      <c r="B1939" t="s">
        <v>7195</v>
      </c>
      <c r="C1939">
        <v>1.5</v>
      </c>
      <c r="D1939">
        <f t="shared" si="33"/>
        <v>0</v>
      </c>
      <c r="E1939" s="171">
        <v>1.3513513513513526E-2</v>
      </c>
    </row>
    <row r="1940" spans="2:5">
      <c r="B1940" t="s">
        <v>7246</v>
      </c>
      <c r="C1940">
        <v>1.5</v>
      </c>
      <c r="D1940">
        <f t="shared" si="33"/>
        <v>-0.33333333333333331</v>
      </c>
      <c r="E1940" s="171">
        <v>1.3513513513513526E-2</v>
      </c>
    </row>
    <row r="1941" spans="2:5">
      <c r="B1941" t="s">
        <v>7308</v>
      </c>
      <c r="C1941">
        <v>2.25</v>
      </c>
      <c r="D1941">
        <f t="shared" si="33"/>
        <v>-0.86971627099015636</v>
      </c>
      <c r="E1941" s="171">
        <v>1.3513513513513424E-2</v>
      </c>
    </row>
    <row r="1942" spans="2:5">
      <c r="B1942" t="s">
        <v>2397</v>
      </c>
      <c r="C1942">
        <v>17.27</v>
      </c>
      <c r="D1942">
        <f t="shared" si="33"/>
        <v>2.8292682926829271</v>
      </c>
      <c r="E1942" s="171">
        <v>1.3497652582159651E-2</v>
      </c>
    </row>
    <row r="1943" spans="2:5">
      <c r="B1943" t="s">
        <v>4435</v>
      </c>
      <c r="C1943">
        <v>4.51</v>
      </c>
      <c r="D1943">
        <f t="shared" si="33"/>
        <v>0.99557522123893816</v>
      </c>
      <c r="E1943" s="171">
        <v>1.3483146067415642E-2</v>
      </c>
    </row>
    <row r="1944" spans="2:5">
      <c r="B1944" t="s">
        <v>7316</v>
      </c>
      <c r="C1944">
        <v>2.2599999999999998</v>
      </c>
      <c r="D1944">
        <f t="shared" si="33"/>
        <v>0</v>
      </c>
      <c r="E1944" s="171">
        <v>1.345291479820619E-2</v>
      </c>
    </row>
    <row r="1945" spans="2:5">
      <c r="B1945" t="s">
        <v>7319</v>
      </c>
      <c r="C1945">
        <v>2.2599999999999998</v>
      </c>
      <c r="D1945">
        <f t="shared" si="33"/>
        <v>-0.72738238841978287</v>
      </c>
      <c r="E1945" s="171">
        <v>1.345291479820619E-2</v>
      </c>
    </row>
    <row r="1946" spans="2:5">
      <c r="B1946" t="s">
        <v>5282</v>
      </c>
      <c r="C1946">
        <v>8.2899999999999991</v>
      </c>
      <c r="D1946">
        <f t="shared" si="33"/>
        <v>-0.42108938547486041</v>
      </c>
      <c r="E1946" s="171">
        <v>1.3447432762836116E-2</v>
      </c>
    </row>
    <row r="1947" spans="2:5">
      <c r="B1947" t="s">
        <v>3107</v>
      </c>
      <c r="C1947">
        <v>14.32</v>
      </c>
      <c r="D1947">
        <f t="shared" si="33"/>
        <v>1.7121212121212119</v>
      </c>
      <c r="E1947" s="171">
        <v>1.3446567586694939E-2</v>
      </c>
    </row>
    <row r="1948" spans="2:5">
      <c r="B1948" t="s">
        <v>5578</v>
      </c>
      <c r="C1948">
        <v>5.28</v>
      </c>
      <c r="D1948">
        <f t="shared" si="33"/>
        <v>-0.88334069818824568</v>
      </c>
      <c r="E1948" s="171">
        <v>1.3435700575815794E-2</v>
      </c>
    </row>
    <row r="1949" spans="2:5">
      <c r="B1949" t="s">
        <v>1361</v>
      </c>
      <c r="C1949">
        <v>45.26</v>
      </c>
      <c r="D1949">
        <f t="shared" si="33"/>
        <v>2.5276695245518317</v>
      </c>
      <c r="E1949" s="171">
        <v>1.3434841021047951E-2</v>
      </c>
    </row>
    <row r="1950" spans="2:5">
      <c r="B1950" t="s">
        <v>4250</v>
      </c>
      <c r="C1950">
        <v>12.83</v>
      </c>
      <c r="D1950">
        <f t="shared" si="33"/>
        <v>7.4966887417218544</v>
      </c>
      <c r="E1950" s="171">
        <v>1.3428120063191147E-2</v>
      </c>
    </row>
    <row r="1951" spans="2:5">
      <c r="B1951" t="s">
        <v>6610</v>
      </c>
      <c r="C1951">
        <v>1.51</v>
      </c>
      <c r="D1951">
        <f t="shared" si="33"/>
        <v>-0.88239875389408107</v>
      </c>
      <c r="E1951" s="171">
        <v>1.3422818791946321E-2</v>
      </c>
    </row>
    <row r="1952" spans="2:5">
      <c r="B1952" t="s">
        <v>3583</v>
      </c>
      <c r="C1952">
        <v>12.84</v>
      </c>
      <c r="D1952">
        <f t="shared" si="33"/>
        <v>0</v>
      </c>
      <c r="E1952" s="171">
        <v>1.3417521704814517E-2</v>
      </c>
    </row>
    <row r="1953" spans="2:5">
      <c r="B1953" t="s">
        <v>3707</v>
      </c>
      <c r="C1953">
        <v>12.84</v>
      </c>
      <c r="D1953">
        <f t="shared" si="33"/>
        <v>-0.5</v>
      </c>
      <c r="E1953" s="171">
        <v>1.3417521704814517E-2</v>
      </c>
    </row>
    <row r="1954" spans="2:5">
      <c r="B1954" t="s">
        <v>4699</v>
      </c>
      <c r="C1954">
        <v>25.68</v>
      </c>
      <c r="D1954">
        <f t="shared" si="33"/>
        <v>0.99844357976653697</v>
      </c>
      <c r="E1954" s="171">
        <v>1.3417521704814517E-2</v>
      </c>
    </row>
    <row r="1955" spans="2:5">
      <c r="B1955" t="s">
        <v>1608</v>
      </c>
      <c r="C1955">
        <v>12.85</v>
      </c>
      <c r="D1955">
        <f t="shared" si="33"/>
        <v>0.69973544973544977</v>
      </c>
      <c r="E1955" s="171">
        <v>1.3406940063091477E-2</v>
      </c>
    </row>
    <row r="1956" spans="2:5">
      <c r="B1956" t="s">
        <v>5428</v>
      </c>
      <c r="C1956">
        <v>7.56</v>
      </c>
      <c r="D1956">
        <f t="shared" si="33"/>
        <v>-0.67747440273037551</v>
      </c>
      <c r="E1956" s="171">
        <v>1.3404825737265367E-2</v>
      </c>
    </row>
    <row r="1957" spans="2:5">
      <c r="B1957" t="s">
        <v>2283</v>
      </c>
      <c r="C1957">
        <v>23.44</v>
      </c>
      <c r="D1957">
        <f t="shared" si="33"/>
        <v>0.28862012094557449</v>
      </c>
      <c r="E1957" s="171">
        <v>1.3402507565931789E-2</v>
      </c>
    </row>
    <row r="1958" spans="2:5">
      <c r="B1958" t="s">
        <v>1689</v>
      </c>
      <c r="C1958">
        <v>18.190000000000001</v>
      </c>
      <c r="D1958">
        <f t="shared" si="33"/>
        <v>-4.0611814345991537E-2</v>
      </c>
      <c r="E1958" s="171">
        <v>1.3370473537604568E-2</v>
      </c>
    </row>
    <row r="1959" spans="2:5">
      <c r="B1959" t="s">
        <v>3038</v>
      </c>
      <c r="C1959">
        <v>18.96</v>
      </c>
      <c r="D1959">
        <f t="shared" si="33"/>
        <v>-4.0485829959514205E-2</v>
      </c>
      <c r="E1959" s="171">
        <v>1.3361838588989844E-2</v>
      </c>
    </row>
    <row r="1960" spans="2:5">
      <c r="B1960" t="s">
        <v>4163</v>
      </c>
      <c r="C1960">
        <v>19.760000000000002</v>
      </c>
      <c r="D1960">
        <f t="shared" si="33"/>
        <v>12.000000000000002</v>
      </c>
      <c r="E1960" s="171">
        <v>1.3333333333333414E-2</v>
      </c>
    </row>
    <row r="1961" spans="2:5">
      <c r="B1961" t="s">
        <v>6107</v>
      </c>
      <c r="C1961">
        <v>1.52</v>
      </c>
      <c r="D1961">
        <f t="shared" si="33"/>
        <v>0</v>
      </c>
      <c r="E1961" s="171">
        <v>1.3333333333333345E-2</v>
      </c>
    </row>
    <row r="1962" spans="2:5">
      <c r="B1962" t="s">
        <v>6642</v>
      </c>
      <c r="C1962">
        <v>1.52</v>
      </c>
      <c r="D1962">
        <f t="shared" si="33"/>
        <v>-0.83333333333333337</v>
      </c>
      <c r="E1962" s="171">
        <v>1.3333333333333345E-2</v>
      </c>
    </row>
    <row r="1963" spans="2:5">
      <c r="B1963" t="s">
        <v>2694</v>
      </c>
      <c r="C1963">
        <v>9.1199999999999992</v>
      </c>
      <c r="D1963">
        <f t="shared" si="33"/>
        <v>3</v>
      </c>
      <c r="E1963" s="171">
        <v>1.3333333333333246E-2</v>
      </c>
    </row>
    <row r="1964" spans="2:5">
      <c r="B1964" t="s">
        <v>7467</v>
      </c>
      <c r="C1964">
        <v>2.2799999999999998</v>
      </c>
      <c r="D1964">
        <f t="shared" si="33"/>
        <v>-0.82380216383307581</v>
      </c>
      <c r="E1964" s="171">
        <v>1.3333333333333246E-2</v>
      </c>
    </row>
    <row r="1965" spans="2:5">
      <c r="B1965" t="s">
        <v>3469</v>
      </c>
      <c r="C1965">
        <v>12.94</v>
      </c>
      <c r="D1965">
        <f t="shared" si="33"/>
        <v>1.1247947454844007</v>
      </c>
      <c r="E1965" s="171">
        <v>1.3312451057165225E-2</v>
      </c>
    </row>
    <row r="1966" spans="2:5">
      <c r="B1966" t="s">
        <v>5514</v>
      </c>
      <c r="C1966">
        <v>6.09</v>
      </c>
      <c r="D1966">
        <f t="shared" si="33"/>
        <v>-0.9399881750098541</v>
      </c>
      <c r="E1966" s="171">
        <v>1.3311148086522475E-2</v>
      </c>
    </row>
    <row r="1967" spans="2:5">
      <c r="B1967" t="s">
        <v>1044</v>
      </c>
      <c r="C1967">
        <v>101.48</v>
      </c>
      <c r="D1967">
        <f t="shared" si="33"/>
        <v>0.95567546733474662</v>
      </c>
      <c r="E1967" s="171">
        <v>1.3280079880179712E-2</v>
      </c>
    </row>
    <row r="1968" spans="2:5">
      <c r="B1968" t="s">
        <v>1200</v>
      </c>
      <c r="C1968">
        <v>51.89</v>
      </c>
      <c r="D1968">
        <f t="shared" si="33"/>
        <v>21.65938864628821</v>
      </c>
      <c r="E1968" s="171">
        <v>1.3278656512399916E-2</v>
      </c>
    </row>
    <row r="1969" spans="2:5">
      <c r="B1969" t="s">
        <v>7542</v>
      </c>
      <c r="C1969">
        <v>2.29</v>
      </c>
      <c r="D1969">
        <f t="shared" si="33"/>
        <v>-0.88023012552301261</v>
      </c>
      <c r="E1969" s="171">
        <v>1.3274336283185952E-2</v>
      </c>
    </row>
    <row r="1970" spans="2:5">
      <c r="B1970" t="s">
        <v>1949</v>
      </c>
      <c r="C1970">
        <v>19.12</v>
      </c>
      <c r="D1970">
        <f t="shared" si="33"/>
        <v>11.496732026143791</v>
      </c>
      <c r="E1970" s="171">
        <v>1.3248542660307365E-2</v>
      </c>
    </row>
    <row r="1971" spans="2:5">
      <c r="B1971" t="s">
        <v>6634</v>
      </c>
      <c r="C1971">
        <v>1.53</v>
      </c>
      <c r="D1971">
        <f t="shared" si="33"/>
        <v>0</v>
      </c>
      <c r="E1971" s="171">
        <v>1.3245033112582794E-2</v>
      </c>
    </row>
    <row r="1972" spans="2:5">
      <c r="B1972" t="s">
        <v>6932</v>
      </c>
      <c r="C1972">
        <v>1.53</v>
      </c>
      <c r="D1972">
        <f t="shared" si="33"/>
        <v>-0.94140176177709689</v>
      </c>
      <c r="E1972" s="171">
        <v>1.3245033112582794E-2</v>
      </c>
    </row>
    <row r="1973" spans="2:5">
      <c r="B1973" t="s">
        <v>2226</v>
      </c>
      <c r="C1973">
        <v>26.11</v>
      </c>
      <c r="D1973">
        <f t="shared" si="33"/>
        <v>0.99923430321592632</v>
      </c>
      <c r="E1973" s="171">
        <v>1.3193636010865342E-2</v>
      </c>
    </row>
    <row r="1974" spans="2:5">
      <c r="B1974" t="s">
        <v>2558</v>
      </c>
      <c r="C1974">
        <v>13.06</v>
      </c>
      <c r="D1974">
        <f t="shared" si="33"/>
        <v>-0.4140870345446388</v>
      </c>
      <c r="E1974" s="171">
        <v>1.318851823118696E-2</v>
      </c>
    </row>
    <row r="1975" spans="2:5">
      <c r="B1975" t="s">
        <v>2138</v>
      </c>
      <c r="C1975">
        <v>22.29</v>
      </c>
      <c r="D1975">
        <f t="shared" si="33"/>
        <v>-0.21734550561797758</v>
      </c>
      <c r="E1975" s="171">
        <v>1.3181818181818144E-2</v>
      </c>
    </row>
    <row r="1976" spans="2:5">
      <c r="B1976" t="s">
        <v>1445</v>
      </c>
      <c r="C1976">
        <v>28.48</v>
      </c>
      <c r="D1976">
        <f t="shared" si="33"/>
        <v>2.0822510822510822</v>
      </c>
      <c r="E1976" s="171">
        <v>1.316257559587339E-2</v>
      </c>
    </row>
    <row r="1977" spans="2:5">
      <c r="B1977" t="s">
        <v>5380</v>
      </c>
      <c r="C1977">
        <v>9.24</v>
      </c>
      <c r="D1977">
        <f t="shared" si="33"/>
        <v>-0.61290322580645162</v>
      </c>
      <c r="E1977" s="171">
        <v>1.3157894736842216E-2</v>
      </c>
    </row>
    <row r="1978" spans="2:5">
      <c r="B1978" t="s">
        <v>2016</v>
      </c>
      <c r="C1978">
        <v>23.87</v>
      </c>
      <c r="D1978">
        <f t="shared" si="33"/>
        <v>14.5</v>
      </c>
      <c r="E1978" s="171">
        <v>1.3157894736842202E-2</v>
      </c>
    </row>
    <row r="1979" spans="2:5">
      <c r="B1979" t="s">
        <v>6860</v>
      </c>
      <c r="C1979">
        <v>1.54</v>
      </c>
      <c r="D1979">
        <f t="shared" si="33"/>
        <v>-0.93103448275862077</v>
      </c>
      <c r="E1979" s="171">
        <v>1.3157894736842117E-2</v>
      </c>
    </row>
    <row r="1980" spans="2:5">
      <c r="B1980" t="s">
        <v>2092</v>
      </c>
      <c r="C1980">
        <v>22.33</v>
      </c>
      <c r="D1980">
        <f t="shared" si="33"/>
        <v>1.4140540540540538</v>
      </c>
      <c r="E1980" s="171">
        <v>1.3157894736842066E-2</v>
      </c>
    </row>
    <row r="1981" spans="2:5">
      <c r="B1981" t="s">
        <v>5345</v>
      </c>
      <c r="C1981">
        <v>9.25</v>
      </c>
      <c r="D1981">
        <f t="shared" si="33"/>
        <v>-0.84816152330925809</v>
      </c>
      <c r="E1981" s="171">
        <v>1.3143483023001008E-2</v>
      </c>
    </row>
    <row r="1982" spans="2:5">
      <c r="B1982" t="s">
        <v>1292</v>
      </c>
      <c r="C1982">
        <v>60.92</v>
      </c>
      <c r="D1982">
        <f t="shared" si="33"/>
        <v>2.1548420507509065</v>
      </c>
      <c r="E1982" s="171">
        <v>1.3138200565441528E-2</v>
      </c>
    </row>
    <row r="1983" spans="2:5">
      <c r="B1983" t="s">
        <v>1846</v>
      </c>
      <c r="C1983">
        <v>19.309999999999999</v>
      </c>
      <c r="D1983">
        <f t="shared" si="33"/>
        <v>1.2690951821386602</v>
      </c>
      <c r="E1983" s="171">
        <v>1.311647429171039E-2</v>
      </c>
    </row>
    <row r="1984" spans="2:5">
      <c r="B1984" t="s">
        <v>5270</v>
      </c>
      <c r="C1984">
        <v>8.51</v>
      </c>
      <c r="D1984">
        <f t="shared" si="33"/>
        <v>-0.52191011235955054</v>
      </c>
      <c r="E1984" s="171">
        <v>1.3095238095238026E-2</v>
      </c>
    </row>
    <row r="1985" spans="2:5">
      <c r="B1985" t="s">
        <v>4502</v>
      </c>
      <c r="C1985">
        <v>17.8</v>
      </c>
      <c r="D1985">
        <f t="shared" si="33"/>
        <v>0.53184165232358016</v>
      </c>
      <c r="E1985" s="171">
        <v>1.3090495162208334E-2</v>
      </c>
    </row>
    <row r="1986" spans="2:5">
      <c r="B1986" t="s">
        <v>1639</v>
      </c>
      <c r="C1986">
        <v>11.62</v>
      </c>
      <c r="D1986">
        <f t="shared" si="33"/>
        <v>0</v>
      </c>
      <c r="E1986" s="171">
        <v>1.3077593722754889E-2</v>
      </c>
    </row>
    <row r="1987" spans="2:5">
      <c r="B1987" t="s">
        <v>2594</v>
      </c>
      <c r="C1987">
        <v>11.62</v>
      </c>
      <c r="D1987">
        <f t="shared" ref="D1987:D2050" si="34">(C1987-C1988)/C1988</f>
        <v>0.24946236559139767</v>
      </c>
      <c r="E1987" s="171">
        <v>1.3077593722754889E-2</v>
      </c>
    </row>
    <row r="1988" spans="2:5">
      <c r="B1988" t="s">
        <v>5255</v>
      </c>
      <c r="C1988">
        <v>9.3000000000000007</v>
      </c>
      <c r="D1988">
        <f t="shared" si="34"/>
        <v>-0.24999999999999997</v>
      </c>
      <c r="E1988" s="171">
        <v>1.3071895424836709E-2</v>
      </c>
    </row>
    <row r="1989" spans="2:5">
      <c r="B1989" t="s">
        <v>3398</v>
      </c>
      <c r="C1989">
        <v>12.4</v>
      </c>
      <c r="D1989">
        <f t="shared" si="34"/>
        <v>7</v>
      </c>
      <c r="E1989" s="171">
        <v>1.3071895424836612E-2</v>
      </c>
    </row>
    <row r="1990" spans="2:5">
      <c r="B1990" t="s">
        <v>6562</v>
      </c>
      <c r="C1990">
        <v>1.55</v>
      </c>
      <c r="D1990">
        <f t="shared" si="34"/>
        <v>0</v>
      </c>
      <c r="E1990" s="171">
        <v>1.3071895424836612E-2</v>
      </c>
    </row>
    <row r="1991" spans="2:5">
      <c r="B1991" t="s">
        <v>7221</v>
      </c>
      <c r="C1991">
        <v>1.55</v>
      </c>
      <c r="D1991">
        <f t="shared" si="34"/>
        <v>-0.97265349329569517</v>
      </c>
      <c r="E1991" s="171">
        <v>1.3071895424836612E-2</v>
      </c>
    </row>
    <row r="1992" spans="2:5">
      <c r="B1992" t="s">
        <v>1249</v>
      </c>
      <c r="C1992">
        <v>56.68</v>
      </c>
      <c r="D1992">
        <f t="shared" si="34"/>
        <v>23.326180257510728</v>
      </c>
      <c r="E1992" s="171">
        <v>1.3047363717604949E-2</v>
      </c>
    </row>
    <row r="1993" spans="2:5">
      <c r="B1993" t="s">
        <v>7484</v>
      </c>
      <c r="C1993">
        <v>2.33</v>
      </c>
      <c r="D1993">
        <f t="shared" si="34"/>
        <v>-0.91184260310253507</v>
      </c>
      <c r="E1993" s="171">
        <v>1.3043478260869674E-2</v>
      </c>
    </row>
    <row r="1994" spans="2:5">
      <c r="B1994" t="s">
        <v>1460</v>
      </c>
      <c r="C1994">
        <v>26.43</v>
      </c>
      <c r="D1994">
        <f t="shared" si="34"/>
        <v>-0.74490879258758813</v>
      </c>
      <c r="E1994" s="171">
        <v>1.3031812955155226E-2</v>
      </c>
    </row>
    <row r="1995" spans="2:5">
      <c r="B1995" t="s">
        <v>1037</v>
      </c>
      <c r="C1995">
        <v>103.61</v>
      </c>
      <c r="D1995">
        <f t="shared" si="34"/>
        <v>-0.36973051888801017</v>
      </c>
      <c r="E1995" s="171">
        <v>1.300351974970667E-2</v>
      </c>
    </row>
    <row r="1996" spans="2:5">
      <c r="B1996" t="s">
        <v>641</v>
      </c>
      <c r="C1996">
        <v>164.39</v>
      </c>
      <c r="D1996">
        <f t="shared" si="34"/>
        <v>15.212031558185403</v>
      </c>
      <c r="E1996" s="171">
        <v>1.3002218387971316E-2</v>
      </c>
    </row>
    <row r="1997" spans="2:5">
      <c r="B1997" t="s">
        <v>5217</v>
      </c>
      <c r="C1997">
        <v>10.14</v>
      </c>
      <c r="D1997">
        <f t="shared" si="34"/>
        <v>5.5</v>
      </c>
      <c r="E1997" s="171">
        <v>1.2987012987013066E-2</v>
      </c>
    </row>
    <row r="1998" spans="2:5">
      <c r="B1998" t="s">
        <v>7107</v>
      </c>
      <c r="C1998">
        <v>1.56</v>
      </c>
      <c r="D1998">
        <f t="shared" si="34"/>
        <v>-0.88896797153024909</v>
      </c>
      <c r="E1998" s="171">
        <v>1.2987012987012998E-2</v>
      </c>
    </row>
    <row r="1999" spans="2:5">
      <c r="B1999" t="s">
        <v>1762</v>
      </c>
      <c r="C1999">
        <v>14.05</v>
      </c>
      <c r="D1999">
        <f t="shared" si="34"/>
        <v>-0.86470871449205589</v>
      </c>
      <c r="E1999" s="171">
        <v>1.2977649603460815E-2</v>
      </c>
    </row>
    <row r="2000" spans="2:5">
      <c r="B2000" t="s">
        <v>859</v>
      </c>
      <c r="C2000">
        <v>103.85</v>
      </c>
      <c r="D2000">
        <f t="shared" si="34"/>
        <v>6.8200301204819276</v>
      </c>
      <c r="E2000" s="171">
        <v>1.2973078423722185E-2</v>
      </c>
    </row>
    <row r="2001" spans="2:5">
      <c r="B2001" t="s">
        <v>3561</v>
      </c>
      <c r="C2001">
        <v>13.28</v>
      </c>
      <c r="D2001">
        <f t="shared" si="34"/>
        <v>-0.91376063380739003</v>
      </c>
      <c r="E2001" s="171">
        <v>1.29672006102212E-2</v>
      </c>
    </row>
    <row r="2002" spans="2:5">
      <c r="B2002" t="s">
        <v>539</v>
      </c>
      <c r="C2002">
        <v>153.99</v>
      </c>
      <c r="D2002">
        <f t="shared" si="34"/>
        <v>14.141592920353984</v>
      </c>
      <c r="E2002" s="171">
        <v>1.2958821207735815E-2</v>
      </c>
    </row>
    <row r="2003" spans="2:5">
      <c r="B2003" t="s">
        <v>4900</v>
      </c>
      <c r="C2003">
        <v>10.17</v>
      </c>
      <c r="D2003">
        <f t="shared" si="34"/>
        <v>-0.81431440569654923</v>
      </c>
      <c r="E2003" s="171">
        <v>1.294820717131482E-2</v>
      </c>
    </row>
    <row r="2004" spans="2:5">
      <c r="B2004" t="s">
        <v>1320</v>
      </c>
      <c r="C2004">
        <v>54.77</v>
      </c>
      <c r="D2004">
        <f t="shared" si="34"/>
        <v>-0.62591353049655074</v>
      </c>
      <c r="E2004" s="171">
        <v>1.2946180876641443E-2</v>
      </c>
    </row>
    <row r="2005" spans="2:5">
      <c r="B2005" t="s">
        <v>492</v>
      </c>
      <c r="C2005">
        <v>146.41</v>
      </c>
      <c r="D2005">
        <f t="shared" si="34"/>
        <v>10</v>
      </c>
      <c r="E2005" s="171">
        <v>1.2937595129375984E-2</v>
      </c>
    </row>
    <row r="2006" spans="2:5">
      <c r="B2006" t="s">
        <v>3487</v>
      </c>
      <c r="C2006">
        <v>13.31</v>
      </c>
      <c r="D2006">
        <f t="shared" si="34"/>
        <v>4.6638297872340431</v>
      </c>
      <c r="E2006" s="171">
        <v>1.2937595129375945E-2</v>
      </c>
    </row>
    <row r="2007" spans="2:5">
      <c r="B2007" t="s">
        <v>7323</v>
      </c>
      <c r="C2007">
        <v>2.35</v>
      </c>
      <c r="D2007">
        <f t="shared" si="34"/>
        <v>-0.86958934517203113</v>
      </c>
      <c r="E2007" s="171">
        <v>1.2931034482758728E-2</v>
      </c>
    </row>
    <row r="2008" spans="2:5">
      <c r="B2008" t="s">
        <v>3016</v>
      </c>
      <c r="C2008">
        <v>18.02</v>
      </c>
      <c r="D2008">
        <f t="shared" si="34"/>
        <v>-0.65689261233815688</v>
      </c>
      <c r="E2008" s="171">
        <v>1.2928611579539092E-2</v>
      </c>
    </row>
    <row r="2009" spans="2:5">
      <c r="B2009" t="s">
        <v>1327</v>
      </c>
      <c r="C2009">
        <v>52.52</v>
      </c>
      <c r="D2009">
        <f t="shared" si="34"/>
        <v>2.0411117544875506</v>
      </c>
      <c r="E2009" s="171">
        <v>1.2921890067502443E-2</v>
      </c>
    </row>
    <row r="2010" spans="2:5">
      <c r="B2010" t="s">
        <v>1555</v>
      </c>
      <c r="C2010">
        <v>17.27</v>
      </c>
      <c r="D2010">
        <f t="shared" si="34"/>
        <v>0.22135785007072128</v>
      </c>
      <c r="E2010" s="171">
        <v>1.2903225806451545E-2</v>
      </c>
    </row>
    <row r="2011" spans="2:5">
      <c r="B2011" t="s">
        <v>2536</v>
      </c>
      <c r="C2011">
        <v>14.14</v>
      </c>
      <c r="D2011">
        <f t="shared" si="34"/>
        <v>0</v>
      </c>
      <c r="E2011" s="171">
        <v>1.2893982808022902E-2</v>
      </c>
    </row>
    <row r="2012" spans="2:5">
      <c r="B2012" t="s">
        <v>3551</v>
      </c>
      <c r="C2012">
        <v>14.14</v>
      </c>
      <c r="D2012">
        <f t="shared" si="34"/>
        <v>-0.43866613735609372</v>
      </c>
      <c r="E2012" s="171">
        <v>1.2893982808022902E-2</v>
      </c>
    </row>
    <row r="2013" spans="2:5">
      <c r="B2013" t="s">
        <v>2229</v>
      </c>
      <c r="C2013">
        <v>25.19</v>
      </c>
      <c r="D2013">
        <f t="shared" si="34"/>
        <v>-0.78241340589099073</v>
      </c>
      <c r="E2013" s="171">
        <v>1.2866907921190199E-2</v>
      </c>
    </row>
    <row r="2014" spans="2:5">
      <c r="B2014" t="s">
        <v>756</v>
      </c>
      <c r="C2014">
        <v>115.77</v>
      </c>
      <c r="D2014">
        <f t="shared" si="34"/>
        <v>6.3411540900443883</v>
      </c>
      <c r="E2014" s="171">
        <v>1.2860892388451435E-2</v>
      </c>
    </row>
    <row r="2015" spans="2:5">
      <c r="B2015" t="s">
        <v>4229</v>
      </c>
      <c r="C2015">
        <v>15.77</v>
      </c>
      <c r="D2015">
        <f t="shared" si="34"/>
        <v>1.4992076069730589</v>
      </c>
      <c r="E2015" s="171">
        <v>1.284521515735384E-2</v>
      </c>
    </row>
    <row r="2016" spans="2:5">
      <c r="B2016" t="s">
        <v>4417</v>
      </c>
      <c r="C2016">
        <v>6.31</v>
      </c>
      <c r="D2016">
        <f t="shared" si="34"/>
        <v>-0.55594651653764959</v>
      </c>
      <c r="E2016" s="171">
        <v>1.2841091492776754E-2</v>
      </c>
    </row>
    <row r="2017" spans="2:5">
      <c r="B2017" t="s">
        <v>3188</v>
      </c>
      <c r="C2017">
        <v>14.21</v>
      </c>
      <c r="D2017">
        <f t="shared" si="34"/>
        <v>-0.91057268722466955</v>
      </c>
      <c r="E2017" s="171">
        <v>1.28296507483964E-2</v>
      </c>
    </row>
    <row r="2018" spans="2:5">
      <c r="B2018" t="s">
        <v>645</v>
      </c>
      <c r="C2018">
        <v>158.9</v>
      </c>
      <c r="D2018">
        <f t="shared" si="34"/>
        <v>2.4040274207369321</v>
      </c>
      <c r="E2018" s="171">
        <v>1.2811523997705522E-2</v>
      </c>
    </row>
    <row r="2019" spans="2:5">
      <c r="B2019" t="s">
        <v>1344</v>
      </c>
      <c r="C2019">
        <v>46.68</v>
      </c>
      <c r="D2019">
        <f t="shared" si="34"/>
        <v>3.9136842105263159</v>
      </c>
      <c r="E2019" s="171">
        <v>1.2801041440659498E-2</v>
      </c>
    </row>
    <row r="2020" spans="2:5">
      <c r="B2020" t="s">
        <v>5374</v>
      </c>
      <c r="C2020">
        <v>9.5</v>
      </c>
      <c r="D2020">
        <f t="shared" si="34"/>
        <v>-0.42977190876350541</v>
      </c>
      <c r="E2020" s="171">
        <v>1.2793176972281365E-2</v>
      </c>
    </row>
    <row r="2021" spans="2:5">
      <c r="B2021" t="s">
        <v>2969</v>
      </c>
      <c r="C2021">
        <v>16.66</v>
      </c>
      <c r="D2021">
        <f t="shared" si="34"/>
        <v>6.0000000000000009</v>
      </c>
      <c r="E2021" s="171">
        <v>1.2765957446808564E-2</v>
      </c>
    </row>
    <row r="2022" spans="2:5">
      <c r="B2022" t="s">
        <v>5804</v>
      </c>
      <c r="C2022">
        <v>2.38</v>
      </c>
      <c r="D2022">
        <f t="shared" si="34"/>
        <v>-0.98148724331051651</v>
      </c>
      <c r="E2022" s="171">
        <v>1.2765957446808427E-2</v>
      </c>
    </row>
    <row r="2023" spans="2:5">
      <c r="B2023" t="s">
        <v>791</v>
      </c>
      <c r="C2023">
        <v>128.56</v>
      </c>
      <c r="D2023">
        <f t="shared" si="34"/>
        <v>5.479838709677419</v>
      </c>
      <c r="E2023" s="171">
        <v>1.2761934772333422E-2</v>
      </c>
    </row>
    <row r="2024" spans="2:5">
      <c r="B2024" t="s">
        <v>4590</v>
      </c>
      <c r="C2024">
        <v>19.84</v>
      </c>
      <c r="D2024">
        <f t="shared" si="34"/>
        <v>0.92248062015503873</v>
      </c>
      <c r="E2024" s="171">
        <v>1.2761613067891782E-2</v>
      </c>
    </row>
    <row r="2025" spans="2:5">
      <c r="B2025" t="s">
        <v>3331</v>
      </c>
      <c r="C2025">
        <v>10.32</v>
      </c>
      <c r="D2025">
        <f t="shared" si="34"/>
        <v>-0.8763034879539735</v>
      </c>
      <c r="E2025" s="171">
        <v>1.2757605495583984E-2</v>
      </c>
    </row>
    <row r="2026" spans="2:5">
      <c r="B2026" t="s">
        <v>1090</v>
      </c>
      <c r="C2026">
        <v>83.43</v>
      </c>
      <c r="D2026">
        <f t="shared" si="34"/>
        <v>5.1754256106587713</v>
      </c>
      <c r="E2026" s="171">
        <v>1.2745812090313322E-2</v>
      </c>
    </row>
    <row r="2027" spans="2:5">
      <c r="B2027" t="s">
        <v>2527</v>
      </c>
      <c r="C2027">
        <v>13.51</v>
      </c>
      <c r="D2027">
        <f t="shared" si="34"/>
        <v>7.4968553459119489</v>
      </c>
      <c r="E2027" s="171">
        <v>1.2743628185907041E-2</v>
      </c>
    </row>
    <row r="2028" spans="2:5">
      <c r="B2028" t="s">
        <v>7240</v>
      </c>
      <c r="C2028">
        <v>1.59</v>
      </c>
      <c r="D2028">
        <f t="shared" si="34"/>
        <v>-0.92002012072434602</v>
      </c>
      <c r="E2028" s="171">
        <v>1.2738853503184724E-2</v>
      </c>
    </row>
    <row r="2029" spans="2:5">
      <c r="B2029" t="s">
        <v>3958</v>
      </c>
      <c r="C2029">
        <v>19.88</v>
      </c>
      <c r="D2029">
        <f t="shared" si="34"/>
        <v>1.4974874371859295</v>
      </c>
      <c r="E2029" s="171">
        <v>1.2735608762098829E-2</v>
      </c>
    </row>
    <row r="2030" spans="2:5">
      <c r="B2030" t="s">
        <v>5324</v>
      </c>
      <c r="C2030">
        <v>7.96</v>
      </c>
      <c r="D2030">
        <f t="shared" si="34"/>
        <v>-0.68772067477442134</v>
      </c>
      <c r="E2030" s="171">
        <v>1.2722646310432524E-2</v>
      </c>
    </row>
    <row r="2031" spans="2:5">
      <c r="B2031" t="s">
        <v>2208</v>
      </c>
      <c r="C2031">
        <v>25.49</v>
      </c>
      <c r="D2031">
        <f t="shared" si="34"/>
        <v>9.6652719665271949</v>
      </c>
      <c r="E2031" s="171">
        <v>1.2713547874453585E-2</v>
      </c>
    </row>
    <row r="2032" spans="2:5">
      <c r="B2032" t="s">
        <v>7711</v>
      </c>
      <c r="C2032">
        <v>2.39</v>
      </c>
      <c r="D2032">
        <f t="shared" si="34"/>
        <v>-0.85739856801909309</v>
      </c>
      <c r="E2032" s="171">
        <v>1.2711864406779768E-2</v>
      </c>
    </row>
    <row r="2033" spans="2:5">
      <c r="B2033" t="s">
        <v>4727</v>
      </c>
      <c r="C2033">
        <v>16.760000000000002</v>
      </c>
      <c r="D2033">
        <f t="shared" si="34"/>
        <v>-4.5558086560364308E-2</v>
      </c>
      <c r="E2033" s="171">
        <v>1.2688821752265912E-2</v>
      </c>
    </row>
    <row r="2034" spans="2:5">
      <c r="B2034" t="s">
        <v>3825</v>
      </c>
      <c r="C2034">
        <v>17.559999999999999</v>
      </c>
      <c r="D2034">
        <f t="shared" si="34"/>
        <v>0.56925826630920462</v>
      </c>
      <c r="E2034" s="171">
        <v>1.2687427912341342E-2</v>
      </c>
    </row>
    <row r="2035" spans="2:5">
      <c r="B2035" t="s">
        <v>3682</v>
      </c>
      <c r="C2035">
        <v>11.19</v>
      </c>
      <c r="D2035">
        <f t="shared" si="34"/>
        <v>5.9937499999999995</v>
      </c>
      <c r="E2035" s="171">
        <v>1.2669683257918441E-2</v>
      </c>
    </row>
    <row r="2036" spans="2:5">
      <c r="B2036" t="s">
        <v>7218</v>
      </c>
      <c r="C2036">
        <v>1.6</v>
      </c>
      <c r="D2036">
        <f t="shared" si="34"/>
        <v>-0.6</v>
      </c>
      <c r="E2036" s="171">
        <v>1.2658227848101276E-2</v>
      </c>
    </row>
    <row r="2037" spans="2:5">
      <c r="B2037" t="s">
        <v>5735</v>
      </c>
      <c r="C2037">
        <v>4</v>
      </c>
      <c r="D2037">
        <f t="shared" si="34"/>
        <v>-0.64285714285714279</v>
      </c>
      <c r="E2037" s="171">
        <v>1.2658227848101221E-2</v>
      </c>
    </row>
    <row r="2038" spans="2:5">
      <c r="B2038" t="s">
        <v>2597</v>
      </c>
      <c r="C2038">
        <v>11.2</v>
      </c>
      <c r="D2038">
        <f t="shared" si="34"/>
        <v>-0.9348950764401559</v>
      </c>
      <c r="E2038" s="171">
        <v>1.2658227848101156E-2</v>
      </c>
    </row>
    <row r="2039" spans="2:5">
      <c r="B2039" t="s">
        <v>623</v>
      </c>
      <c r="C2039">
        <v>172.03</v>
      </c>
      <c r="D2039">
        <f t="shared" si="34"/>
        <v>7.5886170743884174</v>
      </c>
      <c r="E2039" s="171">
        <v>1.2655992465269637E-2</v>
      </c>
    </row>
    <row r="2040" spans="2:5">
      <c r="B2040" t="s">
        <v>4097</v>
      </c>
      <c r="C2040">
        <v>20.03</v>
      </c>
      <c r="D2040">
        <f t="shared" si="34"/>
        <v>0.9222648752399234</v>
      </c>
      <c r="E2040" s="171">
        <v>1.2639029322548028E-2</v>
      </c>
    </row>
    <row r="2041" spans="2:5">
      <c r="B2041" t="s">
        <v>2646</v>
      </c>
      <c r="C2041">
        <v>10.42</v>
      </c>
      <c r="D2041">
        <f t="shared" si="34"/>
        <v>3.3236514522821574</v>
      </c>
      <c r="E2041" s="171">
        <v>1.2633624878522915E-2</v>
      </c>
    </row>
    <row r="2042" spans="2:5">
      <c r="B2042" t="s">
        <v>5803</v>
      </c>
      <c r="C2042">
        <v>2.41</v>
      </c>
      <c r="D2042">
        <f t="shared" si="34"/>
        <v>-0.88015912481352565</v>
      </c>
      <c r="E2042" s="171">
        <v>1.2605042016806827E-2</v>
      </c>
    </row>
    <row r="2043" spans="2:5">
      <c r="B2043" t="s">
        <v>1954</v>
      </c>
      <c r="C2043">
        <v>20.11</v>
      </c>
      <c r="D2043">
        <f t="shared" si="34"/>
        <v>-0.24256120527306971</v>
      </c>
      <c r="E2043" s="171">
        <v>1.2588116817724069E-2</v>
      </c>
    </row>
    <row r="2044" spans="2:5">
      <c r="B2044" t="s">
        <v>1469</v>
      </c>
      <c r="C2044">
        <v>26.55</v>
      </c>
      <c r="D2044">
        <f t="shared" si="34"/>
        <v>-0.52188006482982174</v>
      </c>
      <c r="E2044" s="171">
        <v>1.2585812356979476E-2</v>
      </c>
    </row>
    <row r="2045" spans="2:5">
      <c r="B2045" t="s">
        <v>1254</v>
      </c>
      <c r="C2045">
        <v>55.53</v>
      </c>
      <c r="D2045">
        <f t="shared" si="34"/>
        <v>-0.68922095366017466</v>
      </c>
      <c r="E2045" s="171">
        <v>1.2582056892778951E-2</v>
      </c>
    </row>
    <row r="2046" spans="2:5">
      <c r="B2046" t="s">
        <v>604</v>
      </c>
      <c r="C2046">
        <v>178.68</v>
      </c>
      <c r="D2046">
        <f t="shared" si="34"/>
        <v>109.98136645962732</v>
      </c>
      <c r="E2046" s="171">
        <v>1.258075484529071E-2</v>
      </c>
    </row>
    <row r="2047" spans="2:5">
      <c r="B2047" t="s">
        <v>6453</v>
      </c>
      <c r="C2047">
        <v>1.61</v>
      </c>
      <c r="D2047">
        <f t="shared" si="34"/>
        <v>-0.33471074380165283</v>
      </c>
      <c r="E2047" s="171">
        <v>1.2578616352201269E-2</v>
      </c>
    </row>
    <row r="2048" spans="2:5">
      <c r="B2048" t="s">
        <v>7580</v>
      </c>
      <c r="C2048">
        <v>2.42</v>
      </c>
      <c r="D2048">
        <f t="shared" si="34"/>
        <v>-0.90020618556701026</v>
      </c>
      <c r="E2048" s="171">
        <v>1.2552301255230044E-2</v>
      </c>
    </row>
    <row r="2049" spans="2:5">
      <c r="B2049" t="s">
        <v>2260</v>
      </c>
      <c r="C2049">
        <v>24.25</v>
      </c>
      <c r="D2049">
        <f t="shared" si="34"/>
        <v>-0.81489962598274934</v>
      </c>
      <c r="E2049" s="171">
        <v>1.2526096033402953E-2</v>
      </c>
    </row>
    <row r="2050" spans="2:5">
      <c r="B2050" t="s">
        <v>711</v>
      </c>
      <c r="C2050">
        <v>131.01</v>
      </c>
      <c r="D2050">
        <f t="shared" si="34"/>
        <v>79.870370370370352</v>
      </c>
      <c r="E2050" s="171">
        <v>1.2520287502898251E-2</v>
      </c>
    </row>
    <row r="2051" spans="2:5">
      <c r="B2051" t="s">
        <v>6324</v>
      </c>
      <c r="C2051">
        <v>1.62</v>
      </c>
      <c r="D2051">
        <f t="shared" ref="D2051:D2114" si="35">(C2051-C2052)/C2052</f>
        <v>-0.83367556468172488</v>
      </c>
      <c r="E2051" s="171">
        <v>1.2500000000000011E-2</v>
      </c>
    </row>
    <row r="2052" spans="2:5">
      <c r="B2052" t="s">
        <v>2808</v>
      </c>
      <c r="C2052">
        <v>9.74</v>
      </c>
      <c r="D2052">
        <f t="shared" si="35"/>
        <v>-0.25134511913912372</v>
      </c>
      <c r="E2052" s="171">
        <v>1.2474012474012579E-2</v>
      </c>
    </row>
    <row r="2053" spans="2:5">
      <c r="B2053" t="s">
        <v>5094</v>
      </c>
      <c r="C2053">
        <v>13.01</v>
      </c>
      <c r="D2053">
        <f t="shared" si="35"/>
        <v>0.22851746931067043</v>
      </c>
      <c r="E2053" s="171">
        <v>1.2451361867704291E-2</v>
      </c>
    </row>
    <row r="2054" spans="2:5">
      <c r="B2054" t="s">
        <v>2642</v>
      </c>
      <c r="C2054">
        <v>10.59</v>
      </c>
      <c r="D2054">
        <f t="shared" si="35"/>
        <v>-0.23537906137184114</v>
      </c>
      <c r="E2054" s="171">
        <v>1.2428298279158603E-2</v>
      </c>
    </row>
    <row r="2055" spans="2:5">
      <c r="B2055" t="s">
        <v>2938</v>
      </c>
      <c r="C2055">
        <v>13.85</v>
      </c>
      <c r="D2055">
        <f t="shared" si="35"/>
        <v>7.4969325153374227</v>
      </c>
      <c r="E2055" s="171">
        <v>1.2426900584795317E-2</v>
      </c>
    </row>
    <row r="2056" spans="2:5">
      <c r="B2056" t="s">
        <v>6452</v>
      </c>
      <c r="C2056">
        <v>1.63</v>
      </c>
      <c r="D2056">
        <f t="shared" si="35"/>
        <v>-0.715034965034965</v>
      </c>
      <c r="E2056" s="171">
        <v>1.2422360248447077E-2</v>
      </c>
    </row>
    <row r="2057" spans="2:5">
      <c r="B2057" t="s">
        <v>5499</v>
      </c>
      <c r="C2057">
        <v>5.72</v>
      </c>
      <c r="D2057">
        <f t="shared" si="35"/>
        <v>-0.94574084613925258</v>
      </c>
      <c r="E2057" s="171">
        <v>1.2389380530973344E-2</v>
      </c>
    </row>
    <row r="2058" spans="2:5">
      <c r="B2058" t="s">
        <v>881</v>
      </c>
      <c r="C2058">
        <v>105.42</v>
      </c>
      <c r="D2058">
        <f t="shared" si="35"/>
        <v>9.7461773700305798</v>
      </c>
      <c r="E2058" s="171">
        <v>1.2388360702967505E-2</v>
      </c>
    </row>
    <row r="2059" spans="2:5">
      <c r="B2059" t="s">
        <v>3259</v>
      </c>
      <c r="C2059">
        <v>9.81</v>
      </c>
      <c r="D2059">
        <f t="shared" si="35"/>
        <v>-0.92597902361729423</v>
      </c>
      <c r="E2059" s="171">
        <v>1.2383900928792673E-2</v>
      </c>
    </row>
    <row r="2060" spans="2:5">
      <c r="B2060" t="s">
        <v>721</v>
      </c>
      <c r="C2060">
        <v>132.53</v>
      </c>
      <c r="D2060">
        <f t="shared" si="35"/>
        <v>9.1167938931297723</v>
      </c>
      <c r="E2060" s="171">
        <v>1.2374914063096818E-2</v>
      </c>
    </row>
    <row r="2061" spans="2:5">
      <c r="B2061" t="s">
        <v>3468</v>
      </c>
      <c r="C2061">
        <v>13.1</v>
      </c>
      <c r="D2061">
        <f t="shared" si="35"/>
        <v>4.3252032520325203</v>
      </c>
      <c r="E2061" s="171">
        <v>1.2364760432766627E-2</v>
      </c>
    </row>
    <row r="2062" spans="2:5">
      <c r="B2062" t="s">
        <v>7692</v>
      </c>
      <c r="C2062">
        <v>2.46</v>
      </c>
      <c r="D2062">
        <f t="shared" si="35"/>
        <v>0.50000000000000011</v>
      </c>
      <c r="E2062" s="171">
        <v>1.2345679012345599E-2</v>
      </c>
    </row>
    <row r="2063" spans="2:5">
      <c r="B2063" t="s">
        <v>6323</v>
      </c>
      <c r="C2063">
        <v>1.64</v>
      </c>
      <c r="D2063">
        <f t="shared" si="35"/>
        <v>0</v>
      </c>
      <c r="E2063" s="171">
        <v>1.2345679012345552E-2</v>
      </c>
    </row>
    <row r="2064" spans="2:5">
      <c r="B2064" t="s">
        <v>6587</v>
      </c>
      <c r="C2064">
        <v>1.64</v>
      </c>
      <c r="D2064">
        <f t="shared" si="35"/>
        <v>-0.88903924221921515</v>
      </c>
      <c r="E2064" s="171">
        <v>1.2345679012345552E-2</v>
      </c>
    </row>
    <row r="2065" spans="2:5">
      <c r="B2065" t="s">
        <v>3713</v>
      </c>
      <c r="C2065">
        <v>14.78</v>
      </c>
      <c r="D2065">
        <f t="shared" si="35"/>
        <v>-0.67869565217391303</v>
      </c>
      <c r="E2065" s="171">
        <v>1.2328767123287652E-2</v>
      </c>
    </row>
    <row r="2066" spans="2:5">
      <c r="B2066" t="s">
        <v>1351</v>
      </c>
      <c r="C2066">
        <v>46</v>
      </c>
      <c r="D2066">
        <f t="shared" si="35"/>
        <v>1.9468289557975658</v>
      </c>
      <c r="E2066" s="171">
        <v>1.2323943661971882E-2</v>
      </c>
    </row>
    <row r="2067" spans="2:5">
      <c r="B2067" t="s">
        <v>2985</v>
      </c>
      <c r="C2067">
        <v>15.61</v>
      </c>
      <c r="D2067">
        <f t="shared" si="35"/>
        <v>-0.17407407407407405</v>
      </c>
      <c r="E2067" s="171">
        <v>1.2321660181582329E-2</v>
      </c>
    </row>
    <row r="2068" spans="2:5">
      <c r="B2068" t="s">
        <v>3796</v>
      </c>
      <c r="C2068">
        <v>18.899999999999999</v>
      </c>
      <c r="D2068">
        <f t="shared" si="35"/>
        <v>-0.62970219435736674</v>
      </c>
      <c r="E2068" s="171">
        <v>1.231922870915891E-2</v>
      </c>
    </row>
    <row r="2069" spans="2:5">
      <c r="B2069" t="s">
        <v>1198</v>
      </c>
      <c r="C2069">
        <v>51.04</v>
      </c>
      <c r="D2069">
        <f t="shared" si="35"/>
        <v>5.1941747572815533</v>
      </c>
      <c r="E2069" s="171">
        <v>1.2296707655692135E-2</v>
      </c>
    </row>
    <row r="2070" spans="2:5">
      <c r="B2070" t="s">
        <v>5280</v>
      </c>
      <c r="C2070">
        <v>8.24</v>
      </c>
      <c r="D2070">
        <f t="shared" si="35"/>
        <v>0.24848484848484859</v>
      </c>
      <c r="E2070" s="171">
        <v>1.2285012285012241E-2</v>
      </c>
    </row>
    <row r="2071" spans="2:5">
      <c r="B2071" t="s">
        <v>5635</v>
      </c>
      <c r="C2071">
        <v>6.6</v>
      </c>
      <c r="D2071">
        <f t="shared" si="35"/>
        <v>-0.66700302724520688</v>
      </c>
      <c r="E2071" s="171">
        <v>1.2269938650306761E-2</v>
      </c>
    </row>
    <row r="2072" spans="2:5">
      <c r="B2072" t="s">
        <v>4168</v>
      </c>
      <c r="C2072">
        <v>19.82</v>
      </c>
      <c r="D2072">
        <f t="shared" si="35"/>
        <v>0.40967283072546229</v>
      </c>
      <c r="E2072" s="171">
        <v>1.2257405515832584E-2</v>
      </c>
    </row>
    <row r="2073" spans="2:5">
      <c r="B2073" t="s">
        <v>3110</v>
      </c>
      <c r="C2073">
        <v>14.06</v>
      </c>
      <c r="D2073">
        <f t="shared" si="35"/>
        <v>1.4283246977547495</v>
      </c>
      <c r="E2073" s="171">
        <v>1.2239020878329728E-2</v>
      </c>
    </row>
    <row r="2074" spans="2:5">
      <c r="B2074" t="s">
        <v>5611</v>
      </c>
      <c r="C2074">
        <v>5.79</v>
      </c>
      <c r="D2074">
        <f t="shared" si="35"/>
        <v>-0.73206848681166126</v>
      </c>
      <c r="E2074" s="171">
        <v>1.2237762237762288E-2</v>
      </c>
    </row>
    <row r="2075" spans="2:5">
      <c r="B2075" t="s">
        <v>1487</v>
      </c>
      <c r="C2075">
        <v>21.61</v>
      </c>
      <c r="D2075">
        <f t="shared" si="35"/>
        <v>2.2496240601503756</v>
      </c>
      <c r="E2075" s="171">
        <v>1.2177985948477658E-2</v>
      </c>
    </row>
    <row r="2076" spans="2:5">
      <c r="B2076" t="s">
        <v>5662</v>
      </c>
      <c r="C2076">
        <v>6.65</v>
      </c>
      <c r="D2076">
        <f t="shared" si="35"/>
        <v>0.14261168384879724</v>
      </c>
      <c r="E2076" s="171">
        <v>1.2176560121765611E-2</v>
      </c>
    </row>
    <row r="2077" spans="2:5">
      <c r="B2077" t="s">
        <v>5519</v>
      </c>
      <c r="C2077">
        <v>5.82</v>
      </c>
      <c r="D2077">
        <f t="shared" si="35"/>
        <v>-0.53365384615384615</v>
      </c>
      <c r="E2077" s="171">
        <v>1.2173913043478311E-2</v>
      </c>
    </row>
    <row r="2078" spans="2:5">
      <c r="B2078" t="s">
        <v>4981</v>
      </c>
      <c r="C2078">
        <v>12.48</v>
      </c>
      <c r="D2078">
        <f t="shared" si="35"/>
        <v>-8.0064051240991087E-4</v>
      </c>
      <c r="E2078" s="171">
        <v>1.216545012165453E-2</v>
      </c>
    </row>
    <row r="2079" spans="2:5">
      <c r="B2079" t="s">
        <v>4956</v>
      </c>
      <c r="C2079">
        <v>12.49</v>
      </c>
      <c r="D2079">
        <f t="shared" si="35"/>
        <v>0.24900000000000003</v>
      </c>
      <c r="E2079" s="171">
        <v>1.2155591572123205E-2</v>
      </c>
    </row>
    <row r="2080" spans="2:5">
      <c r="B2080" t="s">
        <v>4873</v>
      </c>
      <c r="C2080">
        <v>10</v>
      </c>
      <c r="D2080">
        <f t="shared" si="35"/>
        <v>-0.4783515910276474</v>
      </c>
      <c r="E2080" s="171">
        <v>1.2145748987854171E-2</v>
      </c>
    </row>
    <row r="2081" spans="2:5">
      <c r="B2081" t="s">
        <v>4509</v>
      </c>
      <c r="C2081">
        <v>19.170000000000002</v>
      </c>
      <c r="D2081">
        <f t="shared" si="35"/>
        <v>0.43703148425787119</v>
      </c>
      <c r="E2081" s="171">
        <v>1.214361140443508E-2</v>
      </c>
    </row>
    <row r="2082" spans="2:5">
      <c r="B2082" t="s">
        <v>3498</v>
      </c>
      <c r="C2082">
        <v>13.34</v>
      </c>
      <c r="D2082">
        <f t="shared" si="35"/>
        <v>-0.90001499025633336</v>
      </c>
      <c r="E2082" s="171">
        <v>1.2139605462822469E-2</v>
      </c>
    </row>
    <row r="2083" spans="2:5">
      <c r="B2083" t="s">
        <v>446</v>
      </c>
      <c r="C2083">
        <v>133.41999999999999</v>
      </c>
      <c r="D2083">
        <f t="shared" si="35"/>
        <v>8.4090267983074742</v>
      </c>
      <c r="E2083" s="171">
        <v>1.2137763617053515E-2</v>
      </c>
    </row>
    <row r="2084" spans="2:5">
      <c r="B2084" t="s">
        <v>4780</v>
      </c>
      <c r="C2084">
        <v>14.18</v>
      </c>
      <c r="D2084">
        <f t="shared" si="35"/>
        <v>-0.3205558217537135</v>
      </c>
      <c r="E2084" s="171">
        <v>1.2134189864382579E-2</v>
      </c>
    </row>
    <row r="2085" spans="2:5">
      <c r="B2085" t="s">
        <v>4106</v>
      </c>
      <c r="C2085">
        <v>20.87</v>
      </c>
      <c r="D2085">
        <f t="shared" si="35"/>
        <v>2.1242514970059885</v>
      </c>
      <c r="E2085" s="171">
        <v>1.2124151309408341E-2</v>
      </c>
    </row>
    <row r="2086" spans="2:5">
      <c r="B2086" t="s">
        <v>5659</v>
      </c>
      <c r="C2086">
        <v>6.68</v>
      </c>
      <c r="D2086">
        <f t="shared" si="35"/>
        <v>3</v>
      </c>
      <c r="E2086" s="171">
        <v>1.2121212121212133E-2</v>
      </c>
    </row>
    <row r="2087" spans="2:5">
      <c r="B2087" t="s">
        <v>6469</v>
      </c>
      <c r="C2087">
        <v>1.67</v>
      </c>
      <c r="D2087">
        <f t="shared" si="35"/>
        <v>0</v>
      </c>
      <c r="E2087" s="171">
        <v>1.2121212121212133E-2</v>
      </c>
    </row>
    <row r="2088" spans="2:5">
      <c r="B2088" t="s">
        <v>7185</v>
      </c>
      <c r="C2088">
        <v>1.67</v>
      </c>
      <c r="D2088">
        <f t="shared" si="35"/>
        <v>-0.88896276595744683</v>
      </c>
      <c r="E2088" s="171">
        <v>1.2121212121212133E-2</v>
      </c>
    </row>
    <row r="2089" spans="2:5">
      <c r="B2089" t="s">
        <v>3761</v>
      </c>
      <c r="C2089">
        <v>15.04</v>
      </c>
      <c r="D2089">
        <f t="shared" si="35"/>
        <v>-0.75368490009826405</v>
      </c>
      <c r="E2089" s="171">
        <v>1.2113055181695809E-2</v>
      </c>
    </row>
    <row r="2090" spans="2:5">
      <c r="B2090" t="s">
        <v>1288</v>
      </c>
      <c r="C2090">
        <v>61.06</v>
      </c>
      <c r="D2090">
        <f t="shared" si="35"/>
        <v>23.326693227091639</v>
      </c>
      <c r="E2090" s="171">
        <v>1.2100116028509928E-2</v>
      </c>
    </row>
    <row r="2091" spans="2:5">
      <c r="B2091" t="s">
        <v>7328</v>
      </c>
      <c r="C2091">
        <v>2.5099999999999998</v>
      </c>
      <c r="D2091">
        <f t="shared" si="35"/>
        <v>-0.95524251069900146</v>
      </c>
      <c r="E2091" s="171">
        <v>1.2096774193548309E-2</v>
      </c>
    </row>
    <row r="2092" spans="2:5">
      <c r="B2092" t="s">
        <v>1266</v>
      </c>
      <c r="C2092">
        <v>56.08</v>
      </c>
      <c r="D2092">
        <f t="shared" si="35"/>
        <v>1.9117341640706123</v>
      </c>
      <c r="E2092" s="171">
        <v>1.209168020212961E-2</v>
      </c>
    </row>
    <row r="2093" spans="2:5">
      <c r="B2093" t="s">
        <v>1947</v>
      </c>
      <c r="C2093">
        <v>19.260000000000002</v>
      </c>
      <c r="D2093">
        <f t="shared" si="35"/>
        <v>0.91641791044776122</v>
      </c>
      <c r="E2093" s="171">
        <v>1.2086179716237542E-2</v>
      </c>
    </row>
    <row r="2094" spans="2:5">
      <c r="B2094" t="s">
        <v>4887</v>
      </c>
      <c r="C2094">
        <v>10.050000000000001</v>
      </c>
      <c r="D2094">
        <f t="shared" si="35"/>
        <v>-0.33399602385685878</v>
      </c>
      <c r="E2094" s="171">
        <v>1.2084592145015206E-2</v>
      </c>
    </row>
    <row r="2095" spans="2:5">
      <c r="B2095" t="s">
        <v>2465</v>
      </c>
      <c r="C2095">
        <v>15.09</v>
      </c>
      <c r="D2095">
        <f t="shared" si="35"/>
        <v>0.12360387192851825</v>
      </c>
      <c r="E2095" s="171">
        <v>1.2072434607645855E-2</v>
      </c>
    </row>
    <row r="2096" spans="2:5">
      <c r="B2096" t="s">
        <v>4785</v>
      </c>
      <c r="C2096">
        <v>13.43</v>
      </c>
      <c r="D2096">
        <f t="shared" si="35"/>
        <v>6.9940476190476195</v>
      </c>
      <c r="E2096" s="171">
        <v>1.2057272042200463E-2</v>
      </c>
    </row>
    <row r="2097" spans="2:5">
      <c r="B2097" t="s">
        <v>6463</v>
      </c>
      <c r="C2097">
        <v>1.68</v>
      </c>
      <c r="D2097">
        <f t="shared" si="35"/>
        <v>-0.88243526941917427</v>
      </c>
      <c r="E2097" s="171">
        <v>1.2048192771084348E-2</v>
      </c>
    </row>
    <row r="2098" spans="2:5">
      <c r="B2098" t="s">
        <v>3549</v>
      </c>
      <c r="C2098">
        <v>14.29</v>
      </c>
      <c r="D2098">
        <f t="shared" si="35"/>
        <v>0.13232963549920762</v>
      </c>
      <c r="E2098" s="171">
        <v>1.2039660056657219E-2</v>
      </c>
    </row>
    <row r="2099" spans="2:5">
      <c r="B2099" t="s">
        <v>2847</v>
      </c>
      <c r="C2099">
        <v>12.62</v>
      </c>
      <c r="D2099">
        <f t="shared" si="35"/>
        <v>-0.21125000000000005</v>
      </c>
      <c r="E2099" s="171">
        <v>1.2028869286286974E-2</v>
      </c>
    </row>
    <row r="2100" spans="2:5">
      <c r="B2100" t="s">
        <v>5071</v>
      </c>
      <c r="C2100">
        <v>16</v>
      </c>
      <c r="D2100">
        <f t="shared" si="35"/>
        <v>0.1869436201780415</v>
      </c>
      <c r="E2100" s="171">
        <v>1.2017710309930391E-2</v>
      </c>
    </row>
    <row r="2101" spans="2:5">
      <c r="B2101" t="s">
        <v>2530</v>
      </c>
      <c r="C2101">
        <v>13.48</v>
      </c>
      <c r="D2101">
        <f t="shared" si="35"/>
        <v>-0.92002373183031749</v>
      </c>
      <c r="E2101" s="171">
        <v>1.2012012012012022E-2</v>
      </c>
    </row>
    <row r="2102" spans="2:5">
      <c r="B2102" t="s">
        <v>534</v>
      </c>
      <c r="C2102">
        <v>168.55</v>
      </c>
      <c r="D2102">
        <f t="shared" si="35"/>
        <v>8.0764674205708147</v>
      </c>
      <c r="E2102" s="171">
        <v>1.2008405884118882E-2</v>
      </c>
    </row>
    <row r="2103" spans="2:5">
      <c r="B2103" t="s">
        <v>3962</v>
      </c>
      <c r="C2103">
        <v>18.57</v>
      </c>
      <c r="D2103">
        <f t="shared" si="35"/>
        <v>-0.59285244463933351</v>
      </c>
      <c r="E2103" s="171">
        <v>1.198910081743863E-2</v>
      </c>
    </row>
    <row r="2104" spans="2:5">
      <c r="B2104" t="s">
        <v>1363</v>
      </c>
      <c r="C2104">
        <v>45.61</v>
      </c>
      <c r="D2104">
        <f t="shared" si="35"/>
        <v>2.1739735560194853</v>
      </c>
      <c r="E2104" s="171">
        <v>1.1981362325271781E-2</v>
      </c>
    </row>
    <row r="2105" spans="2:5">
      <c r="B2105" t="s">
        <v>4756</v>
      </c>
      <c r="C2105">
        <v>14.37</v>
      </c>
      <c r="D2105">
        <f t="shared" si="35"/>
        <v>-2.0833333333334122E-3</v>
      </c>
      <c r="E2105" s="171">
        <v>1.1971830985915489E-2</v>
      </c>
    </row>
    <row r="2106" spans="2:5">
      <c r="B2106" t="s">
        <v>3605</v>
      </c>
      <c r="C2106">
        <v>14.4</v>
      </c>
      <c r="D2106">
        <f t="shared" si="35"/>
        <v>0.13207547169811318</v>
      </c>
      <c r="E2106" s="171">
        <v>1.1946591707659868E-2</v>
      </c>
    </row>
    <row r="2107" spans="2:5">
      <c r="B2107" t="s">
        <v>3450</v>
      </c>
      <c r="C2107">
        <v>12.72</v>
      </c>
      <c r="D2107">
        <f t="shared" si="35"/>
        <v>0.36188436830835125</v>
      </c>
      <c r="E2107" s="171">
        <v>1.1933174224343703E-2</v>
      </c>
    </row>
    <row r="2108" spans="2:5">
      <c r="B2108" t="s">
        <v>5263</v>
      </c>
      <c r="C2108">
        <v>9.34</v>
      </c>
      <c r="D2108">
        <f t="shared" si="35"/>
        <v>0.56974789915966384</v>
      </c>
      <c r="E2108" s="171">
        <v>1.1917659804983686E-2</v>
      </c>
    </row>
    <row r="2109" spans="2:5">
      <c r="B2109" t="s">
        <v>4408</v>
      </c>
      <c r="C2109">
        <v>5.95</v>
      </c>
      <c r="D2109">
        <f t="shared" si="35"/>
        <v>2.5</v>
      </c>
      <c r="E2109" s="171">
        <v>1.1904761904761953E-2</v>
      </c>
    </row>
    <row r="2110" spans="2:5">
      <c r="B2110" t="s">
        <v>6079</v>
      </c>
      <c r="C2110">
        <v>1.7</v>
      </c>
      <c r="D2110">
        <f t="shared" si="35"/>
        <v>-0.90909090909090917</v>
      </c>
      <c r="E2110" s="171">
        <v>1.1904761904761916E-2</v>
      </c>
    </row>
    <row r="2111" spans="2:5">
      <c r="B2111" t="s">
        <v>3781</v>
      </c>
      <c r="C2111">
        <v>18.7</v>
      </c>
      <c r="D2111">
        <f t="shared" si="35"/>
        <v>0.83153770812928485</v>
      </c>
      <c r="E2111" s="171">
        <v>1.1904761904761843E-2</v>
      </c>
    </row>
    <row r="2112" spans="2:5">
      <c r="B2112" t="s">
        <v>5356</v>
      </c>
      <c r="C2112">
        <v>10.210000000000001</v>
      </c>
      <c r="D2112">
        <f t="shared" si="35"/>
        <v>-0.45459401709401703</v>
      </c>
      <c r="E2112" s="171">
        <v>1.1892963330029831E-2</v>
      </c>
    </row>
    <row r="2113" spans="2:5">
      <c r="B2113" t="s">
        <v>3996</v>
      </c>
      <c r="C2113">
        <v>18.72</v>
      </c>
      <c r="D2113">
        <f t="shared" si="35"/>
        <v>-0.83945111492281299</v>
      </c>
      <c r="E2113" s="171">
        <v>1.1891891891891831E-2</v>
      </c>
    </row>
    <row r="2114" spans="2:5">
      <c r="B2114" t="s">
        <v>804</v>
      </c>
      <c r="C2114">
        <v>116.6</v>
      </c>
      <c r="D2114">
        <f t="shared" si="35"/>
        <v>18.563758389261746</v>
      </c>
      <c r="E2114" s="171">
        <v>1.1889264948364058E-2</v>
      </c>
    </row>
    <row r="2115" spans="2:5">
      <c r="B2115" t="s">
        <v>5488</v>
      </c>
      <c r="C2115">
        <v>5.96</v>
      </c>
      <c r="D2115">
        <f t="shared" ref="D2115:D2178" si="36">(C2115-C2116)/C2116</f>
        <v>-0.66685299049748459</v>
      </c>
      <c r="E2115" s="171">
        <v>1.1884550084889693E-2</v>
      </c>
    </row>
    <row r="2116" spans="2:5">
      <c r="B2116" t="s">
        <v>1718</v>
      </c>
      <c r="C2116">
        <v>17.89</v>
      </c>
      <c r="D2116">
        <f t="shared" si="36"/>
        <v>0.90724946695095943</v>
      </c>
      <c r="E2116" s="171">
        <v>1.1877828054298691E-2</v>
      </c>
    </row>
    <row r="2117" spans="2:5">
      <c r="B2117" t="s">
        <v>5375</v>
      </c>
      <c r="C2117">
        <v>9.3800000000000008</v>
      </c>
      <c r="D2117">
        <f t="shared" si="36"/>
        <v>-0.21506276150627604</v>
      </c>
      <c r="E2117" s="171">
        <v>1.1866235167206172E-2</v>
      </c>
    </row>
    <row r="2118" spans="2:5">
      <c r="B2118" t="s">
        <v>3138</v>
      </c>
      <c r="C2118">
        <v>11.95</v>
      </c>
      <c r="D2118">
        <f t="shared" si="36"/>
        <v>-0.74558228656589309</v>
      </c>
      <c r="E2118" s="171">
        <v>1.1854360711261541E-2</v>
      </c>
    </row>
    <row r="2119" spans="2:5">
      <c r="B2119" t="s">
        <v>1341</v>
      </c>
      <c r="C2119">
        <v>46.97</v>
      </c>
      <c r="D2119">
        <f t="shared" si="36"/>
        <v>2.4359912216532553</v>
      </c>
      <c r="E2119" s="171">
        <v>1.1848341232227427E-2</v>
      </c>
    </row>
    <row r="2120" spans="2:5">
      <c r="B2120" t="s">
        <v>2539</v>
      </c>
      <c r="C2120">
        <v>13.67</v>
      </c>
      <c r="D2120">
        <f t="shared" si="36"/>
        <v>0.23042304230423047</v>
      </c>
      <c r="E2120" s="171">
        <v>1.1843079200592164E-2</v>
      </c>
    </row>
    <row r="2121" spans="2:5">
      <c r="B2121" t="s">
        <v>1623</v>
      </c>
      <c r="C2121">
        <v>11.11</v>
      </c>
      <c r="D2121">
        <f t="shared" si="36"/>
        <v>-0.18845872899926955</v>
      </c>
      <c r="E2121" s="171">
        <v>1.1839708561019945E-2</v>
      </c>
    </row>
    <row r="2122" spans="2:5">
      <c r="B2122" t="s">
        <v>2932</v>
      </c>
      <c r="C2122">
        <v>13.69</v>
      </c>
      <c r="D2122">
        <f t="shared" si="36"/>
        <v>-0.90129064820823424</v>
      </c>
      <c r="E2122" s="171">
        <v>1.1825572801182568E-2</v>
      </c>
    </row>
    <row r="2123" spans="2:5">
      <c r="B2123" t="s">
        <v>430</v>
      </c>
      <c r="C2123">
        <v>138.69</v>
      </c>
      <c r="D2123">
        <f t="shared" si="36"/>
        <v>12.478134110787174</v>
      </c>
      <c r="E2123" s="171">
        <v>1.1818778726198327E-2</v>
      </c>
    </row>
    <row r="2124" spans="2:5">
      <c r="B2124" t="s">
        <v>2647</v>
      </c>
      <c r="C2124">
        <v>10.29</v>
      </c>
      <c r="D2124">
        <f t="shared" si="36"/>
        <v>-0.55569948186528506</v>
      </c>
      <c r="E2124" s="171">
        <v>1.1799410029498449E-2</v>
      </c>
    </row>
    <row r="2125" spans="2:5">
      <c r="B2125" t="s">
        <v>2292</v>
      </c>
      <c r="C2125">
        <v>23.16</v>
      </c>
      <c r="D2125">
        <f t="shared" si="36"/>
        <v>-0.81144671497191245</v>
      </c>
      <c r="E2125" s="171">
        <v>1.1795543905635629E-2</v>
      </c>
    </row>
    <row r="2126" spans="2:5">
      <c r="B2126" t="s">
        <v>772</v>
      </c>
      <c r="C2126">
        <v>122.83</v>
      </c>
      <c r="D2126">
        <f t="shared" si="36"/>
        <v>-2.7859121487930322E-2</v>
      </c>
      <c r="E2126" s="171">
        <v>1.1779242174629263E-2</v>
      </c>
    </row>
    <row r="2127" spans="2:5">
      <c r="B2127" t="s">
        <v>781</v>
      </c>
      <c r="C2127">
        <v>126.35</v>
      </c>
      <c r="D2127">
        <f t="shared" si="36"/>
        <v>47.972868217054263</v>
      </c>
      <c r="E2127" s="171">
        <v>1.1771300448430484E-2</v>
      </c>
    </row>
    <row r="2128" spans="2:5">
      <c r="B2128" t="s">
        <v>7448</v>
      </c>
      <c r="C2128">
        <v>2.58</v>
      </c>
      <c r="D2128">
        <f t="shared" si="36"/>
        <v>0.50000000000000011</v>
      </c>
      <c r="E2128" s="171">
        <v>1.176470588235304E-2</v>
      </c>
    </row>
    <row r="2129" spans="2:5">
      <c r="B2129" t="s">
        <v>6022</v>
      </c>
      <c r="C2129">
        <v>1.72</v>
      </c>
      <c r="D2129">
        <f t="shared" si="36"/>
        <v>0</v>
      </c>
      <c r="E2129" s="171">
        <v>1.1764705882352951E-2</v>
      </c>
    </row>
    <row r="2130" spans="2:5">
      <c r="B2130" t="s">
        <v>6434</v>
      </c>
      <c r="C2130">
        <v>1.72</v>
      </c>
      <c r="D2130">
        <f t="shared" si="36"/>
        <v>0</v>
      </c>
      <c r="E2130" s="171">
        <v>1.1764705882352951E-2</v>
      </c>
    </row>
    <row r="2131" spans="2:5">
      <c r="B2131" t="s">
        <v>6466</v>
      </c>
      <c r="C2131">
        <v>1.72</v>
      </c>
      <c r="D2131">
        <f t="shared" si="36"/>
        <v>-0.90005810575246947</v>
      </c>
      <c r="E2131" s="171">
        <v>1.1764705882352951E-2</v>
      </c>
    </row>
    <row r="2132" spans="2:5">
      <c r="B2132" t="s">
        <v>4180</v>
      </c>
      <c r="C2132">
        <v>17.21</v>
      </c>
      <c r="D2132">
        <f t="shared" si="36"/>
        <v>-0.16859903381642505</v>
      </c>
      <c r="E2132" s="171">
        <v>1.175778953556727E-2</v>
      </c>
    </row>
    <row r="2133" spans="2:5">
      <c r="B2133" t="s">
        <v>4639</v>
      </c>
      <c r="C2133">
        <v>20.7</v>
      </c>
      <c r="D2133">
        <f t="shared" si="36"/>
        <v>2.9961389961389964</v>
      </c>
      <c r="E2133" s="171">
        <v>1.1730205278592299E-2</v>
      </c>
    </row>
    <row r="2134" spans="2:5">
      <c r="B2134" t="s">
        <v>5695</v>
      </c>
      <c r="C2134">
        <v>5.18</v>
      </c>
      <c r="D2134">
        <f t="shared" si="36"/>
        <v>-0.57190082644628104</v>
      </c>
      <c r="E2134" s="171">
        <v>1.1718749999999924E-2</v>
      </c>
    </row>
    <row r="2135" spans="2:5">
      <c r="B2135" t="s">
        <v>4948</v>
      </c>
      <c r="C2135">
        <v>12.1</v>
      </c>
      <c r="D2135">
        <f t="shared" si="36"/>
        <v>-6.707787201233624E-2</v>
      </c>
      <c r="E2135" s="171">
        <v>1.1705685618728996E-2</v>
      </c>
    </row>
    <row r="2136" spans="2:5">
      <c r="B2136" t="s">
        <v>2553</v>
      </c>
      <c r="C2136">
        <v>12.97</v>
      </c>
      <c r="D2136">
        <f t="shared" si="36"/>
        <v>6.4971098265895959</v>
      </c>
      <c r="E2136" s="171">
        <v>1.1700468018720777E-2</v>
      </c>
    </row>
    <row r="2137" spans="2:5">
      <c r="B2137" t="s">
        <v>5985</v>
      </c>
      <c r="C2137">
        <v>1.73</v>
      </c>
      <c r="D2137">
        <f t="shared" si="36"/>
        <v>0</v>
      </c>
      <c r="E2137" s="171">
        <v>1.169590643274855E-2</v>
      </c>
    </row>
    <row r="2138" spans="2:5">
      <c r="B2138" t="s">
        <v>6388</v>
      </c>
      <c r="C2138">
        <v>1.73</v>
      </c>
      <c r="D2138">
        <f t="shared" si="36"/>
        <v>-0.84622222222222221</v>
      </c>
      <c r="E2138" s="171">
        <v>1.169590643274855E-2</v>
      </c>
    </row>
    <row r="2139" spans="2:5">
      <c r="B2139" t="s">
        <v>2839</v>
      </c>
      <c r="C2139">
        <v>11.25</v>
      </c>
      <c r="D2139">
        <f t="shared" si="36"/>
        <v>-0.50265251989389925</v>
      </c>
      <c r="E2139" s="171">
        <v>1.169064748201446E-2</v>
      </c>
    </row>
    <row r="2140" spans="2:5">
      <c r="B2140" t="s">
        <v>2134</v>
      </c>
      <c r="C2140">
        <v>22.62</v>
      </c>
      <c r="D2140">
        <f t="shared" si="36"/>
        <v>0.73333333333333328</v>
      </c>
      <c r="E2140" s="171">
        <v>1.1627906976744257E-2</v>
      </c>
    </row>
    <row r="2141" spans="2:5">
      <c r="B2141" t="s">
        <v>3490</v>
      </c>
      <c r="C2141">
        <v>13.05</v>
      </c>
      <c r="D2141">
        <f t="shared" si="36"/>
        <v>0.87500000000000011</v>
      </c>
      <c r="E2141" s="171">
        <v>1.1627906976744214E-2</v>
      </c>
    </row>
    <row r="2142" spans="2:5">
      <c r="B2142" t="s">
        <v>5445</v>
      </c>
      <c r="C2142">
        <v>6.96</v>
      </c>
      <c r="D2142">
        <f t="shared" si="36"/>
        <v>3</v>
      </c>
      <c r="E2142" s="171">
        <v>1.1627906976744196E-2</v>
      </c>
    </row>
    <row r="2143" spans="2:5">
      <c r="B2143" t="s">
        <v>6433</v>
      </c>
      <c r="C2143">
        <v>1.74</v>
      </c>
      <c r="D2143">
        <f t="shared" si="36"/>
        <v>-0.33333333333333331</v>
      </c>
      <c r="E2143" s="171">
        <v>1.1627906976744196E-2</v>
      </c>
    </row>
    <row r="2144" spans="2:5">
      <c r="B2144" t="s">
        <v>7684</v>
      </c>
      <c r="C2144">
        <v>2.61</v>
      </c>
      <c r="D2144">
        <f t="shared" si="36"/>
        <v>-0.80015313935681476</v>
      </c>
      <c r="E2144" s="171">
        <v>1.162790697674411E-2</v>
      </c>
    </row>
    <row r="2145" spans="2:5">
      <c r="B2145" t="s">
        <v>5003</v>
      </c>
      <c r="C2145">
        <v>13.06</v>
      </c>
      <c r="D2145">
        <f t="shared" si="36"/>
        <v>0.24737344794651381</v>
      </c>
      <c r="E2145" s="171">
        <v>1.1618900077459362E-2</v>
      </c>
    </row>
    <row r="2146" spans="2:5">
      <c r="B2146" t="s">
        <v>4909</v>
      </c>
      <c r="C2146">
        <v>10.47</v>
      </c>
      <c r="D2146">
        <f t="shared" si="36"/>
        <v>2.9961832061068705</v>
      </c>
      <c r="E2146" s="171">
        <v>1.1594202898550822E-2</v>
      </c>
    </row>
    <row r="2147" spans="2:5">
      <c r="B2147" t="s">
        <v>7344</v>
      </c>
      <c r="C2147">
        <v>2.62</v>
      </c>
      <c r="D2147">
        <f t="shared" si="36"/>
        <v>-0.78594771241830075</v>
      </c>
      <c r="E2147" s="171">
        <v>1.158301158301168E-2</v>
      </c>
    </row>
    <row r="2148" spans="2:5">
      <c r="B2148" t="s">
        <v>3453</v>
      </c>
      <c r="C2148">
        <v>12.24</v>
      </c>
      <c r="D2148">
        <f t="shared" si="36"/>
        <v>0.27102803738317749</v>
      </c>
      <c r="E2148" s="171">
        <v>1.1570247933884345E-2</v>
      </c>
    </row>
    <row r="2149" spans="2:5">
      <c r="B2149" t="s">
        <v>5134</v>
      </c>
      <c r="C2149">
        <v>9.6300000000000008</v>
      </c>
      <c r="D2149">
        <f t="shared" si="36"/>
        <v>-0.26712328767123283</v>
      </c>
      <c r="E2149" s="171">
        <v>1.1554621848739623E-2</v>
      </c>
    </row>
    <row r="2150" spans="2:5">
      <c r="B2150" t="s">
        <v>3488</v>
      </c>
      <c r="C2150">
        <v>13.14</v>
      </c>
      <c r="D2150">
        <f t="shared" si="36"/>
        <v>-0.91439181705648587</v>
      </c>
      <c r="E2150" s="171">
        <v>1.1547344110854531E-2</v>
      </c>
    </row>
    <row r="2151" spans="2:5">
      <c r="B2151" t="s">
        <v>545</v>
      </c>
      <c r="C2151">
        <v>153.49</v>
      </c>
      <c r="D2151">
        <f t="shared" si="36"/>
        <v>12.452234881682735</v>
      </c>
      <c r="E2151" s="171">
        <v>1.1532885198365624E-2</v>
      </c>
    </row>
    <row r="2152" spans="2:5">
      <c r="B2152" t="s">
        <v>3230</v>
      </c>
      <c r="C2152">
        <v>11.41</v>
      </c>
      <c r="D2152">
        <f t="shared" si="36"/>
        <v>-0.3819068255687974</v>
      </c>
      <c r="E2152" s="171">
        <v>1.1524822695035531E-2</v>
      </c>
    </row>
    <row r="2153" spans="2:5">
      <c r="B2153" t="s">
        <v>1918</v>
      </c>
      <c r="C2153">
        <v>18.46</v>
      </c>
      <c r="D2153">
        <f t="shared" si="36"/>
        <v>-0.66134654191891395</v>
      </c>
      <c r="E2153" s="171">
        <v>1.150684931506854E-2</v>
      </c>
    </row>
    <row r="2154" spans="2:5">
      <c r="B2154" t="s">
        <v>1167</v>
      </c>
      <c r="C2154">
        <v>54.51</v>
      </c>
      <c r="D2154">
        <f t="shared" si="36"/>
        <v>29.97159090909091</v>
      </c>
      <c r="E2154" s="171">
        <v>1.1504917424382954E-2</v>
      </c>
    </row>
    <row r="2155" spans="2:5">
      <c r="B2155" t="s">
        <v>6012</v>
      </c>
      <c r="C2155">
        <v>1.76</v>
      </c>
      <c r="D2155">
        <f t="shared" si="36"/>
        <v>-0.85725871857258718</v>
      </c>
      <c r="E2155" s="171">
        <v>1.1494252873563229E-2</v>
      </c>
    </row>
    <row r="2156" spans="2:5">
      <c r="B2156" t="s">
        <v>4990</v>
      </c>
      <c r="C2156">
        <v>12.33</v>
      </c>
      <c r="D2156">
        <f t="shared" si="36"/>
        <v>-0.77446497164807027</v>
      </c>
      <c r="E2156" s="171">
        <v>1.1484823625922935E-2</v>
      </c>
    </row>
    <row r="2157" spans="2:5">
      <c r="B2157" t="s">
        <v>1275</v>
      </c>
      <c r="C2157">
        <v>54.67</v>
      </c>
      <c r="D2157">
        <f t="shared" si="36"/>
        <v>1.6917774495322502</v>
      </c>
      <c r="E2157" s="171">
        <v>1.1470860314523674E-2</v>
      </c>
    </row>
    <row r="2158" spans="2:5">
      <c r="B2158" t="s">
        <v>1490</v>
      </c>
      <c r="C2158">
        <v>20.309999999999999</v>
      </c>
      <c r="D2158">
        <f t="shared" si="36"/>
        <v>-0.79835186656076251</v>
      </c>
      <c r="E2158" s="171">
        <v>1.1454183266932294E-2</v>
      </c>
    </row>
    <row r="2159" spans="2:5">
      <c r="B2159" t="s">
        <v>986</v>
      </c>
      <c r="C2159">
        <v>100.72</v>
      </c>
      <c r="D2159">
        <f t="shared" si="36"/>
        <v>9.3514902363823218</v>
      </c>
      <c r="E2159" s="171">
        <v>1.1448081944165502E-2</v>
      </c>
    </row>
    <row r="2160" spans="2:5">
      <c r="B2160" t="s">
        <v>2804</v>
      </c>
      <c r="C2160">
        <v>9.73</v>
      </c>
      <c r="D2160">
        <f t="shared" si="36"/>
        <v>4.4971751412429386</v>
      </c>
      <c r="E2160" s="171">
        <v>1.1434511434511562E-2</v>
      </c>
    </row>
    <row r="2161" spans="2:5">
      <c r="B2161" t="s">
        <v>5964</v>
      </c>
      <c r="C2161">
        <v>1.77</v>
      </c>
      <c r="D2161">
        <f t="shared" si="36"/>
        <v>-0.84622067767158993</v>
      </c>
      <c r="E2161" s="171">
        <v>1.1428571428571439E-2</v>
      </c>
    </row>
    <row r="2162" spans="2:5">
      <c r="B2162" t="s">
        <v>2603</v>
      </c>
      <c r="C2162">
        <v>11.51</v>
      </c>
      <c r="D2162">
        <f t="shared" si="36"/>
        <v>-0.40974358974358976</v>
      </c>
      <c r="E2162" s="171">
        <v>1.1423550087873375E-2</v>
      </c>
    </row>
    <row r="2163" spans="2:5">
      <c r="B2163" t="s">
        <v>4121</v>
      </c>
      <c r="C2163">
        <v>19.5</v>
      </c>
      <c r="D2163">
        <f t="shared" si="36"/>
        <v>0.15589804386484876</v>
      </c>
      <c r="E2163" s="171">
        <v>1.1410788381742679E-2</v>
      </c>
    </row>
    <row r="2164" spans="2:5">
      <c r="B2164" t="s">
        <v>4004</v>
      </c>
      <c r="C2164">
        <v>16.87</v>
      </c>
      <c r="D2164">
        <f t="shared" si="36"/>
        <v>0.26556639159789952</v>
      </c>
      <c r="E2164" s="171">
        <v>1.1390887290167942E-2</v>
      </c>
    </row>
    <row r="2165" spans="2:5">
      <c r="B2165" t="s">
        <v>2515</v>
      </c>
      <c r="C2165">
        <v>13.33</v>
      </c>
      <c r="D2165">
        <f t="shared" si="36"/>
        <v>-6.258790436005629E-2</v>
      </c>
      <c r="E2165" s="171">
        <v>1.1380880121396082E-2</v>
      </c>
    </row>
    <row r="2166" spans="2:5">
      <c r="B2166" t="s">
        <v>3109</v>
      </c>
      <c r="C2166">
        <v>14.22</v>
      </c>
      <c r="D2166">
        <f t="shared" si="36"/>
        <v>-0.91218969988884768</v>
      </c>
      <c r="E2166" s="171">
        <v>1.1379800853485073E-2</v>
      </c>
    </row>
    <row r="2167" spans="2:5">
      <c r="B2167" t="s">
        <v>652</v>
      </c>
      <c r="C2167">
        <v>161.94</v>
      </c>
      <c r="D2167">
        <f t="shared" si="36"/>
        <v>89.977528089887642</v>
      </c>
      <c r="E2167" s="171">
        <v>1.1366475143642226E-2</v>
      </c>
    </row>
    <row r="2168" spans="2:5">
      <c r="B2168" t="s">
        <v>6370</v>
      </c>
      <c r="C2168">
        <v>1.78</v>
      </c>
      <c r="D2168">
        <f t="shared" si="36"/>
        <v>0</v>
      </c>
      <c r="E2168" s="171">
        <v>1.1363636363636374E-2</v>
      </c>
    </row>
    <row r="2169" spans="2:5">
      <c r="B2169" t="s">
        <v>6744</v>
      </c>
      <c r="C2169">
        <v>1.78</v>
      </c>
      <c r="D2169">
        <f t="shared" si="36"/>
        <v>0</v>
      </c>
      <c r="E2169" s="171">
        <v>1.1363636363636374E-2</v>
      </c>
    </row>
    <row r="2170" spans="2:5">
      <c r="B2170" t="s">
        <v>6845</v>
      </c>
      <c r="C2170">
        <v>1.78</v>
      </c>
      <c r="D2170">
        <f t="shared" si="36"/>
        <v>-0.77777777777777779</v>
      </c>
      <c r="E2170" s="171">
        <v>1.1363636363636374E-2</v>
      </c>
    </row>
    <row r="2171" spans="2:5">
      <c r="B2171" t="s">
        <v>5293</v>
      </c>
      <c r="C2171">
        <v>8.01</v>
      </c>
      <c r="D2171">
        <f t="shared" si="36"/>
        <v>0.5</v>
      </c>
      <c r="E2171" s="171">
        <v>1.1363636363636347E-2</v>
      </c>
    </row>
    <row r="2172" spans="2:5">
      <c r="B2172" t="s">
        <v>4392</v>
      </c>
      <c r="C2172">
        <v>5.34</v>
      </c>
      <c r="D2172">
        <f t="shared" si="36"/>
        <v>-0.68458357944477255</v>
      </c>
      <c r="E2172" s="171">
        <v>1.1363636363636289E-2</v>
      </c>
    </row>
    <row r="2173" spans="2:5">
      <c r="B2173" t="s">
        <v>2429</v>
      </c>
      <c r="C2173">
        <v>16.93</v>
      </c>
      <c r="D2173">
        <f t="shared" si="36"/>
        <v>1.1109725685785536</v>
      </c>
      <c r="E2173" s="171">
        <v>1.1350059737156588E-2</v>
      </c>
    </row>
    <row r="2174" spans="2:5">
      <c r="B2174" t="s">
        <v>2750</v>
      </c>
      <c r="C2174">
        <v>8.02</v>
      </c>
      <c r="D2174">
        <f t="shared" si="36"/>
        <v>-0.40149253731343287</v>
      </c>
      <c r="E2174" s="171">
        <v>1.1349306431273626E-2</v>
      </c>
    </row>
    <row r="2175" spans="2:5">
      <c r="B2175" t="s">
        <v>3477</v>
      </c>
      <c r="C2175">
        <v>13.4</v>
      </c>
      <c r="D2175">
        <f t="shared" si="36"/>
        <v>-0.87396538750940556</v>
      </c>
      <c r="E2175" s="171">
        <v>1.1320754716981159E-2</v>
      </c>
    </row>
    <row r="2176" spans="2:5">
      <c r="B2176" t="s">
        <v>983</v>
      </c>
      <c r="C2176">
        <v>106.32</v>
      </c>
      <c r="D2176">
        <f t="shared" si="36"/>
        <v>3.5768402927249241</v>
      </c>
      <c r="E2176" s="171">
        <v>1.1319318938457126E-2</v>
      </c>
    </row>
    <row r="2177" spans="2:5">
      <c r="B2177" t="s">
        <v>2112</v>
      </c>
      <c r="C2177">
        <v>23.23</v>
      </c>
      <c r="D2177">
        <f t="shared" si="36"/>
        <v>-0.6238056680161943</v>
      </c>
      <c r="E2177" s="171">
        <v>1.1319111885067549E-2</v>
      </c>
    </row>
    <row r="2178" spans="2:5">
      <c r="B2178" t="s">
        <v>1287</v>
      </c>
      <c r="C2178">
        <v>61.75</v>
      </c>
      <c r="D2178">
        <f t="shared" si="36"/>
        <v>33.497206703910614</v>
      </c>
      <c r="E2178" s="171">
        <v>1.1300360301342904E-2</v>
      </c>
    </row>
    <row r="2179" spans="2:5">
      <c r="B2179" t="s">
        <v>6448</v>
      </c>
      <c r="C2179">
        <v>1.79</v>
      </c>
      <c r="D2179">
        <f t="shared" ref="D2179:D2242" si="37">(C2179-C2180)/C2180</f>
        <v>0</v>
      </c>
      <c r="E2179" s="171">
        <v>1.1299435028248598E-2</v>
      </c>
    </row>
    <row r="2180" spans="2:5">
      <c r="B2180" t="s">
        <v>6567</v>
      </c>
      <c r="C2180">
        <v>1.79</v>
      </c>
      <c r="D2180">
        <f t="shared" si="37"/>
        <v>0</v>
      </c>
      <c r="E2180" s="171">
        <v>1.1299435028248598E-2</v>
      </c>
    </row>
    <row r="2181" spans="2:5">
      <c r="B2181" t="s">
        <v>6684</v>
      </c>
      <c r="C2181">
        <v>1.79</v>
      </c>
      <c r="D2181">
        <f t="shared" si="37"/>
        <v>0</v>
      </c>
      <c r="E2181" s="171">
        <v>1.1299435028248598E-2</v>
      </c>
    </row>
    <row r="2182" spans="2:5">
      <c r="B2182" t="s">
        <v>6689</v>
      </c>
      <c r="C2182">
        <v>1.79</v>
      </c>
      <c r="D2182">
        <f t="shared" si="37"/>
        <v>-0.90011160714285721</v>
      </c>
      <c r="E2182" s="171">
        <v>1.1299435028248598E-2</v>
      </c>
    </row>
    <row r="2183" spans="2:5">
      <c r="B2183" t="s">
        <v>1813</v>
      </c>
      <c r="C2183">
        <v>17.920000000000002</v>
      </c>
      <c r="D2183">
        <f t="shared" si="37"/>
        <v>0.33333333333333354</v>
      </c>
      <c r="E2183" s="171">
        <v>1.1286681715575782E-2</v>
      </c>
    </row>
    <row r="2184" spans="2:5">
      <c r="B2184" t="s">
        <v>1582</v>
      </c>
      <c r="C2184">
        <v>13.44</v>
      </c>
      <c r="D2184">
        <f t="shared" si="37"/>
        <v>-0.9096774193548387</v>
      </c>
      <c r="E2184" s="171">
        <v>1.1286681715575649E-2</v>
      </c>
    </row>
    <row r="2185" spans="2:5">
      <c r="B2185" t="s">
        <v>661</v>
      </c>
      <c r="C2185">
        <v>148.80000000000001</v>
      </c>
      <c r="D2185">
        <f t="shared" si="37"/>
        <v>17.438661710037177</v>
      </c>
      <c r="E2185" s="171">
        <v>1.1281772461601367E-2</v>
      </c>
    </row>
    <row r="2186" spans="2:5">
      <c r="B2186" t="s">
        <v>2774</v>
      </c>
      <c r="C2186">
        <v>8.07</v>
      </c>
      <c r="D2186">
        <f t="shared" si="37"/>
        <v>-0.39999999999999997</v>
      </c>
      <c r="E2186" s="171">
        <v>1.1278195488721787E-2</v>
      </c>
    </row>
    <row r="2187" spans="2:5">
      <c r="B2187" t="s">
        <v>4309</v>
      </c>
      <c r="C2187">
        <v>13.45</v>
      </c>
      <c r="D2187">
        <f t="shared" si="37"/>
        <v>-0.8731491087428086</v>
      </c>
      <c r="E2187" s="171">
        <v>1.1278195488721696E-2</v>
      </c>
    </row>
    <row r="2188" spans="2:5">
      <c r="B2188" t="s">
        <v>977</v>
      </c>
      <c r="C2188">
        <v>106.03</v>
      </c>
      <c r="D2188">
        <f t="shared" si="37"/>
        <v>-0.18669939403236943</v>
      </c>
      <c r="E2188" s="171">
        <v>1.1254172627563251E-2</v>
      </c>
    </row>
    <row r="2189" spans="2:5">
      <c r="B2189" t="s">
        <v>455</v>
      </c>
      <c r="C2189">
        <v>130.37</v>
      </c>
      <c r="D2189">
        <f t="shared" si="37"/>
        <v>47.285185185185185</v>
      </c>
      <c r="E2189" s="171">
        <v>1.1247285138070254E-2</v>
      </c>
    </row>
    <row r="2190" spans="2:5">
      <c r="B2190" t="s">
        <v>7340</v>
      </c>
      <c r="C2190">
        <v>2.7</v>
      </c>
      <c r="D2190">
        <f t="shared" si="37"/>
        <v>-0.8</v>
      </c>
      <c r="E2190" s="171">
        <v>1.1235955056179869E-2</v>
      </c>
    </row>
    <row r="2191" spans="2:5">
      <c r="B2191" t="s">
        <v>3117</v>
      </c>
      <c r="C2191">
        <v>13.5</v>
      </c>
      <c r="D2191">
        <f t="shared" si="37"/>
        <v>6.4999999999999991</v>
      </c>
      <c r="E2191" s="171">
        <v>1.1235955056179803E-2</v>
      </c>
    </row>
    <row r="2192" spans="2:5">
      <c r="B2192" t="s">
        <v>6720</v>
      </c>
      <c r="C2192">
        <v>1.8</v>
      </c>
      <c r="D2192">
        <f t="shared" si="37"/>
        <v>-0.85725614591593968</v>
      </c>
      <c r="E2192" s="171">
        <v>1.1235955056179785E-2</v>
      </c>
    </row>
    <row r="2193" spans="2:5">
      <c r="B2193" t="s">
        <v>4973</v>
      </c>
      <c r="C2193">
        <v>12.61</v>
      </c>
      <c r="D2193">
        <f t="shared" si="37"/>
        <v>-0.48149671052631582</v>
      </c>
      <c r="E2193" s="171">
        <v>1.1226944667201186E-2</v>
      </c>
    </row>
    <row r="2194" spans="2:5">
      <c r="B2194" t="s">
        <v>2275</v>
      </c>
      <c r="C2194">
        <v>24.32</v>
      </c>
      <c r="D2194">
        <f t="shared" si="37"/>
        <v>-0.79554434636401838</v>
      </c>
      <c r="E2194" s="171">
        <v>1.1226611226611208E-2</v>
      </c>
    </row>
    <row r="2195" spans="2:5">
      <c r="B2195" t="s">
        <v>762</v>
      </c>
      <c r="C2195">
        <v>118.95</v>
      </c>
      <c r="D2195">
        <f t="shared" si="37"/>
        <v>4.9984871406959162</v>
      </c>
      <c r="E2195" s="171">
        <v>1.1221627135934773E-2</v>
      </c>
    </row>
    <row r="2196" spans="2:5">
      <c r="B2196" t="s">
        <v>3909</v>
      </c>
      <c r="C2196">
        <v>19.829999999999998</v>
      </c>
      <c r="D2196">
        <f t="shared" si="37"/>
        <v>-0.6272556390977444</v>
      </c>
      <c r="E2196" s="171">
        <v>1.121876593574701E-2</v>
      </c>
    </row>
    <row r="2197" spans="2:5">
      <c r="B2197" t="s">
        <v>1132</v>
      </c>
      <c r="C2197">
        <v>53.2</v>
      </c>
      <c r="D2197">
        <f t="shared" si="37"/>
        <v>4.362903225806452</v>
      </c>
      <c r="E2197" s="171">
        <v>1.1214597985173986E-2</v>
      </c>
    </row>
    <row r="2198" spans="2:5">
      <c r="B2198" t="s">
        <v>5248</v>
      </c>
      <c r="C2198">
        <v>9.92</v>
      </c>
      <c r="D2198">
        <f t="shared" si="37"/>
        <v>9.9778270509977868E-2</v>
      </c>
      <c r="E2198" s="171">
        <v>1.1213047910295558E-2</v>
      </c>
    </row>
    <row r="2199" spans="2:5">
      <c r="B2199" t="s">
        <v>3316</v>
      </c>
      <c r="C2199">
        <v>9.02</v>
      </c>
      <c r="D2199">
        <f t="shared" si="37"/>
        <v>-0.33333333333333331</v>
      </c>
      <c r="E2199" s="171">
        <v>1.1210762331838525E-2</v>
      </c>
    </row>
    <row r="2200" spans="2:5">
      <c r="B2200" t="s">
        <v>5088</v>
      </c>
      <c r="C2200">
        <v>13.53</v>
      </c>
      <c r="D2200">
        <f t="shared" si="37"/>
        <v>2.7479224376731302</v>
      </c>
      <c r="E2200" s="171">
        <v>1.1210762331838459E-2</v>
      </c>
    </row>
    <row r="2201" spans="2:5">
      <c r="B2201" t="s">
        <v>5767</v>
      </c>
      <c r="C2201">
        <v>3.61</v>
      </c>
      <c r="D2201">
        <f t="shared" si="37"/>
        <v>-0.76512687052700068</v>
      </c>
      <c r="E2201" s="171">
        <v>1.1204481792717097E-2</v>
      </c>
    </row>
    <row r="2202" spans="2:5">
      <c r="B2202" t="s">
        <v>4234</v>
      </c>
      <c r="C2202">
        <v>15.37</v>
      </c>
      <c r="D2202">
        <f t="shared" si="37"/>
        <v>0.21023622047244095</v>
      </c>
      <c r="E2202" s="171">
        <v>1.1184210526315786E-2</v>
      </c>
    </row>
    <row r="2203" spans="2:5">
      <c r="B2203" t="s">
        <v>5006</v>
      </c>
      <c r="C2203">
        <v>12.7</v>
      </c>
      <c r="D2203">
        <f t="shared" si="37"/>
        <v>-0.33507853403141369</v>
      </c>
      <c r="E2203" s="171">
        <v>1.1146496815286528E-2</v>
      </c>
    </row>
    <row r="2204" spans="2:5">
      <c r="B2204" t="s">
        <v>1711</v>
      </c>
      <c r="C2204">
        <v>19.100000000000001</v>
      </c>
      <c r="D2204">
        <f t="shared" si="37"/>
        <v>0.39926739926739935</v>
      </c>
      <c r="E2204" s="171">
        <v>1.1116993118051924E-2</v>
      </c>
    </row>
    <row r="2205" spans="2:5">
      <c r="B2205" t="s">
        <v>3116</v>
      </c>
      <c r="C2205">
        <v>13.65</v>
      </c>
      <c r="D2205">
        <f t="shared" si="37"/>
        <v>6.5</v>
      </c>
      <c r="E2205" s="171">
        <v>1.1111111111111138E-2</v>
      </c>
    </row>
    <row r="2206" spans="2:5">
      <c r="B2206" t="s">
        <v>6074</v>
      </c>
      <c r="C2206">
        <v>1.82</v>
      </c>
      <c r="D2206">
        <f t="shared" si="37"/>
        <v>0</v>
      </c>
      <c r="E2206" s="171">
        <v>1.111111111111112E-2</v>
      </c>
    </row>
    <row r="2207" spans="2:5">
      <c r="B2207" t="s">
        <v>6730</v>
      </c>
      <c r="C2207">
        <v>1.82</v>
      </c>
      <c r="D2207">
        <f t="shared" si="37"/>
        <v>0</v>
      </c>
      <c r="E2207" s="171">
        <v>1.111111111111112E-2</v>
      </c>
    </row>
    <row r="2208" spans="2:5">
      <c r="B2208" t="s">
        <v>6733</v>
      </c>
      <c r="C2208">
        <v>1.82</v>
      </c>
      <c r="D2208">
        <f t="shared" si="37"/>
        <v>0</v>
      </c>
      <c r="E2208" s="171">
        <v>1.111111111111112E-2</v>
      </c>
    </row>
    <row r="2209" spans="2:5">
      <c r="B2209" t="s">
        <v>6748</v>
      </c>
      <c r="C2209">
        <v>1.82</v>
      </c>
      <c r="D2209">
        <f t="shared" si="37"/>
        <v>-0.80021953896816678</v>
      </c>
      <c r="E2209" s="171">
        <v>1.111111111111112E-2</v>
      </c>
    </row>
    <row r="2210" spans="2:5">
      <c r="B2210" t="s">
        <v>2700</v>
      </c>
      <c r="C2210">
        <v>9.11</v>
      </c>
      <c r="D2210">
        <f t="shared" si="37"/>
        <v>-0.28716744913928011</v>
      </c>
      <c r="E2210" s="171">
        <v>1.1098779134295189E-2</v>
      </c>
    </row>
    <row r="2211" spans="2:5">
      <c r="B2211" t="s">
        <v>5026</v>
      </c>
      <c r="C2211">
        <v>12.78</v>
      </c>
      <c r="D2211">
        <f t="shared" si="37"/>
        <v>7.6663858466722842E-2</v>
      </c>
      <c r="E2211" s="171">
        <v>1.1075949367088512E-2</v>
      </c>
    </row>
    <row r="2212" spans="2:5">
      <c r="B2212" t="s">
        <v>3457</v>
      </c>
      <c r="C2212">
        <v>11.87</v>
      </c>
      <c r="D2212">
        <f t="shared" si="37"/>
        <v>-0.23616473616473618</v>
      </c>
      <c r="E2212" s="171">
        <v>1.1073253833049319E-2</v>
      </c>
    </row>
    <row r="2213" spans="2:5">
      <c r="B2213" t="s">
        <v>4233</v>
      </c>
      <c r="C2213">
        <v>15.54</v>
      </c>
      <c r="D2213">
        <f t="shared" si="37"/>
        <v>-5.6466302367941701E-2</v>
      </c>
      <c r="E2213" s="171">
        <v>1.1060507482107998E-2</v>
      </c>
    </row>
    <row r="2214" spans="2:5">
      <c r="B2214" t="s">
        <v>4143</v>
      </c>
      <c r="C2214">
        <v>16.47</v>
      </c>
      <c r="D2214">
        <f t="shared" si="37"/>
        <v>0.199563000728332</v>
      </c>
      <c r="E2214" s="171">
        <v>1.1049723756906061E-2</v>
      </c>
    </row>
    <row r="2215" spans="2:5">
      <c r="B2215" t="s">
        <v>3723</v>
      </c>
      <c r="C2215">
        <v>13.73</v>
      </c>
      <c r="D2215">
        <f t="shared" si="37"/>
        <v>-0.31928606841844326</v>
      </c>
      <c r="E2215" s="171">
        <v>1.1045655375552309E-2</v>
      </c>
    </row>
    <row r="2216" spans="2:5">
      <c r="B2216" t="s">
        <v>2318</v>
      </c>
      <c r="C2216">
        <v>20.170000000000002</v>
      </c>
      <c r="D2216">
        <f t="shared" si="37"/>
        <v>-4.3622569938359328E-2</v>
      </c>
      <c r="E2216" s="171">
        <v>1.1027568922305886E-2</v>
      </c>
    </row>
    <row r="2217" spans="2:5">
      <c r="B2217" t="s">
        <v>3922</v>
      </c>
      <c r="C2217">
        <v>21.09</v>
      </c>
      <c r="D2217">
        <f t="shared" si="37"/>
        <v>-0.81306505938663354</v>
      </c>
      <c r="E2217" s="171">
        <v>1.102588686481306E-2</v>
      </c>
    </row>
    <row r="2218" spans="2:5">
      <c r="B2218" t="s">
        <v>956</v>
      </c>
      <c r="C2218">
        <v>112.82</v>
      </c>
      <c r="D2218">
        <f t="shared" si="37"/>
        <v>4.3469194312796207</v>
      </c>
      <c r="E2218" s="171">
        <v>1.1022493054933146E-2</v>
      </c>
    </row>
    <row r="2219" spans="2:5">
      <c r="B2219" t="s">
        <v>4105</v>
      </c>
      <c r="C2219">
        <v>21.1</v>
      </c>
      <c r="D2219">
        <f t="shared" si="37"/>
        <v>0.76865046102263224</v>
      </c>
      <c r="E2219" s="171">
        <v>1.1020603737422157E-2</v>
      </c>
    </row>
    <row r="2220" spans="2:5">
      <c r="B2220" t="s">
        <v>2866</v>
      </c>
      <c r="C2220">
        <v>11.93</v>
      </c>
      <c r="D2220">
        <f t="shared" si="37"/>
        <v>-0.87513083525225044</v>
      </c>
      <c r="E2220" s="171">
        <v>1.1016949152542288E-2</v>
      </c>
    </row>
    <row r="2221" spans="2:5">
      <c r="B2221" t="s">
        <v>1014</v>
      </c>
      <c r="C2221">
        <v>95.54</v>
      </c>
      <c r="D2221">
        <f t="shared" si="37"/>
        <v>3.9451345755693579</v>
      </c>
      <c r="E2221" s="171">
        <v>1.1005291005291072E-2</v>
      </c>
    </row>
    <row r="2222" spans="2:5">
      <c r="B2222" t="s">
        <v>1693</v>
      </c>
      <c r="C2222">
        <v>19.32</v>
      </c>
      <c r="D2222">
        <f t="shared" si="37"/>
        <v>9.5</v>
      </c>
      <c r="E2222" s="171">
        <v>1.0989010989011033E-2</v>
      </c>
    </row>
    <row r="2223" spans="2:5">
      <c r="B2223" t="s">
        <v>6732</v>
      </c>
      <c r="C2223">
        <v>1.84</v>
      </c>
      <c r="D2223">
        <f t="shared" si="37"/>
        <v>0</v>
      </c>
      <c r="E2223" s="171">
        <v>1.0989010989010999E-2</v>
      </c>
    </row>
    <row r="2224" spans="2:5">
      <c r="B2224" t="s">
        <v>6806</v>
      </c>
      <c r="C2224">
        <v>1.84</v>
      </c>
      <c r="D2224">
        <f t="shared" si="37"/>
        <v>0</v>
      </c>
      <c r="E2224" s="171">
        <v>1.0989010989010999E-2</v>
      </c>
    </row>
    <row r="2225" spans="2:5">
      <c r="B2225" t="s">
        <v>6824</v>
      </c>
      <c r="C2225">
        <v>1.84</v>
      </c>
      <c r="D2225">
        <f t="shared" si="37"/>
        <v>-0.89485714285714291</v>
      </c>
      <c r="E2225" s="171">
        <v>1.0989010989010999E-2</v>
      </c>
    </row>
    <row r="2226" spans="2:5">
      <c r="B2226" t="s">
        <v>3004</v>
      </c>
      <c r="C2226">
        <v>17.5</v>
      </c>
      <c r="D2226">
        <f t="shared" si="37"/>
        <v>0.72583826429980269</v>
      </c>
      <c r="E2226" s="171">
        <v>1.0976314269208625E-2</v>
      </c>
    </row>
    <row r="2227" spans="2:5">
      <c r="B2227" t="s">
        <v>5119</v>
      </c>
      <c r="C2227">
        <v>10.14</v>
      </c>
      <c r="D2227">
        <f t="shared" si="37"/>
        <v>-9.8522167487682618E-4</v>
      </c>
      <c r="E2227" s="171">
        <v>1.0967098703888456E-2</v>
      </c>
    </row>
    <row r="2228" spans="2:5">
      <c r="B2228" t="s">
        <v>3338</v>
      </c>
      <c r="C2228">
        <v>10.15</v>
      </c>
      <c r="D2228">
        <f t="shared" si="37"/>
        <v>-0.56060606060606066</v>
      </c>
      <c r="E2228" s="171">
        <v>1.0956175298804903E-2</v>
      </c>
    </row>
    <row r="2229" spans="2:5">
      <c r="B2229" t="s">
        <v>1985</v>
      </c>
      <c r="C2229">
        <v>23.1</v>
      </c>
      <c r="D2229">
        <f t="shared" si="37"/>
        <v>1.2713864306784661</v>
      </c>
      <c r="E2229" s="171">
        <v>1.0940919037199124E-2</v>
      </c>
    </row>
    <row r="2230" spans="2:5">
      <c r="B2230" t="s">
        <v>3352</v>
      </c>
      <c r="C2230">
        <v>10.17</v>
      </c>
      <c r="D2230">
        <f t="shared" si="37"/>
        <v>-0.93751919886957069</v>
      </c>
      <c r="E2230" s="171">
        <v>1.0934393638170918E-2</v>
      </c>
    </row>
    <row r="2231" spans="2:5">
      <c r="B2231" t="s">
        <v>633</v>
      </c>
      <c r="C2231">
        <v>162.77000000000001</v>
      </c>
      <c r="D2231">
        <f t="shared" si="37"/>
        <v>86.983783783783792</v>
      </c>
      <c r="E2231" s="171">
        <v>1.0930998074653869E-2</v>
      </c>
    </row>
    <row r="2232" spans="2:5">
      <c r="B2232" t="s">
        <v>6573</v>
      </c>
      <c r="C2232">
        <v>1.85</v>
      </c>
      <c r="D2232">
        <f t="shared" si="37"/>
        <v>-0.86681065514758826</v>
      </c>
      <c r="E2232" s="171">
        <v>1.0928961748633888E-2</v>
      </c>
    </row>
    <row r="2233" spans="2:5">
      <c r="B2233" t="s">
        <v>3111</v>
      </c>
      <c r="C2233">
        <v>13.89</v>
      </c>
      <c r="D2233">
        <f t="shared" si="37"/>
        <v>-0.21079545454545456</v>
      </c>
      <c r="E2233" s="171">
        <v>1.0917030567685615E-2</v>
      </c>
    </row>
    <row r="2234" spans="2:5">
      <c r="B2234" t="s">
        <v>4523</v>
      </c>
      <c r="C2234">
        <v>17.600000000000001</v>
      </c>
      <c r="D2234">
        <f t="shared" si="37"/>
        <v>0.89451022604951591</v>
      </c>
      <c r="E2234" s="171">
        <v>1.0913268236645679E-2</v>
      </c>
    </row>
    <row r="2235" spans="2:5">
      <c r="B2235" t="s">
        <v>5126</v>
      </c>
      <c r="C2235">
        <v>9.2899999999999991</v>
      </c>
      <c r="D2235">
        <f t="shared" si="37"/>
        <v>-0.82151777137367921</v>
      </c>
      <c r="E2235" s="171">
        <v>1.0881392818280702E-2</v>
      </c>
    </row>
    <row r="2236" spans="2:5">
      <c r="B2236" t="s">
        <v>1134</v>
      </c>
      <c r="C2236">
        <v>52.05</v>
      </c>
      <c r="D2236">
        <f t="shared" si="37"/>
        <v>1.7998924152770304</v>
      </c>
      <c r="E2236" s="171">
        <v>1.0875898232666444E-2</v>
      </c>
    </row>
    <row r="2237" spans="2:5">
      <c r="B2237" t="s">
        <v>3871</v>
      </c>
      <c r="C2237">
        <v>18.59</v>
      </c>
      <c r="D2237">
        <f t="shared" si="37"/>
        <v>-0.86848249027237356</v>
      </c>
      <c r="E2237" s="171">
        <v>1.0875475802066301E-2</v>
      </c>
    </row>
    <row r="2238" spans="2:5">
      <c r="B2238" t="s">
        <v>678</v>
      </c>
      <c r="C2238">
        <v>141.35</v>
      </c>
      <c r="D2238">
        <f t="shared" si="37"/>
        <v>74.994623655913969</v>
      </c>
      <c r="E2238" s="171">
        <v>1.0870342558821295E-2</v>
      </c>
    </row>
    <row r="2239" spans="2:5">
      <c r="B2239" t="s">
        <v>6043</v>
      </c>
      <c r="C2239">
        <v>1.86</v>
      </c>
      <c r="D2239">
        <f t="shared" si="37"/>
        <v>0</v>
      </c>
      <c r="E2239" s="171">
        <v>1.0869565217391313E-2</v>
      </c>
    </row>
    <row r="2240" spans="2:5">
      <c r="B2240" t="s">
        <v>7511</v>
      </c>
      <c r="C2240">
        <v>1.86</v>
      </c>
      <c r="D2240">
        <f t="shared" si="37"/>
        <v>-0.83378016085790885</v>
      </c>
      <c r="E2240" s="171">
        <v>1.0869565217391313E-2</v>
      </c>
    </row>
    <row r="2241" spans="2:5">
      <c r="B2241" t="s">
        <v>5104</v>
      </c>
      <c r="C2241">
        <v>11.19</v>
      </c>
      <c r="D2241">
        <f t="shared" si="37"/>
        <v>9.0643274853801151E-2</v>
      </c>
      <c r="E2241" s="171">
        <v>1.084010840108394E-2</v>
      </c>
    </row>
    <row r="2242" spans="2:5">
      <c r="B2242" t="s">
        <v>3336</v>
      </c>
      <c r="C2242">
        <v>10.26</v>
      </c>
      <c r="D2242">
        <f t="shared" si="37"/>
        <v>-0.47679755226925036</v>
      </c>
      <c r="E2242" s="171">
        <v>1.0837438423645264E-2</v>
      </c>
    </row>
    <row r="2243" spans="2:5">
      <c r="B2243" t="s">
        <v>3910</v>
      </c>
      <c r="C2243">
        <v>19.61</v>
      </c>
      <c r="D2243">
        <f t="shared" ref="D2243:D2306" si="38">(C2243-C2244)/C2244</f>
        <v>0.16656751933372999</v>
      </c>
      <c r="E2243" s="171">
        <v>1.0824742268041282E-2</v>
      </c>
    </row>
    <row r="2244" spans="2:5">
      <c r="B2244" t="s">
        <v>4725</v>
      </c>
      <c r="C2244">
        <v>16.809999999999999</v>
      </c>
      <c r="D2244">
        <f t="shared" si="38"/>
        <v>0.19559032716927441</v>
      </c>
      <c r="E2244" s="171">
        <v>1.0823812387251937E-2</v>
      </c>
    </row>
    <row r="2245" spans="2:5">
      <c r="B2245" t="s">
        <v>2524</v>
      </c>
      <c r="C2245">
        <v>14.06</v>
      </c>
      <c r="D2245">
        <f t="shared" si="38"/>
        <v>-0.86374648706269985</v>
      </c>
      <c r="E2245" s="171">
        <v>1.0783608914450061E-2</v>
      </c>
    </row>
    <row r="2246" spans="2:5">
      <c r="B2246" t="s">
        <v>997</v>
      </c>
      <c r="C2246">
        <v>103.19</v>
      </c>
      <c r="D2246">
        <f t="shared" si="38"/>
        <v>0.96141417981372357</v>
      </c>
      <c r="E2246" s="171">
        <v>1.0774806543246099E-2</v>
      </c>
    </row>
    <row r="2247" spans="2:5">
      <c r="B2247" t="s">
        <v>1133</v>
      </c>
      <c r="C2247">
        <v>52.61</v>
      </c>
      <c r="D2247">
        <f t="shared" si="38"/>
        <v>26.98404255319149</v>
      </c>
      <c r="E2247" s="171">
        <v>1.0758885686839621E-2</v>
      </c>
    </row>
    <row r="2248" spans="2:5">
      <c r="B2248" t="s">
        <v>5850</v>
      </c>
      <c r="C2248">
        <v>1.88</v>
      </c>
      <c r="D2248">
        <f t="shared" si="38"/>
        <v>0</v>
      </c>
      <c r="E2248" s="171">
        <v>1.0752688172042901E-2</v>
      </c>
    </row>
    <row r="2249" spans="2:5">
      <c r="B2249" t="s">
        <v>7167</v>
      </c>
      <c r="C2249">
        <v>1.88</v>
      </c>
      <c r="D2249">
        <f t="shared" si="38"/>
        <v>-0.85735963581183616</v>
      </c>
      <c r="E2249" s="171">
        <v>1.0752688172042901E-2</v>
      </c>
    </row>
    <row r="2250" spans="2:5">
      <c r="B2250" t="s">
        <v>2516</v>
      </c>
      <c r="C2250">
        <v>13.18</v>
      </c>
      <c r="D2250">
        <f t="shared" si="38"/>
        <v>1.3327433628318581</v>
      </c>
      <c r="E2250" s="171">
        <v>1.0736196319018449E-2</v>
      </c>
    </row>
    <row r="2251" spans="2:5">
      <c r="B2251" t="s">
        <v>5605</v>
      </c>
      <c r="C2251">
        <v>5.65</v>
      </c>
      <c r="D2251">
        <f t="shared" si="38"/>
        <v>-0.25066312997347473</v>
      </c>
      <c r="E2251" s="171">
        <v>1.07334525939178E-2</v>
      </c>
    </row>
    <row r="2252" spans="2:5">
      <c r="B2252" t="s">
        <v>5419</v>
      </c>
      <c r="C2252">
        <v>7.54</v>
      </c>
      <c r="D2252">
        <f t="shared" si="38"/>
        <v>-0.9496930878035762</v>
      </c>
      <c r="E2252" s="171">
        <v>1.0723860589812341E-2</v>
      </c>
    </row>
    <row r="2253" spans="2:5">
      <c r="B2253" t="s">
        <v>487</v>
      </c>
      <c r="C2253">
        <v>149.88</v>
      </c>
      <c r="D2253">
        <f t="shared" si="38"/>
        <v>4.8776470588235297</v>
      </c>
      <c r="E2253" s="171">
        <v>1.0722233461460675E-2</v>
      </c>
    </row>
    <row r="2254" spans="2:5">
      <c r="B2254" t="s">
        <v>4568</v>
      </c>
      <c r="C2254">
        <v>25.5</v>
      </c>
      <c r="D2254">
        <f t="shared" si="38"/>
        <v>12.492063492063492</v>
      </c>
      <c r="E2254" s="171">
        <v>1.0701545778834703E-2</v>
      </c>
    </row>
    <row r="2255" spans="2:5">
      <c r="B2255" t="s">
        <v>5836</v>
      </c>
      <c r="C2255">
        <v>1.89</v>
      </c>
      <c r="D2255">
        <f t="shared" si="38"/>
        <v>0</v>
      </c>
      <c r="E2255" s="171">
        <v>1.0695187165775291E-2</v>
      </c>
    </row>
    <row r="2256" spans="2:5">
      <c r="B2256" t="s">
        <v>5956</v>
      </c>
      <c r="C2256">
        <v>1.89</v>
      </c>
      <c r="D2256">
        <f t="shared" si="38"/>
        <v>-0.98078096400244053</v>
      </c>
      <c r="E2256" s="171">
        <v>1.0695187165775291E-2</v>
      </c>
    </row>
    <row r="2257" spans="2:5">
      <c r="B2257" t="s">
        <v>902</v>
      </c>
      <c r="C2257">
        <v>98.34</v>
      </c>
      <c r="D2257">
        <f t="shared" si="38"/>
        <v>2.4626760563380281</v>
      </c>
      <c r="E2257" s="171">
        <v>1.0688591983556078E-2</v>
      </c>
    </row>
    <row r="2258" spans="2:5">
      <c r="B2258" t="s">
        <v>2186</v>
      </c>
      <c r="C2258">
        <v>28.4</v>
      </c>
      <c r="D2258">
        <f t="shared" si="38"/>
        <v>1.305194805194805</v>
      </c>
      <c r="E2258" s="171">
        <v>1.0676156583629791E-2</v>
      </c>
    </row>
    <row r="2259" spans="2:5">
      <c r="B2259" t="s">
        <v>3125</v>
      </c>
      <c r="C2259">
        <v>12.32</v>
      </c>
      <c r="D2259">
        <f t="shared" si="38"/>
        <v>-0.27784290738569745</v>
      </c>
      <c r="E2259" s="171">
        <v>1.0664479081214175E-2</v>
      </c>
    </row>
    <row r="2260" spans="2:5">
      <c r="B2260" t="s">
        <v>1734</v>
      </c>
      <c r="C2260">
        <v>17.059999999999999</v>
      </c>
      <c r="D2260">
        <f t="shared" si="38"/>
        <v>-0.68976177486815793</v>
      </c>
      <c r="E2260" s="171">
        <v>1.0663507109004723E-2</v>
      </c>
    </row>
    <row r="2261" spans="2:5">
      <c r="B2261" t="s">
        <v>1169</v>
      </c>
      <c r="C2261">
        <v>54.99</v>
      </c>
      <c r="D2261">
        <f t="shared" si="38"/>
        <v>0.20380910683012265</v>
      </c>
      <c r="E2261" s="171">
        <v>1.0659805182870895E-2</v>
      </c>
    </row>
    <row r="2262" spans="2:5">
      <c r="B2262" t="s">
        <v>1233</v>
      </c>
      <c r="C2262">
        <v>45.68</v>
      </c>
      <c r="D2262">
        <f t="shared" si="38"/>
        <v>8.5765199161425585</v>
      </c>
      <c r="E2262" s="171">
        <v>1.0619469026548603E-2</v>
      </c>
    </row>
    <row r="2263" spans="2:5">
      <c r="B2263" t="s">
        <v>4379</v>
      </c>
      <c r="C2263">
        <v>4.7699999999999996</v>
      </c>
      <c r="D2263">
        <f t="shared" si="38"/>
        <v>-0.96377031748442965</v>
      </c>
      <c r="E2263" s="171">
        <v>1.0593220338983014E-2</v>
      </c>
    </row>
    <row r="2264" spans="2:5">
      <c r="B2264" t="s">
        <v>458</v>
      </c>
      <c r="C2264">
        <v>131.66</v>
      </c>
      <c r="D2264">
        <f t="shared" si="38"/>
        <v>16.232984293193716</v>
      </c>
      <c r="E2264" s="171">
        <v>1.059256984955477E-2</v>
      </c>
    </row>
    <row r="2265" spans="2:5">
      <c r="B2265" t="s">
        <v>5427</v>
      </c>
      <c r="C2265">
        <v>7.64</v>
      </c>
      <c r="D2265">
        <f t="shared" si="38"/>
        <v>3</v>
      </c>
      <c r="E2265" s="171">
        <v>1.0582010582010592E-2</v>
      </c>
    </row>
    <row r="2266" spans="2:5">
      <c r="B2266" t="s">
        <v>5834</v>
      </c>
      <c r="C2266">
        <v>1.91</v>
      </c>
      <c r="D2266">
        <f t="shared" si="38"/>
        <v>0</v>
      </c>
      <c r="E2266" s="171">
        <v>1.0582010582010592E-2</v>
      </c>
    </row>
    <row r="2267" spans="2:5">
      <c r="B2267" t="s">
        <v>5864</v>
      </c>
      <c r="C2267">
        <v>1.91</v>
      </c>
      <c r="D2267">
        <f t="shared" si="38"/>
        <v>0</v>
      </c>
      <c r="E2267" s="171">
        <v>1.0582010582010592E-2</v>
      </c>
    </row>
    <row r="2268" spans="2:5">
      <c r="B2268" t="s">
        <v>5955</v>
      </c>
      <c r="C2268">
        <v>1.91</v>
      </c>
      <c r="D2268">
        <f t="shared" si="38"/>
        <v>-0.85756897837434753</v>
      </c>
      <c r="E2268" s="171">
        <v>1.0582010582010592E-2</v>
      </c>
    </row>
    <row r="2269" spans="2:5">
      <c r="B2269" t="s">
        <v>3484</v>
      </c>
      <c r="C2269">
        <v>13.41</v>
      </c>
      <c r="D2269">
        <f t="shared" si="38"/>
        <v>-0.39156079854809434</v>
      </c>
      <c r="E2269" s="171">
        <v>1.0550113036925438E-2</v>
      </c>
    </row>
    <row r="2270" spans="2:5">
      <c r="B2270" t="s">
        <v>2093</v>
      </c>
      <c r="C2270">
        <v>22.04</v>
      </c>
      <c r="D2270">
        <f t="shared" si="38"/>
        <v>-0.84049790128817492</v>
      </c>
      <c r="E2270" s="171">
        <v>1.0545621274644678E-2</v>
      </c>
    </row>
    <row r="2271" spans="2:5">
      <c r="B2271" t="s">
        <v>470</v>
      </c>
      <c r="C2271">
        <v>138.18</v>
      </c>
      <c r="D2271">
        <f t="shared" si="38"/>
        <v>70.968750000000014</v>
      </c>
      <c r="E2271" s="171">
        <v>1.0530934620447548E-2</v>
      </c>
    </row>
    <row r="2272" spans="2:5">
      <c r="B2272" t="s">
        <v>5873</v>
      </c>
      <c r="C2272">
        <v>1.92</v>
      </c>
      <c r="D2272">
        <f t="shared" si="38"/>
        <v>1</v>
      </c>
      <c r="E2272" s="171">
        <v>1.0526315789473694E-2</v>
      </c>
    </row>
    <row r="2273" spans="2:5">
      <c r="B2273" t="s">
        <v>6252</v>
      </c>
      <c r="C2273">
        <v>0.96</v>
      </c>
      <c r="D2273">
        <f t="shared" si="38"/>
        <v>-0.88888888888888895</v>
      </c>
      <c r="E2273" s="171">
        <v>1.0526315789473694E-2</v>
      </c>
    </row>
    <row r="2274" spans="2:5">
      <c r="B2274" t="s">
        <v>3296</v>
      </c>
      <c r="C2274">
        <v>8.64</v>
      </c>
      <c r="D2274">
        <f t="shared" si="38"/>
        <v>-0.3595255744996293</v>
      </c>
      <c r="E2274" s="171">
        <v>1.0526315789473667E-2</v>
      </c>
    </row>
    <row r="2275" spans="2:5">
      <c r="B2275" t="s">
        <v>3099</v>
      </c>
      <c r="C2275">
        <v>13.49</v>
      </c>
      <c r="D2275">
        <f t="shared" si="38"/>
        <v>-0.90141771411867877</v>
      </c>
      <c r="E2275" s="171">
        <v>1.0486891385767833E-2</v>
      </c>
    </row>
    <row r="2276" spans="2:5">
      <c r="B2276" t="s">
        <v>718</v>
      </c>
      <c r="C2276">
        <v>136.84</v>
      </c>
      <c r="D2276">
        <f t="shared" si="38"/>
        <v>-0.22413108805352383</v>
      </c>
      <c r="E2276" s="171">
        <v>1.0485895731797489E-2</v>
      </c>
    </row>
    <row r="2277" spans="2:5">
      <c r="B2277" t="s">
        <v>595</v>
      </c>
      <c r="C2277">
        <v>176.37</v>
      </c>
      <c r="D2277">
        <f t="shared" si="38"/>
        <v>8.143079315707622</v>
      </c>
      <c r="E2277" s="171">
        <v>1.048470264695779E-2</v>
      </c>
    </row>
    <row r="2278" spans="2:5">
      <c r="B2278" t="s">
        <v>3860</v>
      </c>
      <c r="C2278">
        <v>19.29</v>
      </c>
      <c r="D2278">
        <f t="shared" si="38"/>
        <v>8.9948186528497409</v>
      </c>
      <c r="E2278" s="171">
        <v>1.0476689366160256E-2</v>
      </c>
    </row>
    <row r="2279" spans="2:5">
      <c r="B2279" t="s">
        <v>5833</v>
      </c>
      <c r="C2279">
        <v>1.93</v>
      </c>
      <c r="D2279">
        <f t="shared" si="38"/>
        <v>-0.86671270718232052</v>
      </c>
      <c r="E2279" s="171">
        <v>1.0471204188481685E-2</v>
      </c>
    </row>
    <row r="2280" spans="2:5">
      <c r="B2280" t="s">
        <v>1756</v>
      </c>
      <c r="C2280">
        <v>14.48</v>
      </c>
      <c r="D2280">
        <f t="shared" si="38"/>
        <v>-0.73720508166969156</v>
      </c>
      <c r="E2280" s="171">
        <v>1.0467550593161226E-2</v>
      </c>
    </row>
    <row r="2281" spans="2:5">
      <c r="B2281" t="s">
        <v>1280</v>
      </c>
      <c r="C2281">
        <v>55.1</v>
      </c>
      <c r="D2281">
        <f t="shared" si="38"/>
        <v>2.166666666666667</v>
      </c>
      <c r="E2281" s="171">
        <v>1.0452961672473872E-2</v>
      </c>
    </row>
    <row r="2282" spans="2:5">
      <c r="B2282" t="s">
        <v>2385</v>
      </c>
      <c r="C2282">
        <v>17.399999999999999</v>
      </c>
      <c r="D2282">
        <f t="shared" si="38"/>
        <v>-0.80893817942242219</v>
      </c>
      <c r="E2282" s="171">
        <v>1.0452961672473851E-2</v>
      </c>
    </row>
    <row r="2283" spans="2:5">
      <c r="B2283" t="s">
        <v>1069</v>
      </c>
      <c r="C2283">
        <v>91.07</v>
      </c>
      <c r="D2283">
        <f t="shared" si="38"/>
        <v>7.5431519699812375</v>
      </c>
      <c r="E2283" s="171">
        <v>1.0429379784755329E-2</v>
      </c>
    </row>
    <row r="2284" spans="2:5">
      <c r="B2284" t="s">
        <v>2834</v>
      </c>
      <c r="C2284">
        <v>10.66</v>
      </c>
      <c r="D2284">
        <f t="shared" si="38"/>
        <v>-0.38911174785100283</v>
      </c>
      <c r="E2284" s="171">
        <v>1.0426540284360134E-2</v>
      </c>
    </row>
    <row r="2285" spans="2:5">
      <c r="B2285" t="s">
        <v>4500</v>
      </c>
      <c r="C2285">
        <v>17.45</v>
      </c>
      <c r="D2285">
        <f t="shared" si="38"/>
        <v>7.9948453608247423</v>
      </c>
      <c r="E2285" s="171">
        <v>1.0422698320787476E-2</v>
      </c>
    </row>
    <row r="2286" spans="2:5">
      <c r="B2286" t="s">
        <v>5947</v>
      </c>
      <c r="C2286">
        <v>1.94</v>
      </c>
      <c r="D2286">
        <f t="shared" si="38"/>
        <v>1</v>
      </c>
      <c r="E2286" s="171">
        <v>1.0416666666666676E-2</v>
      </c>
    </row>
    <row r="2287" spans="2:5">
      <c r="B2287" t="s">
        <v>7017</v>
      </c>
      <c r="C2287">
        <v>0.97</v>
      </c>
      <c r="D2287">
        <f t="shared" si="38"/>
        <v>-0.83361921097770164</v>
      </c>
      <c r="E2287" s="171">
        <v>1.0416666666666676E-2</v>
      </c>
    </row>
    <row r="2288" spans="2:5">
      <c r="B2288" t="s">
        <v>5490</v>
      </c>
      <c r="C2288">
        <v>5.83</v>
      </c>
      <c r="D2288">
        <f t="shared" si="38"/>
        <v>-0.57195301027900147</v>
      </c>
      <c r="E2288" s="171">
        <v>1.0398613518197661E-2</v>
      </c>
    </row>
    <row r="2289" spans="2:5">
      <c r="B2289" t="s">
        <v>2529</v>
      </c>
      <c r="C2289">
        <v>13.62</v>
      </c>
      <c r="D2289">
        <f t="shared" si="38"/>
        <v>-0.41844577284372336</v>
      </c>
      <c r="E2289" s="171">
        <v>1.0385756676557773E-2</v>
      </c>
    </row>
    <row r="2290" spans="2:5">
      <c r="B2290" t="s">
        <v>2131</v>
      </c>
      <c r="C2290">
        <v>23.42</v>
      </c>
      <c r="D2290">
        <f t="shared" si="38"/>
        <v>0.19918074756784435</v>
      </c>
      <c r="E2290" s="171">
        <v>1.0353753235547972E-2</v>
      </c>
    </row>
    <row r="2291" spans="2:5">
      <c r="B2291" t="s">
        <v>3989</v>
      </c>
      <c r="C2291">
        <v>19.53</v>
      </c>
      <c r="D2291">
        <f t="shared" si="38"/>
        <v>-0.26022727272727264</v>
      </c>
      <c r="E2291" s="171">
        <v>1.0346611484738895E-2</v>
      </c>
    </row>
    <row r="2292" spans="2:5">
      <c r="B2292" t="s">
        <v>2246</v>
      </c>
      <c r="C2292">
        <v>26.4</v>
      </c>
      <c r="D2292">
        <f t="shared" si="38"/>
        <v>-0.7409224730127576</v>
      </c>
      <c r="E2292" s="171">
        <v>1.0332950631458079E-2</v>
      </c>
    </row>
    <row r="2293" spans="2:5">
      <c r="B2293" t="s">
        <v>1049</v>
      </c>
      <c r="C2293">
        <v>101.9</v>
      </c>
      <c r="D2293">
        <f t="shared" si="38"/>
        <v>50.989795918367356</v>
      </c>
      <c r="E2293" s="171">
        <v>1.0311322625421438E-2</v>
      </c>
    </row>
    <row r="2294" spans="2:5">
      <c r="B2294" t="s">
        <v>5862</v>
      </c>
      <c r="C2294">
        <v>1.96</v>
      </c>
      <c r="D2294">
        <f t="shared" si="38"/>
        <v>1</v>
      </c>
      <c r="E2294" s="171">
        <v>1.0309278350515474E-2</v>
      </c>
    </row>
    <row r="2295" spans="2:5">
      <c r="B2295" t="s">
        <v>6262</v>
      </c>
      <c r="C2295">
        <v>0.98</v>
      </c>
      <c r="D2295">
        <f t="shared" si="38"/>
        <v>-0.83361629881154509</v>
      </c>
      <c r="E2295" s="171">
        <v>1.0309278350515474E-2</v>
      </c>
    </row>
    <row r="2296" spans="2:5">
      <c r="B2296" t="s">
        <v>5489</v>
      </c>
      <c r="C2296">
        <v>5.89</v>
      </c>
      <c r="D2296">
        <f t="shared" si="38"/>
        <v>0</v>
      </c>
      <c r="E2296" s="171">
        <v>1.0291595197255508E-2</v>
      </c>
    </row>
    <row r="2297" spans="2:5">
      <c r="B2297" t="s">
        <v>5613</v>
      </c>
      <c r="C2297">
        <v>5.89</v>
      </c>
      <c r="D2297">
        <f t="shared" si="38"/>
        <v>-0.72756706753006473</v>
      </c>
      <c r="E2297" s="171">
        <v>1.0291595197255508E-2</v>
      </c>
    </row>
    <row r="2298" spans="2:5">
      <c r="B2298" t="s">
        <v>1996</v>
      </c>
      <c r="C2298">
        <v>21.62</v>
      </c>
      <c r="D2298">
        <f t="shared" si="38"/>
        <v>9.9746192893401027</v>
      </c>
      <c r="E2298" s="171">
        <v>1.0280373831775814E-2</v>
      </c>
    </row>
    <row r="2299" spans="2:5">
      <c r="B2299" t="s">
        <v>5944</v>
      </c>
      <c r="C2299">
        <v>1.97</v>
      </c>
      <c r="D2299">
        <f t="shared" si="38"/>
        <v>-0.98726485228521565</v>
      </c>
      <c r="E2299" s="171">
        <v>1.0256410256410265E-2</v>
      </c>
    </row>
    <row r="2300" spans="2:5">
      <c r="B2300" t="s">
        <v>408</v>
      </c>
      <c r="C2300">
        <v>154.69</v>
      </c>
      <c r="D2300">
        <f t="shared" si="38"/>
        <v>155.25252525252523</v>
      </c>
      <c r="E2300" s="171">
        <v>1.0253396029258054E-2</v>
      </c>
    </row>
    <row r="2301" spans="2:5">
      <c r="B2301" t="s">
        <v>6248</v>
      </c>
      <c r="C2301">
        <v>0.99</v>
      </c>
      <c r="D2301">
        <f t="shared" si="38"/>
        <v>-0.5</v>
      </c>
      <c r="E2301" s="171">
        <v>1.0204081632653071E-2</v>
      </c>
    </row>
    <row r="2302" spans="2:5">
      <c r="B2302" t="s">
        <v>7273</v>
      </c>
      <c r="C2302">
        <v>1.98</v>
      </c>
      <c r="D2302">
        <f t="shared" si="38"/>
        <v>-0.89479277364505838</v>
      </c>
      <c r="E2302" s="171">
        <v>1.0204081632653071E-2</v>
      </c>
    </row>
    <row r="2303" spans="2:5">
      <c r="B2303" t="s">
        <v>1713</v>
      </c>
      <c r="C2303">
        <v>18.82</v>
      </c>
      <c r="D2303">
        <f t="shared" si="38"/>
        <v>2.7943548387096775</v>
      </c>
      <c r="E2303" s="171">
        <v>1.0198604401503022E-2</v>
      </c>
    </row>
    <row r="2304" spans="2:5">
      <c r="B2304" t="s">
        <v>4368</v>
      </c>
      <c r="C2304">
        <v>4.96</v>
      </c>
      <c r="D2304">
        <f t="shared" si="38"/>
        <v>-0.96732758052829193</v>
      </c>
      <c r="E2304" s="171">
        <v>1.0183299389002001E-2</v>
      </c>
    </row>
    <row r="2305" spans="2:5">
      <c r="B2305" t="s">
        <v>569</v>
      </c>
      <c r="C2305">
        <v>151.81</v>
      </c>
      <c r="D2305">
        <f t="shared" si="38"/>
        <v>7.4952434247341913</v>
      </c>
      <c r="E2305" s="171">
        <v>1.0180995475113129E-2</v>
      </c>
    </row>
    <row r="2306" spans="2:5">
      <c r="B2306" t="s">
        <v>3064</v>
      </c>
      <c r="C2306">
        <v>17.87</v>
      </c>
      <c r="D2306">
        <f t="shared" si="38"/>
        <v>0.28561151079136693</v>
      </c>
      <c r="E2306" s="171">
        <v>1.0175240248728078E-2</v>
      </c>
    </row>
    <row r="2307" spans="2:5">
      <c r="B2307" t="s">
        <v>3201</v>
      </c>
      <c r="C2307">
        <v>13.9</v>
      </c>
      <c r="D2307">
        <f t="shared" ref="D2307:D2370" si="39">(C2307-C2308)/C2308</f>
        <v>5.9849246231155782</v>
      </c>
      <c r="E2307" s="171">
        <v>1.0174418604651203E-2</v>
      </c>
    </row>
    <row r="2308" spans="2:5">
      <c r="B2308" t="s">
        <v>5871</v>
      </c>
      <c r="C2308">
        <v>1.99</v>
      </c>
      <c r="D2308">
        <f t="shared" si="39"/>
        <v>-0.33444816053511711</v>
      </c>
      <c r="E2308" s="171">
        <v>1.01522842639594E-2</v>
      </c>
    </row>
    <row r="2309" spans="2:5">
      <c r="B2309" t="s">
        <v>7671</v>
      </c>
      <c r="C2309">
        <v>2.99</v>
      </c>
      <c r="D2309">
        <f t="shared" si="39"/>
        <v>-0.84238270954138106</v>
      </c>
      <c r="E2309" s="171">
        <v>1.0135135135135219E-2</v>
      </c>
    </row>
    <row r="2310" spans="2:5">
      <c r="B2310" t="s">
        <v>4174</v>
      </c>
      <c r="C2310">
        <v>18.97</v>
      </c>
      <c r="D2310">
        <f t="shared" si="39"/>
        <v>-0.85157655895469841</v>
      </c>
      <c r="E2310" s="171">
        <v>1.0117145899893381E-2</v>
      </c>
    </row>
    <row r="2311" spans="2:5">
      <c r="B2311" t="s">
        <v>460</v>
      </c>
      <c r="C2311">
        <v>127.81</v>
      </c>
      <c r="D2311">
        <f t="shared" si="39"/>
        <v>62.905000000000001</v>
      </c>
      <c r="E2311" s="171">
        <v>1.0116177981506371E-2</v>
      </c>
    </row>
    <row r="2312" spans="2:5">
      <c r="B2312" t="s">
        <v>5828</v>
      </c>
      <c r="C2312">
        <v>2</v>
      </c>
      <c r="D2312">
        <f t="shared" si="39"/>
        <v>-0.81851179673321228</v>
      </c>
      <c r="E2312" s="171">
        <v>1.0101010101010111E-2</v>
      </c>
    </row>
    <row r="2313" spans="2:5">
      <c r="B2313" t="s">
        <v>5108</v>
      </c>
      <c r="C2313">
        <v>11.02</v>
      </c>
      <c r="D2313">
        <f t="shared" si="39"/>
        <v>-0.35328638497652581</v>
      </c>
      <c r="E2313" s="171">
        <v>1.0082493125572817E-2</v>
      </c>
    </row>
    <row r="2314" spans="2:5">
      <c r="B2314" t="s">
        <v>2398</v>
      </c>
      <c r="C2314">
        <v>17.04</v>
      </c>
      <c r="D2314">
        <f t="shared" si="39"/>
        <v>0.13222591362126235</v>
      </c>
      <c r="E2314" s="171">
        <v>1.007705986959088E-2</v>
      </c>
    </row>
    <row r="2315" spans="2:5">
      <c r="B2315" t="s">
        <v>3653</v>
      </c>
      <c r="C2315">
        <v>15.05</v>
      </c>
      <c r="D2315">
        <f t="shared" si="39"/>
        <v>-0.28774254614292466</v>
      </c>
      <c r="E2315" s="171">
        <v>1.0067114093959755E-2</v>
      </c>
    </row>
    <row r="2316" spans="2:5">
      <c r="B2316" t="s">
        <v>2076</v>
      </c>
      <c r="C2316">
        <v>21.13</v>
      </c>
      <c r="D2316">
        <f t="shared" si="39"/>
        <v>0.16611479028697559</v>
      </c>
      <c r="E2316" s="171">
        <v>1.0038240917781898E-2</v>
      </c>
    </row>
    <row r="2317" spans="2:5">
      <c r="B2317" t="s">
        <v>4505</v>
      </c>
      <c r="C2317">
        <v>18.12</v>
      </c>
      <c r="D2317">
        <f t="shared" si="39"/>
        <v>0.99559471365638774</v>
      </c>
      <c r="E2317" s="171">
        <v>1.0033444816053495E-2</v>
      </c>
    </row>
    <row r="2318" spans="2:5">
      <c r="B2318" t="s">
        <v>2675</v>
      </c>
      <c r="C2318">
        <v>9.08</v>
      </c>
      <c r="D2318">
        <f t="shared" si="39"/>
        <v>-0.64025356576862114</v>
      </c>
      <c r="E2318" s="171">
        <v>1.0011123470522788E-2</v>
      </c>
    </row>
    <row r="2319" spans="2:5">
      <c r="B2319" t="s">
        <v>2217</v>
      </c>
      <c r="C2319">
        <v>25.24</v>
      </c>
      <c r="D2319">
        <f t="shared" si="39"/>
        <v>5.2475247524752477</v>
      </c>
      <c r="E2319" s="171">
        <v>1.0004001600640256E-2</v>
      </c>
    </row>
    <row r="2320" spans="2:5">
      <c r="B2320" t="s">
        <v>5734</v>
      </c>
      <c r="C2320">
        <v>4.04</v>
      </c>
      <c r="D2320">
        <f t="shared" si="39"/>
        <v>1</v>
      </c>
      <c r="E2320" s="171">
        <v>1.0000000000000009E-2</v>
      </c>
    </row>
    <row r="2321" spans="2:5">
      <c r="B2321" t="s">
        <v>5827</v>
      </c>
      <c r="C2321">
        <v>2.02</v>
      </c>
      <c r="D2321">
        <f t="shared" si="39"/>
        <v>1</v>
      </c>
      <c r="E2321" s="171">
        <v>1.0000000000000009E-2</v>
      </c>
    </row>
    <row r="2322" spans="2:5">
      <c r="B2322" t="s">
        <v>6244</v>
      </c>
      <c r="C2322">
        <v>1.01</v>
      </c>
      <c r="D2322">
        <f t="shared" si="39"/>
        <v>0</v>
      </c>
      <c r="E2322" s="171">
        <v>1.0000000000000009E-2</v>
      </c>
    </row>
    <row r="2323" spans="2:5">
      <c r="B2323" t="s">
        <v>7028</v>
      </c>
      <c r="C2323">
        <v>1.01</v>
      </c>
      <c r="D2323">
        <f t="shared" si="39"/>
        <v>-0.92862190812720846</v>
      </c>
      <c r="E2323" s="171">
        <v>1.0000000000000009E-2</v>
      </c>
    </row>
    <row r="2324" spans="2:5">
      <c r="B2324" t="s">
        <v>2448</v>
      </c>
      <c r="C2324">
        <v>14.15</v>
      </c>
      <c r="D2324">
        <f t="shared" si="39"/>
        <v>-0.68894262475269297</v>
      </c>
      <c r="E2324" s="171">
        <v>9.9928622412562857E-3</v>
      </c>
    </row>
    <row r="2325" spans="2:5">
      <c r="B2325" t="s">
        <v>1106</v>
      </c>
      <c r="C2325">
        <v>45.49</v>
      </c>
      <c r="D2325">
        <f t="shared" si="39"/>
        <v>-0.5264911002394087</v>
      </c>
      <c r="E2325" s="171">
        <v>9.9911190053286608E-3</v>
      </c>
    </row>
    <row r="2326" spans="2:5">
      <c r="B2326" t="s">
        <v>1010</v>
      </c>
      <c r="C2326">
        <v>96.07</v>
      </c>
      <c r="D2326">
        <f t="shared" si="39"/>
        <v>-0.30670419282673017</v>
      </c>
      <c r="E2326" s="171">
        <v>9.9873843566020675E-3</v>
      </c>
    </row>
    <row r="2327" spans="2:5">
      <c r="B2327" t="s">
        <v>428</v>
      </c>
      <c r="C2327">
        <v>138.57</v>
      </c>
      <c r="D2327">
        <f t="shared" si="39"/>
        <v>11.450134770889488</v>
      </c>
      <c r="E2327" s="171">
        <v>9.9854227405248158E-3</v>
      </c>
    </row>
    <row r="2328" spans="2:5">
      <c r="B2328" t="s">
        <v>1621</v>
      </c>
      <c r="C2328">
        <v>11.13</v>
      </c>
      <c r="D2328">
        <f t="shared" si="39"/>
        <v>2.6611842105263159</v>
      </c>
      <c r="E2328" s="171">
        <v>9.9818511796734306E-3</v>
      </c>
    </row>
    <row r="2329" spans="2:5">
      <c r="B2329" t="s">
        <v>7627</v>
      </c>
      <c r="C2329">
        <v>3.04</v>
      </c>
      <c r="D2329">
        <f t="shared" si="39"/>
        <v>-0.40039447731755429</v>
      </c>
      <c r="E2329" s="171">
        <v>9.9667774086379564E-3</v>
      </c>
    </row>
    <row r="2330" spans="2:5">
      <c r="B2330" t="s">
        <v>4382</v>
      </c>
      <c r="C2330">
        <v>5.07</v>
      </c>
      <c r="D2330">
        <f t="shared" si="39"/>
        <v>-0.96063664596273302</v>
      </c>
      <c r="E2330" s="171">
        <v>9.9601593625499429E-3</v>
      </c>
    </row>
    <row r="2331" spans="2:5">
      <c r="B2331" t="s">
        <v>729</v>
      </c>
      <c r="C2331">
        <v>128.80000000000001</v>
      </c>
      <c r="D2331">
        <f t="shared" si="39"/>
        <v>4.2873563218390807</v>
      </c>
      <c r="E2331" s="171">
        <v>9.9584411511017823E-3</v>
      </c>
    </row>
    <row r="2332" spans="2:5">
      <c r="B2332" t="s">
        <v>4571</v>
      </c>
      <c r="C2332">
        <v>24.36</v>
      </c>
      <c r="D2332">
        <f t="shared" si="39"/>
        <v>3.7952755905511815</v>
      </c>
      <c r="E2332" s="171">
        <v>9.9502487562188411E-3</v>
      </c>
    </row>
    <row r="2333" spans="2:5">
      <c r="B2333" t="s">
        <v>5716</v>
      </c>
      <c r="C2333">
        <v>5.08</v>
      </c>
      <c r="D2333">
        <f t="shared" si="39"/>
        <v>1.4901960784313726</v>
      </c>
      <c r="E2333" s="171">
        <v>9.9403578528826676E-3</v>
      </c>
    </row>
    <row r="2334" spans="2:5">
      <c r="B2334" t="s">
        <v>5935</v>
      </c>
      <c r="C2334">
        <v>2.04</v>
      </c>
      <c r="D2334">
        <f t="shared" si="39"/>
        <v>0</v>
      </c>
      <c r="E2334" s="171">
        <v>9.9009900990099098E-3</v>
      </c>
    </row>
    <row r="2335" spans="2:5">
      <c r="B2335" t="s">
        <v>6415</v>
      </c>
      <c r="C2335">
        <v>2.04</v>
      </c>
      <c r="D2335">
        <f t="shared" si="39"/>
        <v>0</v>
      </c>
      <c r="E2335" s="171">
        <v>9.9009900990099098E-3</v>
      </c>
    </row>
    <row r="2336" spans="2:5">
      <c r="B2336" t="s">
        <v>7733</v>
      </c>
      <c r="C2336">
        <v>2.04</v>
      </c>
      <c r="D2336">
        <f t="shared" si="39"/>
        <v>-0.77826086956521734</v>
      </c>
      <c r="E2336" s="171">
        <v>9.9009900990099098E-3</v>
      </c>
    </row>
    <row r="2337" spans="2:5">
      <c r="B2337" t="s">
        <v>5151</v>
      </c>
      <c r="C2337">
        <v>9.1999999999999993</v>
      </c>
      <c r="D2337">
        <f t="shared" si="39"/>
        <v>-0.60900977475563112</v>
      </c>
      <c r="E2337" s="171">
        <v>9.8792535675082185E-3</v>
      </c>
    </row>
    <row r="2338" spans="2:5">
      <c r="B2338" t="s">
        <v>2028</v>
      </c>
      <c r="C2338">
        <v>23.53</v>
      </c>
      <c r="D2338">
        <f t="shared" si="39"/>
        <v>0.27741585233441907</v>
      </c>
      <c r="E2338" s="171">
        <v>9.8712446351931511E-3</v>
      </c>
    </row>
    <row r="2339" spans="2:5">
      <c r="B2339" t="s">
        <v>3834</v>
      </c>
      <c r="C2339">
        <v>18.420000000000002</v>
      </c>
      <c r="D2339">
        <f t="shared" si="39"/>
        <v>-0.83385947506088209</v>
      </c>
      <c r="E2339" s="171">
        <v>9.8684210526317588E-3</v>
      </c>
    </row>
    <row r="2340" spans="2:5">
      <c r="B2340" t="s">
        <v>840</v>
      </c>
      <c r="C2340">
        <v>110.87</v>
      </c>
      <c r="D2340">
        <f t="shared" si="39"/>
        <v>6.6993055555555552</v>
      </c>
      <c r="E2340" s="171">
        <v>9.8369614719008864E-3</v>
      </c>
    </row>
    <row r="2341" spans="2:5">
      <c r="B2341" t="s">
        <v>3428</v>
      </c>
      <c r="C2341">
        <v>14.4</v>
      </c>
      <c r="D2341">
        <f t="shared" si="39"/>
        <v>-0.46188340807174888</v>
      </c>
      <c r="E2341" s="171">
        <v>9.8176718092567016E-3</v>
      </c>
    </row>
    <row r="2342" spans="2:5">
      <c r="B2342" t="s">
        <v>2197</v>
      </c>
      <c r="C2342">
        <v>26.76</v>
      </c>
      <c r="D2342">
        <f t="shared" si="39"/>
        <v>-0.83338521885312256</v>
      </c>
      <c r="E2342" s="171">
        <v>9.8113207547170407E-3</v>
      </c>
    </row>
    <row r="2343" spans="2:5">
      <c r="B2343" t="s">
        <v>630</v>
      </c>
      <c r="C2343">
        <v>160.61000000000001</v>
      </c>
      <c r="D2343">
        <f t="shared" si="39"/>
        <v>76.966019417475735</v>
      </c>
      <c r="E2343" s="171">
        <v>9.8082364036466661E-3</v>
      </c>
    </row>
    <row r="2344" spans="2:5">
      <c r="B2344" t="s">
        <v>6414</v>
      </c>
      <c r="C2344">
        <v>2.06</v>
      </c>
      <c r="D2344">
        <f t="shared" si="39"/>
        <v>-0.96297627606038816</v>
      </c>
      <c r="E2344" s="171">
        <v>9.8039215686274595E-3</v>
      </c>
    </row>
    <row r="2345" spans="2:5">
      <c r="B2345" t="s">
        <v>1279</v>
      </c>
      <c r="C2345">
        <v>55.64</v>
      </c>
      <c r="D2345">
        <f t="shared" si="39"/>
        <v>3.4943457189014535</v>
      </c>
      <c r="E2345" s="171">
        <v>9.8003629764065181E-3</v>
      </c>
    </row>
    <row r="2346" spans="2:5">
      <c r="B2346" t="s">
        <v>2614</v>
      </c>
      <c r="C2346">
        <v>12.38</v>
      </c>
      <c r="D2346">
        <f t="shared" si="39"/>
        <v>-0.14443676572218381</v>
      </c>
      <c r="E2346" s="171">
        <v>9.787928221859787E-3</v>
      </c>
    </row>
    <row r="2347" spans="2:5">
      <c r="B2347" t="s">
        <v>1759</v>
      </c>
      <c r="C2347">
        <v>14.47</v>
      </c>
      <c r="D2347">
        <f t="shared" si="39"/>
        <v>5.9903381642512086</v>
      </c>
      <c r="E2347" s="171">
        <v>9.7697138869504933E-3</v>
      </c>
    </row>
    <row r="2348" spans="2:5">
      <c r="B2348" t="s">
        <v>5883</v>
      </c>
      <c r="C2348">
        <v>2.0699999999999998</v>
      </c>
      <c r="D2348">
        <f t="shared" si="39"/>
        <v>0</v>
      </c>
      <c r="E2348" s="171">
        <v>9.7560975609756184E-3</v>
      </c>
    </row>
    <row r="2349" spans="2:5">
      <c r="B2349" t="s">
        <v>7740</v>
      </c>
      <c r="C2349">
        <v>2.0699999999999998</v>
      </c>
      <c r="D2349">
        <f t="shared" si="39"/>
        <v>-0.90917068889863972</v>
      </c>
      <c r="E2349" s="171">
        <v>9.7560975609756184E-3</v>
      </c>
    </row>
    <row r="2350" spans="2:5">
      <c r="B2350" t="s">
        <v>2036</v>
      </c>
      <c r="C2350">
        <v>22.79</v>
      </c>
      <c r="D2350">
        <f t="shared" si="39"/>
        <v>-0.62098785963745218</v>
      </c>
      <c r="E2350" s="171">
        <v>9.7474523704031389E-3</v>
      </c>
    </row>
    <row r="2351" spans="2:5">
      <c r="B2351" t="s">
        <v>1293</v>
      </c>
      <c r="C2351">
        <v>60.13</v>
      </c>
      <c r="D2351">
        <f t="shared" si="39"/>
        <v>-0.31771247021445587</v>
      </c>
      <c r="E2351" s="171">
        <v>9.7397145256088238E-3</v>
      </c>
    </row>
    <row r="2352" spans="2:5">
      <c r="B2352" t="s">
        <v>1074</v>
      </c>
      <c r="C2352">
        <v>88.13</v>
      </c>
      <c r="D2352">
        <f t="shared" si="39"/>
        <v>5.5378338278931745</v>
      </c>
      <c r="E2352" s="171">
        <v>9.7387717690191836E-3</v>
      </c>
    </row>
    <row r="2353" spans="2:5">
      <c r="B2353" t="s">
        <v>2948</v>
      </c>
      <c r="C2353">
        <v>13.48</v>
      </c>
      <c r="D2353">
        <f t="shared" si="39"/>
        <v>-0.13367609254498714</v>
      </c>
      <c r="E2353" s="171">
        <v>9.7378277153558641E-3</v>
      </c>
    </row>
    <row r="2354" spans="2:5">
      <c r="B2354" t="s">
        <v>4009</v>
      </c>
      <c r="C2354">
        <v>15.56</v>
      </c>
      <c r="D2354">
        <f t="shared" si="39"/>
        <v>0.15344699777613049</v>
      </c>
      <c r="E2354" s="171">
        <v>9.7339390006489519E-3</v>
      </c>
    </row>
    <row r="2355" spans="2:5">
      <c r="B2355" t="s">
        <v>3530</v>
      </c>
      <c r="C2355">
        <v>13.49</v>
      </c>
      <c r="D2355">
        <f t="shared" si="39"/>
        <v>-0.91335902376364797</v>
      </c>
      <c r="E2355" s="171">
        <v>9.730538922155748E-3</v>
      </c>
    </row>
    <row r="2356" spans="2:5">
      <c r="B2356" t="s">
        <v>559</v>
      </c>
      <c r="C2356">
        <v>155.69999999999999</v>
      </c>
      <c r="D2356">
        <f t="shared" si="39"/>
        <v>6.1422018348623837</v>
      </c>
      <c r="E2356" s="171">
        <v>9.727626459143969E-3</v>
      </c>
    </row>
    <row r="2357" spans="2:5">
      <c r="B2357" t="s">
        <v>2073</v>
      </c>
      <c r="C2357">
        <v>21.8</v>
      </c>
      <c r="D2357">
        <f t="shared" si="39"/>
        <v>-4.5850527281054613E-4</v>
      </c>
      <c r="E2357" s="171">
        <v>9.7267253358036525E-3</v>
      </c>
    </row>
    <row r="2358" spans="2:5">
      <c r="B2358" t="s">
        <v>2094</v>
      </c>
      <c r="C2358">
        <v>21.81</v>
      </c>
      <c r="D2358">
        <f t="shared" si="39"/>
        <v>1.3251599147121531</v>
      </c>
      <c r="E2358" s="171">
        <v>9.7222222222220957E-3</v>
      </c>
    </row>
    <row r="2359" spans="2:5">
      <c r="B2359" t="s">
        <v>5125</v>
      </c>
      <c r="C2359">
        <v>9.3800000000000008</v>
      </c>
      <c r="D2359">
        <f t="shared" si="39"/>
        <v>-0.40063897763578271</v>
      </c>
      <c r="E2359" s="171">
        <v>9.6878363832079272E-3</v>
      </c>
    </row>
    <row r="2360" spans="2:5">
      <c r="B2360" t="s">
        <v>3754</v>
      </c>
      <c r="C2360">
        <v>15.65</v>
      </c>
      <c r="D2360">
        <f t="shared" si="39"/>
        <v>6.4880382775119623</v>
      </c>
      <c r="E2360" s="171">
        <v>9.6774193548387327E-3</v>
      </c>
    </row>
    <row r="2361" spans="2:5">
      <c r="B2361" t="s">
        <v>7379</v>
      </c>
      <c r="C2361">
        <v>2.09</v>
      </c>
      <c r="D2361">
        <f t="shared" si="39"/>
        <v>-0.60038240917782038</v>
      </c>
      <c r="E2361" s="171">
        <v>9.6618357487922805E-3</v>
      </c>
    </row>
    <row r="2362" spans="2:5">
      <c r="B2362" t="s">
        <v>5694</v>
      </c>
      <c r="C2362">
        <v>5.23</v>
      </c>
      <c r="D2362">
        <f t="shared" si="39"/>
        <v>-0.37514934289127827</v>
      </c>
      <c r="E2362" s="171">
        <v>9.6525096525097893E-3</v>
      </c>
    </row>
    <row r="2363" spans="2:5">
      <c r="B2363" t="s">
        <v>5314</v>
      </c>
      <c r="C2363">
        <v>8.3699999999999992</v>
      </c>
      <c r="D2363">
        <f t="shared" si="39"/>
        <v>-2.3837902264602323E-3</v>
      </c>
      <c r="E2363" s="171">
        <v>9.6501809408926515E-3</v>
      </c>
    </row>
    <row r="2364" spans="2:5">
      <c r="B2364" t="s">
        <v>5277</v>
      </c>
      <c r="C2364">
        <v>8.39</v>
      </c>
      <c r="D2364">
        <f t="shared" si="39"/>
        <v>-0.50029779630732574</v>
      </c>
      <c r="E2364" s="171">
        <v>9.6269554753309339E-3</v>
      </c>
    </row>
    <row r="2365" spans="2:5">
      <c r="B2365" t="s">
        <v>1499</v>
      </c>
      <c r="C2365">
        <v>16.79</v>
      </c>
      <c r="D2365">
        <f t="shared" si="39"/>
        <v>14.990476190476189</v>
      </c>
      <c r="E2365" s="171">
        <v>9.6211665664461907E-3</v>
      </c>
    </row>
    <row r="2366" spans="2:5">
      <c r="B2366" t="s">
        <v>7034</v>
      </c>
      <c r="C2366">
        <v>1.05</v>
      </c>
      <c r="D2366">
        <f t="shared" si="39"/>
        <v>-0.95002379819133742</v>
      </c>
      <c r="E2366" s="171">
        <v>9.6153846153846229E-3</v>
      </c>
    </row>
    <row r="2367" spans="2:5">
      <c r="B2367" t="s">
        <v>2302</v>
      </c>
      <c r="C2367">
        <v>21.01</v>
      </c>
      <c r="D2367">
        <f t="shared" si="39"/>
        <v>0.53806734992679361</v>
      </c>
      <c r="E2367" s="171">
        <v>9.6107640557425694E-3</v>
      </c>
    </row>
    <row r="2368" spans="2:5">
      <c r="B2368" t="s">
        <v>4815</v>
      </c>
      <c r="C2368">
        <v>13.66</v>
      </c>
      <c r="D2368">
        <f t="shared" si="39"/>
        <v>-0.91675300140166982</v>
      </c>
      <c r="E2368" s="171">
        <v>9.6082779009608859E-3</v>
      </c>
    </row>
    <row r="2369" spans="2:5">
      <c r="B2369" t="s">
        <v>639</v>
      </c>
      <c r="C2369">
        <v>164.09</v>
      </c>
      <c r="D2369">
        <f t="shared" si="39"/>
        <v>0.27785997975235582</v>
      </c>
      <c r="E2369" s="171">
        <v>9.5982280194425781E-3</v>
      </c>
    </row>
    <row r="2370" spans="2:5">
      <c r="B2370" t="s">
        <v>723</v>
      </c>
      <c r="C2370">
        <v>128.41</v>
      </c>
      <c r="D2370">
        <f t="shared" si="39"/>
        <v>4.3018166804293969</v>
      </c>
      <c r="E2370" s="171">
        <v>9.5919490525984662E-3</v>
      </c>
    </row>
    <row r="2371" spans="2:5">
      <c r="B2371" t="s">
        <v>2150</v>
      </c>
      <c r="C2371">
        <v>24.22</v>
      </c>
      <c r="D2371">
        <f t="shared" ref="D2371:D2434" si="40">(C2371-C2372)/C2372</f>
        <v>10.478672985781991</v>
      </c>
      <c r="E2371" s="171">
        <v>9.587328053355583E-3</v>
      </c>
    </row>
    <row r="2372" spans="2:5">
      <c r="B2372" t="s">
        <v>7557</v>
      </c>
      <c r="C2372">
        <v>2.11</v>
      </c>
      <c r="D2372">
        <f t="shared" si="40"/>
        <v>-0.91313297653355296</v>
      </c>
      <c r="E2372" s="171">
        <v>9.5693779904306303E-3</v>
      </c>
    </row>
    <row r="2373" spans="2:5">
      <c r="B2373" t="s">
        <v>4548</v>
      </c>
      <c r="C2373">
        <v>24.29</v>
      </c>
      <c r="D2373">
        <f t="shared" si="40"/>
        <v>1.5541535226077812</v>
      </c>
      <c r="E2373" s="171">
        <v>9.5594347464671835E-3</v>
      </c>
    </row>
    <row r="2374" spans="2:5">
      <c r="B2374" t="s">
        <v>5349</v>
      </c>
      <c r="C2374">
        <v>9.51</v>
      </c>
      <c r="D2374">
        <f t="shared" si="40"/>
        <v>0</v>
      </c>
      <c r="E2374" s="171">
        <v>9.5541401273885208E-3</v>
      </c>
    </row>
    <row r="2375" spans="2:5">
      <c r="B2375" t="s">
        <v>5371</v>
      </c>
      <c r="C2375">
        <v>9.51</v>
      </c>
      <c r="D2375">
        <f t="shared" si="40"/>
        <v>-0.90916905444126073</v>
      </c>
      <c r="E2375" s="171">
        <v>9.5541401273885208E-3</v>
      </c>
    </row>
    <row r="2376" spans="2:5">
      <c r="B2376" t="s">
        <v>931</v>
      </c>
      <c r="C2376">
        <v>104.7</v>
      </c>
      <c r="D2376">
        <f t="shared" si="40"/>
        <v>4.4989495798319332</v>
      </c>
      <c r="E2376" s="171">
        <v>9.5458490020249656E-3</v>
      </c>
    </row>
    <row r="2377" spans="2:5">
      <c r="B2377" t="s">
        <v>3033</v>
      </c>
      <c r="C2377">
        <v>19.04</v>
      </c>
      <c r="D2377">
        <f t="shared" si="40"/>
        <v>0.3837209302325581</v>
      </c>
      <c r="E2377" s="171">
        <v>9.5440084835630816E-3</v>
      </c>
    </row>
    <row r="2378" spans="2:5">
      <c r="B2378" t="s">
        <v>1579</v>
      </c>
      <c r="C2378">
        <v>13.76</v>
      </c>
      <c r="D2378">
        <f t="shared" si="40"/>
        <v>0.62455726092089714</v>
      </c>
      <c r="E2378" s="171">
        <v>9.5377842993396179E-3</v>
      </c>
    </row>
    <row r="2379" spans="2:5">
      <c r="B2379" t="s">
        <v>5276</v>
      </c>
      <c r="C2379">
        <v>8.4700000000000006</v>
      </c>
      <c r="D2379">
        <f t="shared" si="40"/>
        <v>0.33176100628930821</v>
      </c>
      <c r="E2379" s="171">
        <v>9.5351609058402943E-3</v>
      </c>
    </row>
    <row r="2380" spans="2:5">
      <c r="B2380" t="s">
        <v>5626</v>
      </c>
      <c r="C2380">
        <v>6.36</v>
      </c>
      <c r="D2380">
        <f t="shared" si="40"/>
        <v>5</v>
      </c>
      <c r="E2380" s="171">
        <v>9.5238095238096027E-3</v>
      </c>
    </row>
    <row r="2381" spans="2:5">
      <c r="B2381" t="s">
        <v>6230</v>
      </c>
      <c r="C2381">
        <v>1.06</v>
      </c>
      <c r="D2381">
        <f t="shared" si="40"/>
        <v>-0.94444444444444453</v>
      </c>
      <c r="E2381" s="171">
        <v>9.5238095238095316E-3</v>
      </c>
    </row>
    <row r="2382" spans="2:5">
      <c r="B2382" t="s">
        <v>3864</v>
      </c>
      <c r="C2382">
        <v>19.079999999999998</v>
      </c>
      <c r="D2382">
        <f t="shared" si="40"/>
        <v>-0.83349332402478404</v>
      </c>
      <c r="E2382" s="171">
        <v>9.5238095238095091E-3</v>
      </c>
    </row>
    <row r="2383" spans="2:5">
      <c r="B2383" t="s">
        <v>806</v>
      </c>
      <c r="C2383">
        <v>114.59</v>
      </c>
      <c r="D2383">
        <f t="shared" si="40"/>
        <v>8.8107876712328768</v>
      </c>
      <c r="E2383" s="171">
        <v>9.5145802131970589E-3</v>
      </c>
    </row>
    <row r="2384" spans="2:5">
      <c r="B2384" t="s">
        <v>2568</v>
      </c>
      <c r="C2384">
        <v>11.68</v>
      </c>
      <c r="D2384">
        <f t="shared" si="40"/>
        <v>0.83072100313479624</v>
      </c>
      <c r="E2384" s="171">
        <v>9.507346585998222E-3</v>
      </c>
    </row>
    <row r="2385" spans="2:5">
      <c r="B2385" t="s">
        <v>4415</v>
      </c>
      <c r="C2385">
        <v>6.38</v>
      </c>
      <c r="D2385">
        <f t="shared" si="40"/>
        <v>-0.4547008547008547</v>
      </c>
      <c r="E2385" s="171">
        <v>9.4936708860758872E-3</v>
      </c>
    </row>
    <row r="2386" spans="2:5">
      <c r="B2386" t="s">
        <v>2610</v>
      </c>
      <c r="C2386">
        <v>11.7</v>
      </c>
      <c r="D2386">
        <f t="shared" si="40"/>
        <v>-0.5002135839384878</v>
      </c>
      <c r="E2386" s="171">
        <v>9.4909404659188467E-3</v>
      </c>
    </row>
    <row r="2387" spans="2:5">
      <c r="B2387" t="s">
        <v>4579</v>
      </c>
      <c r="C2387">
        <v>23.41</v>
      </c>
      <c r="D2387">
        <f t="shared" si="40"/>
        <v>0.3738262910798123</v>
      </c>
      <c r="E2387" s="171">
        <v>9.4868477792151296E-3</v>
      </c>
    </row>
    <row r="2388" spans="2:5">
      <c r="B2388" t="s">
        <v>2417</v>
      </c>
      <c r="C2388">
        <v>17.04</v>
      </c>
      <c r="D2388">
        <f t="shared" si="40"/>
        <v>7</v>
      </c>
      <c r="E2388" s="171">
        <v>9.4786729857819999E-3</v>
      </c>
    </row>
    <row r="2389" spans="2:5">
      <c r="B2389" t="s">
        <v>5922</v>
      </c>
      <c r="C2389">
        <v>2.13</v>
      </c>
      <c r="D2389">
        <f t="shared" si="40"/>
        <v>-0.95458422174840085</v>
      </c>
      <c r="E2389" s="171">
        <v>9.4786729857819999E-3</v>
      </c>
    </row>
    <row r="2390" spans="2:5">
      <c r="B2390" t="s">
        <v>1211</v>
      </c>
      <c r="C2390">
        <v>46.9</v>
      </c>
      <c r="D2390">
        <f t="shared" si="40"/>
        <v>13.656249999999998</v>
      </c>
      <c r="E2390" s="171">
        <v>9.4705122686181177E-3</v>
      </c>
    </row>
    <row r="2391" spans="2:5">
      <c r="B2391" t="s">
        <v>7632</v>
      </c>
      <c r="C2391">
        <v>3.2</v>
      </c>
      <c r="D2391">
        <f t="shared" si="40"/>
        <v>-0.76961843052555801</v>
      </c>
      <c r="E2391" s="171">
        <v>9.4637223974764189E-3</v>
      </c>
    </row>
    <row r="2392" spans="2:5">
      <c r="B2392" t="s">
        <v>2946</v>
      </c>
      <c r="C2392">
        <v>13.89</v>
      </c>
      <c r="D2392">
        <f t="shared" si="40"/>
        <v>-0.31643700787401574</v>
      </c>
      <c r="E2392" s="171">
        <v>9.4476744186047078E-3</v>
      </c>
    </row>
    <row r="2393" spans="2:5">
      <c r="B2393" t="s">
        <v>3905</v>
      </c>
      <c r="C2393">
        <v>20.32</v>
      </c>
      <c r="D2393">
        <f t="shared" si="40"/>
        <v>17.990654205607477</v>
      </c>
      <c r="E2393" s="171">
        <v>9.4386487829111413E-3</v>
      </c>
    </row>
    <row r="2394" spans="2:5">
      <c r="B2394" t="s">
        <v>7058</v>
      </c>
      <c r="C2394">
        <v>1.07</v>
      </c>
      <c r="D2394">
        <f t="shared" si="40"/>
        <v>-0.5</v>
      </c>
      <c r="E2394" s="171">
        <v>9.4339622641509517E-3</v>
      </c>
    </row>
    <row r="2395" spans="2:5">
      <c r="B2395" t="s">
        <v>7300</v>
      </c>
      <c r="C2395">
        <v>2.14</v>
      </c>
      <c r="D2395">
        <f t="shared" si="40"/>
        <v>-0.7502917152858809</v>
      </c>
      <c r="E2395" s="171">
        <v>9.4339622641509517E-3</v>
      </c>
    </row>
    <row r="2396" spans="2:5">
      <c r="B2396" t="s">
        <v>5389</v>
      </c>
      <c r="C2396">
        <v>8.57</v>
      </c>
      <c r="D2396">
        <f t="shared" si="40"/>
        <v>-0.8468275245755138</v>
      </c>
      <c r="E2396" s="171">
        <v>9.4228504122497135E-3</v>
      </c>
    </row>
    <row r="2397" spans="2:5">
      <c r="B2397" t="s">
        <v>1251</v>
      </c>
      <c r="C2397">
        <v>55.95</v>
      </c>
      <c r="D2397">
        <f t="shared" si="40"/>
        <v>1.472381794078657</v>
      </c>
      <c r="E2397" s="171">
        <v>9.3812015154249168E-3</v>
      </c>
    </row>
    <row r="2398" spans="2:5">
      <c r="B2398" t="s">
        <v>1484</v>
      </c>
      <c r="C2398">
        <v>22.63</v>
      </c>
      <c r="D2398">
        <f t="shared" si="40"/>
        <v>-8.8235294117647106E-2</v>
      </c>
      <c r="E2398" s="171">
        <v>9.3666369313112081E-3</v>
      </c>
    </row>
    <row r="2399" spans="2:5">
      <c r="B2399" t="s">
        <v>1465</v>
      </c>
      <c r="C2399">
        <v>24.82</v>
      </c>
      <c r="D2399">
        <f t="shared" si="40"/>
        <v>1.2981481481481481</v>
      </c>
      <c r="E2399" s="171">
        <v>9.3533956893046121E-3</v>
      </c>
    </row>
    <row r="2400" spans="2:5">
      <c r="B2400" t="s">
        <v>1635</v>
      </c>
      <c r="C2400">
        <v>10.8</v>
      </c>
      <c r="D2400">
        <f t="shared" si="40"/>
        <v>9</v>
      </c>
      <c r="E2400" s="171">
        <v>9.3457943925234974E-3</v>
      </c>
    </row>
    <row r="2401" spans="2:5">
      <c r="B2401" t="s">
        <v>7056</v>
      </c>
      <c r="C2401">
        <v>1.08</v>
      </c>
      <c r="D2401">
        <f t="shared" si="40"/>
        <v>-0.5</v>
      </c>
      <c r="E2401" s="171">
        <v>9.3457943925233725E-3</v>
      </c>
    </row>
    <row r="2402" spans="2:5">
      <c r="B2402" t="s">
        <v>7289</v>
      </c>
      <c r="C2402">
        <v>2.16</v>
      </c>
      <c r="D2402">
        <f t="shared" si="40"/>
        <v>-0.84626334519572954</v>
      </c>
      <c r="E2402" s="171">
        <v>9.3457943925233725E-3</v>
      </c>
    </row>
    <row r="2403" spans="2:5">
      <c r="B2403" t="s">
        <v>4246</v>
      </c>
      <c r="C2403">
        <v>14.05</v>
      </c>
      <c r="D2403">
        <f t="shared" si="40"/>
        <v>-0.89457492308846709</v>
      </c>
      <c r="E2403" s="171">
        <v>9.3390804597701712E-3</v>
      </c>
    </row>
    <row r="2404" spans="2:5">
      <c r="B2404" t="s">
        <v>697</v>
      </c>
      <c r="C2404">
        <v>133.27000000000001</v>
      </c>
      <c r="D2404">
        <f t="shared" si="40"/>
        <v>23.588560885608857</v>
      </c>
      <c r="E2404" s="171">
        <v>9.3153589821267663E-3</v>
      </c>
    </row>
    <row r="2405" spans="2:5">
      <c r="B2405" t="s">
        <v>5684</v>
      </c>
      <c r="C2405">
        <v>5.42</v>
      </c>
      <c r="D2405">
        <f t="shared" si="40"/>
        <v>-0.44467213114754101</v>
      </c>
      <c r="E2405" s="171">
        <v>9.3109869646182154E-3</v>
      </c>
    </row>
    <row r="2406" spans="2:5">
      <c r="B2406" t="s">
        <v>3355</v>
      </c>
      <c r="C2406">
        <v>9.76</v>
      </c>
      <c r="D2406">
        <f t="shared" si="40"/>
        <v>-0.92624499357666434</v>
      </c>
      <c r="E2406" s="171">
        <v>9.307135470527389E-3</v>
      </c>
    </row>
    <row r="2407" spans="2:5">
      <c r="B2407" t="s">
        <v>699</v>
      </c>
      <c r="C2407">
        <v>132.33000000000001</v>
      </c>
      <c r="D2407">
        <f t="shared" si="40"/>
        <v>16.411842105263162</v>
      </c>
      <c r="E2407" s="171">
        <v>9.305163603081373E-3</v>
      </c>
    </row>
    <row r="2408" spans="2:5">
      <c r="B2408" t="s">
        <v>2776</v>
      </c>
      <c r="C2408">
        <v>7.6</v>
      </c>
      <c r="D2408">
        <f t="shared" si="40"/>
        <v>-0.73078285511866814</v>
      </c>
      <c r="E2408" s="171">
        <v>9.296148738379733E-3</v>
      </c>
    </row>
    <row r="2409" spans="2:5">
      <c r="B2409" t="s">
        <v>2180</v>
      </c>
      <c r="C2409">
        <v>28.23</v>
      </c>
      <c r="D2409">
        <f t="shared" si="40"/>
        <v>-0.4905251759610178</v>
      </c>
      <c r="E2409" s="171">
        <v>9.2956739363604431E-3</v>
      </c>
    </row>
    <row r="2410" spans="2:5">
      <c r="B2410" t="s">
        <v>1267</v>
      </c>
      <c r="C2410">
        <v>55.41</v>
      </c>
      <c r="D2410">
        <f t="shared" si="40"/>
        <v>1.6819941916747339</v>
      </c>
      <c r="E2410" s="171">
        <v>9.2896174863387627E-3</v>
      </c>
    </row>
    <row r="2411" spans="2:5">
      <c r="B2411" t="s">
        <v>3931</v>
      </c>
      <c r="C2411">
        <v>20.66</v>
      </c>
      <c r="D2411">
        <f t="shared" si="40"/>
        <v>0.18735632183908058</v>
      </c>
      <c r="E2411" s="171">
        <v>9.2818759159746592E-3</v>
      </c>
    </row>
    <row r="2412" spans="2:5">
      <c r="B2412" t="s">
        <v>3053</v>
      </c>
      <c r="C2412">
        <v>17.399999999999999</v>
      </c>
      <c r="D2412">
        <f t="shared" si="40"/>
        <v>0.5992647058823527</v>
      </c>
      <c r="E2412" s="171">
        <v>9.28074245939676E-3</v>
      </c>
    </row>
    <row r="2413" spans="2:5">
      <c r="B2413" t="s">
        <v>5114</v>
      </c>
      <c r="C2413">
        <v>10.88</v>
      </c>
      <c r="D2413">
        <f t="shared" si="40"/>
        <v>-0.33333333333333331</v>
      </c>
      <c r="E2413" s="171">
        <v>9.2764378478665515E-3</v>
      </c>
    </row>
    <row r="2414" spans="2:5">
      <c r="B2414" t="s">
        <v>1723</v>
      </c>
      <c r="C2414">
        <v>16.32</v>
      </c>
      <c r="D2414">
        <f t="shared" si="40"/>
        <v>-0.90629306384933395</v>
      </c>
      <c r="E2414" s="171">
        <v>9.2764378478663312E-3</v>
      </c>
    </row>
    <row r="2415" spans="2:5">
      <c r="B2415" t="s">
        <v>599</v>
      </c>
      <c r="C2415">
        <v>174.16</v>
      </c>
      <c r="D2415">
        <f t="shared" si="40"/>
        <v>5.6651358591657104</v>
      </c>
      <c r="E2415" s="171">
        <v>9.2721372276309364E-3</v>
      </c>
    </row>
    <row r="2416" spans="2:5">
      <c r="B2416" t="s">
        <v>2247</v>
      </c>
      <c r="C2416">
        <v>26.13</v>
      </c>
      <c r="D2416">
        <f t="shared" si="40"/>
        <v>10.986238532110091</v>
      </c>
      <c r="E2416" s="171">
        <v>9.2699884125144235E-3</v>
      </c>
    </row>
    <row r="2417" spans="2:5">
      <c r="B2417" t="s">
        <v>5909</v>
      </c>
      <c r="C2417">
        <v>2.1800000000000002</v>
      </c>
      <c r="D2417">
        <f t="shared" si="40"/>
        <v>1</v>
      </c>
      <c r="E2417" s="171">
        <v>9.2592592592592674E-3</v>
      </c>
    </row>
    <row r="2418" spans="2:5">
      <c r="B2418" t="s">
        <v>6239</v>
      </c>
      <c r="C2418">
        <v>1.0900000000000001</v>
      </c>
      <c r="D2418">
        <f t="shared" si="40"/>
        <v>-0.5</v>
      </c>
      <c r="E2418" s="171">
        <v>9.2592592592592674E-3</v>
      </c>
    </row>
    <row r="2419" spans="2:5">
      <c r="B2419" t="s">
        <v>7377</v>
      </c>
      <c r="C2419">
        <v>2.1800000000000002</v>
      </c>
      <c r="D2419">
        <f t="shared" si="40"/>
        <v>-0.889058524173028</v>
      </c>
      <c r="E2419" s="171">
        <v>9.2592592592592674E-3</v>
      </c>
    </row>
    <row r="2420" spans="2:5">
      <c r="B2420" t="s">
        <v>4116</v>
      </c>
      <c r="C2420">
        <v>19.649999999999999</v>
      </c>
      <c r="D2420">
        <f t="shared" si="40"/>
        <v>1.9999999999999998</v>
      </c>
      <c r="E2420" s="171">
        <v>9.2449922958397386E-3</v>
      </c>
    </row>
    <row r="2421" spans="2:5">
      <c r="B2421" t="s">
        <v>5623</v>
      </c>
      <c r="C2421">
        <v>6.55</v>
      </c>
      <c r="D2421">
        <f t="shared" si="40"/>
        <v>-0.62507155123068114</v>
      </c>
      <c r="E2421" s="171">
        <v>9.2449922958396935E-3</v>
      </c>
    </row>
    <row r="2422" spans="2:5">
      <c r="B2422" t="s">
        <v>2387</v>
      </c>
      <c r="C2422">
        <v>17.47</v>
      </c>
      <c r="D2422">
        <f t="shared" si="40"/>
        <v>0.45099667774086377</v>
      </c>
      <c r="E2422" s="171">
        <v>9.2432120161756292E-3</v>
      </c>
    </row>
    <row r="2423" spans="2:5">
      <c r="B2423" t="s">
        <v>2865</v>
      </c>
      <c r="C2423">
        <v>12.04</v>
      </c>
      <c r="D2423">
        <f t="shared" si="40"/>
        <v>-0.31278538812785389</v>
      </c>
      <c r="E2423" s="171">
        <v>9.2204526404022994E-3</v>
      </c>
    </row>
    <row r="2424" spans="2:5">
      <c r="B2424" t="s">
        <v>4134</v>
      </c>
      <c r="C2424">
        <v>17.52</v>
      </c>
      <c r="D2424">
        <f t="shared" si="40"/>
        <v>7</v>
      </c>
      <c r="E2424" s="171">
        <v>9.2165898617511607E-3</v>
      </c>
    </row>
    <row r="2425" spans="2:5">
      <c r="B2425" t="s">
        <v>5915</v>
      </c>
      <c r="C2425">
        <v>2.19</v>
      </c>
      <c r="D2425">
        <f t="shared" si="40"/>
        <v>-0.83346007604562744</v>
      </c>
      <c r="E2425" s="171">
        <v>9.2165898617511607E-3</v>
      </c>
    </row>
    <row r="2426" spans="2:5">
      <c r="B2426" t="s">
        <v>3575</v>
      </c>
      <c r="C2426">
        <v>13.15</v>
      </c>
      <c r="D2426">
        <f t="shared" si="40"/>
        <v>-0.33350228079067412</v>
      </c>
      <c r="E2426" s="171">
        <v>9.2095165003838065E-3</v>
      </c>
    </row>
    <row r="2427" spans="2:5">
      <c r="B2427" t="s">
        <v>2060</v>
      </c>
      <c r="C2427">
        <v>19.73</v>
      </c>
      <c r="D2427">
        <f t="shared" si="40"/>
        <v>1.2471526195899774</v>
      </c>
      <c r="E2427" s="171">
        <v>9.2071611253196784E-3</v>
      </c>
    </row>
    <row r="2428" spans="2:5">
      <c r="B2428" t="s">
        <v>2786</v>
      </c>
      <c r="C2428">
        <v>8.7799999999999994</v>
      </c>
      <c r="D2428">
        <f t="shared" si="40"/>
        <v>-0.94560099132589837</v>
      </c>
      <c r="E2428" s="171">
        <v>9.1954022988505833E-3</v>
      </c>
    </row>
    <row r="2429" spans="2:5">
      <c r="B2429" t="s">
        <v>656</v>
      </c>
      <c r="C2429">
        <v>161.4</v>
      </c>
      <c r="D2429">
        <f t="shared" si="40"/>
        <v>1.9398907103825138</v>
      </c>
      <c r="E2429" s="171">
        <v>9.1915212905646151E-3</v>
      </c>
    </row>
    <row r="2430" spans="2:5">
      <c r="B2430" t="s">
        <v>1268</v>
      </c>
      <c r="C2430">
        <v>54.9</v>
      </c>
      <c r="D2430">
        <f t="shared" si="40"/>
        <v>1.4954545454545454</v>
      </c>
      <c r="E2430" s="171">
        <v>9.1911764705882356E-3</v>
      </c>
    </row>
    <row r="2431" spans="2:5">
      <c r="B2431" t="s">
        <v>2072</v>
      </c>
      <c r="C2431">
        <v>22</v>
      </c>
      <c r="D2431">
        <f t="shared" si="40"/>
        <v>-5.0496331463098905E-2</v>
      </c>
      <c r="E2431" s="171">
        <v>9.1743119266054721E-3</v>
      </c>
    </row>
    <row r="2432" spans="2:5">
      <c r="B2432" t="s">
        <v>2126</v>
      </c>
      <c r="C2432">
        <v>23.17</v>
      </c>
      <c r="D2432">
        <f t="shared" si="40"/>
        <v>-0.56283018867924528</v>
      </c>
      <c r="E2432" s="171">
        <v>9.1463414634146718E-3</v>
      </c>
    </row>
    <row r="2433" spans="2:5">
      <c r="B2433" t="s">
        <v>1326</v>
      </c>
      <c r="C2433">
        <v>53</v>
      </c>
      <c r="D2433">
        <f t="shared" si="40"/>
        <v>1.5250119104335402</v>
      </c>
      <c r="E2433" s="171">
        <v>9.1393754760090793E-3</v>
      </c>
    </row>
    <row r="2434" spans="2:5">
      <c r="B2434" t="s">
        <v>1890</v>
      </c>
      <c r="C2434">
        <v>20.99</v>
      </c>
      <c r="D2434">
        <f t="shared" si="40"/>
        <v>1.3664036076662909</v>
      </c>
      <c r="E2434" s="171">
        <v>9.1346153846152758E-3</v>
      </c>
    </row>
    <row r="2435" spans="2:5">
      <c r="B2435" t="s">
        <v>5186</v>
      </c>
      <c r="C2435">
        <v>8.8699999999999992</v>
      </c>
      <c r="D2435">
        <f t="shared" ref="D2435:D2498" si="41">(C2435-C2436)/C2436</f>
        <v>-0.91117564590426592</v>
      </c>
      <c r="E2435" s="171">
        <v>9.1012514220705429E-3</v>
      </c>
    </row>
    <row r="2436" spans="2:5">
      <c r="B2436" t="s">
        <v>991</v>
      </c>
      <c r="C2436">
        <v>99.86</v>
      </c>
      <c r="D2436">
        <f t="shared" si="41"/>
        <v>43.981981981981981</v>
      </c>
      <c r="E2436" s="171">
        <v>9.094583670169824E-3</v>
      </c>
    </row>
    <row r="2437" spans="2:5">
      <c r="B2437" t="s">
        <v>7491</v>
      </c>
      <c r="C2437">
        <v>2.2200000000000002</v>
      </c>
      <c r="D2437">
        <f t="shared" si="41"/>
        <v>-0.98335582546108857</v>
      </c>
      <c r="E2437" s="171">
        <v>9.0909090909090974E-3</v>
      </c>
    </row>
    <row r="2438" spans="2:5">
      <c r="B2438" t="s">
        <v>467</v>
      </c>
      <c r="C2438">
        <v>133.38</v>
      </c>
      <c r="D2438">
        <f t="shared" si="41"/>
        <v>6.9964028776978413</v>
      </c>
      <c r="E2438" s="171">
        <v>9.0785292782568361E-3</v>
      </c>
    </row>
    <row r="2439" spans="2:5">
      <c r="B2439" t="s">
        <v>1560</v>
      </c>
      <c r="C2439">
        <v>16.68</v>
      </c>
      <c r="D2439">
        <f t="shared" si="41"/>
        <v>-0.87713612256923978</v>
      </c>
      <c r="E2439" s="171">
        <v>9.0744101633392967E-3</v>
      </c>
    </row>
    <row r="2440" spans="2:5">
      <c r="B2440" t="s">
        <v>435</v>
      </c>
      <c r="C2440">
        <v>135.76</v>
      </c>
      <c r="D2440">
        <f t="shared" si="41"/>
        <v>6.1754756871035932</v>
      </c>
      <c r="E2440" s="171">
        <v>9.0679351865616091E-3</v>
      </c>
    </row>
    <row r="2441" spans="2:5">
      <c r="B2441" t="s">
        <v>3866</v>
      </c>
      <c r="C2441">
        <v>18.920000000000002</v>
      </c>
      <c r="D2441">
        <f t="shared" si="41"/>
        <v>-0.59572649572649572</v>
      </c>
      <c r="E2441" s="171">
        <v>9.0666666666667575E-3</v>
      </c>
    </row>
    <row r="2442" spans="2:5">
      <c r="B2442" t="s">
        <v>1194</v>
      </c>
      <c r="C2442">
        <v>46.8</v>
      </c>
      <c r="D2442">
        <f t="shared" si="41"/>
        <v>19.986547085201796</v>
      </c>
      <c r="E2442" s="171">
        <v>9.055627425614372E-3</v>
      </c>
    </row>
    <row r="2443" spans="2:5">
      <c r="B2443" t="s">
        <v>5901</v>
      </c>
      <c r="C2443">
        <v>2.23</v>
      </c>
      <c r="D2443">
        <f t="shared" si="41"/>
        <v>0</v>
      </c>
      <c r="E2443" s="171">
        <v>9.0497737556561163E-3</v>
      </c>
    </row>
    <row r="2444" spans="2:5">
      <c r="B2444" t="s">
        <v>7320</v>
      </c>
      <c r="C2444">
        <v>2.23</v>
      </c>
      <c r="D2444">
        <f t="shared" si="41"/>
        <v>0</v>
      </c>
      <c r="E2444" s="171">
        <v>9.0497737556561163E-3</v>
      </c>
    </row>
    <row r="2445" spans="2:5">
      <c r="B2445" t="s">
        <v>7453</v>
      </c>
      <c r="C2445">
        <v>2.23</v>
      </c>
      <c r="D2445">
        <f t="shared" si="41"/>
        <v>-0.75027995520716684</v>
      </c>
      <c r="E2445" s="171">
        <v>9.0497737556561163E-3</v>
      </c>
    </row>
    <row r="2446" spans="2:5">
      <c r="B2446" t="s">
        <v>2658</v>
      </c>
      <c r="C2446">
        <v>8.93</v>
      </c>
      <c r="D2446">
        <f t="shared" si="41"/>
        <v>0.33283582089552233</v>
      </c>
      <c r="E2446" s="171">
        <v>9.039548022598879E-3</v>
      </c>
    </row>
    <row r="2447" spans="2:5">
      <c r="B2447" t="s">
        <v>5666</v>
      </c>
      <c r="C2447">
        <v>6.7</v>
      </c>
      <c r="D2447">
        <f t="shared" si="41"/>
        <v>-0.45572705117790413</v>
      </c>
      <c r="E2447" s="171">
        <v>9.0361445783133289E-3</v>
      </c>
    </row>
    <row r="2448" spans="2:5">
      <c r="B2448" t="s">
        <v>4983</v>
      </c>
      <c r="C2448">
        <v>12.31</v>
      </c>
      <c r="D2448">
        <f t="shared" si="41"/>
        <v>-0.75005076142131977</v>
      </c>
      <c r="E2448" s="171">
        <v>9.0163934426230503E-3</v>
      </c>
    </row>
    <row r="2449" spans="2:5">
      <c r="B2449" t="s">
        <v>1333</v>
      </c>
      <c r="C2449">
        <v>49.25</v>
      </c>
      <c r="D2449">
        <f t="shared" si="41"/>
        <v>5.2818877551020407</v>
      </c>
      <c r="E2449" s="171">
        <v>9.0145461995492261E-3</v>
      </c>
    </row>
    <row r="2450" spans="2:5">
      <c r="B2450" t="s">
        <v>2727</v>
      </c>
      <c r="C2450">
        <v>7.84</v>
      </c>
      <c r="D2450">
        <f t="shared" si="41"/>
        <v>5.9999999999999991</v>
      </c>
      <c r="E2450" s="171">
        <v>9.0090090090090454E-3</v>
      </c>
    </row>
    <row r="2451" spans="2:5">
      <c r="B2451" t="s">
        <v>6993</v>
      </c>
      <c r="C2451">
        <v>1.1200000000000001</v>
      </c>
      <c r="D2451">
        <f t="shared" si="41"/>
        <v>-0.5</v>
      </c>
      <c r="E2451" s="171">
        <v>9.0090090090090159E-3</v>
      </c>
    </row>
    <row r="2452" spans="2:5">
      <c r="B2452" t="s">
        <v>7410</v>
      </c>
      <c r="C2452">
        <v>2.2400000000000002</v>
      </c>
      <c r="D2452">
        <f t="shared" si="41"/>
        <v>-0.66716196136701333</v>
      </c>
      <c r="E2452" s="171">
        <v>9.0090090090090159E-3</v>
      </c>
    </row>
    <row r="2453" spans="2:5">
      <c r="B2453" t="s">
        <v>5453</v>
      </c>
      <c r="C2453">
        <v>6.73</v>
      </c>
      <c r="D2453">
        <f t="shared" si="41"/>
        <v>0</v>
      </c>
      <c r="E2453" s="171">
        <v>8.9955022488756361E-3</v>
      </c>
    </row>
    <row r="2454" spans="2:5">
      <c r="B2454" t="s">
        <v>5471</v>
      </c>
      <c r="C2454">
        <v>6.73</v>
      </c>
      <c r="D2454">
        <f t="shared" si="41"/>
        <v>-0.66683168316831676</v>
      </c>
      <c r="E2454" s="171">
        <v>8.9955022488756361E-3</v>
      </c>
    </row>
    <row r="2455" spans="2:5">
      <c r="B2455" t="s">
        <v>3987</v>
      </c>
      <c r="C2455">
        <v>20.2</v>
      </c>
      <c r="D2455">
        <f t="shared" si="41"/>
        <v>-0.14370495972869862</v>
      </c>
      <c r="E2455" s="171">
        <v>8.9910089910089763E-3</v>
      </c>
    </row>
    <row r="2456" spans="2:5">
      <c r="B2456" t="s">
        <v>4667</v>
      </c>
      <c r="C2456">
        <v>23.59</v>
      </c>
      <c r="D2456">
        <f t="shared" si="41"/>
        <v>-0.76926838810641618</v>
      </c>
      <c r="E2456" s="171">
        <v>8.9820359281437487E-3</v>
      </c>
    </row>
    <row r="2457" spans="2:5">
      <c r="B2457" t="s">
        <v>874</v>
      </c>
      <c r="C2457">
        <v>102.24</v>
      </c>
      <c r="D2457">
        <f t="shared" si="41"/>
        <v>5.483195941661382</v>
      </c>
      <c r="E2457" s="171">
        <v>8.9805585710055914E-3</v>
      </c>
    </row>
    <row r="2458" spans="2:5">
      <c r="B2458" t="s">
        <v>2360</v>
      </c>
      <c r="C2458">
        <v>15.77</v>
      </c>
      <c r="D2458">
        <f t="shared" si="41"/>
        <v>0.99873257287705963</v>
      </c>
      <c r="E2458" s="171">
        <v>8.9571337172104151E-3</v>
      </c>
    </row>
    <row r="2459" spans="2:5">
      <c r="B2459" t="s">
        <v>5414</v>
      </c>
      <c r="C2459">
        <v>7.89</v>
      </c>
      <c r="D2459">
        <f t="shared" si="41"/>
        <v>-0.932725102319236</v>
      </c>
      <c r="E2459" s="171">
        <v>8.9514066496162899E-3</v>
      </c>
    </row>
    <row r="2460" spans="2:5">
      <c r="B2460" t="s">
        <v>949</v>
      </c>
      <c r="C2460">
        <v>117.28</v>
      </c>
      <c r="D2460">
        <f t="shared" si="41"/>
        <v>4.771653543307087</v>
      </c>
      <c r="E2460" s="171">
        <v>8.9470061940812654E-3</v>
      </c>
    </row>
    <row r="2461" spans="2:5">
      <c r="B2461" t="s">
        <v>1897</v>
      </c>
      <c r="C2461">
        <v>20.32</v>
      </c>
      <c r="D2461">
        <f t="shared" si="41"/>
        <v>0.79823008849557509</v>
      </c>
      <c r="E2461" s="171">
        <v>8.9374379344587737E-3</v>
      </c>
    </row>
    <row r="2462" spans="2:5">
      <c r="B2462" t="s">
        <v>2630</v>
      </c>
      <c r="C2462">
        <v>11.3</v>
      </c>
      <c r="D2462">
        <f t="shared" si="41"/>
        <v>-9.0909090909090828E-2</v>
      </c>
      <c r="E2462" s="171">
        <v>8.9285714285715564E-3</v>
      </c>
    </row>
    <row r="2463" spans="2:5">
      <c r="B2463" t="s">
        <v>1598</v>
      </c>
      <c r="C2463">
        <v>12.43</v>
      </c>
      <c r="D2463">
        <f t="shared" si="41"/>
        <v>10.000000000000002</v>
      </c>
      <c r="E2463" s="171">
        <v>8.928571428571383E-3</v>
      </c>
    </row>
    <row r="2464" spans="2:5">
      <c r="B2464" t="s">
        <v>6999</v>
      </c>
      <c r="C2464">
        <v>1.1299999999999999</v>
      </c>
      <c r="D2464">
        <f t="shared" si="41"/>
        <v>0</v>
      </c>
      <c r="E2464" s="171">
        <v>8.9285714285712373E-3</v>
      </c>
    </row>
    <row r="2465" spans="2:5">
      <c r="B2465" t="s">
        <v>7068</v>
      </c>
      <c r="C2465">
        <v>1.1299999999999999</v>
      </c>
      <c r="D2465">
        <f t="shared" si="41"/>
        <v>-0.90916398713826363</v>
      </c>
      <c r="E2465" s="171">
        <v>8.9285714285712373E-3</v>
      </c>
    </row>
    <row r="2466" spans="2:5">
      <c r="B2466" t="s">
        <v>4989</v>
      </c>
      <c r="C2466">
        <v>12.44</v>
      </c>
      <c r="D2466">
        <f t="shared" si="41"/>
        <v>0.83210603829160523</v>
      </c>
      <c r="E2466" s="171">
        <v>8.9213300892132547E-3</v>
      </c>
    </row>
    <row r="2467" spans="2:5">
      <c r="B2467" t="s">
        <v>5452</v>
      </c>
      <c r="C2467">
        <v>6.79</v>
      </c>
      <c r="D2467">
        <f t="shared" si="41"/>
        <v>-0.4546184738955823</v>
      </c>
      <c r="E2467" s="171">
        <v>8.9153046062406538E-3</v>
      </c>
    </row>
    <row r="2468" spans="2:5">
      <c r="B2468" t="s">
        <v>3150</v>
      </c>
      <c r="C2468">
        <v>12.45</v>
      </c>
      <c r="D2468">
        <f t="shared" si="41"/>
        <v>-8.6573734409391159E-2</v>
      </c>
      <c r="E2468" s="171">
        <v>8.9141004862236164E-3</v>
      </c>
    </row>
    <row r="2469" spans="2:5">
      <c r="B2469" t="s">
        <v>3418</v>
      </c>
      <c r="C2469">
        <v>13.63</v>
      </c>
      <c r="D2469">
        <f t="shared" si="41"/>
        <v>-7.7183480027081849E-2</v>
      </c>
      <c r="E2469" s="171">
        <v>8.8823094004441897E-3</v>
      </c>
    </row>
    <row r="2470" spans="2:5">
      <c r="B2470" t="s">
        <v>4070</v>
      </c>
      <c r="C2470">
        <v>14.77</v>
      </c>
      <c r="D2470">
        <f t="shared" si="41"/>
        <v>-7.1653048397234478E-2</v>
      </c>
      <c r="E2470" s="171">
        <v>8.8797814207649591E-3</v>
      </c>
    </row>
    <row r="2471" spans="2:5">
      <c r="B2471" t="s">
        <v>2359</v>
      </c>
      <c r="C2471">
        <v>15.91</v>
      </c>
      <c r="D2471">
        <f t="shared" si="41"/>
        <v>0.27178257394084737</v>
      </c>
      <c r="E2471" s="171">
        <v>8.8776157260621793E-3</v>
      </c>
    </row>
    <row r="2472" spans="2:5">
      <c r="B2472" t="s">
        <v>5098</v>
      </c>
      <c r="C2472">
        <v>12.51</v>
      </c>
      <c r="D2472">
        <f t="shared" si="41"/>
        <v>-0.21468926553672316</v>
      </c>
      <c r="E2472" s="171">
        <v>8.8709677419354371E-3</v>
      </c>
    </row>
    <row r="2473" spans="2:5">
      <c r="B2473" t="s">
        <v>4238</v>
      </c>
      <c r="C2473">
        <v>15.93</v>
      </c>
      <c r="D2473">
        <f t="shared" si="41"/>
        <v>0.99874529485570895</v>
      </c>
      <c r="E2473" s="171">
        <v>8.8663711209626718E-3</v>
      </c>
    </row>
    <row r="2474" spans="2:5">
      <c r="B2474" t="s">
        <v>2669</v>
      </c>
      <c r="C2474">
        <v>7.97</v>
      </c>
      <c r="D2474">
        <f t="shared" si="41"/>
        <v>-0.5</v>
      </c>
      <c r="E2474" s="171">
        <v>8.8607594936708084E-3</v>
      </c>
    </row>
    <row r="2475" spans="2:5">
      <c r="B2475" t="s">
        <v>2959</v>
      </c>
      <c r="C2475">
        <v>15.94</v>
      </c>
      <c r="D2475">
        <f t="shared" si="41"/>
        <v>0.26910828025477695</v>
      </c>
      <c r="E2475" s="171">
        <v>8.8607594936708084E-3</v>
      </c>
    </row>
    <row r="2476" spans="2:5">
      <c r="B2476" t="s">
        <v>3149</v>
      </c>
      <c r="C2476">
        <v>12.56</v>
      </c>
      <c r="D2476">
        <f t="shared" si="41"/>
        <v>-0.38999514327343365</v>
      </c>
      <c r="E2476" s="171">
        <v>8.8353413654619455E-3</v>
      </c>
    </row>
    <row r="2477" spans="2:5">
      <c r="B2477" t="s">
        <v>1904</v>
      </c>
      <c r="C2477">
        <v>20.59</v>
      </c>
      <c r="D2477">
        <f t="shared" si="41"/>
        <v>0.49963583394027672</v>
      </c>
      <c r="E2477" s="171">
        <v>8.8192062714355576E-3</v>
      </c>
    </row>
    <row r="2478" spans="2:5">
      <c r="B2478" t="s">
        <v>4808</v>
      </c>
      <c r="C2478">
        <v>13.73</v>
      </c>
      <c r="D2478">
        <f t="shared" si="41"/>
        <v>4.9956331877729259</v>
      </c>
      <c r="E2478" s="171">
        <v>8.817046289493093E-3</v>
      </c>
    </row>
    <row r="2479" spans="2:5">
      <c r="B2479" t="s">
        <v>7287</v>
      </c>
      <c r="C2479">
        <v>2.29</v>
      </c>
      <c r="D2479">
        <f t="shared" si="41"/>
        <v>-0.90008726003490402</v>
      </c>
      <c r="E2479" s="171">
        <v>8.8105726872246774E-3</v>
      </c>
    </row>
    <row r="2480" spans="2:5">
      <c r="B2480" t="s">
        <v>2118</v>
      </c>
      <c r="C2480">
        <v>22.92</v>
      </c>
      <c r="D2480">
        <f t="shared" si="41"/>
        <v>2.3313953488372099</v>
      </c>
      <c r="E2480" s="171">
        <v>8.802816901408576E-3</v>
      </c>
    </row>
    <row r="2481" spans="2:5">
      <c r="B2481" t="s">
        <v>5446</v>
      </c>
      <c r="C2481">
        <v>6.88</v>
      </c>
      <c r="D2481">
        <f t="shared" si="41"/>
        <v>-0.40017436791630345</v>
      </c>
      <c r="E2481" s="171">
        <v>8.7976539589442234E-3</v>
      </c>
    </row>
    <row r="2482" spans="2:5">
      <c r="B2482" t="s">
        <v>1640</v>
      </c>
      <c r="C2482">
        <v>11.47</v>
      </c>
      <c r="D2482">
        <f t="shared" si="41"/>
        <v>-0.41269841269841268</v>
      </c>
      <c r="E2482" s="171">
        <v>8.7950747581355699E-3</v>
      </c>
    </row>
    <row r="2483" spans="2:5">
      <c r="B2483" t="s">
        <v>3847</v>
      </c>
      <c r="C2483">
        <v>19.53</v>
      </c>
      <c r="D2483">
        <f t="shared" si="41"/>
        <v>3.2456521739130442</v>
      </c>
      <c r="E2483" s="171">
        <v>8.7809917355372788E-3</v>
      </c>
    </row>
    <row r="2484" spans="2:5">
      <c r="B2484" t="s">
        <v>4374</v>
      </c>
      <c r="C2484">
        <v>4.5999999999999996</v>
      </c>
      <c r="D2484">
        <f t="shared" si="41"/>
        <v>1</v>
      </c>
      <c r="E2484" s="171">
        <v>8.7719298245614117E-3</v>
      </c>
    </row>
    <row r="2485" spans="2:5">
      <c r="B2485" t="s">
        <v>7466</v>
      </c>
      <c r="C2485">
        <v>2.2999999999999998</v>
      </c>
      <c r="D2485">
        <f t="shared" si="41"/>
        <v>-0.84625668449197855</v>
      </c>
      <c r="E2485" s="171">
        <v>8.7719298245614117E-3</v>
      </c>
    </row>
    <row r="2486" spans="2:5">
      <c r="B2486" t="s">
        <v>3765</v>
      </c>
      <c r="C2486">
        <v>14.96</v>
      </c>
      <c r="D2486">
        <f t="shared" si="41"/>
        <v>-0.43504531722054379</v>
      </c>
      <c r="E2486" s="171">
        <v>8.7660148347943889E-3</v>
      </c>
    </row>
    <row r="2487" spans="2:5">
      <c r="B2487" t="s">
        <v>1437</v>
      </c>
      <c r="C2487">
        <v>26.48</v>
      </c>
      <c r="D2487">
        <f t="shared" si="41"/>
        <v>1.089976322020521</v>
      </c>
      <c r="E2487" s="171">
        <v>8.761904761904778E-3</v>
      </c>
    </row>
    <row r="2488" spans="2:5">
      <c r="B2488" t="s">
        <v>2907</v>
      </c>
      <c r="C2488">
        <v>12.67</v>
      </c>
      <c r="D2488">
        <f t="shared" si="41"/>
        <v>-0.35324144971924454</v>
      </c>
      <c r="E2488" s="171">
        <v>8.7579617834394451E-3</v>
      </c>
    </row>
    <row r="2489" spans="2:5">
      <c r="B2489" t="s">
        <v>4591</v>
      </c>
      <c r="C2489">
        <v>19.59</v>
      </c>
      <c r="D2489">
        <f t="shared" si="41"/>
        <v>-0.80252016129032255</v>
      </c>
      <c r="E2489" s="171">
        <v>8.7538619979401714E-3</v>
      </c>
    </row>
    <row r="2490" spans="2:5">
      <c r="B2490" t="s">
        <v>901</v>
      </c>
      <c r="C2490">
        <v>99.2</v>
      </c>
      <c r="D2490">
        <f t="shared" si="41"/>
        <v>5.1424148606811153</v>
      </c>
      <c r="E2490" s="171">
        <v>8.7451698189953166E-3</v>
      </c>
    </row>
    <row r="2491" spans="2:5">
      <c r="B2491" t="s">
        <v>1744</v>
      </c>
      <c r="C2491">
        <v>16.149999999999999</v>
      </c>
      <c r="D2491">
        <f t="shared" si="41"/>
        <v>1.7989601386481802</v>
      </c>
      <c r="E2491" s="171">
        <v>8.744534665833666E-3</v>
      </c>
    </row>
    <row r="2492" spans="2:5">
      <c r="B2492" t="s">
        <v>5491</v>
      </c>
      <c r="C2492">
        <v>5.77</v>
      </c>
      <c r="D2492">
        <f t="shared" si="41"/>
        <v>-0.66685912240184764</v>
      </c>
      <c r="E2492" s="171">
        <v>8.7412587412587107E-3</v>
      </c>
    </row>
    <row r="2493" spans="2:5">
      <c r="B2493" t="s">
        <v>4493</v>
      </c>
      <c r="C2493">
        <v>17.32</v>
      </c>
      <c r="D2493">
        <f t="shared" si="41"/>
        <v>6.4978354978354975</v>
      </c>
      <c r="E2493" s="171">
        <v>8.7361677344204164E-3</v>
      </c>
    </row>
    <row r="2494" spans="2:5">
      <c r="B2494" t="s">
        <v>5815</v>
      </c>
      <c r="C2494">
        <v>2.31</v>
      </c>
      <c r="D2494">
        <f t="shared" si="41"/>
        <v>-0.98496289545632076</v>
      </c>
      <c r="E2494" s="171">
        <v>8.7336244541484798E-3</v>
      </c>
    </row>
    <row r="2495" spans="2:5">
      <c r="B2495" t="s">
        <v>508</v>
      </c>
      <c r="C2495">
        <v>153.62</v>
      </c>
      <c r="D2495">
        <f t="shared" si="41"/>
        <v>-6.352109241648371E-2</v>
      </c>
      <c r="E2495" s="171">
        <v>8.7333377109463043E-3</v>
      </c>
    </row>
    <row r="2496" spans="2:5">
      <c r="B2496" t="s">
        <v>626</v>
      </c>
      <c r="C2496">
        <v>164.04</v>
      </c>
      <c r="D2496">
        <f t="shared" si="41"/>
        <v>9.9069148936170226</v>
      </c>
      <c r="E2496" s="171">
        <v>8.7320132824990002E-3</v>
      </c>
    </row>
    <row r="2497" spans="2:5">
      <c r="B2497" t="s">
        <v>3638</v>
      </c>
      <c r="C2497">
        <v>15.04</v>
      </c>
      <c r="D2497">
        <f t="shared" si="41"/>
        <v>-7.2749691738594316E-2</v>
      </c>
      <c r="E2497" s="171">
        <v>8.7189805499663982E-3</v>
      </c>
    </row>
    <row r="2498" spans="2:5">
      <c r="B2498" t="s">
        <v>1726</v>
      </c>
      <c r="C2498">
        <v>16.22</v>
      </c>
      <c r="D2498">
        <f t="shared" si="41"/>
        <v>1</v>
      </c>
      <c r="E2498" s="171">
        <v>8.706467661691579E-3</v>
      </c>
    </row>
    <row r="2499" spans="2:5">
      <c r="B2499" t="s">
        <v>5392</v>
      </c>
      <c r="C2499">
        <v>8.11</v>
      </c>
      <c r="D2499">
        <f t="shared" ref="D2499:D2562" si="42">(C2499-C2500)/C2500</f>
        <v>5.9913793103448274</v>
      </c>
      <c r="E2499" s="171">
        <v>8.706467661691579E-3</v>
      </c>
    </row>
    <row r="2500" spans="2:5">
      <c r="B2500" t="s">
        <v>7048</v>
      </c>
      <c r="C2500">
        <v>1.1599999999999999</v>
      </c>
      <c r="D2500">
        <f t="shared" si="42"/>
        <v>-0.88888888888888884</v>
      </c>
      <c r="E2500" s="171">
        <v>8.6956521739130523E-3</v>
      </c>
    </row>
    <row r="2501" spans="2:5">
      <c r="B2501" t="s">
        <v>2832</v>
      </c>
      <c r="C2501">
        <v>10.44</v>
      </c>
      <c r="D2501">
        <f t="shared" si="42"/>
        <v>0.2841328413284131</v>
      </c>
      <c r="E2501" s="171">
        <v>8.6956521739130297E-3</v>
      </c>
    </row>
    <row r="2502" spans="2:5">
      <c r="B2502" t="s">
        <v>2761</v>
      </c>
      <c r="C2502">
        <v>8.1300000000000008</v>
      </c>
      <c r="D2502">
        <f t="shared" si="42"/>
        <v>0</v>
      </c>
      <c r="E2502" s="171">
        <v>8.6848635235732361E-3</v>
      </c>
    </row>
    <row r="2503" spans="2:5">
      <c r="B2503" t="s">
        <v>5298</v>
      </c>
      <c r="C2503">
        <v>8.1300000000000008</v>
      </c>
      <c r="D2503">
        <f t="shared" si="42"/>
        <v>0.39931153184165258</v>
      </c>
      <c r="E2503" s="171">
        <v>8.6848635235732361E-3</v>
      </c>
    </row>
    <row r="2504" spans="2:5">
      <c r="B2504" t="s">
        <v>5494</v>
      </c>
      <c r="C2504">
        <v>5.81</v>
      </c>
      <c r="D2504">
        <f t="shared" si="42"/>
        <v>-0.44455066921606129</v>
      </c>
      <c r="E2504" s="171">
        <v>8.6805555555555247E-3</v>
      </c>
    </row>
    <row r="2505" spans="2:5">
      <c r="B2505" t="s">
        <v>2643</v>
      </c>
      <c r="C2505">
        <v>10.46</v>
      </c>
      <c r="D2505">
        <f t="shared" si="42"/>
        <v>-0.59124658069558422</v>
      </c>
      <c r="E2505" s="171">
        <v>8.6788813886211798E-3</v>
      </c>
    </row>
    <row r="2506" spans="2:5">
      <c r="B2506" t="s">
        <v>2256</v>
      </c>
      <c r="C2506">
        <v>25.59</v>
      </c>
      <c r="D2506">
        <f t="shared" si="42"/>
        <v>0.37432867883995696</v>
      </c>
      <c r="E2506" s="171">
        <v>8.6716594402837539E-3</v>
      </c>
    </row>
    <row r="2507" spans="2:5">
      <c r="B2507" t="s">
        <v>1942</v>
      </c>
      <c r="C2507">
        <v>18.62</v>
      </c>
      <c r="D2507">
        <f t="shared" si="42"/>
        <v>6.9914163090128749</v>
      </c>
      <c r="E2507" s="171">
        <v>8.6673889490790964E-3</v>
      </c>
    </row>
    <row r="2508" spans="2:5">
      <c r="B2508" t="s">
        <v>7586</v>
      </c>
      <c r="C2508">
        <v>2.33</v>
      </c>
      <c r="D2508">
        <f t="shared" si="42"/>
        <v>-0.84620462046204625</v>
      </c>
      <c r="E2508" s="171">
        <v>8.6580086580086649E-3</v>
      </c>
    </row>
    <row r="2509" spans="2:5">
      <c r="B2509" t="s">
        <v>4073</v>
      </c>
      <c r="C2509">
        <v>15.15</v>
      </c>
      <c r="D2509">
        <f t="shared" si="42"/>
        <v>-0.23677581863979852</v>
      </c>
      <c r="E2509" s="171">
        <v>8.6551264980027146E-3</v>
      </c>
    </row>
    <row r="2510" spans="2:5">
      <c r="B2510" t="s">
        <v>2323</v>
      </c>
      <c r="C2510">
        <v>19.850000000000001</v>
      </c>
      <c r="D2510">
        <f t="shared" si="42"/>
        <v>0.21332518337408327</v>
      </c>
      <c r="E2510" s="171">
        <v>8.638211382113908E-3</v>
      </c>
    </row>
    <row r="2511" spans="2:5">
      <c r="B2511" t="s">
        <v>1725</v>
      </c>
      <c r="C2511">
        <v>16.36</v>
      </c>
      <c r="D2511">
        <f t="shared" si="42"/>
        <v>-0.12606837606837604</v>
      </c>
      <c r="E2511" s="171">
        <v>8.6313193588163119E-3</v>
      </c>
    </row>
    <row r="2512" spans="2:5">
      <c r="B2512" t="s">
        <v>3027</v>
      </c>
      <c r="C2512">
        <v>18.72</v>
      </c>
      <c r="D2512">
        <f t="shared" si="42"/>
        <v>14.999999999999998</v>
      </c>
      <c r="E2512" s="171">
        <v>8.6206896551724223E-3</v>
      </c>
    </row>
    <row r="2513" spans="2:5">
      <c r="B2513" t="s">
        <v>6223</v>
      </c>
      <c r="C2513">
        <v>1.17</v>
      </c>
      <c r="D2513">
        <f t="shared" si="42"/>
        <v>-0.92861500915192186</v>
      </c>
      <c r="E2513" s="171">
        <v>8.6206896551724223E-3</v>
      </c>
    </row>
    <row r="2514" spans="2:5">
      <c r="B2514" t="s">
        <v>2370</v>
      </c>
      <c r="C2514">
        <v>16.39</v>
      </c>
      <c r="D2514">
        <f t="shared" si="42"/>
        <v>0.27152831652443754</v>
      </c>
      <c r="E2514" s="171">
        <v>8.6153846153846497E-3</v>
      </c>
    </row>
    <row r="2515" spans="2:5">
      <c r="B2515" t="s">
        <v>2555</v>
      </c>
      <c r="C2515">
        <v>12.89</v>
      </c>
      <c r="D2515">
        <f t="shared" si="42"/>
        <v>9.9829351535836164E-2</v>
      </c>
      <c r="E2515" s="171">
        <v>8.6071987480439132E-3</v>
      </c>
    </row>
    <row r="2516" spans="2:5">
      <c r="B2516" t="s">
        <v>4285</v>
      </c>
      <c r="C2516">
        <v>11.72</v>
      </c>
      <c r="D2516">
        <f t="shared" si="42"/>
        <v>-0.33371233655486066</v>
      </c>
      <c r="E2516" s="171">
        <v>8.6058519793460776E-3</v>
      </c>
    </row>
    <row r="2517" spans="2:5">
      <c r="B2517" t="s">
        <v>3014</v>
      </c>
      <c r="C2517">
        <v>17.59</v>
      </c>
      <c r="D2517">
        <f t="shared" si="42"/>
        <v>2.7425531914893617</v>
      </c>
      <c r="E2517" s="171">
        <v>8.6009174311925778E-3</v>
      </c>
    </row>
    <row r="2518" spans="2:5">
      <c r="B2518" t="s">
        <v>5539</v>
      </c>
      <c r="C2518">
        <v>4.7</v>
      </c>
      <c r="D2518">
        <f t="shared" si="42"/>
        <v>-0.42891859052247877</v>
      </c>
      <c r="E2518" s="171">
        <v>8.5836909871244704E-3</v>
      </c>
    </row>
    <row r="2519" spans="2:5">
      <c r="B2519" t="s">
        <v>5312</v>
      </c>
      <c r="C2519">
        <v>8.23</v>
      </c>
      <c r="D2519">
        <f t="shared" si="42"/>
        <v>-0.58850000000000002</v>
      </c>
      <c r="E2519" s="171">
        <v>8.5784313725490551E-3</v>
      </c>
    </row>
    <row r="2520" spans="2:5">
      <c r="B2520" t="s">
        <v>2320</v>
      </c>
      <c r="C2520">
        <v>20</v>
      </c>
      <c r="D2520">
        <f t="shared" si="42"/>
        <v>0.54320987654320974</v>
      </c>
      <c r="E2520" s="171">
        <v>8.5728693898135012E-3</v>
      </c>
    </row>
    <row r="2521" spans="2:5">
      <c r="B2521" t="s">
        <v>5028</v>
      </c>
      <c r="C2521">
        <v>12.96</v>
      </c>
      <c r="D2521">
        <f t="shared" si="42"/>
        <v>-0.90612097066280328</v>
      </c>
      <c r="E2521" s="171">
        <v>8.5603112840467871E-3</v>
      </c>
    </row>
    <row r="2522" spans="2:5">
      <c r="B2522" t="s">
        <v>472</v>
      </c>
      <c r="C2522">
        <v>138.05000000000001</v>
      </c>
      <c r="D2522">
        <f t="shared" si="42"/>
        <v>115.99152542372882</v>
      </c>
      <c r="E2522" s="171">
        <v>8.5476329631795443E-3</v>
      </c>
    </row>
    <row r="2523" spans="2:5">
      <c r="B2523" t="s">
        <v>7043</v>
      </c>
      <c r="C2523">
        <v>1.18</v>
      </c>
      <c r="D2523">
        <f t="shared" si="42"/>
        <v>-0.98768010022969299</v>
      </c>
      <c r="E2523" s="171">
        <v>8.5470085470085548E-3</v>
      </c>
    </row>
    <row r="2524" spans="2:5">
      <c r="B2524" t="s">
        <v>1012</v>
      </c>
      <c r="C2524">
        <v>95.78</v>
      </c>
      <c r="D2524">
        <f t="shared" si="42"/>
        <v>6.3507290867229473</v>
      </c>
      <c r="E2524" s="171">
        <v>8.5290091607876407E-3</v>
      </c>
    </row>
    <row r="2525" spans="2:5">
      <c r="B2525" t="s">
        <v>3576</v>
      </c>
      <c r="C2525">
        <v>13.03</v>
      </c>
      <c r="D2525">
        <f t="shared" si="42"/>
        <v>0.56422569027611036</v>
      </c>
      <c r="E2525" s="171">
        <v>8.5139318885448477E-3</v>
      </c>
    </row>
    <row r="2526" spans="2:5">
      <c r="B2526" t="s">
        <v>5179</v>
      </c>
      <c r="C2526">
        <v>8.33</v>
      </c>
      <c r="D2526">
        <f t="shared" si="42"/>
        <v>-0.36363636363636365</v>
      </c>
      <c r="E2526" s="171">
        <v>8.4745762711864753E-3</v>
      </c>
    </row>
    <row r="2527" spans="2:5">
      <c r="B2527" t="s">
        <v>3472</v>
      </c>
      <c r="C2527">
        <v>13.09</v>
      </c>
      <c r="D2527">
        <f t="shared" si="42"/>
        <v>-0.31322140608604404</v>
      </c>
      <c r="E2527" s="171">
        <v>8.4745762711863973E-3</v>
      </c>
    </row>
    <row r="2528" spans="2:5">
      <c r="B2528" t="s">
        <v>1847</v>
      </c>
      <c r="C2528">
        <v>19.059999999999999</v>
      </c>
      <c r="D2528">
        <f t="shared" si="42"/>
        <v>1.6657342657342655</v>
      </c>
      <c r="E2528" s="171">
        <v>8.4656084656084731E-3</v>
      </c>
    </row>
    <row r="2529" spans="2:5">
      <c r="B2529" t="s">
        <v>5435</v>
      </c>
      <c r="C2529">
        <v>7.15</v>
      </c>
      <c r="D2529">
        <f t="shared" si="42"/>
        <v>-0.64830300049188383</v>
      </c>
      <c r="E2529" s="171">
        <v>8.4626234132581801E-3</v>
      </c>
    </row>
    <row r="2530" spans="2:5">
      <c r="B2530" t="s">
        <v>2315</v>
      </c>
      <c r="C2530">
        <v>20.329999999999998</v>
      </c>
      <c r="D2530">
        <f t="shared" si="42"/>
        <v>-0.15043877977434189</v>
      </c>
      <c r="E2530" s="171">
        <v>8.4325396825395901E-3</v>
      </c>
    </row>
    <row r="2531" spans="2:5">
      <c r="B2531" t="s">
        <v>2279</v>
      </c>
      <c r="C2531">
        <v>23.93</v>
      </c>
      <c r="D2531">
        <f t="shared" si="42"/>
        <v>0.66411682892906809</v>
      </c>
      <c r="E2531" s="171">
        <v>8.4281500210703457E-3</v>
      </c>
    </row>
    <row r="2532" spans="2:5">
      <c r="B2532" t="s">
        <v>4213</v>
      </c>
      <c r="C2532">
        <v>14.38</v>
      </c>
      <c r="D2532">
        <f t="shared" si="42"/>
        <v>0.71394517282479142</v>
      </c>
      <c r="E2532" s="171">
        <v>8.415147265077208E-3</v>
      </c>
    </row>
    <row r="2533" spans="2:5">
      <c r="B2533" t="s">
        <v>2680</v>
      </c>
      <c r="C2533">
        <v>8.39</v>
      </c>
      <c r="D2533">
        <f t="shared" si="42"/>
        <v>-0.12604166666666658</v>
      </c>
      <c r="E2533" s="171">
        <v>8.4134615384615728E-3</v>
      </c>
    </row>
    <row r="2534" spans="2:5">
      <c r="B2534" t="s">
        <v>4852</v>
      </c>
      <c r="C2534">
        <v>9.6</v>
      </c>
      <c r="D2534">
        <f t="shared" si="42"/>
        <v>3</v>
      </c>
      <c r="E2534" s="171">
        <v>8.4033613445378234E-3</v>
      </c>
    </row>
    <row r="2535" spans="2:5">
      <c r="B2535" t="s">
        <v>7461</v>
      </c>
      <c r="C2535">
        <v>2.4</v>
      </c>
      <c r="D2535">
        <f t="shared" si="42"/>
        <v>0</v>
      </c>
      <c r="E2535" s="171">
        <v>8.4033613445378234E-3</v>
      </c>
    </row>
    <row r="2536" spans="2:5">
      <c r="B2536" t="s">
        <v>7464</v>
      </c>
      <c r="C2536">
        <v>2.4</v>
      </c>
      <c r="D2536">
        <f t="shared" si="42"/>
        <v>0</v>
      </c>
      <c r="E2536" s="171">
        <v>8.4033613445378234E-3</v>
      </c>
    </row>
    <row r="2537" spans="2:5">
      <c r="B2537" t="s">
        <v>7577</v>
      </c>
      <c r="C2537">
        <v>2.4</v>
      </c>
      <c r="D2537">
        <f t="shared" si="42"/>
        <v>-0.75026014568158161</v>
      </c>
      <c r="E2537" s="171">
        <v>8.4033613445378234E-3</v>
      </c>
    </row>
    <row r="2538" spans="2:5">
      <c r="B2538" t="s">
        <v>4878</v>
      </c>
      <c r="C2538">
        <v>9.61</v>
      </c>
      <c r="D2538">
        <f t="shared" si="42"/>
        <v>-0.46670366259711432</v>
      </c>
      <c r="E2538" s="171">
        <v>8.3945435466946557E-3</v>
      </c>
    </row>
    <row r="2539" spans="2:5">
      <c r="B2539" t="s">
        <v>1679</v>
      </c>
      <c r="C2539">
        <v>18.02</v>
      </c>
      <c r="D2539">
        <f t="shared" si="42"/>
        <v>-0.87747331202828582</v>
      </c>
      <c r="E2539" s="171">
        <v>8.3939563514268921E-3</v>
      </c>
    </row>
    <row r="2540" spans="2:5">
      <c r="B2540" t="s">
        <v>489</v>
      </c>
      <c r="C2540">
        <v>147.07</v>
      </c>
      <c r="D2540">
        <f t="shared" si="42"/>
        <v>14.193181818181817</v>
      </c>
      <c r="E2540" s="171">
        <v>8.3647583133356108E-3</v>
      </c>
    </row>
    <row r="2541" spans="2:5">
      <c r="B2541" t="s">
        <v>3241</v>
      </c>
      <c r="C2541">
        <v>9.68</v>
      </c>
      <c r="D2541">
        <f t="shared" si="42"/>
        <v>3</v>
      </c>
      <c r="E2541" s="171">
        <v>8.3333333333333419E-3</v>
      </c>
    </row>
    <row r="2542" spans="2:5">
      <c r="B2542" t="s">
        <v>7460</v>
      </c>
      <c r="C2542">
        <v>2.42</v>
      </c>
      <c r="D2542">
        <f t="shared" si="42"/>
        <v>-0.89478260869565207</v>
      </c>
      <c r="E2542" s="171">
        <v>8.3333333333333419E-3</v>
      </c>
    </row>
    <row r="2543" spans="2:5">
      <c r="B2543" t="s">
        <v>4577</v>
      </c>
      <c r="C2543">
        <v>23</v>
      </c>
      <c r="D2543">
        <f t="shared" si="42"/>
        <v>-0.53666398066075749</v>
      </c>
      <c r="E2543" s="171">
        <v>8.3296799649277206E-3</v>
      </c>
    </row>
    <row r="2544" spans="2:5">
      <c r="B2544" t="s">
        <v>1187</v>
      </c>
      <c r="C2544">
        <v>49.64</v>
      </c>
      <c r="D2544">
        <f t="shared" si="42"/>
        <v>2.4138642459253182E-2</v>
      </c>
      <c r="E2544" s="171">
        <v>8.3282551289864653E-3</v>
      </c>
    </row>
    <row r="2545" spans="2:5">
      <c r="B2545" t="s">
        <v>1348</v>
      </c>
      <c r="C2545">
        <v>48.47</v>
      </c>
      <c r="D2545">
        <f t="shared" si="42"/>
        <v>3.4427131072410635</v>
      </c>
      <c r="E2545" s="171">
        <v>8.3211982525483365E-3</v>
      </c>
    </row>
    <row r="2546" spans="2:5">
      <c r="B2546" t="s">
        <v>5109</v>
      </c>
      <c r="C2546">
        <v>10.91</v>
      </c>
      <c r="D2546">
        <f t="shared" si="42"/>
        <v>1.2448559670781891</v>
      </c>
      <c r="E2546" s="171">
        <v>8.3179297597042387E-3</v>
      </c>
    </row>
    <row r="2547" spans="2:5">
      <c r="B2547" t="s">
        <v>5533</v>
      </c>
      <c r="C2547">
        <v>4.8600000000000003</v>
      </c>
      <c r="D2547">
        <f t="shared" si="42"/>
        <v>-0.73340647284695559</v>
      </c>
      <c r="E2547" s="171">
        <v>8.2987551867219986E-3</v>
      </c>
    </row>
    <row r="2548" spans="2:5">
      <c r="B2548" t="s">
        <v>3785</v>
      </c>
      <c r="C2548">
        <v>18.23</v>
      </c>
      <c r="D2548">
        <f t="shared" si="42"/>
        <v>-0.87706521006136628</v>
      </c>
      <c r="E2548" s="171">
        <v>8.2964601769912692E-3</v>
      </c>
    </row>
    <row r="2549" spans="2:5">
      <c r="B2549" t="s">
        <v>488</v>
      </c>
      <c r="C2549">
        <v>148.29</v>
      </c>
      <c r="D2549">
        <f t="shared" si="42"/>
        <v>7.129934210526315</v>
      </c>
      <c r="E2549" s="171">
        <v>8.2953695519140478E-3</v>
      </c>
    </row>
    <row r="2550" spans="2:5">
      <c r="B2550" t="s">
        <v>1494</v>
      </c>
      <c r="C2550">
        <v>18.239999999999998</v>
      </c>
      <c r="D2550">
        <f t="shared" si="42"/>
        <v>0.4950819672131147</v>
      </c>
      <c r="E2550" s="171">
        <v>8.2918739635156769E-3</v>
      </c>
    </row>
    <row r="2551" spans="2:5">
      <c r="B2551" t="s">
        <v>3701</v>
      </c>
      <c r="C2551">
        <v>12.2</v>
      </c>
      <c r="D2551">
        <f t="shared" si="42"/>
        <v>-0.88268102702182893</v>
      </c>
      <c r="E2551" s="171">
        <v>8.2644628099173261E-3</v>
      </c>
    </row>
    <row r="2552" spans="2:5">
      <c r="B2552" t="s">
        <v>879</v>
      </c>
      <c r="C2552">
        <v>103.99</v>
      </c>
      <c r="D2552">
        <f t="shared" si="42"/>
        <v>15.964110929853181</v>
      </c>
      <c r="E2552" s="171">
        <v>8.2412255187123747E-3</v>
      </c>
    </row>
    <row r="2553" spans="2:5">
      <c r="B2553" t="s">
        <v>5483</v>
      </c>
      <c r="C2553">
        <v>6.13</v>
      </c>
      <c r="D2553">
        <f t="shared" si="42"/>
        <v>-0.37512742099898067</v>
      </c>
      <c r="E2553" s="171">
        <v>8.2236842105262858E-3</v>
      </c>
    </row>
    <row r="2554" spans="2:5">
      <c r="B2554" t="s">
        <v>5233</v>
      </c>
      <c r="C2554">
        <v>9.81</v>
      </c>
      <c r="D2554">
        <f t="shared" si="42"/>
        <v>-0.81850138760407021</v>
      </c>
      <c r="E2554" s="171">
        <v>8.221993833504632E-3</v>
      </c>
    </row>
    <row r="2555" spans="2:5">
      <c r="B2555" t="s">
        <v>1276</v>
      </c>
      <c r="C2555">
        <v>54.05</v>
      </c>
      <c r="D2555">
        <f t="shared" si="42"/>
        <v>9.985772357723576</v>
      </c>
      <c r="E2555" s="171">
        <v>8.2074239880618859E-3</v>
      </c>
    </row>
    <row r="2556" spans="2:5">
      <c r="B2556" t="s">
        <v>5713</v>
      </c>
      <c r="C2556">
        <v>4.92</v>
      </c>
      <c r="D2556">
        <f t="shared" si="42"/>
        <v>-0.73347778981581802</v>
      </c>
      <c r="E2556" s="171">
        <v>8.1967213114754172E-3</v>
      </c>
    </row>
    <row r="2557" spans="2:5">
      <c r="B2557" t="s">
        <v>2346</v>
      </c>
      <c r="C2557">
        <v>18.46</v>
      </c>
      <c r="D2557">
        <f t="shared" si="42"/>
        <v>-0.28643216080402012</v>
      </c>
      <c r="E2557" s="171">
        <v>8.1922446750410782E-3</v>
      </c>
    </row>
    <row r="2558" spans="2:5">
      <c r="B2558" t="s">
        <v>1471</v>
      </c>
      <c r="C2558">
        <v>25.87</v>
      </c>
      <c r="D2558">
        <f t="shared" si="42"/>
        <v>-0.76169859985261601</v>
      </c>
      <c r="E2558" s="171">
        <v>8.1839438815277023E-3</v>
      </c>
    </row>
    <row r="2559" spans="2:5">
      <c r="B2559" t="s">
        <v>843</v>
      </c>
      <c r="C2559">
        <v>108.56</v>
      </c>
      <c r="D2559">
        <f t="shared" si="42"/>
        <v>3.6313993174061432</v>
      </c>
      <c r="E2559" s="171">
        <v>8.1723625557206109E-3</v>
      </c>
    </row>
    <row r="2560" spans="2:5">
      <c r="B2560" t="s">
        <v>4611</v>
      </c>
      <c r="C2560">
        <v>23.44</v>
      </c>
      <c r="D2560">
        <f t="shared" si="42"/>
        <v>0.58271438217420668</v>
      </c>
      <c r="E2560" s="171">
        <v>8.1720430107527428E-3</v>
      </c>
    </row>
    <row r="2561" spans="2:5">
      <c r="B2561" t="s">
        <v>4050</v>
      </c>
      <c r="C2561">
        <v>14.81</v>
      </c>
      <c r="D2561">
        <f t="shared" si="42"/>
        <v>-0.86076901381968596</v>
      </c>
      <c r="E2561" s="171">
        <v>8.1688223281144307E-3</v>
      </c>
    </row>
    <row r="2562" spans="2:5">
      <c r="B2562" t="s">
        <v>925</v>
      </c>
      <c r="C2562">
        <v>106.37</v>
      </c>
      <c r="D2562">
        <f t="shared" si="42"/>
        <v>6.8155767817781046</v>
      </c>
      <c r="E2562" s="171">
        <v>8.1508861719268265E-3</v>
      </c>
    </row>
    <row r="2563" spans="2:5">
      <c r="B2563" t="s">
        <v>3558</v>
      </c>
      <c r="C2563">
        <v>13.61</v>
      </c>
      <c r="D2563">
        <f t="shared" ref="D2563:D2626" si="43">(C2563-C2564)/C2564</f>
        <v>-0.15570719602977676</v>
      </c>
      <c r="E2563" s="171">
        <v>8.1481481481481058E-3</v>
      </c>
    </row>
    <row r="2564" spans="2:5">
      <c r="B2564" t="s">
        <v>4771</v>
      </c>
      <c r="C2564">
        <v>16.12</v>
      </c>
      <c r="D2564">
        <f t="shared" si="43"/>
        <v>0.180952380952381</v>
      </c>
      <c r="E2564" s="171">
        <v>8.1300813008130576E-3</v>
      </c>
    </row>
    <row r="2565" spans="2:5">
      <c r="B2565" t="s">
        <v>1577</v>
      </c>
      <c r="C2565">
        <v>13.65</v>
      </c>
      <c r="D2565">
        <f t="shared" si="43"/>
        <v>-0.87235833177482691</v>
      </c>
      <c r="E2565" s="171">
        <v>8.1240768094535606E-3</v>
      </c>
    </row>
    <row r="2566" spans="2:5">
      <c r="B2566" t="s">
        <v>963</v>
      </c>
      <c r="C2566">
        <v>106.94</v>
      </c>
      <c r="D2566">
        <f t="shared" si="43"/>
        <v>3.7762393925859756</v>
      </c>
      <c r="E2566" s="171">
        <v>8.1070889894419261E-3</v>
      </c>
    </row>
    <row r="2567" spans="2:5">
      <c r="B2567" t="s">
        <v>4585</v>
      </c>
      <c r="C2567">
        <v>22.39</v>
      </c>
      <c r="D2567">
        <f t="shared" si="43"/>
        <v>-0.58250978929703523</v>
      </c>
      <c r="E2567" s="171">
        <v>8.1044574515983653E-3</v>
      </c>
    </row>
    <row r="2568" spans="2:5">
      <c r="B2568" t="s">
        <v>1131</v>
      </c>
      <c r="C2568">
        <v>53.63</v>
      </c>
      <c r="D2568">
        <f t="shared" si="43"/>
        <v>-0.46953511374876356</v>
      </c>
      <c r="E2568" s="171">
        <v>8.0827067669172869E-3</v>
      </c>
    </row>
    <row r="2569" spans="2:5">
      <c r="B2569" t="s">
        <v>917</v>
      </c>
      <c r="C2569">
        <v>101.1</v>
      </c>
      <c r="D2569">
        <f t="shared" si="43"/>
        <v>15.175999999999998</v>
      </c>
      <c r="E2569" s="171">
        <v>8.0765779240202212E-3</v>
      </c>
    </row>
    <row r="2570" spans="2:5">
      <c r="B2570" t="s">
        <v>5509</v>
      </c>
      <c r="C2570">
        <v>6.25</v>
      </c>
      <c r="D2570">
        <f t="shared" si="43"/>
        <v>-0.54742939898624188</v>
      </c>
      <c r="E2570" s="171">
        <v>8.0645161290322284E-3</v>
      </c>
    </row>
    <row r="2571" spans="2:5">
      <c r="B2571" t="s">
        <v>3720</v>
      </c>
      <c r="C2571">
        <v>13.81</v>
      </c>
      <c r="D2571">
        <f t="shared" si="43"/>
        <v>-0.90445551404455515</v>
      </c>
      <c r="E2571" s="171">
        <v>8.0291970802920595E-3</v>
      </c>
    </row>
    <row r="2572" spans="2:5">
      <c r="B2572" t="s">
        <v>493</v>
      </c>
      <c r="C2572">
        <v>144.54</v>
      </c>
      <c r="D2572">
        <f t="shared" si="43"/>
        <v>13.367793240556658</v>
      </c>
      <c r="E2572" s="171">
        <v>8.0200850826417872E-3</v>
      </c>
    </row>
    <row r="2573" spans="2:5">
      <c r="B2573" t="s">
        <v>3353</v>
      </c>
      <c r="C2573">
        <v>10.06</v>
      </c>
      <c r="D2573">
        <f t="shared" si="43"/>
        <v>-0.93282136894824708</v>
      </c>
      <c r="E2573" s="171">
        <v>8.0160320641282628E-3</v>
      </c>
    </row>
    <row r="2574" spans="2:5">
      <c r="B2574" t="s">
        <v>511</v>
      </c>
      <c r="C2574">
        <v>149.75</v>
      </c>
      <c r="D2574">
        <f t="shared" si="43"/>
        <v>117.84920634920636</v>
      </c>
      <c r="E2574" s="171">
        <v>8.0102315562735442E-3</v>
      </c>
    </row>
    <row r="2575" spans="2:5">
      <c r="B2575" t="s">
        <v>6292</v>
      </c>
      <c r="C2575">
        <v>1.26</v>
      </c>
      <c r="D2575">
        <f t="shared" si="43"/>
        <v>0</v>
      </c>
      <c r="E2575" s="171">
        <v>8.0000000000000071E-3</v>
      </c>
    </row>
    <row r="2576" spans="2:5">
      <c r="B2576" t="s">
        <v>6297</v>
      </c>
      <c r="C2576">
        <v>1.26</v>
      </c>
      <c r="D2576">
        <f t="shared" si="43"/>
        <v>-0.5</v>
      </c>
      <c r="E2576" s="171">
        <v>8.0000000000000071E-3</v>
      </c>
    </row>
    <row r="2577" spans="2:5">
      <c r="B2577" t="s">
        <v>7713</v>
      </c>
      <c r="C2577">
        <v>2.52</v>
      </c>
      <c r="D2577">
        <f t="shared" si="43"/>
        <v>-0.84615384615384615</v>
      </c>
      <c r="E2577" s="171">
        <v>8.0000000000000071E-3</v>
      </c>
    </row>
    <row r="2578" spans="2:5">
      <c r="B2578" t="s">
        <v>2373</v>
      </c>
      <c r="C2578">
        <v>16.38</v>
      </c>
      <c r="D2578">
        <f t="shared" si="43"/>
        <v>0.44317180616740082</v>
      </c>
      <c r="E2578" s="171">
        <v>7.9999999999999395E-3</v>
      </c>
    </row>
    <row r="2579" spans="2:5">
      <c r="B2579" t="s">
        <v>2884</v>
      </c>
      <c r="C2579">
        <v>11.35</v>
      </c>
      <c r="D2579">
        <f t="shared" si="43"/>
        <v>-0.18227665706051879</v>
      </c>
      <c r="E2579" s="171">
        <v>7.9928952042628652E-3</v>
      </c>
    </row>
    <row r="2580" spans="2:5">
      <c r="B2580" t="s">
        <v>3738</v>
      </c>
      <c r="C2580">
        <v>13.88</v>
      </c>
      <c r="D2580">
        <f t="shared" si="43"/>
        <v>-0.87784915955293497</v>
      </c>
      <c r="E2580" s="171">
        <v>7.9883805374002335E-3</v>
      </c>
    </row>
    <row r="2581" spans="2:5">
      <c r="B2581" t="s">
        <v>942</v>
      </c>
      <c r="C2581">
        <v>113.63</v>
      </c>
      <c r="D2581">
        <f t="shared" si="43"/>
        <v>5.4270361990950224</v>
      </c>
      <c r="E2581" s="171">
        <v>7.9836778142463542E-3</v>
      </c>
    </row>
    <row r="2582" spans="2:5">
      <c r="B2582" t="s">
        <v>2351</v>
      </c>
      <c r="C2582">
        <v>17.68</v>
      </c>
      <c r="D2582">
        <f t="shared" si="43"/>
        <v>-0.22285714285714286</v>
      </c>
      <c r="E2582" s="171">
        <v>7.9817559863170229E-3</v>
      </c>
    </row>
    <row r="2583" spans="2:5">
      <c r="B2583" t="s">
        <v>1988</v>
      </c>
      <c r="C2583">
        <v>22.75</v>
      </c>
      <c r="D2583">
        <f t="shared" si="43"/>
        <v>0.28531073446327687</v>
      </c>
      <c r="E2583" s="171">
        <v>7.975188303057143E-3</v>
      </c>
    </row>
    <row r="2584" spans="2:5">
      <c r="B2584" t="s">
        <v>2411</v>
      </c>
      <c r="C2584">
        <v>17.7</v>
      </c>
      <c r="D2584">
        <f t="shared" si="43"/>
        <v>0.55536028119507896</v>
      </c>
      <c r="E2584" s="171">
        <v>7.972665148063815E-3</v>
      </c>
    </row>
    <row r="2585" spans="2:5">
      <c r="B2585" t="s">
        <v>3221</v>
      </c>
      <c r="C2585">
        <v>11.38</v>
      </c>
      <c r="D2585">
        <f t="shared" si="43"/>
        <v>-0.35815002820078962</v>
      </c>
      <c r="E2585" s="171">
        <v>7.971656333038233E-3</v>
      </c>
    </row>
    <row r="2586" spans="2:5">
      <c r="B2586" t="s">
        <v>3013</v>
      </c>
      <c r="C2586">
        <v>17.73</v>
      </c>
      <c r="D2586">
        <f t="shared" si="43"/>
        <v>0.39936858721389112</v>
      </c>
      <c r="E2586" s="171">
        <v>7.9590676520750747E-3</v>
      </c>
    </row>
    <row r="2587" spans="2:5">
      <c r="B2587" t="s">
        <v>3732</v>
      </c>
      <c r="C2587">
        <v>12.67</v>
      </c>
      <c r="D2587">
        <f t="shared" si="43"/>
        <v>0</v>
      </c>
      <c r="E2587" s="171">
        <v>7.9554494828957545E-3</v>
      </c>
    </row>
    <row r="2588" spans="2:5">
      <c r="B2588" t="s">
        <v>4959</v>
      </c>
      <c r="C2588">
        <v>12.67</v>
      </c>
      <c r="D2588">
        <f t="shared" si="43"/>
        <v>-0.37555446032528339</v>
      </c>
      <c r="E2588" s="171">
        <v>7.9554494828957545E-3</v>
      </c>
    </row>
    <row r="2589" spans="2:5">
      <c r="B2589" t="s">
        <v>2307</v>
      </c>
      <c r="C2589">
        <v>20.29</v>
      </c>
      <c r="D2589">
        <f t="shared" si="43"/>
        <v>-5.8905380333951748E-2</v>
      </c>
      <c r="E2589" s="171">
        <v>7.9483358171882831E-3</v>
      </c>
    </row>
    <row r="2590" spans="2:5">
      <c r="B2590" t="s">
        <v>1998</v>
      </c>
      <c r="C2590">
        <v>21.56</v>
      </c>
      <c r="D2590">
        <f t="shared" si="43"/>
        <v>1.8293963254593173</v>
      </c>
      <c r="E2590" s="171">
        <v>7.9476390836838787E-3</v>
      </c>
    </row>
    <row r="2591" spans="2:5">
      <c r="B2591" t="s">
        <v>5425</v>
      </c>
      <c r="C2591">
        <v>7.62</v>
      </c>
      <c r="D2591">
        <f t="shared" si="43"/>
        <v>5</v>
      </c>
      <c r="E2591" s="171">
        <v>7.936507936508002E-3</v>
      </c>
    </row>
    <row r="2592" spans="2:5">
      <c r="B2592" t="s">
        <v>6296</v>
      </c>
      <c r="C2592">
        <v>1.27</v>
      </c>
      <c r="D2592">
        <f t="shared" si="43"/>
        <v>0</v>
      </c>
      <c r="E2592" s="171">
        <v>7.936507936507943E-3</v>
      </c>
    </row>
    <row r="2593" spans="2:5">
      <c r="B2593" t="s">
        <v>6494</v>
      </c>
      <c r="C2593">
        <v>1.27</v>
      </c>
      <c r="D2593">
        <f t="shared" si="43"/>
        <v>-0.5</v>
      </c>
      <c r="E2593" s="171">
        <v>7.936507936507943E-3</v>
      </c>
    </row>
    <row r="2594" spans="2:5">
      <c r="B2594" t="s">
        <v>7715</v>
      </c>
      <c r="C2594">
        <v>2.54</v>
      </c>
      <c r="D2594">
        <f t="shared" si="43"/>
        <v>-0.87524557956778004</v>
      </c>
      <c r="E2594" s="171">
        <v>7.936507936507943E-3</v>
      </c>
    </row>
    <row r="2595" spans="2:5">
      <c r="B2595" t="s">
        <v>1895</v>
      </c>
      <c r="C2595">
        <v>20.36</v>
      </c>
      <c r="D2595">
        <f t="shared" si="43"/>
        <v>0.33333333333333331</v>
      </c>
      <c r="E2595" s="171">
        <v>7.9207920792079278E-3</v>
      </c>
    </row>
    <row r="2596" spans="2:5">
      <c r="B2596" t="s">
        <v>4072</v>
      </c>
      <c r="C2596">
        <v>15.27</v>
      </c>
      <c r="D2596">
        <f t="shared" si="43"/>
        <v>-0.8712587471545401</v>
      </c>
      <c r="E2596" s="171">
        <v>7.9207920792078688E-3</v>
      </c>
    </row>
    <row r="2597" spans="2:5">
      <c r="B2597" t="s">
        <v>749</v>
      </c>
      <c r="C2597">
        <v>118.61</v>
      </c>
      <c r="D2597">
        <f t="shared" si="43"/>
        <v>5.1872717788210743</v>
      </c>
      <c r="E2597" s="171">
        <v>7.902787219578454E-3</v>
      </c>
    </row>
    <row r="2598" spans="2:5">
      <c r="B2598" t="s">
        <v>1925</v>
      </c>
      <c r="C2598">
        <v>19.170000000000002</v>
      </c>
      <c r="D2598">
        <f t="shared" si="43"/>
        <v>0.66550825369244149</v>
      </c>
      <c r="E2598" s="171">
        <v>7.8864353312303962E-3</v>
      </c>
    </row>
    <row r="2599" spans="2:5">
      <c r="B2599" t="s">
        <v>2874</v>
      </c>
      <c r="C2599">
        <v>11.51</v>
      </c>
      <c r="D2599">
        <f t="shared" si="43"/>
        <v>0.12402343749999996</v>
      </c>
      <c r="E2599" s="171">
        <v>7.8809106830122471E-3</v>
      </c>
    </row>
    <row r="2600" spans="2:5">
      <c r="B2600" t="s">
        <v>4894</v>
      </c>
      <c r="C2600">
        <v>10.24</v>
      </c>
      <c r="D2600">
        <f t="shared" si="43"/>
        <v>7.0000000000000009</v>
      </c>
      <c r="E2600" s="171">
        <v>7.8740157480315029E-3</v>
      </c>
    </row>
    <row r="2601" spans="2:5">
      <c r="B2601" t="s">
        <v>6305</v>
      </c>
      <c r="C2601">
        <v>1.28</v>
      </c>
      <c r="D2601">
        <f t="shared" si="43"/>
        <v>-0.95243403939056104</v>
      </c>
      <c r="E2601" s="171">
        <v>7.8740157480315029E-3</v>
      </c>
    </row>
    <row r="2602" spans="2:5">
      <c r="B2602" t="s">
        <v>1442</v>
      </c>
      <c r="C2602">
        <v>26.91</v>
      </c>
      <c r="D2602">
        <f t="shared" si="43"/>
        <v>2.499349804941482</v>
      </c>
      <c r="E2602" s="171">
        <v>7.8651685393258744E-3</v>
      </c>
    </row>
    <row r="2603" spans="2:5">
      <c r="B2603" t="s">
        <v>5416</v>
      </c>
      <c r="C2603">
        <v>7.69</v>
      </c>
      <c r="D2603">
        <f t="shared" si="43"/>
        <v>-0.45460992907801412</v>
      </c>
      <c r="E2603" s="171">
        <v>7.8636959370904976E-3</v>
      </c>
    </row>
    <row r="2604" spans="2:5">
      <c r="B2604" t="s">
        <v>3095</v>
      </c>
      <c r="C2604">
        <v>14.1</v>
      </c>
      <c r="D2604">
        <f t="shared" si="43"/>
        <v>-0.47719688542825361</v>
      </c>
      <c r="E2604" s="171">
        <v>7.8627591136525687E-3</v>
      </c>
    </row>
    <row r="2605" spans="2:5">
      <c r="B2605" t="s">
        <v>2196</v>
      </c>
      <c r="C2605">
        <v>26.97</v>
      </c>
      <c r="D2605">
        <f t="shared" si="43"/>
        <v>0.39885892116182559</v>
      </c>
      <c r="E2605" s="171">
        <v>7.847533632286895E-3</v>
      </c>
    </row>
    <row r="2606" spans="2:5">
      <c r="B2606" t="s">
        <v>4122</v>
      </c>
      <c r="C2606">
        <v>19.28</v>
      </c>
      <c r="D2606">
        <f t="shared" si="43"/>
        <v>1.1422222222222222</v>
      </c>
      <c r="E2606" s="171">
        <v>7.8410872974386901E-3</v>
      </c>
    </row>
    <row r="2607" spans="2:5">
      <c r="B2607" t="s">
        <v>2657</v>
      </c>
      <c r="C2607">
        <v>9</v>
      </c>
      <c r="D2607">
        <f t="shared" si="43"/>
        <v>-0.53343701399688959</v>
      </c>
      <c r="E2607" s="171">
        <v>7.838745800671924E-3</v>
      </c>
    </row>
    <row r="2608" spans="2:5">
      <c r="B2608" t="s">
        <v>3046</v>
      </c>
      <c r="C2608">
        <v>19.29</v>
      </c>
      <c r="D2608">
        <f t="shared" si="43"/>
        <v>0.49883449883449887</v>
      </c>
      <c r="E2608" s="171">
        <v>7.8369905956112099E-3</v>
      </c>
    </row>
    <row r="2609" spans="2:5">
      <c r="B2609" t="s">
        <v>1606</v>
      </c>
      <c r="C2609">
        <v>12.87</v>
      </c>
      <c r="D2609">
        <f t="shared" si="43"/>
        <v>-0.33419555095706155</v>
      </c>
      <c r="E2609" s="171">
        <v>7.8308535630383438E-3</v>
      </c>
    </row>
    <row r="2610" spans="2:5">
      <c r="B2610" t="s">
        <v>3990</v>
      </c>
      <c r="C2610">
        <v>19.329999999999998</v>
      </c>
      <c r="D2610">
        <f t="shared" si="43"/>
        <v>0.49844961240310059</v>
      </c>
      <c r="E2610" s="171">
        <v>7.8206465067778199E-3</v>
      </c>
    </row>
    <row r="2611" spans="2:5">
      <c r="B2611" t="s">
        <v>1595</v>
      </c>
      <c r="C2611">
        <v>12.9</v>
      </c>
      <c r="D2611">
        <f t="shared" si="43"/>
        <v>-0.90752025234783851</v>
      </c>
      <c r="E2611" s="171">
        <v>7.8124999999999722E-3</v>
      </c>
    </row>
    <row r="2612" spans="2:5">
      <c r="B2612" t="s">
        <v>685</v>
      </c>
      <c r="C2612">
        <v>139.49</v>
      </c>
      <c r="D2612">
        <f t="shared" si="43"/>
        <v>12.451301832208294</v>
      </c>
      <c r="E2612" s="171">
        <v>7.8029044144210143E-3</v>
      </c>
    </row>
    <row r="2613" spans="2:5">
      <c r="B2613" t="s">
        <v>3342</v>
      </c>
      <c r="C2613">
        <v>10.37</v>
      </c>
      <c r="D2613">
        <f t="shared" si="43"/>
        <v>0.14207048458149771</v>
      </c>
      <c r="E2613" s="171">
        <v>7.7745383867832921E-3</v>
      </c>
    </row>
    <row r="2614" spans="2:5">
      <c r="B2614" t="s">
        <v>5208</v>
      </c>
      <c r="C2614">
        <v>9.08</v>
      </c>
      <c r="D2614">
        <f t="shared" si="43"/>
        <v>-0.94862219204436138</v>
      </c>
      <c r="E2614" s="171">
        <v>7.7691453940066909E-3</v>
      </c>
    </row>
    <row r="2615" spans="2:5">
      <c r="B2615" t="s">
        <v>611</v>
      </c>
      <c r="C2615">
        <v>176.73</v>
      </c>
      <c r="D2615">
        <f t="shared" si="43"/>
        <v>5.7894736842105257</v>
      </c>
      <c r="E2615" s="171">
        <v>7.7550322175969962E-3</v>
      </c>
    </row>
    <row r="2616" spans="2:5">
      <c r="B2616" t="s">
        <v>2220</v>
      </c>
      <c r="C2616">
        <v>26.03</v>
      </c>
      <c r="D2616">
        <f t="shared" si="43"/>
        <v>-1.1511895625478737E-3</v>
      </c>
      <c r="E2616" s="171">
        <v>7.742934572202975E-3</v>
      </c>
    </row>
    <row r="2617" spans="2:5">
      <c r="B2617" t="s">
        <v>2206</v>
      </c>
      <c r="C2617">
        <v>26.06</v>
      </c>
      <c r="D2617">
        <f t="shared" si="43"/>
        <v>0.99846625766871167</v>
      </c>
      <c r="E2617" s="171">
        <v>7.7339520494972662E-3</v>
      </c>
    </row>
    <row r="2618" spans="2:5">
      <c r="B2618" t="s">
        <v>2517</v>
      </c>
      <c r="C2618">
        <v>13.04</v>
      </c>
      <c r="D2618">
        <f t="shared" si="43"/>
        <v>-0.33638676844783716</v>
      </c>
      <c r="E2618" s="171">
        <v>7.7279752704791076E-3</v>
      </c>
    </row>
    <row r="2619" spans="2:5">
      <c r="B2619" t="s">
        <v>4120</v>
      </c>
      <c r="C2619">
        <v>19.649999999999999</v>
      </c>
      <c r="D2619">
        <f t="shared" si="43"/>
        <v>-0.55882352941176472</v>
      </c>
      <c r="E2619" s="171">
        <v>7.692307692307619E-3</v>
      </c>
    </row>
    <row r="2620" spans="2:5">
      <c r="B2620" t="s">
        <v>1110</v>
      </c>
      <c r="C2620">
        <v>44.54</v>
      </c>
      <c r="D2620">
        <f t="shared" si="43"/>
        <v>-0.65314227863873531</v>
      </c>
      <c r="E2620" s="171">
        <v>7.6923076923076086E-3</v>
      </c>
    </row>
    <row r="2621" spans="2:5">
      <c r="B2621" t="s">
        <v>736</v>
      </c>
      <c r="C2621">
        <v>128.41</v>
      </c>
      <c r="D2621">
        <f t="shared" si="43"/>
        <v>-0.22331095384987609</v>
      </c>
      <c r="E2621" s="171">
        <v>7.6904967433099715E-3</v>
      </c>
    </row>
    <row r="2622" spans="2:5">
      <c r="B2622" t="s">
        <v>576</v>
      </c>
      <c r="C2622">
        <v>165.33</v>
      </c>
      <c r="D2622">
        <f t="shared" si="43"/>
        <v>14.730732635585159</v>
      </c>
      <c r="E2622" s="171">
        <v>7.679648930334731E-3</v>
      </c>
    </row>
    <row r="2623" spans="2:5">
      <c r="B2623" t="s">
        <v>2816</v>
      </c>
      <c r="C2623">
        <v>10.51</v>
      </c>
      <c r="D2623">
        <f t="shared" si="43"/>
        <v>-0.11158072696534237</v>
      </c>
      <c r="E2623" s="171">
        <v>7.6701821668264695E-3</v>
      </c>
    </row>
    <row r="2624" spans="2:5">
      <c r="B2624" t="s">
        <v>2622</v>
      </c>
      <c r="C2624">
        <v>11.83</v>
      </c>
      <c r="D2624">
        <f t="shared" si="43"/>
        <v>-0.7364081996434938</v>
      </c>
      <c r="E2624" s="171">
        <v>7.6660988074957288E-3</v>
      </c>
    </row>
    <row r="2625" spans="2:5">
      <c r="B2625" t="s">
        <v>1109</v>
      </c>
      <c r="C2625">
        <v>44.88</v>
      </c>
      <c r="D2625">
        <f t="shared" si="43"/>
        <v>1.6138613861386137</v>
      </c>
      <c r="E2625" s="171">
        <v>7.6335877862596189E-3</v>
      </c>
    </row>
    <row r="2626" spans="2:5">
      <c r="B2626" t="s">
        <v>4196</v>
      </c>
      <c r="C2626">
        <v>17.170000000000002</v>
      </c>
      <c r="D2626">
        <f t="shared" si="43"/>
        <v>-7.2393300918422457E-2</v>
      </c>
      <c r="E2626" s="171">
        <v>7.6291079812208082E-3</v>
      </c>
    </row>
    <row r="2627" spans="2:5">
      <c r="B2627" t="s">
        <v>3869</v>
      </c>
      <c r="C2627">
        <v>18.510000000000002</v>
      </c>
      <c r="D2627">
        <f t="shared" ref="D2627:D2690" si="44">(C2627-C2628)/C2628</f>
        <v>-0.66696653472472101</v>
      </c>
      <c r="E2627" s="171">
        <v>7.6211213935765141E-3</v>
      </c>
    </row>
    <row r="2628" spans="2:5">
      <c r="B2628" t="s">
        <v>1149</v>
      </c>
      <c r="C2628">
        <v>55.58</v>
      </c>
      <c r="D2628">
        <f t="shared" si="44"/>
        <v>19.973584905660378</v>
      </c>
      <c r="E2628" s="171">
        <v>7.6142131979695746E-3</v>
      </c>
    </row>
    <row r="2629" spans="2:5">
      <c r="B2629" t="s">
        <v>7681</v>
      </c>
      <c r="C2629">
        <v>2.65</v>
      </c>
      <c r="D2629">
        <f t="shared" si="44"/>
        <v>-0.79999999999999993</v>
      </c>
      <c r="E2629" s="171">
        <v>7.6045627376425924E-3</v>
      </c>
    </row>
    <row r="2630" spans="2:5">
      <c r="B2630" t="s">
        <v>3206</v>
      </c>
      <c r="C2630">
        <v>13.25</v>
      </c>
      <c r="D2630">
        <f t="shared" si="44"/>
        <v>-0.89263430840288471</v>
      </c>
      <c r="E2630" s="171">
        <v>7.6045627376425586E-3</v>
      </c>
    </row>
    <row r="2631" spans="2:5">
      <c r="B2631" t="s">
        <v>770</v>
      </c>
      <c r="C2631">
        <v>123.41</v>
      </c>
      <c r="D2631">
        <f t="shared" si="44"/>
        <v>17.585843373493976</v>
      </c>
      <c r="E2631" s="171">
        <v>7.5930764206400443E-3</v>
      </c>
    </row>
    <row r="2632" spans="2:5">
      <c r="B2632" t="s">
        <v>5667</v>
      </c>
      <c r="C2632">
        <v>6.64</v>
      </c>
      <c r="D2632">
        <f t="shared" si="44"/>
        <v>3.9924812030075181</v>
      </c>
      <c r="E2632" s="171">
        <v>7.5872534142640098E-3</v>
      </c>
    </row>
    <row r="2633" spans="2:5">
      <c r="B2633" t="s">
        <v>6127</v>
      </c>
      <c r="C2633">
        <v>1.33</v>
      </c>
      <c r="D2633">
        <f t="shared" si="44"/>
        <v>-0.92316580011554017</v>
      </c>
      <c r="E2633" s="171">
        <v>7.575757575757582E-3</v>
      </c>
    </row>
    <row r="2634" spans="2:5">
      <c r="B2634" t="s">
        <v>2388</v>
      </c>
      <c r="C2634">
        <v>17.309999999999999</v>
      </c>
      <c r="D2634">
        <f t="shared" si="44"/>
        <v>-0.2354240282685513</v>
      </c>
      <c r="E2634" s="171">
        <v>7.5669383003491852E-3</v>
      </c>
    </row>
    <row r="2635" spans="2:5">
      <c r="B2635" t="s">
        <v>2047</v>
      </c>
      <c r="C2635">
        <v>22.64</v>
      </c>
      <c r="D2635">
        <f t="shared" si="44"/>
        <v>0.21394101876675614</v>
      </c>
      <c r="E2635" s="171">
        <v>7.5656430796618478E-3</v>
      </c>
    </row>
    <row r="2636" spans="2:5">
      <c r="B2636" t="s">
        <v>3868</v>
      </c>
      <c r="C2636">
        <v>18.649999999999999</v>
      </c>
      <c r="D2636">
        <f t="shared" si="44"/>
        <v>-0.62193391445367929</v>
      </c>
      <c r="E2636" s="171">
        <v>7.563479200432037E-3</v>
      </c>
    </row>
    <row r="2637" spans="2:5">
      <c r="B2637" t="s">
        <v>1205</v>
      </c>
      <c r="C2637">
        <v>49.33</v>
      </c>
      <c r="D2637">
        <f t="shared" si="44"/>
        <v>2.3603542234332426</v>
      </c>
      <c r="E2637" s="171">
        <v>7.5571895424836081E-3</v>
      </c>
    </row>
    <row r="2638" spans="2:5">
      <c r="B2638" t="s">
        <v>1754</v>
      </c>
      <c r="C2638">
        <v>14.68</v>
      </c>
      <c r="D2638">
        <f t="shared" si="44"/>
        <v>1.1976047904191618</v>
      </c>
      <c r="E2638" s="171">
        <v>7.5497597803705855E-3</v>
      </c>
    </row>
    <row r="2639" spans="2:5">
      <c r="B2639" t="s">
        <v>5476</v>
      </c>
      <c r="C2639">
        <v>6.68</v>
      </c>
      <c r="D2639">
        <f t="shared" si="44"/>
        <v>-0.54588715159755274</v>
      </c>
      <c r="E2639" s="171">
        <v>7.541478129713397E-3</v>
      </c>
    </row>
    <row r="2640" spans="2:5">
      <c r="B2640" t="s">
        <v>3603</v>
      </c>
      <c r="C2640">
        <v>14.71</v>
      </c>
      <c r="D2640">
        <f t="shared" si="44"/>
        <v>0.37220149253731344</v>
      </c>
      <c r="E2640" s="171">
        <v>7.5342465753425484E-3</v>
      </c>
    </row>
    <row r="2641" spans="2:5">
      <c r="B2641" t="s">
        <v>2822</v>
      </c>
      <c r="C2641">
        <v>10.72</v>
      </c>
      <c r="D2641">
        <f t="shared" si="44"/>
        <v>0.14164004259850904</v>
      </c>
      <c r="E2641" s="171">
        <v>7.5187969924812095E-3</v>
      </c>
    </row>
    <row r="2642" spans="2:5">
      <c r="B2642" t="s">
        <v>5128</v>
      </c>
      <c r="C2642">
        <v>9.39</v>
      </c>
      <c r="D2642">
        <f t="shared" si="44"/>
        <v>-2.1253985122209962E-3</v>
      </c>
      <c r="E2642" s="171">
        <v>7.5107296137339359E-3</v>
      </c>
    </row>
    <row r="2643" spans="2:5">
      <c r="B2643" t="s">
        <v>4859</v>
      </c>
      <c r="C2643">
        <v>9.41</v>
      </c>
      <c r="D2643">
        <f t="shared" si="44"/>
        <v>-0.90791662589294453</v>
      </c>
      <c r="E2643" s="171">
        <v>7.4946466809422147E-3</v>
      </c>
    </row>
    <row r="2644" spans="2:5">
      <c r="B2644" t="s">
        <v>885</v>
      </c>
      <c r="C2644">
        <v>102.19</v>
      </c>
      <c r="D2644">
        <f t="shared" si="44"/>
        <v>5.5354745430135285E-2</v>
      </c>
      <c r="E2644" s="171">
        <v>7.4928522133490176E-3</v>
      </c>
    </row>
    <row r="2645" spans="2:5">
      <c r="B2645" t="s">
        <v>1003</v>
      </c>
      <c r="C2645">
        <v>96.83</v>
      </c>
      <c r="D2645">
        <f t="shared" si="44"/>
        <v>9.2791932059447984</v>
      </c>
      <c r="E2645" s="171">
        <v>7.4914160857350838E-3</v>
      </c>
    </row>
    <row r="2646" spans="2:5">
      <c r="B2646" t="s">
        <v>5237</v>
      </c>
      <c r="C2646">
        <v>9.42</v>
      </c>
      <c r="D2646">
        <f t="shared" si="44"/>
        <v>-0.41851851851851851</v>
      </c>
      <c r="E2646" s="171">
        <v>7.4866310160428117E-3</v>
      </c>
    </row>
    <row r="2647" spans="2:5">
      <c r="B2647" t="s">
        <v>2367</v>
      </c>
      <c r="C2647">
        <v>16.2</v>
      </c>
      <c r="D2647">
        <f t="shared" si="44"/>
        <v>-0.29442508710801402</v>
      </c>
      <c r="E2647" s="171">
        <v>7.4626865671642414E-3</v>
      </c>
    </row>
    <row r="2648" spans="2:5">
      <c r="B2648" t="s">
        <v>2127</v>
      </c>
      <c r="C2648">
        <v>22.96</v>
      </c>
      <c r="D2648">
        <f t="shared" si="44"/>
        <v>6.0998151571164519E-2</v>
      </c>
      <c r="E2648" s="171">
        <v>7.4594120228171001E-3</v>
      </c>
    </row>
    <row r="2649" spans="2:5">
      <c r="B2649" t="s">
        <v>2080</v>
      </c>
      <c r="C2649">
        <v>21.64</v>
      </c>
      <c r="D2649">
        <f t="shared" si="44"/>
        <v>6.6535239034006974E-2</v>
      </c>
      <c r="E2649" s="171">
        <v>7.4487895716946065E-3</v>
      </c>
    </row>
    <row r="2650" spans="2:5">
      <c r="B2650" t="s">
        <v>1902</v>
      </c>
      <c r="C2650">
        <v>20.29</v>
      </c>
      <c r="D2650">
        <f t="shared" si="44"/>
        <v>-0.86612562681446292</v>
      </c>
      <c r="E2650" s="171">
        <v>7.4478649453822527E-3</v>
      </c>
    </row>
    <row r="2651" spans="2:5">
      <c r="B2651" t="s">
        <v>424</v>
      </c>
      <c r="C2651">
        <v>151.56</v>
      </c>
      <c r="D2651">
        <f t="shared" si="44"/>
        <v>4.8675958188153317</v>
      </c>
      <c r="E2651" s="171">
        <v>7.444828503057728E-3</v>
      </c>
    </row>
    <row r="2652" spans="2:5">
      <c r="B2652" t="s">
        <v>4559</v>
      </c>
      <c r="C2652">
        <v>25.83</v>
      </c>
      <c r="D2652">
        <f t="shared" si="44"/>
        <v>17.992647058823529</v>
      </c>
      <c r="E2652" s="171">
        <v>7.4102964118563852E-3</v>
      </c>
    </row>
    <row r="2653" spans="2:5">
      <c r="B2653" t="s">
        <v>6120</v>
      </c>
      <c r="C2653">
        <v>1.36</v>
      </c>
      <c r="D2653">
        <f t="shared" si="44"/>
        <v>0</v>
      </c>
      <c r="E2653" s="171">
        <v>7.4074074074074138E-3</v>
      </c>
    </row>
    <row r="2654" spans="2:5">
      <c r="B2654" t="s">
        <v>6122</v>
      </c>
      <c r="C2654">
        <v>1.36</v>
      </c>
      <c r="D2654">
        <f t="shared" si="44"/>
        <v>0</v>
      </c>
      <c r="E2654" s="171">
        <v>7.4074074074074138E-3</v>
      </c>
    </row>
    <row r="2655" spans="2:5">
      <c r="B2655" t="s">
        <v>6308</v>
      </c>
      <c r="C2655">
        <v>1.36</v>
      </c>
      <c r="D2655">
        <f t="shared" si="44"/>
        <v>0</v>
      </c>
      <c r="E2655" s="171">
        <v>7.4074074074074138E-3</v>
      </c>
    </row>
    <row r="2656" spans="2:5">
      <c r="B2656" t="s">
        <v>6917</v>
      </c>
      <c r="C2656">
        <v>1.36</v>
      </c>
      <c r="D2656">
        <f t="shared" si="44"/>
        <v>-0.9002932551319649</v>
      </c>
      <c r="E2656" s="171">
        <v>7.4074074074074138E-3</v>
      </c>
    </row>
    <row r="2657" spans="2:5">
      <c r="B2657" t="s">
        <v>2942</v>
      </c>
      <c r="C2657">
        <v>13.64</v>
      </c>
      <c r="D2657">
        <f t="shared" si="44"/>
        <v>-0.28661087866108786</v>
      </c>
      <c r="E2657" s="171">
        <v>7.3855243722305338E-3</v>
      </c>
    </row>
    <row r="2658" spans="2:5">
      <c r="B2658" t="s">
        <v>3948</v>
      </c>
      <c r="C2658">
        <v>19.12</v>
      </c>
      <c r="D2658">
        <f t="shared" si="44"/>
        <v>-0.88346437496190644</v>
      </c>
      <c r="E2658" s="171">
        <v>7.3761854583772688E-3</v>
      </c>
    </row>
    <row r="2659" spans="2:5">
      <c r="B2659" t="s">
        <v>577</v>
      </c>
      <c r="C2659">
        <v>164.07</v>
      </c>
      <c r="D2659">
        <f t="shared" si="44"/>
        <v>10.993421052631579</v>
      </c>
      <c r="E2659" s="171">
        <v>7.3678393811014223E-3</v>
      </c>
    </row>
    <row r="2660" spans="2:5">
      <c r="B2660" t="s">
        <v>2939</v>
      </c>
      <c r="C2660">
        <v>13.68</v>
      </c>
      <c r="D2660">
        <f t="shared" si="44"/>
        <v>0.66423357664233562</v>
      </c>
      <c r="E2660" s="171">
        <v>7.3637702503681624E-3</v>
      </c>
    </row>
    <row r="2661" spans="2:5">
      <c r="B2661" t="s">
        <v>3293</v>
      </c>
      <c r="C2661">
        <v>8.2200000000000006</v>
      </c>
      <c r="D2661">
        <f t="shared" si="44"/>
        <v>5</v>
      </c>
      <c r="E2661" s="171">
        <v>7.3529411764706488E-3</v>
      </c>
    </row>
    <row r="2662" spans="2:5">
      <c r="B2662" t="s">
        <v>6118</v>
      </c>
      <c r="C2662">
        <v>1.37</v>
      </c>
      <c r="D2662">
        <f t="shared" si="44"/>
        <v>0</v>
      </c>
      <c r="E2662" s="171">
        <v>7.3529411764705942E-3</v>
      </c>
    </row>
    <row r="2663" spans="2:5">
      <c r="B2663" t="s">
        <v>6167</v>
      </c>
      <c r="C2663">
        <v>1.37</v>
      </c>
      <c r="D2663">
        <f t="shared" si="44"/>
        <v>0</v>
      </c>
      <c r="E2663" s="171">
        <v>7.3529411764705942E-3</v>
      </c>
    </row>
    <row r="2664" spans="2:5">
      <c r="B2664" t="s">
        <v>6957</v>
      </c>
      <c r="C2664">
        <v>1.37</v>
      </c>
      <c r="D2664">
        <f t="shared" si="44"/>
        <v>-0.98980654761904763</v>
      </c>
      <c r="E2664" s="171">
        <v>7.3529411764705942E-3</v>
      </c>
    </row>
    <row r="2665" spans="2:5">
      <c r="B2665" t="s">
        <v>445</v>
      </c>
      <c r="C2665">
        <v>134.4</v>
      </c>
      <c r="D2665">
        <f t="shared" si="44"/>
        <v>23.480874316939889</v>
      </c>
      <c r="E2665" s="171">
        <v>7.3452256033579542E-3</v>
      </c>
    </row>
    <row r="2666" spans="2:5">
      <c r="B2666" t="s">
        <v>5705</v>
      </c>
      <c r="C2666">
        <v>5.49</v>
      </c>
      <c r="D2666">
        <f t="shared" si="44"/>
        <v>-0.73375363724539278</v>
      </c>
      <c r="E2666" s="171">
        <v>7.3394495412844101E-3</v>
      </c>
    </row>
    <row r="2667" spans="2:5">
      <c r="B2667" t="s">
        <v>4107</v>
      </c>
      <c r="C2667">
        <v>20.62</v>
      </c>
      <c r="D2667">
        <f t="shared" si="44"/>
        <v>-0.85449156728530096</v>
      </c>
      <c r="E2667" s="171">
        <v>7.3277967757695234E-3</v>
      </c>
    </row>
    <row r="2668" spans="2:5">
      <c r="B2668" t="s">
        <v>477</v>
      </c>
      <c r="C2668">
        <v>141.71</v>
      </c>
      <c r="D2668">
        <f t="shared" si="44"/>
        <v>16.156174334140438</v>
      </c>
      <c r="E2668" s="171">
        <v>7.3215808928063768E-3</v>
      </c>
    </row>
    <row r="2669" spans="2:5">
      <c r="B2669" t="s">
        <v>5180</v>
      </c>
      <c r="C2669">
        <v>8.26</v>
      </c>
      <c r="D2669">
        <f t="shared" si="44"/>
        <v>-0.92415756128913773</v>
      </c>
      <c r="E2669" s="171">
        <v>7.3170731707317685E-3</v>
      </c>
    </row>
    <row r="2670" spans="2:5">
      <c r="B2670" t="s">
        <v>846</v>
      </c>
      <c r="C2670">
        <v>108.91</v>
      </c>
      <c r="D2670">
        <f t="shared" si="44"/>
        <v>6.174571805006587</v>
      </c>
      <c r="E2670" s="171">
        <v>7.3066962634109507E-3</v>
      </c>
    </row>
    <row r="2671" spans="2:5">
      <c r="B2671" t="s">
        <v>4055</v>
      </c>
      <c r="C2671">
        <v>15.18</v>
      </c>
      <c r="D2671">
        <f t="shared" si="44"/>
        <v>10.000000000000002</v>
      </c>
      <c r="E2671" s="171">
        <v>7.2992700729926632E-3</v>
      </c>
    </row>
    <row r="2672" spans="2:5">
      <c r="B2672" t="s">
        <v>6166</v>
      </c>
      <c r="C2672">
        <v>1.38</v>
      </c>
      <c r="D2672">
        <f t="shared" si="44"/>
        <v>-0.87522603978300173</v>
      </c>
      <c r="E2672" s="171">
        <v>7.2992700729925444E-3</v>
      </c>
    </row>
    <row r="2673" spans="2:5">
      <c r="B2673" t="s">
        <v>2571</v>
      </c>
      <c r="C2673">
        <v>11.06</v>
      </c>
      <c r="D2673">
        <f t="shared" si="44"/>
        <v>-0.89885688157293098</v>
      </c>
      <c r="E2673" s="171">
        <v>7.2859744990892593E-3</v>
      </c>
    </row>
    <row r="2674" spans="2:5">
      <c r="B2674" t="s">
        <v>842</v>
      </c>
      <c r="C2674">
        <v>109.35</v>
      </c>
      <c r="D2674">
        <f t="shared" si="44"/>
        <v>5.0749999999999993</v>
      </c>
      <c r="E2674" s="171">
        <v>7.2770817980839352E-3</v>
      </c>
    </row>
    <row r="2675" spans="2:5">
      <c r="B2675" t="s">
        <v>4000</v>
      </c>
      <c r="C2675">
        <v>18</v>
      </c>
      <c r="D2675">
        <f t="shared" si="44"/>
        <v>8.1081081081081169E-2</v>
      </c>
      <c r="E2675" s="171">
        <v>7.2747621712366539E-3</v>
      </c>
    </row>
    <row r="2676" spans="2:5">
      <c r="B2676" t="s">
        <v>4028</v>
      </c>
      <c r="C2676">
        <v>16.649999999999999</v>
      </c>
      <c r="D2676">
        <f t="shared" si="44"/>
        <v>-0.14307771487390639</v>
      </c>
      <c r="E2676" s="171">
        <v>7.2595281306713508E-3</v>
      </c>
    </row>
    <row r="2677" spans="2:5">
      <c r="B2677" t="s">
        <v>3859</v>
      </c>
      <c r="C2677">
        <v>19.43</v>
      </c>
      <c r="D2677">
        <f t="shared" si="44"/>
        <v>0.99897119341563767</v>
      </c>
      <c r="E2677" s="171">
        <v>7.2576464489373027E-3</v>
      </c>
    </row>
    <row r="2678" spans="2:5">
      <c r="B2678" t="s">
        <v>3325</v>
      </c>
      <c r="C2678">
        <v>9.7200000000000006</v>
      </c>
      <c r="D2678">
        <f t="shared" si="44"/>
        <v>-0.93864411059209696</v>
      </c>
      <c r="E2678" s="171">
        <v>7.2538860103627239E-3</v>
      </c>
    </row>
    <row r="2679" spans="2:5">
      <c r="B2679" t="s">
        <v>414</v>
      </c>
      <c r="C2679">
        <v>158.41999999999999</v>
      </c>
      <c r="D2679">
        <f t="shared" si="44"/>
        <v>112.97122302158274</v>
      </c>
      <c r="E2679" s="171">
        <v>7.2482197355034734E-3</v>
      </c>
    </row>
    <row r="2680" spans="2:5">
      <c r="B2680" t="s">
        <v>6653</v>
      </c>
      <c r="C2680">
        <v>1.39</v>
      </c>
      <c r="D2680">
        <f t="shared" si="44"/>
        <v>0</v>
      </c>
      <c r="E2680" s="171">
        <v>7.2463768115942099E-3</v>
      </c>
    </row>
    <row r="2681" spans="2:5">
      <c r="B2681" t="s">
        <v>6944</v>
      </c>
      <c r="C2681">
        <v>1.39</v>
      </c>
      <c r="D2681">
        <f t="shared" si="44"/>
        <v>-0.9333652924256951</v>
      </c>
      <c r="E2681" s="171">
        <v>7.2463768115942099E-3</v>
      </c>
    </row>
    <row r="2682" spans="2:5">
      <c r="B2682" t="s">
        <v>3923</v>
      </c>
      <c r="C2682">
        <v>20.86</v>
      </c>
      <c r="D2682">
        <f t="shared" si="44"/>
        <v>-0.54592947322594687</v>
      </c>
      <c r="E2682" s="171">
        <v>7.2428778367937506E-3</v>
      </c>
    </row>
    <row r="2683" spans="2:5">
      <c r="B2683" t="s">
        <v>1365</v>
      </c>
      <c r="C2683">
        <v>45.94</v>
      </c>
      <c r="D2683">
        <f t="shared" si="44"/>
        <v>5.5911047345767573</v>
      </c>
      <c r="E2683" s="171">
        <v>7.2352554264415326E-3</v>
      </c>
    </row>
    <row r="2684" spans="2:5">
      <c r="B2684" t="s">
        <v>5466</v>
      </c>
      <c r="C2684">
        <v>6.97</v>
      </c>
      <c r="D2684">
        <f t="shared" si="44"/>
        <v>-0.87187500000000007</v>
      </c>
      <c r="E2684" s="171">
        <v>7.2254335260115354E-3</v>
      </c>
    </row>
    <row r="2685" spans="2:5">
      <c r="B2685" t="s">
        <v>1269</v>
      </c>
      <c r="C2685">
        <v>54.4</v>
      </c>
      <c r="D2685">
        <f t="shared" si="44"/>
        <v>2.2497013142174431</v>
      </c>
      <c r="E2685" s="171">
        <v>7.2208850212923644E-3</v>
      </c>
    </row>
    <row r="2686" spans="2:5">
      <c r="B2686" t="s">
        <v>4185</v>
      </c>
      <c r="C2686">
        <v>16.739999999999998</v>
      </c>
      <c r="D2686">
        <f t="shared" si="44"/>
        <v>0.33174224343675401</v>
      </c>
      <c r="E2686" s="171">
        <v>7.2202166064980408E-3</v>
      </c>
    </row>
    <row r="2687" spans="2:5">
      <c r="B2687" t="s">
        <v>3733</v>
      </c>
      <c r="C2687">
        <v>12.57</v>
      </c>
      <c r="D2687">
        <f t="shared" si="44"/>
        <v>-0.35769034236075625</v>
      </c>
      <c r="E2687" s="171">
        <v>7.2115384615384498E-3</v>
      </c>
    </row>
    <row r="2688" spans="2:5">
      <c r="B2688" t="s">
        <v>3858</v>
      </c>
      <c r="C2688">
        <v>19.57</v>
      </c>
      <c r="D2688">
        <f t="shared" si="44"/>
        <v>-0.22248708780294005</v>
      </c>
      <c r="E2688" s="171">
        <v>7.2053525476068227E-3</v>
      </c>
    </row>
    <row r="2689" spans="2:5">
      <c r="B2689" t="s">
        <v>2209</v>
      </c>
      <c r="C2689">
        <v>25.17</v>
      </c>
      <c r="D2689">
        <f t="shared" si="44"/>
        <v>16.978571428571431</v>
      </c>
      <c r="E2689" s="171">
        <v>7.2028811524611153E-3</v>
      </c>
    </row>
    <row r="2690" spans="2:5">
      <c r="B2690" t="s">
        <v>6488</v>
      </c>
      <c r="C2690">
        <v>1.4</v>
      </c>
      <c r="D2690">
        <f t="shared" si="44"/>
        <v>-0.83353151010701543</v>
      </c>
      <c r="E2690" s="171">
        <v>7.1942446043165541E-3</v>
      </c>
    </row>
    <row r="2691" spans="2:5">
      <c r="B2691" t="s">
        <v>5144</v>
      </c>
      <c r="C2691">
        <v>8.41</v>
      </c>
      <c r="D2691">
        <f t="shared" ref="D2691:D2754" si="45">(C2691-C2692)/C2692</f>
        <v>-0.45460440985732814</v>
      </c>
      <c r="E2691" s="171">
        <v>7.1856287425150298E-3</v>
      </c>
    </row>
    <row r="2692" spans="2:5">
      <c r="B2692" t="s">
        <v>5069</v>
      </c>
      <c r="C2692">
        <v>15.42</v>
      </c>
      <c r="D2692">
        <f t="shared" si="45"/>
        <v>-0.84507183763689342</v>
      </c>
      <c r="E2692" s="171">
        <v>7.1848465055518894E-3</v>
      </c>
    </row>
    <row r="2693" spans="2:5">
      <c r="B2693" t="s">
        <v>899</v>
      </c>
      <c r="C2693">
        <v>99.53</v>
      </c>
      <c r="D2693">
        <f t="shared" si="45"/>
        <v>-0.2052223908009263</v>
      </c>
      <c r="E2693" s="171">
        <v>7.1847804088242054E-3</v>
      </c>
    </row>
    <row r="2694" spans="2:5">
      <c r="B2694" t="s">
        <v>739</v>
      </c>
      <c r="C2694">
        <v>125.23</v>
      </c>
      <c r="D2694">
        <f t="shared" si="45"/>
        <v>7.0793548387096781</v>
      </c>
      <c r="E2694" s="171">
        <v>7.1577931478204963E-3</v>
      </c>
    </row>
    <row r="2695" spans="2:5">
      <c r="B2695" t="s">
        <v>4737</v>
      </c>
      <c r="C2695">
        <v>15.5</v>
      </c>
      <c r="D2695">
        <f t="shared" si="45"/>
        <v>9.9929078014184398</v>
      </c>
      <c r="E2695" s="171">
        <v>7.1474983755685142E-3</v>
      </c>
    </row>
    <row r="2696" spans="2:5">
      <c r="B2696" t="s">
        <v>6545</v>
      </c>
      <c r="C2696">
        <v>1.41</v>
      </c>
      <c r="D2696">
        <f t="shared" si="45"/>
        <v>-0.93752769162605232</v>
      </c>
      <c r="E2696" s="171">
        <v>7.1428571428571496E-3</v>
      </c>
    </row>
    <row r="2697" spans="2:5">
      <c r="B2697" t="s">
        <v>2037</v>
      </c>
      <c r="C2697">
        <v>22.57</v>
      </c>
      <c r="D2697">
        <f t="shared" si="45"/>
        <v>-0.51545727780163153</v>
      </c>
      <c r="E2697" s="171">
        <v>7.1396697902722066E-3</v>
      </c>
    </row>
    <row r="2698" spans="2:5">
      <c r="B2698" t="s">
        <v>1354</v>
      </c>
      <c r="C2698">
        <v>46.58</v>
      </c>
      <c r="D2698">
        <f t="shared" si="45"/>
        <v>1.3560950935761253</v>
      </c>
      <c r="E2698" s="171">
        <v>7.1351351351350983E-3</v>
      </c>
    </row>
    <row r="2699" spans="2:5">
      <c r="B2699" t="s">
        <v>3976</v>
      </c>
      <c r="C2699">
        <v>19.77</v>
      </c>
      <c r="D2699">
        <f t="shared" si="45"/>
        <v>-0.84100048254785265</v>
      </c>
      <c r="E2699" s="171">
        <v>7.1319409067753733E-3</v>
      </c>
    </row>
    <row r="2700" spans="2:5">
      <c r="B2700" t="s">
        <v>740</v>
      </c>
      <c r="C2700">
        <v>124.34</v>
      </c>
      <c r="D2700">
        <f t="shared" si="45"/>
        <v>0.15762033330229966</v>
      </c>
      <c r="E2700" s="171">
        <v>7.1278146768184811E-3</v>
      </c>
    </row>
    <row r="2701" spans="2:5">
      <c r="B2701" t="s">
        <v>927</v>
      </c>
      <c r="C2701">
        <v>107.41</v>
      </c>
      <c r="D2701">
        <f t="shared" si="45"/>
        <v>36.954063604240282</v>
      </c>
      <c r="E2701" s="171">
        <v>7.1261134552272933E-3</v>
      </c>
    </row>
    <row r="2702" spans="2:5">
      <c r="B2702" t="s">
        <v>7622</v>
      </c>
      <c r="C2702">
        <v>2.83</v>
      </c>
      <c r="D2702">
        <f t="shared" si="45"/>
        <v>-0.77786499215070648</v>
      </c>
      <c r="E2702" s="171">
        <v>7.1174377224199354E-3</v>
      </c>
    </row>
    <row r="2703" spans="2:5">
      <c r="B2703" t="s">
        <v>3581</v>
      </c>
      <c r="C2703">
        <v>12.74</v>
      </c>
      <c r="D2703">
        <f t="shared" si="45"/>
        <v>-0.30836047774158526</v>
      </c>
      <c r="E2703" s="171">
        <v>7.1146245059288422E-3</v>
      </c>
    </row>
    <row r="2704" spans="2:5">
      <c r="B2704" t="s">
        <v>2327</v>
      </c>
      <c r="C2704">
        <v>18.420000000000002</v>
      </c>
      <c r="D2704">
        <f t="shared" si="45"/>
        <v>-7.2040302267002504E-2</v>
      </c>
      <c r="E2704" s="171">
        <v>7.1077091306726388E-3</v>
      </c>
    </row>
    <row r="2705" spans="2:5">
      <c r="B2705" t="s">
        <v>3897</v>
      </c>
      <c r="C2705">
        <v>19.850000000000001</v>
      </c>
      <c r="D2705">
        <f t="shared" si="45"/>
        <v>-1.5090543259556129E-3</v>
      </c>
      <c r="E2705" s="171">
        <v>7.1029934043632956E-3</v>
      </c>
    </row>
    <row r="2706" spans="2:5">
      <c r="B2706" t="s">
        <v>1912</v>
      </c>
      <c r="C2706">
        <v>19.88</v>
      </c>
      <c r="D2706">
        <f t="shared" si="45"/>
        <v>13.000000000000002</v>
      </c>
      <c r="E2706" s="171">
        <v>7.092198581560313E-3</v>
      </c>
    </row>
    <row r="2707" spans="2:5">
      <c r="B2707" t="s">
        <v>6481</v>
      </c>
      <c r="C2707">
        <v>1.42</v>
      </c>
      <c r="D2707">
        <f t="shared" si="45"/>
        <v>-0.83333333333333337</v>
      </c>
      <c r="E2707" s="171">
        <v>7.0921985815602905E-3</v>
      </c>
    </row>
    <row r="2708" spans="2:5">
      <c r="B2708" t="s">
        <v>3300</v>
      </c>
      <c r="C2708">
        <v>8.52</v>
      </c>
      <c r="D2708">
        <f t="shared" si="45"/>
        <v>0.19327731092436976</v>
      </c>
      <c r="E2708" s="171">
        <v>7.0921985815601317E-3</v>
      </c>
    </row>
    <row r="2709" spans="2:5">
      <c r="B2709" t="s">
        <v>5439</v>
      </c>
      <c r="C2709">
        <v>7.14</v>
      </c>
      <c r="D2709">
        <f t="shared" si="45"/>
        <v>-0.96032010670223411</v>
      </c>
      <c r="E2709" s="171">
        <v>7.0521861777150668E-3</v>
      </c>
    </row>
    <row r="2710" spans="2:5">
      <c r="B2710" t="s">
        <v>603</v>
      </c>
      <c r="C2710">
        <v>179.94</v>
      </c>
      <c r="D2710">
        <f t="shared" si="45"/>
        <v>16.976023976023978</v>
      </c>
      <c r="E2710" s="171">
        <v>7.0517125587642206E-3</v>
      </c>
    </row>
    <row r="2711" spans="2:5">
      <c r="B2711" t="s">
        <v>5353</v>
      </c>
      <c r="C2711">
        <v>10.01</v>
      </c>
      <c r="D2711">
        <f t="shared" si="45"/>
        <v>6</v>
      </c>
      <c r="E2711" s="171">
        <v>7.0422535211267893E-3</v>
      </c>
    </row>
    <row r="2712" spans="2:5">
      <c r="B2712" t="s">
        <v>6157</v>
      </c>
      <c r="C2712">
        <v>1.43</v>
      </c>
      <c r="D2712">
        <f t="shared" si="45"/>
        <v>0</v>
      </c>
      <c r="E2712" s="171">
        <v>7.0422535211267668E-3</v>
      </c>
    </row>
    <row r="2713" spans="2:5">
      <c r="B2713" t="s">
        <v>6480</v>
      </c>
      <c r="C2713">
        <v>1.43</v>
      </c>
      <c r="D2713">
        <f t="shared" si="45"/>
        <v>0</v>
      </c>
      <c r="E2713" s="171">
        <v>7.0422535211267668E-3</v>
      </c>
    </row>
    <row r="2714" spans="2:5">
      <c r="B2714" t="s">
        <v>6483</v>
      </c>
      <c r="C2714">
        <v>1.43</v>
      </c>
      <c r="D2714">
        <f t="shared" si="45"/>
        <v>-0.99115427440306814</v>
      </c>
      <c r="E2714" s="171">
        <v>7.0422535211267668E-3</v>
      </c>
    </row>
    <row r="2715" spans="2:5">
      <c r="B2715" t="s">
        <v>537</v>
      </c>
      <c r="C2715">
        <v>161.66</v>
      </c>
      <c r="D2715">
        <f t="shared" si="45"/>
        <v>36.595348837209301</v>
      </c>
      <c r="E2715" s="171">
        <v>7.0391827072820998E-3</v>
      </c>
    </row>
    <row r="2716" spans="2:5">
      <c r="B2716" t="s">
        <v>5544</v>
      </c>
      <c r="C2716">
        <v>4.3</v>
      </c>
      <c r="D2716">
        <f t="shared" si="45"/>
        <v>-0.66769706336939727</v>
      </c>
      <c r="E2716" s="171">
        <v>7.0257611241218388E-3</v>
      </c>
    </row>
    <row r="2717" spans="2:5">
      <c r="B2717" t="s">
        <v>3404</v>
      </c>
      <c r="C2717">
        <v>12.94</v>
      </c>
      <c r="D2717">
        <f t="shared" si="45"/>
        <v>7.9861111111111116</v>
      </c>
      <c r="E2717" s="171">
        <v>7.0038910505836466E-3</v>
      </c>
    </row>
    <row r="2718" spans="2:5">
      <c r="B2718" t="s">
        <v>6946</v>
      </c>
      <c r="C2718">
        <v>1.44</v>
      </c>
      <c r="D2718">
        <f t="shared" si="45"/>
        <v>-0.5</v>
      </c>
      <c r="E2718" s="171">
        <v>6.9930069930069999E-3</v>
      </c>
    </row>
    <row r="2719" spans="2:5">
      <c r="B2719" t="s">
        <v>7653</v>
      </c>
      <c r="C2719">
        <v>2.88</v>
      </c>
      <c r="D2719">
        <f t="shared" si="45"/>
        <v>-0.85742574257425752</v>
      </c>
      <c r="E2719" s="171">
        <v>6.9930069930069999E-3</v>
      </c>
    </row>
    <row r="2720" spans="2:5">
      <c r="B2720" t="s">
        <v>1699</v>
      </c>
      <c r="C2720">
        <v>20.2</v>
      </c>
      <c r="D2720">
        <f t="shared" si="45"/>
        <v>-6.8265682656826587E-2</v>
      </c>
      <c r="E2720" s="171">
        <v>6.9790628115653326E-3</v>
      </c>
    </row>
    <row r="2721" spans="2:5">
      <c r="B2721" t="s">
        <v>1886</v>
      </c>
      <c r="C2721">
        <v>21.68</v>
      </c>
      <c r="D2721">
        <f t="shared" si="45"/>
        <v>-0.28590250329380762</v>
      </c>
      <c r="E2721" s="171">
        <v>6.9670227589409463E-3</v>
      </c>
    </row>
    <row r="2722" spans="2:5">
      <c r="B2722" t="s">
        <v>1417</v>
      </c>
      <c r="C2722">
        <v>30.36</v>
      </c>
      <c r="D2722">
        <f t="shared" si="45"/>
        <v>0.61403508771929838</v>
      </c>
      <c r="E2722" s="171">
        <v>6.9651741293532627E-3</v>
      </c>
    </row>
    <row r="2723" spans="2:5">
      <c r="B2723" t="s">
        <v>3883</v>
      </c>
      <c r="C2723">
        <v>18.809999999999999</v>
      </c>
      <c r="D2723">
        <f t="shared" si="45"/>
        <v>11.972413793103449</v>
      </c>
      <c r="E2723" s="171">
        <v>6.9593147751605463E-3</v>
      </c>
    </row>
    <row r="2724" spans="2:5">
      <c r="B2724" t="s">
        <v>6146</v>
      </c>
      <c r="C2724">
        <v>1.45</v>
      </c>
      <c r="D2724">
        <f t="shared" si="45"/>
        <v>0</v>
      </c>
      <c r="E2724" s="171">
        <v>6.944444444444451E-3</v>
      </c>
    </row>
    <row r="2725" spans="2:5">
      <c r="B2725" t="s">
        <v>6538</v>
      </c>
      <c r="C2725">
        <v>1.45</v>
      </c>
      <c r="D2725">
        <f t="shared" si="45"/>
        <v>-0.88897396630934156</v>
      </c>
      <c r="E2725" s="171">
        <v>6.944444444444451E-3</v>
      </c>
    </row>
    <row r="2726" spans="2:5">
      <c r="B2726" t="s">
        <v>3565</v>
      </c>
      <c r="C2726">
        <v>13.06</v>
      </c>
      <c r="D2726">
        <f t="shared" si="45"/>
        <v>0.28416912487708956</v>
      </c>
      <c r="E2726" s="171">
        <v>6.9390902081726945E-3</v>
      </c>
    </row>
    <row r="2727" spans="2:5">
      <c r="B2727" t="s">
        <v>4914</v>
      </c>
      <c r="C2727">
        <v>10.17</v>
      </c>
      <c r="D2727">
        <f t="shared" si="45"/>
        <v>-0.22247706422018348</v>
      </c>
      <c r="E2727" s="171">
        <v>6.9306930693069594E-3</v>
      </c>
    </row>
    <row r="2728" spans="2:5">
      <c r="B2728" t="s">
        <v>3465</v>
      </c>
      <c r="C2728">
        <v>13.08</v>
      </c>
      <c r="D2728">
        <f t="shared" si="45"/>
        <v>-0.88177874186550975</v>
      </c>
      <c r="E2728" s="171">
        <v>6.9284064665126911E-3</v>
      </c>
    </row>
    <row r="2729" spans="2:5">
      <c r="B2729" t="s">
        <v>959</v>
      </c>
      <c r="C2729">
        <v>110.64</v>
      </c>
      <c r="D2729">
        <f t="shared" si="45"/>
        <v>-0.182986264953478</v>
      </c>
      <c r="E2729" s="171">
        <v>6.9166363305424566E-3</v>
      </c>
    </row>
    <row r="2730" spans="2:5">
      <c r="B2730" t="s">
        <v>719</v>
      </c>
      <c r="C2730">
        <v>135.41999999999999</v>
      </c>
      <c r="D2730">
        <f t="shared" si="45"/>
        <v>4.812017167381974</v>
      </c>
      <c r="E2730" s="171">
        <v>6.9150122685699925E-3</v>
      </c>
    </row>
    <row r="2731" spans="2:5">
      <c r="B2731" t="s">
        <v>2034</v>
      </c>
      <c r="C2731">
        <v>23.3</v>
      </c>
      <c r="D2731">
        <f t="shared" si="45"/>
        <v>0.32990867579908684</v>
      </c>
      <c r="E2731" s="171">
        <v>6.9144338807260218E-3</v>
      </c>
    </row>
    <row r="2732" spans="2:5">
      <c r="B2732" t="s">
        <v>2384</v>
      </c>
      <c r="C2732">
        <v>17.52</v>
      </c>
      <c r="D2732">
        <f t="shared" si="45"/>
        <v>11</v>
      </c>
      <c r="E2732" s="171">
        <v>6.8965517241379891E-3</v>
      </c>
    </row>
    <row r="2733" spans="2:5">
      <c r="B2733" t="s">
        <v>6540</v>
      </c>
      <c r="C2733">
        <v>1.46</v>
      </c>
      <c r="D2733">
        <f t="shared" si="45"/>
        <v>-0.50170648464163825</v>
      </c>
      <c r="E2733" s="171">
        <v>6.896551724137937E-3</v>
      </c>
    </row>
    <row r="2734" spans="2:5">
      <c r="B2734" t="s">
        <v>5786</v>
      </c>
      <c r="C2734">
        <v>2.93</v>
      </c>
      <c r="D2734">
        <f t="shared" si="45"/>
        <v>-0.8750533049040512</v>
      </c>
      <c r="E2734" s="171">
        <v>6.8728522336769819E-3</v>
      </c>
    </row>
    <row r="2735" spans="2:5">
      <c r="B2735" t="s">
        <v>2286</v>
      </c>
      <c r="C2735">
        <v>23.45</v>
      </c>
      <c r="D2735">
        <f t="shared" si="45"/>
        <v>0.99404761904761907</v>
      </c>
      <c r="E2735" s="171">
        <v>6.8699012451696071E-3</v>
      </c>
    </row>
    <row r="2736" spans="2:5">
      <c r="B2736" t="s">
        <v>2567</v>
      </c>
      <c r="C2736">
        <v>11.76</v>
      </c>
      <c r="D2736">
        <f t="shared" si="45"/>
        <v>6.9999999999999991</v>
      </c>
      <c r="E2736" s="171">
        <v>6.8493150684931572E-3</v>
      </c>
    </row>
    <row r="2737" spans="2:5">
      <c r="B2737" t="s">
        <v>6477</v>
      </c>
      <c r="C2737">
        <v>1.47</v>
      </c>
      <c r="D2737">
        <f t="shared" si="45"/>
        <v>-0.91671388101983009</v>
      </c>
      <c r="E2737" s="171">
        <v>6.8493150684931572E-3</v>
      </c>
    </row>
    <row r="2738" spans="2:5">
      <c r="B2738" t="s">
        <v>2353</v>
      </c>
      <c r="C2738">
        <v>17.649999999999999</v>
      </c>
      <c r="D2738">
        <f t="shared" si="45"/>
        <v>0.19742198100407043</v>
      </c>
      <c r="E2738" s="171">
        <v>6.8454078722189069E-3</v>
      </c>
    </row>
    <row r="2739" spans="2:5">
      <c r="B2739" t="s">
        <v>3633</v>
      </c>
      <c r="C2739">
        <v>14.74</v>
      </c>
      <c r="D2739">
        <f t="shared" si="45"/>
        <v>-0.60054200542005409</v>
      </c>
      <c r="E2739" s="171">
        <v>6.8306010928961504E-3</v>
      </c>
    </row>
    <row r="2740" spans="2:5">
      <c r="B2740" t="s">
        <v>1386</v>
      </c>
      <c r="C2740">
        <v>36.9</v>
      </c>
      <c r="D2740">
        <f t="shared" si="45"/>
        <v>2.1218274111675126</v>
      </c>
      <c r="E2740" s="171">
        <v>6.8212824010914054E-3</v>
      </c>
    </row>
    <row r="2741" spans="2:5">
      <c r="B2741" t="s">
        <v>2871</v>
      </c>
      <c r="C2741">
        <v>11.82</v>
      </c>
      <c r="D2741">
        <f t="shared" si="45"/>
        <v>-0.8806181193818805</v>
      </c>
      <c r="E2741" s="171">
        <v>6.8143100511073315E-3</v>
      </c>
    </row>
    <row r="2742" spans="2:5">
      <c r="B2742" t="s">
        <v>1030</v>
      </c>
      <c r="C2742">
        <v>99.01</v>
      </c>
      <c r="D2742">
        <f t="shared" si="45"/>
        <v>65.898648648648646</v>
      </c>
      <c r="E2742" s="171">
        <v>6.8130974171242802E-3</v>
      </c>
    </row>
    <row r="2743" spans="2:5">
      <c r="B2743" t="s">
        <v>6543</v>
      </c>
      <c r="C2743">
        <v>1.48</v>
      </c>
      <c r="D2743">
        <f t="shared" si="45"/>
        <v>-0.97297297297297303</v>
      </c>
      <c r="E2743" s="171">
        <v>6.80272108843538E-3</v>
      </c>
    </row>
    <row r="2744" spans="2:5">
      <c r="B2744" t="s">
        <v>1273</v>
      </c>
      <c r="C2744">
        <v>54.76</v>
      </c>
      <c r="D2744">
        <f t="shared" si="45"/>
        <v>1.4600179694519315</v>
      </c>
      <c r="E2744" s="171">
        <v>6.8027210884353271E-3</v>
      </c>
    </row>
    <row r="2745" spans="2:5">
      <c r="B2745" t="s">
        <v>4615</v>
      </c>
      <c r="C2745">
        <v>22.26</v>
      </c>
      <c r="D2745">
        <f t="shared" si="45"/>
        <v>0.66616766467065891</v>
      </c>
      <c r="E2745" s="171">
        <v>6.7842605156038958E-3</v>
      </c>
    </row>
    <row r="2746" spans="2:5">
      <c r="B2746" t="s">
        <v>4787</v>
      </c>
      <c r="C2746">
        <v>13.36</v>
      </c>
      <c r="D2746">
        <f t="shared" si="45"/>
        <v>-1.4947683109119096E-3</v>
      </c>
      <c r="E2746" s="171">
        <v>6.7822155237377436E-3</v>
      </c>
    </row>
    <row r="2747" spans="2:5">
      <c r="B2747" t="s">
        <v>4254</v>
      </c>
      <c r="C2747">
        <v>13.38</v>
      </c>
      <c r="D2747">
        <f t="shared" si="45"/>
        <v>-0.10080645161290322</v>
      </c>
      <c r="E2747" s="171">
        <v>6.7720090293454955E-3</v>
      </c>
    </row>
    <row r="2748" spans="2:5">
      <c r="B2748" t="s">
        <v>3601</v>
      </c>
      <c r="C2748">
        <v>14.88</v>
      </c>
      <c r="D2748">
        <f t="shared" si="45"/>
        <v>-0.75686274509803919</v>
      </c>
      <c r="E2748" s="171">
        <v>6.7658998646820991E-3</v>
      </c>
    </row>
    <row r="2749" spans="2:5">
      <c r="B2749" t="s">
        <v>1295</v>
      </c>
      <c r="C2749">
        <v>61.2</v>
      </c>
      <c r="D2749">
        <f t="shared" si="45"/>
        <v>4.856459330143541</v>
      </c>
      <c r="E2749" s="171">
        <v>6.7445303503866376E-3</v>
      </c>
    </row>
    <row r="2750" spans="2:5">
      <c r="B2750" t="s">
        <v>4911</v>
      </c>
      <c r="C2750">
        <v>10.45</v>
      </c>
      <c r="D2750">
        <f t="shared" si="45"/>
        <v>-0.90153585225666633</v>
      </c>
      <c r="E2750" s="171">
        <v>6.7437379576106458E-3</v>
      </c>
    </row>
    <row r="2751" spans="2:5">
      <c r="B2751" t="s">
        <v>972</v>
      </c>
      <c r="C2751">
        <v>106.13</v>
      </c>
      <c r="D2751">
        <f t="shared" si="45"/>
        <v>-9.0184312044577886E-2</v>
      </c>
      <c r="E2751" s="171">
        <v>6.73496490229552E-3</v>
      </c>
    </row>
    <row r="2752" spans="2:5">
      <c r="B2752" t="s">
        <v>816</v>
      </c>
      <c r="C2752">
        <v>116.65</v>
      </c>
      <c r="D2752">
        <f t="shared" si="45"/>
        <v>4.9974293059125969</v>
      </c>
      <c r="E2752" s="171">
        <v>6.7316820574782176E-3</v>
      </c>
    </row>
    <row r="2753" spans="2:5">
      <c r="B2753" t="s">
        <v>1692</v>
      </c>
      <c r="C2753">
        <v>19.45</v>
      </c>
      <c r="D2753">
        <f t="shared" si="45"/>
        <v>-0.83547623075621724</v>
      </c>
      <c r="E2753" s="171">
        <v>6.7287784679088509E-3</v>
      </c>
    </row>
    <row r="2754" spans="2:5">
      <c r="B2754" t="s">
        <v>821</v>
      </c>
      <c r="C2754">
        <v>118.22</v>
      </c>
      <c r="D2754">
        <f t="shared" si="45"/>
        <v>-0.26884779516358465</v>
      </c>
      <c r="E2754" s="171">
        <v>6.7274120752788217E-3</v>
      </c>
    </row>
    <row r="2755" spans="2:5">
      <c r="B2755" t="s">
        <v>629</v>
      </c>
      <c r="C2755">
        <v>161.69</v>
      </c>
      <c r="D2755">
        <f t="shared" ref="D2755:D2818" si="46">(C2755-C2756)/C2756</f>
        <v>1.76819037835987</v>
      </c>
      <c r="E2755" s="171">
        <v>6.7243633646720874E-3</v>
      </c>
    </row>
    <row r="2756" spans="2:5">
      <c r="B2756" t="s">
        <v>1297</v>
      </c>
      <c r="C2756">
        <v>58.41</v>
      </c>
      <c r="D2756">
        <f t="shared" si="46"/>
        <v>3.3298739807264637</v>
      </c>
      <c r="E2756" s="171">
        <v>6.7218200620474565E-3</v>
      </c>
    </row>
    <row r="2757" spans="2:5">
      <c r="B2757" t="s">
        <v>3538</v>
      </c>
      <c r="C2757">
        <v>13.49</v>
      </c>
      <c r="D2757">
        <f t="shared" si="46"/>
        <v>7.9933333333333332</v>
      </c>
      <c r="E2757" s="171">
        <v>6.7164179104477507E-3</v>
      </c>
    </row>
    <row r="2758" spans="2:5">
      <c r="B2758" t="s">
        <v>6108</v>
      </c>
      <c r="C2758">
        <v>1.5</v>
      </c>
      <c r="D2758">
        <f t="shared" si="46"/>
        <v>-0.88897113249444859</v>
      </c>
      <c r="E2758" s="171">
        <v>6.7114093959731603E-3</v>
      </c>
    </row>
    <row r="2759" spans="2:5">
      <c r="B2759" t="s">
        <v>4790</v>
      </c>
      <c r="C2759">
        <v>13.51</v>
      </c>
      <c r="D2759">
        <f t="shared" si="46"/>
        <v>-0.83695389814144339</v>
      </c>
      <c r="E2759" s="171">
        <v>6.7064083457525972E-3</v>
      </c>
    </row>
    <row r="2760" spans="2:5">
      <c r="B2760" t="s">
        <v>1087</v>
      </c>
      <c r="C2760">
        <v>82.86</v>
      </c>
      <c r="D2760">
        <f t="shared" si="46"/>
        <v>5.1061164333087685</v>
      </c>
      <c r="E2760" s="171">
        <v>6.6820556432996862E-3</v>
      </c>
    </row>
    <row r="2761" spans="2:5">
      <c r="B2761" t="s">
        <v>4259</v>
      </c>
      <c r="C2761">
        <v>13.57</v>
      </c>
      <c r="D2761">
        <f t="shared" si="46"/>
        <v>0.28382213812677387</v>
      </c>
      <c r="E2761" s="171">
        <v>6.6765578635014731E-3</v>
      </c>
    </row>
    <row r="2762" spans="2:5">
      <c r="B2762" t="s">
        <v>3345</v>
      </c>
      <c r="C2762">
        <v>10.57</v>
      </c>
      <c r="D2762">
        <f t="shared" si="46"/>
        <v>0.75</v>
      </c>
      <c r="E2762" s="171">
        <v>6.666666666666694E-3</v>
      </c>
    </row>
    <row r="2763" spans="2:5">
      <c r="B2763" t="s">
        <v>5600</v>
      </c>
      <c r="C2763">
        <v>6.04</v>
      </c>
      <c r="D2763">
        <f t="shared" si="46"/>
        <v>3</v>
      </c>
      <c r="E2763" s="171">
        <v>6.6666666666666723E-3</v>
      </c>
    </row>
    <row r="2764" spans="2:5">
      <c r="B2764" t="s">
        <v>6083</v>
      </c>
      <c r="C2764">
        <v>1.51</v>
      </c>
      <c r="D2764">
        <f t="shared" si="46"/>
        <v>0</v>
      </c>
      <c r="E2764" s="171">
        <v>6.6666666666666723E-3</v>
      </c>
    </row>
    <row r="2765" spans="2:5">
      <c r="B2765" t="s">
        <v>6111</v>
      </c>
      <c r="C2765">
        <v>1.51</v>
      </c>
      <c r="D2765">
        <f t="shared" si="46"/>
        <v>-0.92331132554596229</v>
      </c>
      <c r="E2765" s="171">
        <v>6.6666666666666723E-3</v>
      </c>
    </row>
    <row r="2766" spans="2:5">
      <c r="B2766" t="s">
        <v>1915</v>
      </c>
      <c r="C2766">
        <v>19.690000000000001</v>
      </c>
      <c r="D2766">
        <f t="shared" si="46"/>
        <v>11.953947368421053</v>
      </c>
      <c r="E2766" s="171">
        <v>6.6462167689162865E-3</v>
      </c>
    </row>
    <row r="2767" spans="2:5">
      <c r="B2767" t="s">
        <v>6082</v>
      </c>
      <c r="C2767">
        <v>1.52</v>
      </c>
      <c r="D2767">
        <f t="shared" si="46"/>
        <v>0</v>
      </c>
      <c r="E2767" s="171">
        <v>6.6225165562913968E-3</v>
      </c>
    </row>
    <row r="2768" spans="2:5">
      <c r="B2768" t="s">
        <v>6609</v>
      </c>
      <c r="C2768">
        <v>1.52</v>
      </c>
      <c r="D2768">
        <f t="shared" si="46"/>
        <v>-0.99074806744171884</v>
      </c>
      <c r="E2768" s="171">
        <v>6.6225165562913968E-3</v>
      </c>
    </row>
    <row r="2769" spans="2:5">
      <c r="B2769" t="s">
        <v>635</v>
      </c>
      <c r="C2769">
        <v>164.29</v>
      </c>
      <c r="D2769">
        <f t="shared" si="46"/>
        <v>10.99197080291971</v>
      </c>
      <c r="E2769" s="171">
        <v>6.6172415905887145E-3</v>
      </c>
    </row>
    <row r="2770" spans="2:5">
      <c r="B2770" t="s">
        <v>4810</v>
      </c>
      <c r="C2770">
        <v>13.7</v>
      </c>
      <c r="D2770">
        <f t="shared" si="46"/>
        <v>-0.30877901109989914</v>
      </c>
      <c r="E2770" s="171">
        <v>6.6127847171197551E-3</v>
      </c>
    </row>
    <row r="2771" spans="2:5">
      <c r="B2771" t="s">
        <v>3939</v>
      </c>
      <c r="C2771">
        <v>19.82</v>
      </c>
      <c r="D2771">
        <f t="shared" si="46"/>
        <v>0.44250363901018924</v>
      </c>
      <c r="E2771" s="171">
        <v>6.6023362112747081E-3</v>
      </c>
    </row>
    <row r="2772" spans="2:5">
      <c r="B2772" t="s">
        <v>1576</v>
      </c>
      <c r="C2772">
        <v>13.74</v>
      </c>
      <c r="D2772">
        <f t="shared" si="46"/>
        <v>-0.86370399761928385</v>
      </c>
      <c r="E2772" s="171">
        <v>6.593406593406583E-3</v>
      </c>
    </row>
    <row r="2773" spans="2:5">
      <c r="B2773" t="s">
        <v>988</v>
      </c>
      <c r="C2773">
        <v>100.81</v>
      </c>
      <c r="D2773">
        <f t="shared" si="46"/>
        <v>64.888888888888886</v>
      </c>
      <c r="E2773" s="171">
        <v>6.5901148277583282E-3</v>
      </c>
    </row>
    <row r="2774" spans="2:5">
      <c r="B2774" t="s">
        <v>6856</v>
      </c>
      <c r="C2774">
        <v>1.53</v>
      </c>
      <c r="D2774">
        <f t="shared" si="46"/>
        <v>0</v>
      </c>
      <c r="E2774" s="171">
        <v>6.5789473684210583E-3</v>
      </c>
    </row>
    <row r="2775" spans="2:5">
      <c r="B2775" t="s">
        <v>7207</v>
      </c>
      <c r="C2775">
        <v>1.53</v>
      </c>
      <c r="D2775">
        <f t="shared" si="46"/>
        <v>0</v>
      </c>
      <c r="E2775" s="171">
        <v>6.5789473684210583E-3</v>
      </c>
    </row>
    <row r="2776" spans="2:5">
      <c r="B2776" t="s">
        <v>7222</v>
      </c>
      <c r="C2776">
        <v>1.53</v>
      </c>
      <c r="D2776">
        <f t="shared" si="46"/>
        <v>0</v>
      </c>
      <c r="E2776" s="171">
        <v>6.5789473684210583E-3</v>
      </c>
    </row>
    <row r="2777" spans="2:5">
      <c r="B2777" t="s">
        <v>7224</v>
      </c>
      <c r="C2777">
        <v>1.53</v>
      </c>
      <c r="D2777">
        <f t="shared" si="46"/>
        <v>-0.9375764993880048</v>
      </c>
      <c r="E2777" s="171">
        <v>6.5789473684210583E-3</v>
      </c>
    </row>
    <row r="2778" spans="2:5">
      <c r="B2778" t="s">
        <v>2019</v>
      </c>
      <c r="C2778">
        <v>24.51</v>
      </c>
      <c r="D2778">
        <f t="shared" si="46"/>
        <v>-0.80773454659554433</v>
      </c>
      <c r="E2778" s="171">
        <v>6.5708418891170482E-3</v>
      </c>
    </row>
    <row r="2779" spans="2:5">
      <c r="B2779" t="s">
        <v>731</v>
      </c>
      <c r="C2779">
        <v>127.48</v>
      </c>
      <c r="D2779">
        <f t="shared" si="46"/>
        <v>81.779220779220779</v>
      </c>
      <c r="E2779" s="171">
        <v>6.5534938807737721E-3</v>
      </c>
    </row>
    <row r="2780" spans="2:5">
      <c r="B2780" t="s">
        <v>6938</v>
      </c>
      <c r="C2780">
        <v>1.54</v>
      </c>
      <c r="D2780">
        <f t="shared" si="46"/>
        <v>0</v>
      </c>
      <c r="E2780" s="171">
        <v>6.5359477124183061E-3</v>
      </c>
    </row>
    <row r="2781" spans="2:5">
      <c r="B2781" t="s">
        <v>6967</v>
      </c>
      <c r="C2781">
        <v>1.54</v>
      </c>
      <c r="D2781">
        <f t="shared" si="46"/>
        <v>0</v>
      </c>
      <c r="E2781" s="171">
        <v>6.5359477124183061E-3</v>
      </c>
    </row>
    <row r="2782" spans="2:5">
      <c r="B2782" t="s">
        <v>7097</v>
      </c>
      <c r="C2782">
        <v>1.54</v>
      </c>
      <c r="D2782">
        <f t="shared" si="46"/>
        <v>-0.98113900796080822</v>
      </c>
      <c r="E2782" s="171">
        <v>6.5359477124183061E-3</v>
      </c>
    </row>
    <row r="2783" spans="2:5">
      <c r="B2783" t="s">
        <v>1085</v>
      </c>
      <c r="C2783">
        <v>81.650000000000006</v>
      </c>
      <c r="D2783">
        <f t="shared" si="46"/>
        <v>4.2950713359273669</v>
      </c>
      <c r="E2783" s="171">
        <v>6.5335305719921239E-3</v>
      </c>
    </row>
    <row r="2784" spans="2:5">
      <c r="B2784" t="s">
        <v>1517</v>
      </c>
      <c r="C2784">
        <v>15.42</v>
      </c>
      <c r="D2784">
        <f t="shared" si="46"/>
        <v>-1.2953367875647393E-3</v>
      </c>
      <c r="E2784" s="171">
        <v>6.5274151436031103E-3</v>
      </c>
    </row>
    <row r="2785" spans="2:5">
      <c r="B2785" t="s">
        <v>5073</v>
      </c>
      <c r="C2785">
        <v>15.44</v>
      </c>
      <c r="D2785">
        <f t="shared" si="46"/>
        <v>-0.87183531169585793</v>
      </c>
      <c r="E2785" s="171">
        <v>6.5189048239895466E-3</v>
      </c>
    </row>
    <row r="2786" spans="2:5">
      <c r="B2786" t="s">
        <v>798</v>
      </c>
      <c r="C2786">
        <v>120.47</v>
      </c>
      <c r="D2786">
        <f t="shared" si="46"/>
        <v>1.2280377288699835</v>
      </c>
      <c r="E2786" s="171">
        <v>6.5168351574901922E-3</v>
      </c>
    </row>
    <row r="2787" spans="2:5">
      <c r="B2787" t="s">
        <v>1321</v>
      </c>
      <c r="C2787">
        <v>54.07</v>
      </c>
      <c r="D2787">
        <f t="shared" si="46"/>
        <v>33.883870967741935</v>
      </c>
      <c r="E2787" s="171">
        <v>6.5152643335815606E-3</v>
      </c>
    </row>
    <row r="2788" spans="2:5">
      <c r="B2788" t="s">
        <v>7192</v>
      </c>
      <c r="C2788">
        <v>1.55</v>
      </c>
      <c r="D2788">
        <f t="shared" si="46"/>
        <v>0</v>
      </c>
      <c r="E2788" s="171">
        <v>6.4935064935064991E-3</v>
      </c>
    </row>
    <row r="2789" spans="2:5">
      <c r="B2789" t="s">
        <v>7210</v>
      </c>
      <c r="C2789">
        <v>1.55</v>
      </c>
      <c r="D2789">
        <f t="shared" si="46"/>
        <v>-0.8574057037718491</v>
      </c>
      <c r="E2789" s="171">
        <v>6.4935064935064991E-3</v>
      </c>
    </row>
    <row r="2790" spans="2:5">
      <c r="B2790" t="s">
        <v>1634</v>
      </c>
      <c r="C2790">
        <v>10.87</v>
      </c>
      <c r="D2790">
        <f t="shared" si="46"/>
        <v>-0.8205382202410435</v>
      </c>
      <c r="E2790" s="171">
        <v>6.4814814814813425E-3</v>
      </c>
    </row>
    <row r="2791" spans="2:5">
      <c r="B2791" t="s">
        <v>1307</v>
      </c>
      <c r="C2791">
        <v>60.57</v>
      </c>
      <c r="D2791">
        <f t="shared" si="46"/>
        <v>37.826923076923073</v>
      </c>
      <c r="E2791" s="171">
        <v>6.4805583250249349E-3</v>
      </c>
    </row>
    <row r="2792" spans="2:5">
      <c r="B2792" t="s">
        <v>6561</v>
      </c>
      <c r="C2792">
        <v>1.56</v>
      </c>
      <c r="D2792">
        <f t="shared" si="46"/>
        <v>0</v>
      </c>
      <c r="E2792" s="171">
        <v>6.4516129032258117E-3</v>
      </c>
    </row>
    <row r="2793" spans="2:5">
      <c r="B2793" t="s">
        <v>6874</v>
      </c>
      <c r="C2793">
        <v>1.56</v>
      </c>
      <c r="D2793">
        <f t="shared" si="46"/>
        <v>-0.92319054652880361</v>
      </c>
      <c r="E2793" s="171">
        <v>6.4516129032258117E-3</v>
      </c>
    </row>
    <row r="2794" spans="2:5">
      <c r="B2794" t="s">
        <v>2312</v>
      </c>
      <c r="C2794">
        <v>20.309999999999999</v>
      </c>
      <c r="D2794">
        <f t="shared" si="46"/>
        <v>7.9171094580233706E-2</v>
      </c>
      <c r="E2794" s="171">
        <v>6.4420218037660555E-3</v>
      </c>
    </row>
    <row r="2795" spans="2:5">
      <c r="B2795" t="s">
        <v>3076</v>
      </c>
      <c r="C2795">
        <v>18.82</v>
      </c>
      <c r="D2795">
        <f t="shared" si="46"/>
        <v>10.987261146496815</v>
      </c>
      <c r="E2795" s="171">
        <v>6.4171122994652937E-3</v>
      </c>
    </row>
    <row r="2796" spans="2:5">
      <c r="B2796" t="s">
        <v>7241</v>
      </c>
      <c r="C2796">
        <v>1.57</v>
      </c>
      <c r="D2796">
        <f t="shared" si="46"/>
        <v>0</v>
      </c>
      <c r="E2796" s="171">
        <v>6.4102564102564161E-3</v>
      </c>
    </row>
    <row r="2797" spans="2:5">
      <c r="B2797" t="s">
        <v>7244</v>
      </c>
      <c r="C2797">
        <v>1.57</v>
      </c>
      <c r="D2797">
        <f t="shared" si="46"/>
        <v>-0.8572727272727273</v>
      </c>
      <c r="E2797" s="171">
        <v>6.4102564102564161E-3</v>
      </c>
    </row>
    <row r="2798" spans="2:5">
      <c r="B2798" t="s">
        <v>1631</v>
      </c>
      <c r="C2798">
        <v>11</v>
      </c>
      <c r="D2798">
        <f t="shared" si="46"/>
        <v>-0.81593038821954489</v>
      </c>
      <c r="E2798" s="171">
        <v>6.4043915827996598E-3</v>
      </c>
    </row>
    <row r="2799" spans="2:5">
      <c r="B2799" t="s">
        <v>1313</v>
      </c>
      <c r="C2799">
        <v>59.76</v>
      </c>
      <c r="D2799">
        <f t="shared" si="46"/>
        <v>3.739095955590801</v>
      </c>
      <c r="E2799" s="171">
        <v>6.3994610980127225E-3</v>
      </c>
    </row>
    <row r="2800" spans="2:5">
      <c r="B2800" t="s">
        <v>3578</v>
      </c>
      <c r="C2800">
        <v>12.61</v>
      </c>
      <c r="D2800">
        <f t="shared" si="46"/>
        <v>1.665961945031712</v>
      </c>
      <c r="E2800" s="171">
        <v>6.3846767757382347E-3</v>
      </c>
    </row>
    <row r="2801" spans="2:5">
      <c r="B2801" t="s">
        <v>5572</v>
      </c>
      <c r="C2801">
        <v>4.7300000000000004</v>
      </c>
      <c r="D2801">
        <f t="shared" si="46"/>
        <v>-0.70006341154090046</v>
      </c>
      <c r="E2801" s="171">
        <v>6.3829787234043079E-3</v>
      </c>
    </row>
    <row r="2802" spans="2:5">
      <c r="B2802" t="s">
        <v>3752</v>
      </c>
      <c r="C2802">
        <v>15.77</v>
      </c>
      <c r="D2802">
        <f t="shared" si="46"/>
        <v>-0.82218964934039918</v>
      </c>
      <c r="E2802" s="171">
        <v>6.3816209317166337E-3</v>
      </c>
    </row>
    <row r="2803" spans="2:5">
      <c r="B2803" t="s">
        <v>1073</v>
      </c>
      <c r="C2803">
        <v>88.69</v>
      </c>
      <c r="D2803">
        <f t="shared" si="46"/>
        <v>5.9889676910953513</v>
      </c>
      <c r="E2803" s="171">
        <v>6.3542494042891449E-3</v>
      </c>
    </row>
    <row r="2804" spans="2:5">
      <c r="B2804" t="s">
        <v>4972</v>
      </c>
      <c r="C2804">
        <v>12.69</v>
      </c>
      <c r="D2804">
        <f t="shared" si="46"/>
        <v>-0.20037807183364839</v>
      </c>
      <c r="E2804" s="171">
        <v>6.344171292624907E-3</v>
      </c>
    </row>
    <row r="2805" spans="2:5">
      <c r="B2805" t="s">
        <v>1741</v>
      </c>
      <c r="C2805">
        <v>15.87</v>
      </c>
      <c r="D2805">
        <f t="shared" si="46"/>
        <v>-6.2972292191445611E-4</v>
      </c>
      <c r="E2805" s="171">
        <v>6.3411540900443659E-3</v>
      </c>
    </row>
    <row r="2806" spans="2:5">
      <c r="B2806" t="s">
        <v>4731</v>
      </c>
      <c r="C2806">
        <v>15.88</v>
      </c>
      <c r="D2806">
        <f t="shared" si="46"/>
        <v>0.24842767295597484</v>
      </c>
      <c r="E2806" s="171">
        <v>6.3371356147022447E-3</v>
      </c>
    </row>
    <row r="2807" spans="2:5">
      <c r="B2807" t="s">
        <v>2861</v>
      </c>
      <c r="C2807">
        <v>12.72</v>
      </c>
      <c r="D2807">
        <f t="shared" si="46"/>
        <v>7</v>
      </c>
      <c r="E2807" s="171">
        <v>6.329113924050638E-3</v>
      </c>
    </row>
    <row r="2808" spans="2:5">
      <c r="B2808" t="s">
        <v>6474</v>
      </c>
      <c r="C2808">
        <v>1.59</v>
      </c>
      <c r="D2808">
        <f t="shared" si="46"/>
        <v>-0.94454133240320892</v>
      </c>
      <c r="E2808" s="171">
        <v>6.329113924050638E-3</v>
      </c>
    </row>
    <row r="2809" spans="2:5">
      <c r="B2809" t="s">
        <v>1430</v>
      </c>
      <c r="C2809">
        <v>28.67</v>
      </c>
      <c r="D2809">
        <f t="shared" si="46"/>
        <v>16.918749999999999</v>
      </c>
      <c r="E2809" s="171">
        <v>6.318006318006433E-3</v>
      </c>
    </row>
    <row r="2810" spans="2:5">
      <c r="B2810" t="s">
        <v>6092</v>
      </c>
      <c r="C2810">
        <v>1.6</v>
      </c>
      <c r="D2810">
        <f t="shared" si="46"/>
        <v>0</v>
      </c>
      <c r="E2810" s="171">
        <v>6.2893081761006345E-3</v>
      </c>
    </row>
    <row r="2811" spans="2:5">
      <c r="B2811" t="s">
        <v>6583</v>
      </c>
      <c r="C2811">
        <v>1.6</v>
      </c>
      <c r="D2811">
        <f t="shared" si="46"/>
        <v>-6.2111801242236073E-3</v>
      </c>
      <c r="E2811" s="171">
        <v>6.2893081761006345E-3</v>
      </c>
    </row>
    <row r="2812" spans="2:5">
      <c r="B2812" t="s">
        <v>6094</v>
      </c>
      <c r="C2812">
        <v>1.61</v>
      </c>
      <c r="D2812">
        <f t="shared" si="46"/>
        <v>-0.87529047250193648</v>
      </c>
      <c r="E2812" s="171">
        <v>6.2500000000000056E-3</v>
      </c>
    </row>
    <row r="2813" spans="2:5">
      <c r="B2813" t="s">
        <v>4985</v>
      </c>
      <c r="C2813">
        <v>12.91</v>
      </c>
      <c r="D2813">
        <f t="shared" si="46"/>
        <v>-0.20012391573729865</v>
      </c>
      <c r="E2813" s="171">
        <v>6.2353858144972773E-3</v>
      </c>
    </row>
    <row r="2814" spans="2:5">
      <c r="B2814" t="s">
        <v>2972</v>
      </c>
      <c r="C2814">
        <v>16.14</v>
      </c>
      <c r="D2814">
        <f t="shared" si="46"/>
        <v>-0.88765921904364165</v>
      </c>
      <c r="E2814" s="171">
        <v>6.2344139650873705E-3</v>
      </c>
    </row>
    <row r="2815" spans="2:5">
      <c r="B2815" t="s">
        <v>497</v>
      </c>
      <c r="C2815">
        <v>143.66999999999999</v>
      </c>
      <c r="D2815">
        <f t="shared" si="46"/>
        <v>7.8904702970297027</v>
      </c>
      <c r="E2815" s="171">
        <v>6.2333660176494355E-3</v>
      </c>
    </row>
    <row r="2816" spans="2:5">
      <c r="B2816" t="s">
        <v>1806</v>
      </c>
      <c r="C2816">
        <v>16.16</v>
      </c>
      <c r="D2816">
        <f t="shared" si="46"/>
        <v>0.10912834591626629</v>
      </c>
      <c r="E2816" s="171">
        <v>6.2266500622665897E-3</v>
      </c>
    </row>
    <row r="2817" spans="2:5">
      <c r="B2817" t="s">
        <v>1755</v>
      </c>
      <c r="C2817">
        <v>14.57</v>
      </c>
      <c r="D2817">
        <f t="shared" si="46"/>
        <v>0.49589322381930184</v>
      </c>
      <c r="E2817" s="171">
        <v>6.2154696132596587E-3</v>
      </c>
    </row>
    <row r="2818" spans="2:5">
      <c r="B2818" t="s">
        <v>3252</v>
      </c>
      <c r="C2818">
        <v>9.74</v>
      </c>
      <c r="D2818">
        <f t="shared" si="46"/>
        <v>-0.78612209046991655</v>
      </c>
      <c r="E2818" s="171">
        <v>6.1983471074380679E-3</v>
      </c>
    </row>
    <row r="2819" spans="2:5">
      <c r="B2819" t="s">
        <v>1360</v>
      </c>
      <c r="C2819">
        <v>45.54</v>
      </c>
      <c r="D2819">
        <f t="shared" ref="D2819:D2882" si="47">(C2819-C2820)/C2820</f>
        <v>-0.65044519496469155</v>
      </c>
      <c r="E2819" s="171">
        <v>6.1864781263809357E-3</v>
      </c>
    </row>
    <row r="2820" spans="2:5">
      <c r="B2820" t="s">
        <v>404</v>
      </c>
      <c r="C2820">
        <v>130.28</v>
      </c>
      <c r="D2820">
        <f t="shared" si="47"/>
        <v>5.6605316973415132</v>
      </c>
      <c r="E2820" s="171">
        <v>6.1785603954279539E-3</v>
      </c>
    </row>
    <row r="2821" spans="2:5">
      <c r="B2821" t="s">
        <v>1702</v>
      </c>
      <c r="C2821">
        <v>19.559999999999999</v>
      </c>
      <c r="D2821">
        <f t="shared" si="47"/>
        <v>11</v>
      </c>
      <c r="E2821" s="171">
        <v>6.1728395061727073E-3</v>
      </c>
    </row>
    <row r="2822" spans="2:5">
      <c r="B2822" t="s">
        <v>6460</v>
      </c>
      <c r="C2822">
        <v>1.63</v>
      </c>
      <c r="D2822">
        <f t="shared" si="47"/>
        <v>-0.98926289440748305</v>
      </c>
      <c r="E2822" s="171">
        <v>6.1728395061727073E-3</v>
      </c>
    </row>
    <row r="2823" spans="2:5">
      <c r="B2823" t="s">
        <v>419</v>
      </c>
      <c r="C2823">
        <v>151.81</v>
      </c>
      <c r="D2823">
        <f t="shared" si="47"/>
        <v>12.246945898778359</v>
      </c>
      <c r="E2823" s="171">
        <v>6.163838812301212E-3</v>
      </c>
    </row>
    <row r="2824" spans="2:5">
      <c r="B2824" t="s">
        <v>2582</v>
      </c>
      <c r="C2824">
        <v>11.46</v>
      </c>
      <c r="D2824">
        <f t="shared" si="47"/>
        <v>-0.41797866937531741</v>
      </c>
      <c r="E2824" s="171">
        <v>6.1457418788411133E-3</v>
      </c>
    </row>
    <row r="2825" spans="2:5">
      <c r="B2825" t="s">
        <v>3857</v>
      </c>
      <c r="C2825">
        <v>19.690000000000001</v>
      </c>
      <c r="D2825">
        <f t="shared" si="47"/>
        <v>0.33220568335588646</v>
      </c>
      <c r="E2825" s="171">
        <v>6.1318344404701578E-3</v>
      </c>
    </row>
    <row r="2826" spans="2:5">
      <c r="B2826" t="s">
        <v>1782</v>
      </c>
      <c r="C2826">
        <v>14.78</v>
      </c>
      <c r="D2826">
        <f t="shared" si="47"/>
        <v>-0.85543818466353672</v>
      </c>
      <c r="E2826" s="171">
        <v>6.1266167460857631E-3</v>
      </c>
    </row>
    <row r="2827" spans="2:5">
      <c r="B2827" t="s">
        <v>1063</v>
      </c>
      <c r="C2827">
        <v>102.24</v>
      </c>
      <c r="D2827">
        <f t="shared" si="47"/>
        <v>4.1662455785750376</v>
      </c>
      <c r="E2827" s="171">
        <v>6.1011611887422778E-3</v>
      </c>
    </row>
    <row r="2828" spans="2:5">
      <c r="B2828" t="s">
        <v>3855</v>
      </c>
      <c r="C2828">
        <v>19.79</v>
      </c>
      <c r="D2828">
        <f t="shared" si="47"/>
        <v>10.993939393939394</v>
      </c>
      <c r="E2828" s="171">
        <v>6.1006609049312367E-3</v>
      </c>
    </row>
    <row r="2829" spans="2:5">
      <c r="B2829" t="s">
        <v>5994</v>
      </c>
      <c r="C2829">
        <v>1.65</v>
      </c>
      <c r="D2829">
        <f t="shared" si="47"/>
        <v>0</v>
      </c>
      <c r="E2829" s="171">
        <v>6.0975609756097615E-3</v>
      </c>
    </row>
    <row r="2830" spans="2:5">
      <c r="B2830" t="s">
        <v>5996</v>
      </c>
      <c r="C2830">
        <v>1.65</v>
      </c>
      <c r="D2830">
        <f t="shared" si="47"/>
        <v>0</v>
      </c>
      <c r="E2830" s="171">
        <v>6.0975609756097615E-3</v>
      </c>
    </row>
    <row r="2831" spans="2:5">
      <c r="B2831" t="s">
        <v>5998</v>
      </c>
      <c r="C2831">
        <v>1.65</v>
      </c>
      <c r="D2831">
        <f t="shared" si="47"/>
        <v>-0.83350151362260338</v>
      </c>
      <c r="E2831" s="171">
        <v>6.0975609756097615E-3</v>
      </c>
    </row>
    <row r="2832" spans="2:5">
      <c r="B2832" t="s">
        <v>3348</v>
      </c>
      <c r="C2832">
        <v>9.91</v>
      </c>
      <c r="D2832">
        <f t="shared" si="47"/>
        <v>-0.90356169715842749</v>
      </c>
      <c r="E2832" s="171">
        <v>6.0913705583756856E-3</v>
      </c>
    </row>
    <row r="2833" spans="2:5">
      <c r="B2833" t="s">
        <v>1066</v>
      </c>
      <c r="C2833">
        <v>102.76</v>
      </c>
      <c r="D2833">
        <f t="shared" si="47"/>
        <v>11.395657418576599</v>
      </c>
      <c r="E2833" s="171">
        <v>6.0700998629332733E-3</v>
      </c>
    </row>
    <row r="2834" spans="2:5">
      <c r="B2834" t="s">
        <v>5279</v>
      </c>
      <c r="C2834">
        <v>8.2899999999999991</v>
      </c>
      <c r="D2834">
        <f t="shared" si="47"/>
        <v>-1.2048192771086221E-3</v>
      </c>
      <c r="E2834" s="171">
        <v>6.0679611650484144E-3</v>
      </c>
    </row>
    <row r="2835" spans="2:5">
      <c r="B2835" t="s">
        <v>2666</v>
      </c>
      <c r="C2835">
        <v>8.3000000000000007</v>
      </c>
      <c r="D2835">
        <f t="shared" si="47"/>
        <v>4.0000000000000009</v>
      </c>
      <c r="E2835" s="171">
        <v>6.0606060606061465E-3</v>
      </c>
    </row>
    <row r="2836" spans="2:5">
      <c r="B2836" t="s">
        <v>5992</v>
      </c>
      <c r="C2836">
        <v>1.66</v>
      </c>
      <c r="D2836">
        <f t="shared" si="47"/>
        <v>0</v>
      </c>
      <c r="E2836" s="171">
        <v>6.0606060606060667E-3</v>
      </c>
    </row>
    <row r="2837" spans="2:5">
      <c r="B2837" t="s">
        <v>7233</v>
      </c>
      <c r="C2837">
        <v>1.66</v>
      </c>
      <c r="D2837">
        <f t="shared" si="47"/>
        <v>-5.988023952095814E-3</v>
      </c>
      <c r="E2837" s="171">
        <v>6.0606060606060667E-3</v>
      </c>
    </row>
    <row r="2838" spans="2:5">
      <c r="B2838" t="s">
        <v>5991</v>
      </c>
      <c r="C2838">
        <v>1.67</v>
      </c>
      <c r="D2838">
        <f t="shared" si="47"/>
        <v>-0.98551353226925742</v>
      </c>
      <c r="E2838" s="171">
        <v>6.0240963855421742E-3</v>
      </c>
    </row>
    <row r="2839" spans="2:5">
      <c r="B2839" t="s">
        <v>801</v>
      </c>
      <c r="C2839">
        <v>115.28</v>
      </c>
      <c r="D2839">
        <f t="shared" si="47"/>
        <v>4.7467597208374874</v>
      </c>
      <c r="E2839" s="171">
        <v>6.0214678418709982E-3</v>
      </c>
    </row>
    <row r="2840" spans="2:5">
      <c r="B2840" t="s">
        <v>1700</v>
      </c>
      <c r="C2840">
        <v>20.059999999999999</v>
      </c>
      <c r="D2840">
        <f t="shared" si="47"/>
        <v>-0.84830611010284329</v>
      </c>
      <c r="E2840" s="171">
        <v>6.0180541624873336E-3</v>
      </c>
    </row>
    <row r="2841" spans="2:5">
      <c r="B2841" t="s">
        <v>709</v>
      </c>
      <c r="C2841">
        <v>132.24</v>
      </c>
      <c r="D2841">
        <f t="shared" si="47"/>
        <v>14.780429594272077</v>
      </c>
      <c r="E2841" s="171">
        <v>6.0098896918982167E-3</v>
      </c>
    </row>
    <row r="2842" spans="2:5">
      <c r="B2842" t="s">
        <v>5178</v>
      </c>
      <c r="C2842">
        <v>8.3800000000000008</v>
      </c>
      <c r="D2842">
        <f t="shared" si="47"/>
        <v>0</v>
      </c>
      <c r="E2842" s="171">
        <v>6.0024009603842389E-3</v>
      </c>
    </row>
    <row r="2843" spans="2:5">
      <c r="B2843" t="s">
        <v>5303</v>
      </c>
      <c r="C2843">
        <v>8.3800000000000008</v>
      </c>
      <c r="D2843">
        <f t="shared" si="47"/>
        <v>3.988095238095239</v>
      </c>
      <c r="E2843" s="171">
        <v>6.0024009603842389E-3</v>
      </c>
    </row>
    <row r="2844" spans="2:5">
      <c r="B2844" t="s">
        <v>6026</v>
      </c>
      <c r="C2844">
        <v>1.68</v>
      </c>
      <c r="D2844">
        <f t="shared" si="47"/>
        <v>0</v>
      </c>
      <c r="E2844" s="171">
        <v>5.988023952095814E-3</v>
      </c>
    </row>
    <row r="2845" spans="2:5">
      <c r="B2845" t="s">
        <v>6441</v>
      </c>
      <c r="C2845">
        <v>1.68</v>
      </c>
      <c r="D2845">
        <f t="shared" si="47"/>
        <v>0</v>
      </c>
      <c r="E2845" s="171">
        <v>5.988023952095814E-3</v>
      </c>
    </row>
    <row r="2846" spans="2:5">
      <c r="B2846" t="s">
        <v>6577</v>
      </c>
      <c r="C2846">
        <v>1.68</v>
      </c>
      <c r="D2846">
        <f t="shared" si="47"/>
        <v>-0.92328767123287669</v>
      </c>
      <c r="E2846" s="171">
        <v>5.988023952095814E-3</v>
      </c>
    </row>
    <row r="2847" spans="2:5">
      <c r="B2847" t="s">
        <v>2065</v>
      </c>
      <c r="C2847">
        <v>21.9</v>
      </c>
      <c r="D2847">
        <f t="shared" si="47"/>
        <v>0.43889618922470419</v>
      </c>
      <c r="E2847" s="171">
        <v>5.9715204409737715E-3</v>
      </c>
    </row>
    <row r="2848" spans="2:5">
      <c r="B2848" t="s">
        <v>2441</v>
      </c>
      <c r="C2848">
        <v>15.22</v>
      </c>
      <c r="D2848">
        <f t="shared" si="47"/>
        <v>-0.40102321920503736</v>
      </c>
      <c r="E2848" s="171">
        <v>5.9484467944481067E-3</v>
      </c>
    </row>
    <row r="2849" spans="2:5">
      <c r="B2849" t="s">
        <v>2155</v>
      </c>
      <c r="C2849">
        <v>25.41</v>
      </c>
      <c r="D2849">
        <f t="shared" si="47"/>
        <v>0.49823113207547165</v>
      </c>
      <c r="E2849" s="171">
        <v>5.9382422802849791E-3</v>
      </c>
    </row>
    <row r="2850" spans="2:5">
      <c r="B2850" t="s">
        <v>1504</v>
      </c>
      <c r="C2850">
        <v>16.96</v>
      </c>
      <c r="D2850">
        <f t="shared" si="47"/>
        <v>0.66601178781925352</v>
      </c>
      <c r="E2850" s="171">
        <v>5.9311981020166915E-3</v>
      </c>
    </row>
    <row r="2851" spans="2:5">
      <c r="B2851" t="s">
        <v>4905</v>
      </c>
      <c r="C2851">
        <v>10.18</v>
      </c>
      <c r="D2851">
        <f t="shared" si="47"/>
        <v>-0.76952682816391216</v>
      </c>
      <c r="E2851" s="171">
        <v>5.9288537549407614E-3</v>
      </c>
    </row>
    <row r="2852" spans="2:5">
      <c r="B2852" t="s">
        <v>1376</v>
      </c>
      <c r="C2852">
        <v>44.17</v>
      </c>
      <c r="D2852">
        <f t="shared" si="47"/>
        <v>24.982352941176469</v>
      </c>
      <c r="E2852" s="171">
        <v>5.9212024595765231E-3</v>
      </c>
    </row>
    <row r="2853" spans="2:5">
      <c r="B2853" t="s">
        <v>5979</v>
      </c>
      <c r="C2853">
        <v>1.7</v>
      </c>
      <c r="D2853">
        <f t="shared" si="47"/>
        <v>0</v>
      </c>
      <c r="E2853" s="171">
        <v>5.9171597633136145E-3</v>
      </c>
    </row>
    <row r="2854" spans="2:5">
      <c r="B2854" t="s">
        <v>5987</v>
      </c>
      <c r="C2854">
        <v>1.7</v>
      </c>
      <c r="D2854">
        <f t="shared" si="47"/>
        <v>-0.83333333333333337</v>
      </c>
      <c r="E2854" s="171">
        <v>5.9171597633136145E-3</v>
      </c>
    </row>
    <row r="2855" spans="2:5">
      <c r="B2855" t="s">
        <v>5216</v>
      </c>
      <c r="C2855">
        <v>10.199999999999999</v>
      </c>
      <c r="D2855">
        <f t="shared" si="47"/>
        <v>-0.25055106539309335</v>
      </c>
      <c r="E2855" s="171">
        <v>5.9171597633134827E-3</v>
      </c>
    </row>
    <row r="2856" spans="2:5">
      <c r="B2856" t="s">
        <v>4811</v>
      </c>
      <c r="C2856">
        <v>13.61</v>
      </c>
      <c r="D2856">
        <f t="shared" si="47"/>
        <v>-0.88424902194250721</v>
      </c>
      <c r="E2856" s="171">
        <v>5.9127864005912838E-3</v>
      </c>
    </row>
    <row r="2857" spans="2:5">
      <c r="B2857" t="s">
        <v>823</v>
      </c>
      <c r="C2857">
        <v>117.58</v>
      </c>
      <c r="D2857">
        <f t="shared" si="47"/>
        <v>10.482421875</v>
      </c>
      <c r="E2857" s="171">
        <v>5.9029857130635443E-3</v>
      </c>
    </row>
    <row r="2858" spans="2:5">
      <c r="B2858" t="s">
        <v>3368</v>
      </c>
      <c r="C2858">
        <v>10.24</v>
      </c>
      <c r="D2858">
        <f t="shared" si="47"/>
        <v>-0.4004683840749414</v>
      </c>
      <c r="E2858" s="171">
        <v>5.8939096267191064E-3</v>
      </c>
    </row>
    <row r="2859" spans="2:5">
      <c r="B2859" t="s">
        <v>4497</v>
      </c>
      <c r="C2859">
        <v>17.079999999999998</v>
      </c>
      <c r="D2859">
        <f t="shared" si="47"/>
        <v>-0.89368853479397481</v>
      </c>
      <c r="E2859" s="171">
        <v>5.8892815076559404E-3</v>
      </c>
    </row>
    <row r="2860" spans="2:5">
      <c r="B2860" t="s">
        <v>526</v>
      </c>
      <c r="C2860">
        <v>160.66</v>
      </c>
      <c r="D2860">
        <f t="shared" si="47"/>
        <v>17.790643274853799</v>
      </c>
      <c r="E2860" s="171">
        <v>5.8852992737290118E-3</v>
      </c>
    </row>
    <row r="2861" spans="2:5">
      <c r="B2861" t="s">
        <v>3297</v>
      </c>
      <c r="C2861">
        <v>8.5500000000000007</v>
      </c>
      <c r="D2861">
        <f t="shared" si="47"/>
        <v>4.0000000000000009</v>
      </c>
      <c r="E2861" s="171">
        <v>5.8823529411765538E-3</v>
      </c>
    </row>
    <row r="2862" spans="2:5">
      <c r="B2862" t="s">
        <v>5986</v>
      </c>
      <c r="C2862">
        <v>1.71</v>
      </c>
      <c r="D2862">
        <f t="shared" si="47"/>
        <v>0</v>
      </c>
      <c r="E2862" s="171">
        <v>5.8823529411764757E-3</v>
      </c>
    </row>
    <row r="2863" spans="2:5">
      <c r="B2863" t="s">
        <v>6004</v>
      </c>
      <c r="C2863">
        <v>1.71</v>
      </c>
      <c r="D2863">
        <f t="shared" si="47"/>
        <v>0</v>
      </c>
      <c r="E2863" s="171">
        <v>5.8823529411764757E-3</v>
      </c>
    </row>
    <row r="2864" spans="2:5">
      <c r="B2864" t="s">
        <v>6006</v>
      </c>
      <c r="C2864">
        <v>1.71</v>
      </c>
      <c r="D2864">
        <f t="shared" si="47"/>
        <v>-0.98389527217931816</v>
      </c>
      <c r="E2864" s="171">
        <v>5.8823529411764757E-3</v>
      </c>
    </row>
    <row r="2865" spans="2:5">
      <c r="B2865" t="s">
        <v>979</v>
      </c>
      <c r="C2865">
        <v>106.18</v>
      </c>
      <c r="D2865">
        <f t="shared" si="47"/>
        <v>5.8858625162127112</v>
      </c>
      <c r="E2865" s="171">
        <v>5.8734369079197091E-3</v>
      </c>
    </row>
    <row r="2866" spans="2:5">
      <c r="B2866" t="s">
        <v>2986</v>
      </c>
      <c r="C2866">
        <v>15.42</v>
      </c>
      <c r="D2866">
        <f t="shared" si="47"/>
        <v>-1.9417475728154927E-3</v>
      </c>
      <c r="E2866" s="171">
        <v>5.8708414872798344E-3</v>
      </c>
    </row>
    <row r="2867" spans="2:5">
      <c r="B2867" t="s">
        <v>2496</v>
      </c>
      <c r="C2867">
        <v>15.45</v>
      </c>
      <c r="D2867">
        <f t="shared" si="47"/>
        <v>0.12200435729847493</v>
      </c>
      <c r="E2867" s="171">
        <v>5.8593749999999913E-3</v>
      </c>
    </row>
    <row r="2868" spans="2:5">
      <c r="B2868" t="s">
        <v>3739</v>
      </c>
      <c r="C2868">
        <v>13.77</v>
      </c>
      <c r="D2868">
        <f t="shared" si="47"/>
        <v>-0.33349467570183933</v>
      </c>
      <c r="E2868" s="171">
        <v>5.8436815193572004E-3</v>
      </c>
    </row>
    <row r="2869" spans="2:5">
      <c r="B2869" t="s">
        <v>1961</v>
      </c>
      <c r="C2869">
        <v>20.66</v>
      </c>
      <c r="D2869">
        <f t="shared" si="47"/>
        <v>8.9662447257383926E-2</v>
      </c>
      <c r="E2869" s="171">
        <v>5.8422590068160172E-3</v>
      </c>
    </row>
    <row r="2870" spans="2:5">
      <c r="B2870" t="s">
        <v>4129</v>
      </c>
      <c r="C2870">
        <v>18.96</v>
      </c>
      <c r="D2870">
        <f t="shared" si="47"/>
        <v>-0.59278350515463918</v>
      </c>
      <c r="E2870" s="171">
        <v>5.8355437665782188E-3</v>
      </c>
    </row>
    <row r="2871" spans="2:5">
      <c r="B2871" t="s">
        <v>1121</v>
      </c>
      <c r="C2871">
        <v>46.56</v>
      </c>
      <c r="D2871">
        <f t="shared" si="47"/>
        <v>2.8543046357615895</v>
      </c>
      <c r="E2871" s="171">
        <v>5.8327932598834118E-3</v>
      </c>
    </row>
    <row r="2872" spans="2:5">
      <c r="B2872" t="s">
        <v>2898</v>
      </c>
      <c r="C2872">
        <v>12.08</v>
      </c>
      <c r="D2872">
        <f t="shared" si="47"/>
        <v>5.9826589595375719</v>
      </c>
      <c r="E2872" s="171">
        <v>5.8284762697752108E-3</v>
      </c>
    </row>
    <row r="2873" spans="2:5">
      <c r="B2873" t="s">
        <v>6020</v>
      </c>
      <c r="C2873">
        <v>1.73</v>
      </c>
      <c r="D2873">
        <f t="shared" si="47"/>
        <v>0</v>
      </c>
      <c r="E2873" s="171">
        <v>5.8139534883720981E-3</v>
      </c>
    </row>
    <row r="2874" spans="2:5">
      <c r="B2874" t="s">
        <v>6677</v>
      </c>
      <c r="C2874">
        <v>1.73</v>
      </c>
      <c r="D2874">
        <f t="shared" si="47"/>
        <v>-0.80046136101499421</v>
      </c>
      <c r="E2874" s="171">
        <v>5.8139534883720981E-3</v>
      </c>
    </row>
    <row r="2875" spans="2:5">
      <c r="B2875" t="s">
        <v>2738</v>
      </c>
      <c r="C2875">
        <v>8.67</v>
      </c>
      <c r="D2875">
        <f t="shared" si="47"/>
        <v>3.9827586206896552</v>
      </c>
      <c r="E2875" s="171">
        <v>5.8004640371230529E-3</v>
      </c>
    </row>
    <row r="2876" spans="2:5">
      <c r="B2876" t="s">
        <v>7230</v>
      </c>
      <c r="C2876">
        <v>1.74</v>
      </c>
      <c r="D2876">
        <f t="shared" si="47"/>
        <v>-0.90913838120104451</v>
      </c>
      <c r="E2876" s="171">
        <v>5.7803468208092535E-3</v>
      </c>
    </row>
    <row r="2877" spans="2:5">
      <c r="B2877" t="s">
        <v>1705</v>
      </c>
      <c r="C2877">
        <v>19.149999999999999</v>
      </c>
      <c r="D2877">
        <f t="shared" si="47"/>
        <v>-0.15415194346289762</v>
      </c>
      <c r="E2877" s="171">
        <v>5.7773109243697187E-3</v>
      </c>
    </row>
    <row r="2878" spans="2:5">
      <c r="B2878" t="s">
        <v>1990</v>
      </c>
      <c r="C2878">
        <v>22.64</v>
      </c>
      <c r="D2878">
        <f t="shared" si="47"/>
        <v>0.62410329985652813</v>
      </c>
      <c r="E2878" s="171">
        <v>5.7752110173255886E-3</v>
      </c>
    </row>
    <row r="2879" spans="2:5">
      <c r="B2879" t="s">
        <v>3194</v>
      </c>
      <c r="C2879">
        <v>13.94</v>
      </c>
      <c r="D2879">
        <f t="shared" si="47"/>
        <v>0</v>
      </c>
      <c r="E2879" s="171">
        <v>5.7720057720057772E-3</v>
      </c>
    </row>
    <row r="2880" spans="2:5">
      <c r="B2880" t="s">
        <v>4805</v>
      </c>
      <c r="C2880">
        <v>13.94</v>
      </c>
      <c r="D2880">
        <f t="shared" si="47"/>
        <v>-0.9215752461322082</v>
      </c>
      <c r="E2880" s="171">
        <v>5.7720057720057772E-3</v>
      </c>
    </row>
    <row r="2881" spans="2:5">
      <c r="B2881" t="s">
        <v>610</v>
      </c>
      <c r="C2881">
        <v>177.75</v>
      </c>
      <c r="D2881">
        <f t="shared" si="47"/>
        <v>0.78410117434507687</v>
      </c>
      <c r="E2881" s="171">
        <v>5.7715158716687056E-3</v>
      </c>
    </row>
    <row r="2882" spans="2:5">
      <c r="B2882" t="s">
        <v>897</v>
      </c>
      <c r="C2882">
        <v>99.63</v>
      </c>
      <c r="D2882">
        <f t="shared" si="47"/>
        <v>2.796875</v>
      </c>
      <c r="E2882" s="171">
        <v>5.7540884312537168E-3</v>
      </c>
    </row>
    <row r="2883" spans="2:5">
      <c r="B2883" t="s">
        <v>2251</v>
      </c>
      <c r="C2883">
        <v>26.24</v>
      </c>
      <c r="D2883">
        <f t="shared" ref="D2883:D2946" si="48">(C2883-C2884)/C2884</f>
        <v>0.49942857142857133</v>
      </c>
      <c r="E2883" s="171">
        <v>5.7493292449213714E-3</v>
      </c>
    </row>
    <row r="2884" spans="2:5">
      <c r="B2884" t="s">
        <v>3052</v>
      </c>
      <c r="C2884">
        <v>17.5</v>
      </c>
      <c r="D2884">
        <f t="shared" si="48"/>
        <v>9</v>
      </c>
      <c r="E2884" s="171">
        <v>5.7471264367816915E-3</v>
      </c>
    </row>
    <row r="2885" spans="2:5">
      <c r="B2885" t="s">
        <v>6783</v>
      </c>
      <c r="C2885">
        <v>1.75</v>
      </c>
      <c r="D2885">
        <f t="shared" si="48"/>
        <v>-0.90017113519680547</v>
      </c>
      <c r="E2885" s="171">
        <v>5.7471264367816143E-3</v>
      </c>
    </row>
    <row r="2886" spans="2:5">
      <c r="B2886" t="s">
        <v>4223</v>
      </c>
      <c r="C2886">
        <v>17.53</v>
      </c>
      <c r="D2886">
        <f t="shared" si="48"/>
        <v>-0.62970004224757081</v>
      </c>
      <c r="E2886" s="171">
        <v>5.7372346528973854E-3</v>
      </c>
    </row>
    <row r="2887" spans="2:5">
      <c r="B2887" t="s">
        <v>1215</v>
      </c>
      <c r="C2887">
        <v>47.34</v>
      </c>
      <c r="D2887">
        <f t="shared" si="48"/>
        <v>4.397947548460662</v>
      </c>
      <c r="E2887" s="171">
        <v>5.7361376673040814E-3</v>
      </c>
    </row>
    <row r="2888" spans="2:5">
      <c r="B2888" t="s">
        <v>5286</v>
      </c>
      <c r="C2888">
        <v>8.77</v>
      </c>
      <c r="D2888">
        <f t="shared" si="48"/>
        <v>-0.37535612535612534</v>
      </c>
      <c r="E2888" s="171">
        <v>5.7339449541283175E-3</v>
      </c>
    </row>
    <row r="2889" spans="2:5">
      <c r="B2889" t="s">
        <v>4256</v>
      </c>
      <c r="C2889">
        <v>14.04</v>
      </c>
      <c r="D2889">
        <f t="shared" si="48"/>
        <v>0.14146341463414622</v>
      </c>
      <c r="E2889" s="171">
        <v>5.7306590257878431E-3</v>
      </c>
    </row>
    <row r="2890" spans="2:5">
      <c r="B2890" t="s">
        <v>2612</v>
      </c>
      <c r="C2890">
        <v>12.3</v>
      </c>
      <c r="D2890">
        <f t="shared" si="48"/>
        <v>-0.87729449321628095</v>
      </c>
      <c r="E2890" s="171">
        <v>5.7236304170073821E-3</v>
      </c>
    </row>
    <row r="2891" spans="2:5">
      <c r="B2891" t="s">
        <v>868</v>
      </c>
      <c r="C2891">
        <v>100.24</v>
      </c>
      <c r="D2891">
        <f t="shared" si="48"/>
        <v>55.954545454545446</v>
      </c>
      <c r="E2891" s="171">
        <v>5.7188722785190445E-3</v>
      </c>
    </row>
    <row r="2892" spans="2:5">
      <c r="B2892" t="s">
        <v>6782</v>
      </c>
      <c r="C2892">
        <v>1.76</v>
      </c>
      <c r="D2892">
        <f t="shared" si="48"/>
        <v>-0.87570621468926557</v>
      </c>
      <c r="E2892" s="171">
        <v>5.7142857142857195E-3</v>
      </c>
    </row>
    <row r="2893" spans="2:5">
      <c r="B2893" t="s">
        <v>1571</v>
      </c>
      <c r="C2893">
        <v>14.16</v>
      </c>
      <c r="D2893">
        <f t="shared" si="48"/>
        <v>7</v>
      </c>
      <c r="E2893" s="171">
        <v>5.6818181818181872E-3</v>
      </c>
    </row>
    <row r="2894" spans="2:5">
      <c r="B2894" t="s">
        <v>6843</v>
      </c>
      <c r="C2894">
        <v>1.77</v>
      </c>
      <c r="D2894">
        <f t="shared" si="48"/>
        <v>-0.98937256079255476</v>
      </c>
      <c r="E2894" s="171">
        <v>5.6818181818181872E-3</v>
      </c>
    </row>
    <row r="2895" spans="2:5">
      <c r="B2895" t="s">
        <v>535</v>
      </c>
      <c r="C2895">
        <v>166.55</v>
      </c>
      <c r="D2895">
        <f t="shared" si="48"/>
        <v>17.797968397291196</v>
      </c>
      <c r="E2895" s="171">
        <v>5.6759857496527849E-3</v>
      </c>
    </row>
    <row r="2896" spans="2:5">
      <c r="B2896" t="s">
        <v>5385</v>
      </c>
      <c r="C2896">
        <v>8.86</v>
      </c>
      <c r="D2896">
        <f t="shared" si="48"/>
        <v>-0.37649542575650957</v>
      </c>
      <c r="E2896" s="171">
        <v>5.675368898978312E-3</v>
      </c>
    </row>
    <row r="2897" spans="2:5">
      <c r="B2897" t="s">
        <v>3197</v>
      </c>
      <c r="C2897">
        <v>14.21</v>
      </c>
      <c r="D2897">
        <f t="shared" si="48"/>
        <v>-0.46679174484052527</v>
      </c>
      <c r="E2897" s="171">
        <v>5.6617126680820994E-3</v>
      </c>
    </row>
    <row r="2898" spans="2:5">
      <c r="B2898" t="s">
        <v>4657</v>
      </c>
      <c r="C2898">
        <v>26.65</v>
      </c>
      <c r="D2898">
        <f t="shared" si="48"/>
        <v>1.99438202247191</v>
      </c>
      <c r="E2898" s="171">
        <v>5.6603773584905127E-3</v>
      </c>
    </row>
    <row r="2899" spans="2:5">
      <c r="B2899" t="s">
        <v>5267</v>
      </c>
      <c r="C2899">
        <v>8.9</v>
      </c>
      <c r="D2899">
        <f t="shared" si="48"/>
        <v>4</v>
      </c>
      <c r="E2899" s="171">
        <v>5.6497175141243744E-3</v>
      </c>
    </row>
    <row r="2900" spans="2:5">
      <c r="B2900" t="s">
        <v>6742</v>
      </c>
      <c r="C2900">
        <v>1.78</v>
      </c>
      <c r="D2900">
        <f t="shared" si="48"/>
        <v>-0.92311015118790496</v>
      </c>
      <c r="E2900" s="171">
        <v>5.649717514124299E-3</v>
      </c>
    </row>
    <row r="2901" spans="2:5">
      <c r="B2901" t="s">
        <v>4621</v>
      </c>
      <c r="C2901">
        <v>23.15</v>
      </c>
      <c r="D2901">
        <f t="shared" si="48"/>
        <v>-0.53625801282051289</v>
      </c>
      <c r="E2901" s="171">
        <v>5.6472632493483497E-3</v>
      </c>
    </row>
    <row r="2902" spans="2:5">
      <c r="B2902" t="s">
        <v>1186</v>
      </c>
      <c r="C2902">
        <v>49.92</v>
      </c>
      <c r="D2902">
        <f t="shared" si="48"/>
        <v>4.5901455767077275</v>
      </c>
      <c r="E2902" s="171">
        <v>5.6406124093473231E-3</v>
      </c>
    </row>
    <row r="2903" spans="2:5">
      <c r="B2903" t="s">
        <v>5405</v>
      </c>
      <c r="C2903">
        <v>8.93</v>
      </c>
      <c r="D2903">
        <f t="shared" si="48"/>
        <v>3.988826815642458</v>
      </c>
      <c r="E2903" s="171">
        <v>5.6306306306305098E-3</v>
      </c>
    </row>
    <row r="2904" spans="2:5">
      <c r="B2904" t="s">
        <v>6741</v>
      </c>
      <c r="C2904">
        <v>1.79</v>
      </c>
      <c r="D2904">
        <f t="shared" si="48"/>
        <v>-0.96307755775577564</v>
      </c>
      <c r="E2904" s="171">
        <v>5.6179775280898927E-3</v>
      </c>
    </row>
    <row r="2905" spans="2:5">
      <c r="B2905" t="s">
        <v>1209</v>
      </c>
      <c r="C2905">
        <v>48.48</v>
      </c>
      <c r="D2905">
        <f t="shared" si="48"/>
        <v>-0.71300023679848457</v>
      </c>
      <c r="E2905" s="171">
        <v>5.6004978220285419E-3</v>
      </c>
    </row>
    <row r="2906" spans="2:5">
      <c r="B2906" t="s">
        <v>589</v>
      </c>
      <c r="C2906">
        <v>168.92</v>
      </c>
      <c r="D2906">
        <f t="shared" si="48"/>
        <v>22.493741307371348</v>
      </c>
      <c r="E2906" s="171">
        <v>5.5959042743183585E-3</v>
      </c>
    </row>
    <row r="2907" spans="2:5">
      <c r="B2907" t="s">
        <v>5434</v>
      </c>
      <c r="C2907">
        <v>7.19</v>
      </c>
      <c r="D2907">
        <f t="shared" si="48"/>
        <v>2.9944444444444449</v>
      </c>
      <c r="E2907" s="171">
        <v>5.5944055944055987E-3</v>
      </c>
    </row>
    <row r="2908" spans="2:5">
      <c r="B2908" t="s">
        <v>5967</v>
      </c>
      <c r="C2908">
        <v>1.8</v>
      </c>
      <c r="D2908">
        <f t="shared" si="48"/>
        <v>0</v>
      </c>
      <c r="E2908" s="171">
        <v>5.5865921787709542E-3</v>
      </c>
    </row>
    <row r="2909" spans="2:5">
      <c r="B2909" t="s">
        <v>6336</v>
      </c>
      <c r="C2909">
        <v>1.8</v>
      </c>
      <c r="D2909">
        <f t="shared" si="48"/>
        <v>-0.90909090909090906</v>
      </c>
      <c r="E2909" s="171">
        <v>5.5865921787709542E-3</v>
      </c>
    </row>
    <row r="2910" spans="2:5">
      <c r="B2910" t="s">
        <v>1914</v>
      </c>
      <c r="C2910">
        <v>19.8</v>
      </c>
      <c r="D2910">
        <f t="shared" si="48"/>
        <v>-0.82816974746159855</v>
      </c>
      <c r="E2910" s="171">
        <v>5.5865921787709204E-3</v>
      </c>
    </row>
    <row r="2911" spans="2:5">
      <c r="B2911" t="s">
        <v>805</v>
      </c>
      <c r="C2911">
        <v>115.23</v>
      </c>
      <c r="D2911">
        <f t="shared" si="48"/>
        <v>1.4548359608010228</v>
      </c>
      <c r="E2911" s="171">
        <v>5.5851295924600796E-3</v>
      </c>
    </row>
    <row r="2912" spans="2:5">
      <c r="B2912" t="s">
        <v>1343</v>
      </c>
      <c r="C2912">
        <v>46.94</v>
      </c>
      <c r="D2912">
        <f t="shared" si="48"/>
        <v>1.8886153846153846</v>
      </c>
      <c r="E2912" s="171">
        <v>5.5698371893744218E-3</v>
      </c>
    </row>
    <row r="2913" spans="2:5">
      <c r="B2913" t="s">
        <v>2980</v>
      </c>
      <c r="C2913">
        <v>16.25</v>
      </c>
      <c r="D2913">
        <f t="shared" si="48"/>
        <v>-0.88751990032532702</v>
      </c>
      <c r="E2913" s="171">
        <v>5.5693069306930604E-3</v>
      </c>
    </row>
    <row r="2914" spans="2:5">
      <c r="B2914" t="s">
        <v>496</v>
      </c>
      <c r="C2914">
        <v>144.47</v>
      </c>
      <c r="D2914">
        <f t="shared" si="48"/>
        <v>8.9841050449205255</v>
      </c>
      <c r="E2914" s="171">
        <v>5.5683162803648045E-3</v>
      </c>
    </row>
    <row r="2915" spans="2:5">
      <c r="B2915" t="s">
        <v>3748</v>
      </c>
      <c r="C2915">
        <v>14.47</v>
      </c>
      <c r="D2915">
        <f t="shared" si="48"/>
        <v>-0.89615329410076072</v>
      </c>
      <c r="E2915" s="171">
        <v>5.5594162612925694E-3</v>
      </c>
    </row>
    <row r="2916" spans="2:5">
      <c r="B2916" t="s">
        <v>427</v>
      </c>
      <c r="C2916">
        <v>139.34</v>
      </c>
      <c r="D2916">
        <f t="shared" si="48"/>
        <v>75.983425414364646</v>
      </c>
      <c r="E2916" s="171">
        <v>5.5567583170961264E-3</v>
      </c>
    </row>
    <row r="2917" spans="2:5">
      <c r="B2917" t="s">
        <v>5846</v>
      </c>
      <c r="C2917">
        <v>1.81</v>
      </c>
      <c r="D2917">
        <f t="shared" si="48"/>
        <v>0</v>
      </c>
      <c r="E2917" s="171">
        <v>5.5555555555555601E-3</v>
      </c>
    </row>
    <row r="2918" spans="2:5">
      <c r="B2918" t="s">
        <v>6335</v>
      </c>
      <c r="C2918">
        <v>1.81</v>
      </c>
      <c r="D2918">
        <f t="shared" si="48"/>
        <v>0</v>
      </c>
      <c r="E2918" s="171">
        <v>5.5555555555555601E-3</v>
      </c>
    </row>
    <row r="2919" spans="2:5">
      <c r="B2919" t="s">
        <v>6360</v>
      </c>
      <c r="C2919">
        <v>1.81</v>
      </c>
      <c r="D2919">
        <f t="shared" si="48"/>
        <v>0</v>
      </c>
      <c r="E2919" s="171">
        <v>5.5555555555555601E-3</v>
      </c>
    </row>
    <row r="2920" spans="2:5">
      <c r="B2920" t="s">
        <v>6751</v>
      </c>
      <c r="C2920">
        <v>1.81</v>
      </c>
      <c r="D2920">
        <f t="shared" si="48"/>
        <v>-0.92314225053078558</v>
      </c>
      <c r="E2920" s="171">
        <v>5.5555555555555601E-3</v>
      </c>
    </row>
    <row r="2921" spans="2:5">
      <c r="B2921" t="s">
        <v>4575</v>
      </c>
      <c r="C2921">
        <v>23.55</v>
      </c>
      <c r="D2921">
        <f t="shared" si="48"/>
        <v>2.2438016528925617</v>
      </c>
      <c r="E2921" s="171">
        <v>5.5508112724166952E-3</v>
      </c>
    </row>
    <row r="2922" spans="2:5">
      <c r="B2922" t="s">
        <v>4412</v>
      </c>
      <c r="C2922">
        <v>7.26</v>
      </c>
      <c r="D2922">
        <f t="shared" si="48"/>
        <v>0.33211009174311917</v>
      </c>
      <c r="E2922" s="171">
        <v>5.5401662049861548E-3</v>
      </c>
    </row>
    <row r="2923" spans="2:5">
      <c r="B2923" t="s">
        <v>5683</v>
      </c>
      <c r="C2923">
        <v>5.45</v>
      </c>
      <c r="D2923">
        <f t="shared" si="48"/>
        <v>-0.70038482682792746</v>
      </c>
      <c r="E2923" s="171">
        <v>5.5350553505535511E-3</v>
      </c>
    </row>
    <row r="2924" spans="2:5">
      <c r="B2924" t="s">
        <v>3789</v>
      </c>
      <c r="C2924">
        <v>18.190000000000001</v>
      </c>
      <c r="D2924">
        <f t="shared" si="48"/>
        <v>-3.2876712328766423E-3</v>
      </c>
      <c r="E2924" s="171">
        <v>5.5279159756772486E-3</v>
      </c>
    </row>
    <row r="2925" spans="2:5">
      <c r="B2925" t="s">
        <v>3058</v>
      </c>
      <c r="C2925">
        <v>18.25</v>
      </c>
      <c r="D2925">
        <f t="shared" si="48"/>
        <v>0.24829001367989062</v>
      </c>
      <c r="E2925" s="171">
        <v>5.509641873278316E-3</v>
      </c>
    </row>
    <row r="2926" spans="2:5">
      <c r="B2926" t="s">
        <v>2444</v>
      </c>
      <c r="C2926">
        <v>14.62</v>
      </c>
      <c r="D2926">
        <f t="shared" si="48"/>
        <v>-0.83013825955617515</v>
      </c>
      <c r="E2926" s="171">
        <v>5.5020632737276531E-3</v>
      </c>
    </row>
    <row r="2927" spans="2:5">
      <c r="B2927" t="s">
        <v>1097</v>
      </c>
      <c r="C2927">
        <v>86.07</v>
      </c>
      <c r="D2927">
        <f t="shared" si="48"/>
        <v>4.8670756646216766</v>
      </c>
      <c r="E2927" s="171">
        <v>5.4906542056074635E-3</v>
      </c>
    </row>
    <row r="2928" spans="2:5">
      <c r="B2928" t="s">
        <v>3595</v>
      </c>
      <c r="C2928">
        <v>14.67</v>
      </c>
      <c r="D2928">
        <f t="shared" si="48"/>
        <v>0.59283387622149819</v>
      </c>
      <c r="E2928" s="171">
        <v>5.4832076764907518E-3</v>
      </c>
    </row>
    <row r="2929" spans="2:5">
      <c r="B2929" t="s">
        <v>5382</v>
      </c>
      <c r="C2929">
        <v>9.2100000000000009</v>
      </c>
      <c r="D2929">
        <f t="shared" si="48"/>
        <v>-0.37516960651289005</v>
      </c>
      <c r="E2929" s="171">
        <v>5.4585152838428725E-3</v>
      </c>
    </row>
    <row r="2930" spans="2:5">
      <c r="B2930" t="s">
        <v>2470</v>
      </c>
      <c r="C2930">
        <v>14.74</v>
      </c>
      <c r="D2930">
        <f t="shared" si="48"/>
        <v>-0.89487947511054067</v>
      </c>
      <c r="E2930" s="171">
        <v>5.4570259208731285E-3</v>
      </c>
    </row>
    <row r="2931" spans="2:5">
      <c r="B2931" t="s">
        <v>499</v>
      </c>
      <c r="C2931">
        <v>140.22</v>
      </c>
      <c r="D2931">
        <f t="shared" si="48"/>
        <v>1.9169960474308301</v>
      </c>
      <c r="E2931" s="171">
        <v>5.4495912806538857E-3</v>
      </c>
    </row>
    <row r="2932" spans="2:5">
      <c r="B2932" t="s">
        <v>1349</v>
      </c>
      <c r="C2932">
        <v>48.07</v>
      </c>
      <c r="D2932">
        <f t="shared" si="48"/>
        <v>2.7005388760585065</v>
      </c>
      <c r="E2932" s="171">
        <v>5.4381928466847524E-3</v>
      </c>
    </row>
    <row r="2933" spans="2:5">
      <c r="B2933" t="s">
        <v>3440</v>
      </c>
      <c r="C2933">
        <v>12.99</v>
      </c>
      <c r="D2933">
        <f t="shared" si="48"/>
        <v>-0.87502405233788727</v>
      </c>
      <c r="E2933" s="171">
        <v>5.417956656346771E-3</v>
      </c>
    </row>
    <row r="2934" spans="2:5">
      <c r="B2934" t="s">
        <v>854</v>
      </c>
      <c r="C2934">
        <v>103.94</v>
      </c>
      <c r="D2934">
        <f t="shared" si="48"/>
        <v>54.881720430107521</v>
      </c>
      <c r="E2934" s="171">
        <v>5.4169084929386949E-3</v>
      </c>
    </row>
    <row r="2935" spans="2:5">
      <c r="B2935" t="s">
        <v>5958</v>
      </c>
      <c r="C2935">
        <v>1.86</v>
      </c>
      <c r="D2935">
        <f t="shared" si="48"/>
        <v>-0.88888888888888895</v>
      </c>
      <c r="E2935" s="171">
        <v>5.40540540540541E-3</v>
      </c>
    </row>
    <row r="2936" spans="2:5">
      <c r="B2936" t="s">
        <v>2430</v>
      </c>
      <c r="C2936">
        <v>16.739999999999998</v>
      </c>
      <c r="D2936">
        <f t="shared" si="48"/>
        <v>7.9518716577540092</v>
      </c>
      <c r="E2936" s="171">
        <v>5.405405405405397E-3</v>
      </c>
    </row>
    <row r="2937" spans="2:5">
      <c r="B2937" t="s">
        <v>5957</v>
      </c>
      <c r="C2937">
        <v>1.87</v>
      </c>
      <c r="D2937">
        <f t="shared" si="48"/>
        <v>0</v>
      </c>
      <c r="E2937" s="171">
        <v>5.3763440860215101E-3</v>
      </c>
    </row>
    <row r="2938" spans="2:5">
      <c r="B2938" t="s">
        <v>6042</v>
      </c>
      <c r="C2938">
        <v>1.87</v>
      </c>
      <c r="D2938">
        <f t="shared" si="48"/>
        <v>-0.90026666666666666</v>
      </c>
      <c r="E2938" s="171">
        <v>5.3763440860215101E-3</v>
      </c>
    </row>
    <row r="2939" spans="2:5">
      <c r="B2939" t="s">
        <v>3867</v>
      </c>
      <c r="C2939">
        <v>18.75</v>
      </c>
      <c r="D2939">
        <f t="shared" si="48"/>
        <v>0.42585551330798477</v>
      </c>
      <c r="E2939" s="171">
        <v>5.3619302949062426E-3</v>
      </c>
    </row>
    <row r="2940" spans="2:5">
      <c r="B2940" t="s">
        <v>3464</v>
      </c>
      <c r="C2940">
        <v>13.15</v>
      </c>
      <c r="D2940">
        <f t="shared" si="48"/>
        <v>-0.30164630908125323</v>
      </c>
      <c r="E2940" s="171">
        <v>5.3516819571865657E-3</v>
      </c>
    </row>
    <row r="2941" spans="2:5">
      <c r="B2941" t="s">
        <v>2331</v>
      </c>
      <c r="C2941">
        <v>18.829999999999998</v>
      </c>
      <c r="D2941">
        <f t="shared" si="48"/>
        <v>-0.47416922647305232</v>
      </c>
      <c r="E2941" s="171">
        <v>5.3390282968498598E-3</v>
      </c>
    </row>
    <row r="2942" spans="2:5">
      <c r="B2942" t="s">
        <v>1396</v>
      </c>
      <c r="C2942">
        <v>35.81</v>
      </c>
      <c r="D2942">
        <f t="shared" si="48"/>
        <v>0.89470899470899501</v>
      </c>
      <c r="E2942" s="171">
        <v>5.3340819764178789E-3</v>
      </c>
    </row>
    <row r="2943" spans="2:5">
      <c r="B2943" t="s">
        <v>3036</v>
      </c>
      <c r="C2943">
        <v>18.899999999999999</v>
      </c>
      <c r="D2943">
        <f t="shared" si="48"/>
        <v>0.42749244712990925</v>
      </c>
      <c r="E2943" s="171">
        <v>5.319148936170099E-3</v>
      </c>
    </row>
    <row r="2944" spans="2:5">
      <c r="B2944" t="s">
        <v>3412</v>
      </c>
      <c r="C2944">
        <v>13.24</v>
      </c>
      <c r="D2944">
        <f t="shared" si="48"/>
        <v>1.330985915492958</v>
      </c>
      <c r="E2944" s="171">
        <v>5.3151100987092088E-3</v>
      </c>
    </row>
    <row r="2945" spans="2:5">
      <c r="B2945" t="s">
        <v>5604</v>
      </c>
      <c r="C2945">
        <v>5.68</v>
      </c>
      <c r="D2945">
        <f t="shared" si="48"/>
        <v>-0.78622506586375618</v>
      </c>
      <c r="E2945" s="171">
        <v>5.3097345132742226E-3</v>
      </c>
    </row>
    <row r="2946" spans="2:5">
      <c r="B2946" t="s">
        <v>1459</v>
      </c>
      <c r="C2946">
        <v>26.57</v>
      </c>
      <c r="D2946">
        <f t="shared" si="48"/>
        <v>-0.12684850476503448</v>
      </c>
      <c r="E2946" s="171">
        <v>5.2970109723798932E-3</v>
      </c>
    </row>
    <row r="2947" spans="2:5">
      <c r="B2947" t="s">
        <v>1413</v>
      </c>
      <c r="C2947">
        <v>30.43</v>
      </c>
      <c r="D2947">
        <f t="shared" ref="D2947:D3010" si="49">(C2947-C2948)/C2948</f>
        <v>4.3292469352014011</v>
      </c>
      <c r="E2947" s="171">
        <v>5.2857614800132192E-3</v>
      </c>
    </row>
    <row r="2948" spans="2:5">
      <c r="B2948" t="s">
        <v>5603</v>
      </c>
      <c r="C2948">
        <v>5.71</v>
      </c>
      <c r="D2948">
        <f t="shared" si="49"/>
        <v>-0.7699435938759065</v>
      </c>
      <c r="E2948" s="171">
        <v>5.2816901408451146E-3</v>
      </c>
    </row>
    <row r="2949" spans="2:5">
      <c r="B2949" t="s">
        <v>2269</v>
      </c>
      <c r="C2949">
        <v>24.82</v>
      </c>
      <c r="D2949">
        <f t="shared" si="49"/>
        <v>-0.79695680628272247</v>
      </c>
      <c r="E2949" s="171">
        <v>5.2652895909274609E-3</v>
      </c>
    </row>
    <row r="2950" spans="2:5">
      <c r="B2950" t="s">
        <v>747</v>
      </c>
      <c r="C2950">
        <v>122.24</v>
      </c>
      <c r="D2950">
        <f t="shared" si="49"/>
        <v>6.1069767441860465</v>
      </c>
      <c r="E2950" s="171">
        <v>5.2631578947368472E-3</v>
      </c>
    </row>
    <row r="2951" spans="2:5">
      <c r="B2951" t="s">
        <v>2424</v>
      </c>
      <c r="C2951">
        <v>17.2</v>
      </c>
      <c r="D2951">
        <f t="shared" si="49"/>
        <v>-0.10323253388946822</v>
      </c>
      <c r="E2951" s="171">
        <v>5.2600818234950237E-3</v>
      </c>
    </row>
    <row r="2952" spans="2:5">
      <c r="B2952" t="s">
        <v>3991</v>
      </c>
      <c r="C2952">
        <v>19.18</v>
      </c>
      <c r="D2952">
        <f t="shared" si="49"/>
        <v>0.66637706342311032</v>
      </c>
      <c r="E2952" s="171">
        <v>5.241090146750599E-3</v>
      </c>
    </row>
    <row r="2953" spans="2:5">
      <c r="B2953" t="s">
        <v>3673</v>
      </c>
      <c r="C2953">
        <v>11.51</v>
      </c>
      <c r="D2953">
        <f t="shared" si="49"/>
        <v>4.994791666666667</v>
      </c>
      <c r="E2953" s="171">
        <v>5.2401746724891271E-3</v>
      </c>
    </row>
    <row r="2954" spans="2:5">
      <c r="B2954" t="s">
        <v>7140</v>
      </c>
      <c r="C2954">
        <v>1.92</v>
      </c>
      <c r="D2954">
        <f t="shared" si="49"/>
        <v>-0.90005205622071827</v>
      </c>
      <c r="E2954" s="171">
        <v>5.2356020942408424E-3</v>
      </c>
    </row>
    <row r="2955" spans="2:5">
      <c r="B2955" t="s">
        <v>1683</v>
      </c>
      <c r="C2955">
        <v>19.21</v>
      </c>
      <c r="D2955">
        <f t="shared" si="49"/>
        <v>0.42296296296296304</v>
      </c>
      <c r="E2955" s="171">
        <v>5.232862375719593E-3</v>
      </c>
    </row>
    <row r="2956" spans="2:5">
      <c r="B2956" t="s">
        <v>3097</v>
      </c>
      <c r="C2956">
        <v>13.5</v>
      </c>
      <c r="D2956">
        <f t="shared" si="49"/>
        <v>-0.12508101101749836</v>
      </c>
      <c r="E2956" s="171">
        <v>5.2122114668652483E-3</v>
      </c>
    </row>
    <row r="2957" spans="2:5">
      <c r="B2957" t="s">
        <v>3645</v>
      </c>
      <c r="C2957">
        <v>15.43</v>
      </c>
      <c r="D2957">
        <f t="shared" si="49"/>
        <v>2.9974093264248705</v>
      </c>
      <c r="E2957" s="171">
        <v>5.2117263843648254E-3</v>
      </c>
    </row>
    <row r="2958" spans="2:5">
      <c r="B2958" t="s">
        <v>5748</v>
      </c>
      <c r="C2958">
        <v>3.86</v>
      </c>
      <c r="D2958">
        <f t="shared" si="49"/>
        <v>-0.66724137931034488</v>
      </c>
      <c r="E2958" s="171">
        <v>5.2083333333333382E-3</v>
      </c>
    </row>
    <row r="2959" spans="2:5">
      <c r="B2959" t="s">
        <v>2601</v>
      </c>
      <c r="C2959">
        <v>11.6</v>
      </c>
      <c r="D2959">
        <f t="shared" si="49"/>
        <v>-0.14327917282127028</v>
      </c>
      <c r="E2959" s="171">
        <v>5.1993067590988306E-3</v>
      </c>
    </row>
    <row r="2960" spans="2:5">
      <c r="B2960" t="s">
        <v>3119</v>
      </c>
      <c r="C2960">
        <v>13.54</v>
      </c>
      <c r="D2960">
        <f t="shared" si="49"/>
        <v>0.16423043852106606</v>
      </c>
      <c r="E2960" s="171">
        <v>5.196733481811322E-3</v>
      </c>
    </row>
    <row r="2961" spans="2:5">
      <c r="B2961" t="s">
        <v>2606</v>
      </c>
      <c r="C2961">
        <v>11.63</v>
      </c>
      <c r="D2961">
        <f t="shared" si="49"/>
        <v>-0.40051546391752568</v>
      </c>
      <c r="E2961" s="171">
        <v>5.1858254105445548E-3</v>
      </c>
    </row>
    <row r="2962" spans="2:5">
      <c r="B2962" t="s">
        <v>3911</v>
      </c>
      <c r="C2962">
        <v>19.399999999999999</v>
      </c>
      <c r="D2962">
        <f t="shared" si="49"/>
        <v>0.1041548093340921</v>
      </c>
      <c r="E2962" s="171">
        <v>5.1813471502589565E-3</v>
      </c>
    </row>
    <row r="2963" spans="2:5">
      <c r="B2963" t="s">
        <v>1676</v>
      </c>
      <c r="C2963">
        <v>17.57</v>
      </c>
      <c r="D2963">
        <f t="shared" si="49"/>
        <v>0</v>
      </c>
      <c r="E2963" s="171">
        <v>5.1487414187642942E-3</v>
      </c>
    </row>
    <row r="2964" spans="2:5">
      <c r="B2964" t="s">
        <v>4089</v>
      </c>
      <c r="C2964">
        <v>17.57</v>
      </c>
      <c r="D2964">
        <f t="shared" si="49"/>
        <v>-0.82710096437709124</v>
      </c>
      <c r="E2964" s="171">
        <v>5.1487414187642942E-3</v>
      </c>
    </row>
    <row r="2965" spans="2:5">
      <c r="B2965" t="s">
        <v>887</v>
      </c>
      <c r="C2965">
        <v>101.62</v>
      </c>
      <c r="D2965">
        <f t="shared" si="49"/>
        <v>-0.17656591848310504</v>
      </c>
      <c r="E2965" s="171">
        <v>5.1434223541049484E-3</v>
      </c>
    </row>
    <row r="2966" spans="2:5">
      <c r="B2966" t="s">
        <v>774</v>
      </c>
      <c r="C2966">
        <v>123.41</v>
      </c>
      <c r="D2966">
        <f t="shared" si="49"/>
        <v>4.2492556358996163</v>
      </c>
      <c r="E2966" s="171">
        <v>5.1311288483465991E-3</v>
      </c>
    </row>
    <row r="2967" spans="2:5">
      <c r="B2967" t="s">
        <v>2109</v>
      </c>
      <c r="C2967">
        <v>23.51</v>
      </c>
      <c r="D2967">
        <f t="shared" si="49"/>
        <v>0.99575551782682536</v>
      </c>
      <c r="E2967" s="171">
        <v>5.1303976058144933E-3</v>
      </c>
    </row>
    <row r="2968" spans="2:5">
      <c r="B2968" t="s">
        <v>2575</v>
      </c>
      <c r="C2968">
        <v>11.78</v>
      </c>
      <c r="D2968">
        <f t="shared" si="49"/>
        <v>1</v>
      </c>
      <c r="E2968" s="171">
        <v>5.1194539249145663E-3</v>
      </c>
    </row>
    <row r="2969" spans="2:5">
      <c r="B2969" t="s">
        <v>5591</v>
      </c>
      <c r="C2969">
        <v>5.89</v>
      </c>
      <c r="D2969">
        <f t="shared" si="49"/>
        <v>-0.87515896566341667</v>
      </c>
      <c r="E2969" s="171">
        <v>5.1194539249145663E-3</v>
      </c>
    </row>
    <row r="2970" spans="2:5">
      <c r="B2970" t="s">
        <v>1231</v>
      </c>
      <c r="C2970">
        <v>47.18</v>
      </c>
      <c r="D2970">
        <f t="shared" si="49"/>
        <v>1.17619926199262</v>
      </c>
      <c r="E2970" s="171">
        <v>5.112910097997486E-3</v>
      </c>
    </row>
    <row r="2971" spans="2:5">
      <c r="B2971" t="s">
        <v>2054</v>
      </c>
      <c r="C2971">
        <v>21.68</v>
      </c>
      <c r="D2971">
        <f t="shared" si="49"/>
        <v>1.1987829614604464</v>
      </c>
      <c r="E2971" s="171">
        <v>5.0996754751970064E-3</v>
      </c>
    </row>
    <row r="2972" spans="2:5">
      <c r="B2972" t="s">
        <v>5231</v>
      </c>
      <c r="C2972">
        <v>9.86</v>
      </c>
      <c r="D2972">
        <f t="shared" si="49"/>
        <v>-0.28860028860028863</v>
      </c>
      <c r="E2972" s="171">
        <v>5.0968399592251712E-3</v>
      </c>
    </row>
    <row r="2973" spans="2:5">
      <c r="B2973" t="s">
        <v>4806</v>
      </c>
      <c r="C2973">
        <v>13.86</v>
      </c>
      <c r="D2973">
        <f t="shared" si="49"/>
        <v>5.9999999999999991</v>
      </c>
      <c r="E2973" s="171">
        <v>5.0761421319797167E-3</v>
      </c>
    </row>
    <row r="2974" spans="2:5">
      <c r="B2974" t="s">
        <v>5829</v>
      </c>
      <c r="C2974">
        <v>1.98</v>
      </c>
      <c r="D2974">
        <f t="shared" si="49"/>
        <v>0</v>
      </c>
      <c r="E2974" s="171">
        <v>5.0761421319797002E-3</v>
      </c>
    </row>
    <row r="2975" spans="2:5">
      <c r="B2975" t="s">
        <v>7153</v>
      </c>
      <c r="C2975">
        <v>1.98</v>
      </c>
      <c r="D2975">
        <f t="shared" si="49"/>
        <v>-0.87507886435331228</v>
      </c>
      <c r="E2975" s="171">
        <v>5.0761421319797002E-3</v>
      </c>
    </row>
    <row r="2976" spans="2:5">
      <c r="B2976" t="s">
        <v>4037</v>
      </c>
      <c r="C2976">
        <v>15.85</v>
      </c>
      <c r="D2976">
        <f t="shared" si="49"/>
        <v>-0.87307815502882768</v>
      </c>
      <c r="E2976" s="171">
        <v>5.0729232720355148E-3</v>
      </c>
    </row>
    <row r="2977" spans="2:5">
      <c r="B2977" t="s">
        <v>782</v>
      </c>
      <c r="C2977">
        <v>124.88</v>
      </c>
      <c r="D2977">
        <f t="shared" si="49"/>
        <v>4.7231897341888178</v>
      </c>
      <c r="E2977" s="171">
        <v>5.070422535211231E-3</v>
      </c>
    </row>
    <row r="2978" spans="2:5">
      <c r="B2978" t="s">
        <v>1992</v>
      </c>
      <c r="C2978">
        <v>21.82</v>
      </c>
      <c r="D2978">
        <f t="shared" si="49"/>
        <v>1.1973816717019135</v>
      </c>
      <c r="E2978" s="171">
        <v>5.0667894979271964E-3</v>
      </c>
    </row>
    <row r="2979" spans="2:5">
      <c r="B2979" t="s">
        <v>5364</v>
      </c>
      <c r="C2979">
        <v>9.93</v>
      </c>
      <c r="D2979">
        <f t="shared" si="49"/>
        <v>-0.91533805098473875</v>
      </c>
      <c r="E2979" s="171">
        <v>5.0607287449391629E-3</v>
      </c>
    </row>
    <row r="2980" spans="2:5">
      <c r="B2980" t="s">
        <v>751</v>
      </c>
      <c r="C2980">
        <v>117.29</v>
      </c>
      <c r="D2980">
        <f t="shared" si="49"/>
        <v>4.8998993963782702</v>
      </c>
      <c r="E2980" s="171">
        <v>5.0556983718937736E-3</v>
      </c>
    </row>
    <row r="2981" spans="2:5">
      <c r="B2981" t="s">
        <v>1832</v>
      </c>
      <c r="C2981">
        <v>19.88</v>
      </c>
      <c r="D2981">
        <f t="shared" si="49"/>
        <v>0.42816091954022983</v>
      </c>
      <c r="E2981" s="171">
        <v>5.0556117290191036E-3</v>
      </c>
    </row>
    <row r="2982" spans="2:5">
      <c r="B2982" t="s">
        <v>3725</v>
      </c>
      <c r="C2982">
        <v>13.92</v>
      </c>
      <c r="D2982">
        <f t="shared" si="49"/>
        <v>5.9949748743718594</v>
      </c>
      <c r="E2982" s="171">
        <v>5.0541516245487571E-3</v>
      </c>
    </row>
    <row r="2983" spans="2:5">
      <c r="B2983" t="s">
        <v>7272</v>
      </c>
      <c r="C2983">
        <v>1.99</v>
      </c>
      <c r="D2983">
        <f t="shared" si="49"/>
        <v>-0.98275862068965525</v>
      </c>
      <c r="E2983" s="171">
        <v>5.0505050505050553E-3</v>
      </c>
    </row>
    <row r="2984" spans="2:5">
      <c r="B2984" t="s">
        <v>830</v>
      </c>
      <c r="C2984">
        <v>115.42</v>
      </c>
      <c r="D2984">
        <f t="shared" si="49"/>
        <v>3.4460708782742682</v>
      </c>
      <c r="E2984" s="171">
        <v>5.0505050505050353E-3</v>
      </c>
    </row>
    <row r="2985" spans="2:5">
      <c r="B2985" t="s">
        <v>2240</v>
      </c>
      <c r="C2985">
        <v>25.96</v>
      </c>
      <c r="D2985">
        <f t="shared" si="49"/>
        <v>11.98</v>
      </c>
      <c r="E2985" s="171">
        <v>5.0329074719319619E-3</v>
      </c>
    </row>
    <row r="2986" spans="2:5">
      <c r="B2986" t="s">
        <v>6796</v>
      </c>
      <c r="C2986">
        <v>2</v>
      </c>
      <c r="D2986">
        <f t="shared" si="49"/>
        <v>0</v>
      </c>
      <c r="E2986" s="171">
        <v>5.0251256281407079E-3</v>
      </c>
    </row>
    <row r="2987" spans="2:5">
      <c r="B2987" t="s">
        <v>7156</v>
      </c>
      <c r="C2987">
        <v>2</v>
      </c>
      <c r="D2987">
        <f t="shared" si="49"/>
        <v>-0.92307692307692313</v>
      </c>
      <c r="E2987" s="171">
        <v>5.0251256281407079E-3</v>
      </c>
    </row>
    <row r="2988" spans="2:5">
      <c r="B2988" t="s">
        <v>2157</v>
      </c>
      <c r="C2988">
        <v>26</v>
      </c>
      <c r="D2988">
        <f t="shared" si="49"/>
        <v>0.85581727337615987</v>
      </c>
      <c r="E2988" s="171">
        <v>5.0251256281406646E-3</v>
      </c>
    </row>
    <row r="2989" spans="2:5">
      <c r="B2989" t="s">
        <v>4781</v>
      </c>
      <c r="C2989">
        <v>14.01</v>
      </c>
      <c r="D2989">
        <f t="shared" si="49"/>
        <v>-0.22639425731639976</v>
      </c>
      <c r="E2989" s="171">
        <v>5.021520803443349E-3</v>
      </c>
    </row>
    <row r="2990" spans="2:5">
      <c r="B2990" t="s">
        <v>2395</v>
      </c>
      <c r="C2990">
        <v>18.11</v>
      </c>
      <c r="D2990">
        <f t="shared" si="49"/>
        <v>0.28439716312056734</v>
      </c>
      <c r="E2990" s="171">
        <v>4.994450610432845E-3</v>
      </c>
    </row>
    <row r="2991" spans="2:5">
      <c r="B2991" t="s">
        <v>3113</v>
      </c>
      <c r="C2991">
        <v>14.1</v>
      </c>
      <c r="D2991">
        <f t="shared" si="49"/>
        <v>-0.87724185965523249</v>
      </c>
      <c r="E2991" s="171">
        <v>4.9893086243763566E-3</v>
      </c>
    </row>
    <row r="2992" spans="2:5">
      <c r="B2992" t="s">
        <v>945</v>
      </c>
      <c r="C2992">
        <v>114.86</v>
      </c>
      <c r="D2992">
        <f t="shared" si="49"/>
        <v>55.861386138613859</v>
      </c>
      <c r="E2992" s="171">
        <v>4.9873129757633493E-3</v>
      </c>
    </row>
    <row r="2993" spans="2:5">
      <c r="B2993" t="s">
        <v>7421</v>
      </c>
      <c r="C2993">
        <v>2.02</v>
      </c>
      <c r="D2993">
        <f t="shared" si="49"/>
        <v>0</v>
      </c>
      <c r="E2993" s="171">
        <v>4.975124378109568E-3</v>
      </c>
    </row>
    <row r="2994" spans="2:5">
      <c r="B2994" t="s">
        <v>7734</v>
      </c>
      <c r="C2994">
        <v>2.02</v>
      </c>
      <c r="D2994">
        <f t="shared" si="49"/>
        <v>-0.87507730364873226</v>
      </c>
      <c r="E2994" s="171">
        <v>4.975124378109568E-3</v>
      </c>
    </row>
    <row r="2995" spans="2:5">
      <c r="B2995" t="s">
        <v>4012</v>
      </c>
      <c r="C2995">
        <v>16.170000000000002</v>
      </c>
      <c r="D2995">
        <f t="shared" si="49"/>
        <v>0.33305853256389123</v>
      </c>
      <c r="E2995" s="171">
        <v>4.9720323182101834E-3</v>
      </c>
    </row>
    <row r="2996" spans="2:5">
      <c r="B2996" t="s">
        <v>3156</v>
      </c>
      <c r="C2996">
        <v>12.13</v>
      </c>
      <c r="D2996">
        <f t="shared" si="49"/>
        <v>0.49568434032059205</v>
      </c>
      <c r="E2996" s="171">
        <v>4.9710024855012837E-3</v>
      </c>
    </row>
    <row r="2997" spans="2:5">
      <c r="B2997" t="s">
        <v>2720</v>
      </c>
      <c r="C2997">
        <v>8.11</v>
      </c>
      <c r="D2997">
        <f t="shared" si="49"/>
        <v>-0.95459889156356703</v>
      </c>
      <c r="E2997" s="171">
        <v>4.9566294919453713E-3</v>
      </c>
    </row>
    <row r="2998" spans="2:5">
      <c r="B2998" t="s">
        <v>609</v>
      </c>
      <c r="C2998">
        <v>178.63</v>
      </c>
      <c r="D2998">
        <f t="shared" si="49"/>
        <v>16.564405113077679</v>
      </c>
      <c r="E2998" s="171">
        <v>4.9507735583684698E-3</v>
      </c>
    </row>
    <row r="2999" spans="2:5">
      <c r="B2999" t="s">
        <v>2648</v>
      </c>
      <c r="C2999">
        <v>10.17</v>
      </c>
      <c r="D2999">
        <f t="shared" si="49"/>
        <v>0.66176470588235292</v>
      </c>
      <c r="E2999" s="171">
        <v>4.9407114624506632E-3</v>
      </c>
    </row>
    <row r="3000" spans="2:5">
      <c r="B3000" t="s">
        <v>5513</v>
      </c>
      <c r="C3000">
        <v>6.12</v>
      </c>
      <c r="D3000">
        <f t="shared" si="49"/>
        <v>-0.72751558325912735</v>
      </c>
      <c r="E3000" s="171">
        <v>4.9261083743842773E-3</v>
      </c>
    </row>
    <row r="3001" spans="2:5">
      <c r="B3001" t="s">
        <v>2003</v>
      </c>
      <c r="C3001">
        <v>22.46</v>
      </c>
      <c r="D3001">
        <f t="shared" si="49"/>
        <v>0.56734124214933712</v>
      </c>
      <c r="E3001" s="171">
        <v>4.9217002237136208E-3</v>
      </c>
    </row>
    <row r="3002" spans="2:5">
      <c r="B3002" t="s">
        <v>1757</v>
      </c>
      <c r="C3002">
        <v>14.33</v>
      </c>
      <c r="D3002">
        <f t="shared" si="49"/>
        <v>5.9902439024390253</v>
      </c>
      <c r="E3002" s="171">
        <v>4.9088359046283508E-3</v>
      </c>
    </row>
    <row r="3003" spans="2:5">
      <c r="B3003" t="s">
        <v>5934</v>
      </c>
      <c r="C3003">
        <v>2.0499999999999998</v>
      </c>
      <c r="D3003">
        <f t="shared" si="49"/>
        <v>0</v>
      </c>
      <c r="E3003" s="171">
        <v>4.9019607843136213E-3</v>
      </c>
    </row>
    <row r="3004" spans="2:5">
      <c r="B3004" t="s">
        <v>7526</v>
      </c>
      <c r="C3004">
        <v>2.0499999999999998</v>
      </c>
      <c r="D3004">
        <f t="shared" si="49"/>
        <v>-0.98148482658959535</v>
      </c>
      <c r="E3004" s="171">
        <v>4.9019607843136213E-3</v>
      </c>
    </row>
    <row r="3005" spans="2:5">
      <c r="B3005" t="s">
        <v>838</v>
      </c>
      <c r="C3005">
        <v>110.72</v>
      </c>
      <c r="D3005">
        <f t="shared" si="49"/>
        <v>52.747572815533978</v>
      </c>
      <c r="E3005" s="171">
        <v>4.9010709747684877E-3</v>
      </c>
    </row>
    <row r="3006" spans="2:5">
      <c r="B3006" t="s">
        <v>5825</v>
      </c>
      <c r="C3006">
        <v>2.06</v>
      </c>
      <c r="D3006">
        <f t="shared" si="49"/>
        <v>-0.87522713506965477</v>
      </c>
      <c r="E3006" s="171">
        <v>4.8780487804879176E-3</v>
      </c>
    </row>
    <row r="3007" spans="2:5">
      <c r="B3007" t="s">
        <v>4030</v>
      </c>
      <c r="C3007">
        <v>16.510000000000002</v>
      </c>
      <c r="D3007">
        <f t="shared" si="49"/>
        <v>0.14256055363321815</v>
      </c>
      <c r="E3007" s="171">
        <v>4.8691418137554385E-3</v>
      </c>
    </row>
    <row r="3008" spans="2:5">
      <c r="B3008" t="s">
        <v>4063</v>
      </c>
      <c r="C3008">
        <v>14.45</v>
      </c>
      <c r="D3008">
        <f t="shared" si="49"/>
        <v>-0.69623712423796524</v>
      </c>
      <c r="E3008" s="171">
        <v>4.8678720445061545E-3</v>
      </c>
    </row>
    <row r="3009" spans="2:5">
      <c r="B3009" t="s">
        <v>1214</v>
      </c>
      <c r="C3009">
        <v>47.57</v>
      </c>
      <c r="D3009">
        <f t="shared" si="49"/>
        <v>21.980676328502419</v>
      </c>
      <c r="E3009" s="171">
        <v>4.8584706379382519E-3</v>
      </c>
    </row>
    <row r="3010" spans="2:5">
      <c r="B3010" t="s">
        <v>5924</v>
      </c>
      <c r="C3010">
        <v>2.0699999999999998</v>
      </c>
      <c r="D3010">
        <f t="shared" si="49"/>
        <v>0</v>
      </c>
      <c r="E3010" s="171">
        <v>4.8543689320387313E-3</v>
      </c>
    </row>
    <row r="3011" spans="2:5">
      <c r="B3011" t="s">
        <v>7531</v>
      </c>
      <c r="C3011">
        <v>2.0699999999999998</v>
      </c>
      <c r="D3011">
        <f t="shared" ref="D3011:D3074" si="50">(C3011-C3012)/C3012</f>
        <v>-0.90932982917214189</v>
      </c>
      <c r="E3011" s="171">
        <v>4.8543689320387313E-3</v>
      </c>
    </row>
    <row r="3012" spans="2:5">
      <c r="B3012" t="s">
        <v>2011</v>
      </c>
      <c r="C3012">
        <v>22.83</v>
      </c>
      <c r="D3012">
        <f t="shared" si="50"/>
        <v>-0.85969764011799399</v>
      </c>
      <c r="E3012" s="171">
        <v>4.8415492957746232E-3</v>
      </c>
    </row>
    <row r="3013" spans="2:5">
      <c r="B3013" t="s">
        <v>651</v>
      </c>
      <c r="C3013">
        <v>162.72</v>
      </c>
      <c r="D3013">
        <f t="shared" si="50"/>
        <v>14.571291866028711</v>
      </c>
      <c r="E3013" s="171">
        <v>4.8165987402741823E-3</v>
      </c>
    </row>
    <row r="3014" spans="2:5">
      <c r="B3014" t="s">
        <v>2824</v>
      </c>
      <c r="C3014">
        <v>10.45</v>
      </c>
      <c r="D3014">
        <f t="shared" si="50"/>
        <v>4</v>
      </c>
      <c r="E3014" s="171">
        <v>4.8076923076922047E-3</v>
      </c>
    </row>
    <row r="3015" spans="2:5">
      <c r="B3015" t="s">
        <v>6418</v>
      </c>
      <c r="C3015">
        <v>2.09</v>
      </c>
      <c r="D3015">
        <f t="shared" si="50"/>
        <v>-0.88906581740976642</v>
      </c>
      <c r="E3015" s="171">
        <v>4.8076923076922047E-3</v>
      </c>
    </row>
    <row r="3016" spans="2:5">
      <c r="B3016" t="s">
        <v>4172</v>
      </c>
      <c r="C3016">
        <v>18.84</v>
      </c>
      <c r="D3016">
        <f t="shared" si="50"/>
        <v>1.2482100238663483</v>
      </c>
      <c r="E3016" s="171">
        <v>4.7999999999999926E-3</v>
      </c>
    </row>
    <row r="3017" spans="2:5">
      <c r="B3017" t="s">
        <v>5329</v>
      </c>
      <c r="C3017">
        <v>8.3800000000000008</v>
      </c>
      <c r="D3017">
        <f t="shared" si="50"/>
        <v>2.990476190476191</v>
      </c>
      <c r="E3017" s="171">
        <v>4.7961630695444752E-3</v>
      </c>
    </row>
    <row r="3018" spans="2:5">
      <c r="B3018" t="s">
        <v>5887</v>
      </c>
      <c r="C3018">
        <v>2.1</v>
      </c>
      <c r="D3018">
        <f t="shared" si="50"/>
        <v>0</v>
      </c>
      <c r="E3018" s="171">
        <v>4.7846889952154218E-3</v>
      </c>
    </row>
    <row r="3019" spans="2:5">
      <c r="B3019" t="s">
        <v>7548</v>
      </c>
      <c r="C3019">
        <v>2.1</v>
      </c>
      <c r="D3019">
        <f t="shared" si="50"/>
        <v>-0.98309178743961356</v>
      </c>
      <c r="E3019" s="171">
        <v>4.7846889952154218E-3</v>
      </c>
    </row>
    <row r="3020" spans="2:5">
      <c r="B3020" t="s">
        <v>742</v>
      </c>
      <c r="C3020">
        <v>124.2</v>
      </c>
      <c r="D3020">
        <f t="shared" si="50"/>
        <v>57.862559241706165</v>
      </c>
      <c r="E3020" s="171">
        <v>4.7730766119246293E-3</v>
      </c>
    </row>
    <row r="3021" spans="2:5">
      <c r="B3021" t="s">
        <v>7292</v>
      </c>
      <c r="C3021">
        <v>2.11</v>
      </c>
      <c r="D3021">
        <f t="shared" si="50"/>
        <v>0</v>
      </c>
      <c r="E3021" s="171">
        <v>4.76190476190466E-3</v>
      </c>
    </row>
    <row r="3022" spans="2:5">
      <c r="B3022" t="s">
        <v>7544</v>
      </c>
      <c r="C3022">
        <v>2.11</v>
      </c>
      <c r="D3022">
        <f t="shared" si="50"/>
        <v>-0.85723951285520983</v>
      </c>
      <c r="E3022" s="171">
        <v>4.76190476190466E-3</v>
      </c>
    </row>
    <row r="3023" spans="2:5">
      <c r="B3023" t="s">
        <v>3602</v>
      </c>
      <c r="C3023">
        <v>14.78</v>
      </c>
      <c r="D3023">
        <f t="shared" si="50"/>
        <v>0.16653512233622728</v>
      </c>
      <c r="E3023" s="171">
        <v>4.7586675730794357E-3</v>
      </c>
    </row>
    <row r="3024" spans="2:5">
      <c r="B3024" t="s">
        <v>2561</v>
      </c>
      <c r="C3024">
        <v>12.67</v>
      </c>
      <c r="D3024">
        <f t="shared" si="50"/>
        <v>-0.76062724352918942</v>
      </c>
      <c r="E3024" s="171">
        <v>4.7581284694687151E-3</v>
      </c>
    </row>
    <row r="3025" spans="2:5">
      <c r="B3025" t="s">
        <v>1182</v>
      </c>
      <c r="C3025">
        <v>52.93</v>
      </c>
      <c r="D3025">
        <f t="shared" si="50"/>
        <v>23.966981132075471</v>
      </c>
      <c r="E3025" s="171">
        <v>4.7456340167046319E-3</v>
      </c>
    </row>
    <row r="3026" spans="2:5">
      <c r="B3026" t="s">
        <v>5920</v>
      </c>
      <c r="C3026">
        <v>2.12</v>
      </c>
      <c r="D3026">
        <f t="shared" si="50"/>
        <v>-0.88894709271870087</v>
      </c>
      <c r="E3026" s="171">
        <v>4.7393364928911049E-3</v>
      </c>
    </row>
    <row r="3027" spans="2:5">
      <c r="B3027" t="s">
        <v>3861</v>
      </c>
      <c r="C3027">
        <v>19.09</v>
      </c>
      <c r="D3027">
        <f t="shared" si="50"/>
        <v>-1.0465724751438814E-3</v>
      </c>
      <c r="E3027" s="171">
        <v>4.7368421052631504E-3</v>
      </c>
    </row>
    <row r="3028" spans="2:5">
      <c r="B3028" t="s">
        <v>3842</v>
      </c>
      <c r="C3028">
        <v>19.11</v>
      </c>
      <c r="D3028">
        <f t="shared" si="50"/>
        <v>0.49882352941176467</v>
      </c>
      <c r="E3028" s="171">
        <v>4.7318611987381626E-3</v>
      </c>
    </row>
    <row r="3029" spans="2:5">
      <c r="B3029" t="s">
        <v>4971</v>
      </c>
      <c r="C3029">
        <v>12.75</v>
      </c>
      <c r="D3029">
        <f t="shared" si="50"/>
        <v>4.9859154929577469</v>
      </c>
      <c r="E3029" s="171">
        <v>4.7281323877068956E-3</v>
      </c>
    </row>
    <row r="3030" spans="2:5">
      <c r="B3030" t="s">
        <v>7302</v>
      </c>
      <c r="C3030">
        <v>2.13</v>
      </c>
      <c r="D3030">
        <f t="shared" si="50"/>
        <v>-0.88923556942277693</v>
      </c>
      <c r="E3030" s="171">
        <v>4.7169811320753709E-3</v>
      </c>
    </row>
    <row r="3031" spans="2:5">
      <c r="B3031" t="s">
        <v>3968</v>
      </c>
      <c r="C3031">
        <v>19.23</v>
      </c>
      <c r="D3031">
        <f t="shared" si="50"/>
        <v>-0.81260962775287471</v>
      </c>
      <c r="E3031" s="171">
        <v>4.7021943573667636E-3</v>
      </c>
    </row>
    <row r="3032" spans="2:5">
      <c r="B3032" t="s">
        <v>891</v>
      </c>
      <c r="C3032">
        <v>102.62</v>
      </c>
      <c r="D3032">
        <f t="shared" si="50"/>
        <v>46.953271028037385</v>
      </c>
      <c r="E3032" s="171">
        <v>4.6994321519483453E-3</v>
      </c>
    </row>
    <row r="3033" spans="2:5">
      <c r="B3033" t="s">
        <v>7382</v>
      </c>
      <c r="C3033">
        <v>2.14</v>
      </c>
      <c r="D3033">
        <f t="shared" si="50"/>
        <v>-0.98612281953180736</v>
      </c>
      <c r="E3033" s="171">
        <v>4.6948356807512822E-3</v>
      </c>
    </row>
    <row r="3034" spans="2:5">
      <c r="B3034" t="s">
        <v>544</v>
      </c>
      <c r="C3034">
        <v>154.21</v>
      </c>
      <c r="D3034">
        <f t="shared" si="50"/>
        <v>22.982892690513221</v>
      </c>
      <c r="E3034" s="171">
        <v>4.6908593393706352E-3</v>
      </c>
    </row>
    <row r="3035" spans="2:5">
      <c r="B3035" t="s">
        <v>4427</v>
      </c>
      <c r="C3035">
        <v>6.43</v>
      </c>
      <c r="D3035">
        <f t="shared" si="50"/>
        <v>-0.50270688321732404</v>
      </c>
      <c r="E3035" s="171">
        <v>4.6874999999999001E-3</v>
      </c>
    </row>
    <row r="3036" spans="2:5">
      <c r="B3036" t="s">
        <v>3211</v>
      </c>
      <c r="C3036">
        <v>12.93</v>
      </c>
      <c r="D3036">
        <f t="shared" si="50"/>
        <v>-0.8753254266705236</v>
      </c>
      <c r="E3036" s="171">
        <v>4.662004662004701E-3</v>
      </c>
    </row>
    <row r="3037" spans="2:5">
      <c r="B3037" t="s">
        <v>932</v>
      </c>
      <c r="C3037">
        <v>103.71</v>
      </c>
      <c r="D3037">
        <f t="shared" si="50"/>
        <v>10.961937716262975</v>
      </c>
      <c r="E3037" s="171">
        <v>4.6498111014239051E-3</v>
      </c>
    </row>
    <row r="3038" spans="2:5">
      <c r="B3038" t="s">
        <v>5142</v>
      </c>
      <c r="C3038">
        <v>8.67</v>
      </c>
      <c r="D3038">
        <f t="shared" si="50"/>
        <v>-0.69277108433734935</v>
      </c>
      <c r="E3038" s="171">
        <v>4.6349942062571432E-3</v>
      </c>
    </row>
    <row r="3039" spans="2:5">
      <c r="B3039" t="s">
        <v>1455</v>
      </c>
      <c r="C3039">
        <v>28.22</v>
      </c>
      <c r="D3039">
        <f t="shared" si="50"/>
        <v>3.3215926493108725</v>
      </c>
      <c r="E3039" s="171">
        <v>4.6279814880740124E-3</v>
      </c>
    </row>
    <row r="3040" spans="2:5">
      <c r="B3040" t="s">
        <v>5631</v>
      </c>
      <c r="C3040">
        <v>6.53</v>
      </c>
      <c r="D3040">
        <f t="shared" si="50"/>
        <v>-0.72734864300626301</v>
      </c>
      <c r="E3040" s="171">
        <v>4.615384615384654E-3</v>
      </c>
    </row>
    <row r="3041" spans="2:5">
      <c r="B3041" t="s">
        <v>2261</v>
      </c>
      <c r="C3041">
        <v>23.95</v>
      </c>
      <c r="D3041">
        <f t="shared" si="50"/>
        <v>1.7497129735935704</v>
      </c>
      <c r="E3041" s="171">
        <v>4.6140939597315196E-3</v>
      </c>
    </row>
    <row r="3042" spans="2:5">
      <c r="B3042" t="s">
        <v>2735</v>
      </c>
      <c r="C3042">
        <v>8.7100000000000009</v>
      </c>
      <c r="D3042">
        <f t="shared" si="50"/>
        <v>-0.63678065054211841</v>
      </c>
      <c r="E3042" s="171">
        <v>4.6136101499424367E-3</v>
      </c>
    </row>
    <row r="3043" spans="2:5">
      <c r="B3043" t="s">
        <v>2015</v>
      </c>
      <c r="C3043">
        <v>23.98</v>
      </c>
      <c r="D3043">
        <f t="shared" si="50"/>
        <v>-0.15384615384615383</v>
      </c>
      <c r="E3043" s="171">
        <v>4.6082949308755517E-3</v>
      </c>
    </row>
    <row r="3044" spans="2:5">
      <c r="B3044" t="s">
        <v>2192</v>
      </c>
      <c r="C3044">
        <v>28.34</v>
      </c>
      <c r="D3044">
        <f t="shared" si="50"/>
        <v>-0.78031007751937986</v>
      </c>
      <c r="E3044" s="171">
        <v>4.6082949308755405E-3</v>
      </c>
    </row>
    <row r="3045" spans="2:5">
      <c r="B3045" t="s">
        <v>735</v>
      </c>
      <c r="C3045">
        <v>129</v>
      </c>
      <c r="D3045">
        <f t="shared" si="50"/>
        <v>7.4203655352480418</v>
      </c>
      <c r="E3045" s="171">
        <v>4.5946577369364028E-3</v>
      </c>
    </row>
    <row r="3046" spans="2:5">
      <c r="B3046" t="s">
        <v>1515</v>
      </c>
      <c r="C3046">
        <v>15.32</v>
      </c>
      <c r="D3046">
        <f t="shared" si="50"/>
        <v>-0.88159826879975267</v>
      </c>
      <c r="E3046" s="171">
        <v>4.5901639344262477E-3</v>
      </c>
    </row>
    <row r="3047" spans="2:5">
      <c r="B3047" t="s">
        <v>728</v>
      </c>
      <c r="C3047">
        <v>129.38999999999999</v>
      </c>
      <c r="D3047">
        <f t="shared" si="50"/>
        <v>6.3726495726495722</v>
      </c>
      <c r="E3047" s="171">
        <v>4.580745341614712E-3</v>
      </c>
    </row>
    <row r="3048" spans="2:5">
      <c r="B3048" t="s">
        <v>4137</v>
      </c>
      <c r="C3048">
        <v>17.55</v>
      </c>
      <c r="D3048">
        <f t="shared" si="50"/>
        <v>0.99431818181818177</v>
      </c>
      <c r="E3048" s="171">
        <v>4.5792787635948401E-3</v>
      </c>
    </row>
    <row r="3049" spans="2:5">
      <c r="B3049" t="s">
        <v>5188</v>
      </c>
      <c r="C3049">
        <v>8.8000000000000007</v>
      </c>
      <c r="D3049">
        <f t="shared" si="50"/>
        <v>3</v>
      </c>
      <c r="E3049" s="171">
        <v>4.566210045662206E-3</v>
      </c>
    </row>
    <row r="3050" spans="2:5">
      <c r="B3050" t="s">
        <v>7492</v>
      </c>
      <c r="C3050">
        <v>2.2000000000000002</v>
      </c>
      <c r="D3050">
        <f t="shared" si="50"/>
        <v>-0.66666666666666663</v>
      </c>
      <c r="E3050" s="171">
        <v>4.566210045662206E-3</v>
      </c>
    </row>
    <row r="3051" spans="2:5">
      <c r="B3051" t="s">
        <v>5660</v>
      </c>
      <c r="C3051">
        <v>6.6</v>
      </c>
      <c r="D3051">
        <f t="shared" si="50"/>
        <v>-0.62542565266742345</v>
      </c>
      <c r="E3051" s="171">
        <v>4.5662100456620031E-3</v>
      </c>
    </row>
    <row r="3052" spans="2:5">
      <c r="B3052" t="s">
        <v>1546</v>
      </c>
      <c r="C3052">
        <v>17.62</v>
      </c>
      <c r="D3052">
        <f t="shared" si="50"/>
        <v>0.33282904689863846</v>
      </c>
      <c r="E3052" s="171">
        <v>4.5610034207526715E-3</v>
      </c>
    </row>
    <row r="3053" spans="2:5">
      <c r="B3053" t="s">
        <v>3525</v>
      </c>
      <c r="C3053">
        <v>13.22</v>
      </c>
      <c r="D3053">
        <f t="shared" si="50"/>
        <v>-0.33333333333333326</v>
      </c>
      <c r="E3053" s="171">
        <v>4.5592705167173632E-3</v>
      </c>
    </row>
    <row r="3054" spans="2:5">
      <c r="B3054" t="s">
        <v>2321</v>
      </c>
      <c r="C3054">
        <v>19.829999999999998</v>
      </c>
      <c r="D3054">
        <f t="shared" si="50"/>
        <v>-0.86785285885645758</v>
      </c>
      <c r="E3054" s="171">
        <v>4.5592705167173181E-3</v>
      </c>
    </row>
    <row r="3055" spans="2:5">
      <c r="B3055" t="s">
        <v>514</v>
      </c>
      <c r="C3055">
        <v>150.06</v>
      </c>
      <c r="D3055">
        <f t="shared" si="50"/>
        <v>15.994337485843714</v>
      </c>
      <c r="E3055" s="171">
        <v>4.5521488820458355E-3</v>
      </c>
    </row>
    <row r="3056" spans="2:5">
      <c r="B3056" t="s">
        <v>2796</v>
      </c>
      <c r="C3056">
        <v>8.83</v>
      </c>
      <c r="D3056">
        <f t="shared" si="50"/>
        <v>2.995475113122172</v>
      </c>
      <c r="E3056" s="171">
        <v>4.5506257110353729E-3</v>
      </c>
    </row>
    <row r="3057" spans="2:5">
      <c r="B3057" t="s">
        <v>5818</v>
      </c>
      <c r="C3057">
        <v>2.21</v>
      </c>
      <c r="D3057">
        <f t="shared" si="50"/>
        <v>0</v>
      </c>
      <c r="E3057" s="171">
        <v>4.5454545454544481E-3</v>
      </c>
    </row>
    <row r="3058" spans="2:5">
      <c r="B3058" t="s">
        <v>5893</v>
      </c>
      <c r="C3058">
        <v>2.21</v>
      </c>
      <c r="D3058">
        <f t="shared" si="50"/>
        <v>-0.83358433734939763</v>
      </c>
      <c r="E3058" s="171">
        <v>4.5454545454544481E-3</v>
      </c>
    </row>
    <row r="3059" spans="2:5">
      <c r="B3059" t="s">
        <v>3524</v>
      </c>
      <c r="C3059">
        <v>13.28</v>
      </c>
      <c r="D3059">
        <f t="shared" si="50"/>
        <v>-0.40341419586702615</v>
      </c>
      <c r="E3059" s="171">
        <v>4.5385779122540633E-3</v>
      </c>
    </row>
    <row r="3060" spans="2:5">
      <c r="B3060" t="s">
        <v>2097</v>
      </c>
      <c r="C3060">
        <v>22.26</v>
      </c>
      <c r="D3060">
        <f t="shared" si="50"/>
        <v>0.2484576556365678</v>
      </c>
      <c r="E3060" s="171">
        <v>4.512635379061436E-3</v>
      </c>
    </row>
    <row r="3061" spans="2:5">
      <c r="B3061" t="s">
        <v>4085</v>
      </c>
      <c r="C3061">
        <v>17.829999999999998</v>
      </c>
      <c r="D3061">
        <f t="shared" si="50"/>
        <v>-1.6797312430011835E-3</v>
      </c>
      <c r="E3061" s="171">
        <v>4.5070422535210307E-3</v>
      </c>
    </row>
    <row r="3062" spans="2:5">
      <c r="B3062" t="s">
        <v>2380</v>
      </c>
      <c r="C3062">
        <v>17.86</v>
      </c>
      <c r="D3062">
        <f t="shared" si="50"/>
        <v>6.9732142857142847</v>
      </c>
      <c r="E3062" s="171">
        <v>4.4994375703036162E-3</v>
      </c>
    </row>
    <row r="3063" spans="2:5">
      <c r="B3063" t="s">
        <v>7310</v>
      </c>
      <c r="C3063">
        <v>2.2400000000000002</v>
      </c>
      <c r="D3063">
        <f t="shared" si="50"/>
        <v>-0.87513935340022297</v>
      </c>
      <c r="E3063" s="171">
        <v>4.48430493273553E-3</v>
      </c>
    </row>
    <row r="3064" spans="2:5">
      <c r="B3064" t="s">
        <v>4506</v>
      </c>
      <c r="C3064">
        <v>17.940000000000001</v>
      </c>
      <c r="D3064">
        <f t="shared" si="50"/>
        <v>-1.6694490818028706E-3</v>
      </c>
      <c r="E3064" s="171">
        <v>4.4792833146697561E-3</v>
      </c>
    </row>
    <row r="3065" spans="2:5">
      <c r="B3065" t="s">
        <v>1717</v>
      </c>
      <c r="C3065">
        <v>17.97</v>
      </c>
      <c r="D3065">
        <f t="shared" si="50"/>
        <v>-0.52958115183246079</v>
      </c>
      <c r="E3065" s="171">
        <v>4.4717719396309835E-3</v>
      </c>
    </row>
    <row r="3066" spans="2:5">
      <c r="B3066" t="s">
        <v>1384</v>
      </c>
      <c r="C3066">
        <v>38.200000000000003</v>
      </c>
      <c r="D3066">
        <f t="shared" si="50"/>
        <v>3.2444444444444449</v>
      </c>
      <c r="E3066" s="171">
        <v>4.4701551406784567E-3</v>
      </c>
    </row>
    <row r="3067" spans="2:5">
      <c r="B3067" t="s">
        <v>2695</v>
      </c>
      <c r="C3067">
        <v>9</v>
      </c>
      <c r="D3067">
        <f t="shared" si="50"/>
        <v>3</v>
      </c>
      <c r="E3067" s="171">
        <v>4.4642857142856186E-3</v>
      </c>
    </row>
    <row r="3068" spans="2:5">
      <c r="B3068" t="s">
        <v>7432</v>
      </c>
      <c r="C3068">
        <v>2.25</v>
      </c>
      <c r="D3068">
        <f t="shared" si="50"/>
        <v>0</v>
      </c>
      <c r="E3068" s="171">
        <v>4.4642857142856186E-3</v>
      </c>
    </row>
    <row r="3069" spans="2:5">
      <c r="B3069" t="s">
        <v>7437</v>
      </c>
      <c r="C3069">
        <v>2.25</v>
      </c>
      <c r="D3069">
        <f t="shared" si="50"/>
        <v>-0.8338257016248154</v>
      </c>
      <c r="E3069" s="171">
        <v>4.4642857142856186E-3</v>
      </c>
    </row>
    <row r="3070" spans="2:5">
      <c r="B3070" t="s">
        <v>4746</v>
      </c>
      <c r="C3070">
        <v>13.54</v>
      </c>
      <c r="D3070">
        <f t="shared" si="50"/>
        <v>0.19929140832595219</v>
      </c>
      <c r="E3070" s="171">
        <v>4.4510385756675605E-3</v>
      </c>
    </row>
    <row r="3071" spans="2:5">
      <c r="B3071" t="s">
        <v>3222</v>
      </c>
      <c r="C3071">
        <v>11.29</v>
      </c>
      <c r="D3071">
        <f t="shared" si="50"/>
        <v>3.9955752212389379</v>
      </c>
      <c r="E3071" s="171">
        <v>4.4483985765123605E-3</v>
      </c>
    </row>
    <row r="3072" spans="2:5">
      <c r="B3072" t="s">
        <v>7436</v>
      </c>
      <c r="C3072">
        <v>2.2599999999999998</v>
      </c>
      <c r="D3072">
        <f t="shared" si="50"/>
        <v>-0.75327510917030571</v>
      </c>
      <c r="E3072" s="171">
        <v>4.4444444444443499E-3</v>
      </c>
    </row>
    <row r="3073" spans="2:5">
      <c r="B3073" t="s">
        <v>2693</v>
      </c>
      <c r="C3073">
        <v>9.16</v>
      </c>
      <c r="D3073">
        <f t="shared" si="50"/>
        <v>-0.50081743869209816</v>
      </c>
      <c r="E3073" s="171">
        <v>4.385964912280803E-3</v>
      </c>
    </row>
    <row r="3074" spans="2:5">
      <c r="B3074" t="s">
        <v>3963</v>
      </c>
      <c r="C3074">
        <v>18.350000000000001</v>
      </c>
      <c r="D3074">
        <f t="shared" si="50"/>
        <v>0.99891067538126388</v>
      </c>
      <c r="E3074" s="171">
        <v>4.3787629994527563E-3</v>
      </c>
    </row>
    <row r="3075" spans="2:5">
      <c r="B3075" t="s">
        <v>3305</v>
      </c>
      <c r="C3075">
        <v>9.18</v>
      </c>
      <c r="D3075">
        <f t="shared" ref="D3075:D3138" si="51">(C3075-C3076)/C3076</f>
        <v>-0.55609284332688591</v>
      </c>
      <c r="E3075" s="171">
        <v>4.3763676148795561E-3</v>
      </c>
    </row>
    <row r="3076" spans="2:5">
      <c r="B3076" t="s">
        <v>1899</v>
      </c>
      <c r="C3076">
        <v>20.68</v>
      </c>
      <c r="D3076">
        <f t="shared" si="51"/>
        <v>0.49963741841914439</v>
      </c>
      <c r="E3076" s="171">
        <v>4.3710539096648788E-3</v>
      </c>
    </row>
    <row r="3077" spans="2:5">
      <c r="B3077" t="s">
        <v>4807</v>
      </c>
      <c r="C3077">
        <v>13.79</v>
      </c>
      <c r="D3077">
        <f t="shared" si="51"/>
        <v>4.9956521739130428</v>
      </c>
      <c r="E3077" s="171">
        <v>4.3699927166787125E-3</v>
      </c>
    </row>
    <row r="3078" spans="2:5">
      <c r="B3078" t="s">
        <v>7486</v>
      </c>
      <c r="C3078">
        <v>2.2999999999999998</v>
      </c>
      <c r="D3078">
        <f t="shared" si="51"/>
        <v>-0.88894253983582805</v>
      </c>
      <c r="E3078" s="171">
        <v>4.3668122270741428E-3</v>
      </c>
    </row>
    <row r="3079" spans="2:5">
      <c r="B3079" t="s">
        <v>3924</v>
      </c>
      <c r="C3079">
        <v>20.71</v>
      </c>
      <c r="D3079">
        <f t="shared" si="51"/>
        <v>-0.80903642231443063</v>
      </c>
      <c r="E3079" s="171">
        <v>4.364694471386996E-3</v>
      </c>
    </row>
    <row r="3080" spans="2:5">
      <c r="B3080" t="s">
        <v>850</v>
      </c>
      <c r="C3080">
        <v>108.45</v>
      </c>
      <c r="D3080">
        <f t="shared" si="51"/>
        <v>10.737012987012987</v>
      </c>
      <c r="E3080" s="171">
        <v>4.3526578996110283E-3</v>
      </c>
    </row>
    <row r="3081" spans="2:5">
      <c r="B3081" t="s">
        <v>2789</v>
      </c>
      <c r="C3081">
        <v>9.24</v>
      </c>
      <c r="D3081">
        <f t="shared" si="51"/>
        <v>3</v>
      </c>
      <c r="E3081" s="171">
        <v>4.3478260869566224E-3</v>
      </c>
    </row>
    <row r="3082" spans="2:5">
      <c r="B3082" t="s">
        <v>7584</v>
      </c>
      <c r="C3082">
        <v>2.31</v>
      </c>
      <c r="D3082">
        <f t="shared" si="51"/>
        <v>-0.80069025021570317</v>
      </c>
      <c r="E3082" s="171">
        <v>4.3478260869566224E-3</v>
      </c>
    </row>
    <row r="3083" spans="2:5">
      <c r="B3083" t="s">
        <v>3140</v>
      </c>
      <c r="C3083">
        <v>11.59</v>
      </c>
      <c r="D3083">
        <f t="shared" si="51"/>
        <v>-0.16738505747126436</v>
      </c>
      <c r="E3083" s="171">
        <v>4.3327556325823847E-3</v>
      </c>
    </row>
    <row r="3084" spans="2:5">
      <c r="B3084" t="s">
        <v>4269</v>
      </c>
      <c r="C3084">
        <v>13.92</v>
      </c>
      <c r="D3084">
        <f t="shared" si="51"/>
        <v>5</v>
      </c>
      <c r="E3084" s="171">
        <v>4.3290043290043654E-3</v>
      </c>
    </row>
    <row r="3085" spans="2:5">
      <c r="B3085" t="s">
        <v>7324</v>
      </c>
      <c r="C3085">
        <v>2.3199999999999998</v>
      </c>
      <c r="D3085">
        <f t="shared" si="51"/>
        <v>-0.87533584094572814</v>
      </c>
      <c r="E3085" s="171">
        <v>4.3290043290042362E-3</v>
      </c>
    </row>
    <row r="3086" spans="2:5">
      <c r="B3086" t="s">
        <v>4124</v>
      </c>
      <c r="C3086">
        <v>18.61</v>
      </c>
      <c r="D3086">
        <f t="shared" si="51"/>
        <v>6.9191489361702114</v>
      </c>
      <c r="E3086" s="171">
        <v>4.3173232595789691E-3</v>
      </c>
    </row>
    <row r="3087" spans="2:5">
      <c r="B3087" t="s">
        <v>5805</v>
      </c>
      <c r="C3087">
        <v>2.35</v>
      </c>
      <c r="D3087">
        <f t="shared" si="51"/>
        <v>-0.85714285714285721</v>
      </c>
      <c r="E3087" s="171">
        <v>4.2735042735043728E-3</v>
      </c>
    </row>
    <row r="3088" spans="2:5">
      <c r="B3088" t="s">
        <v>2970</v>
      </c>
      <c r="C3088">
        <v>16.45</v>
      </c>
      <c r="D3088">
        <f t="shared" si="51"/>
        <v>-0.87046224112134807</v>
      </c>
      <c r="E3088" s="171">
        <v>4.2735042735042913E-3</v>
      </c>
    </row>
    <row r="3089" spans="2:5">
      <c r="B3089" t="s">
        <v>789</v>
      </c>
      <c r="C3089">
        <v>126.99</v>
      </c>
      <c r="D3089">
        <f t="shared" si="51"/>
        <v>3.8993055555555549</v>
      </c>
      <c r="E3089" s="171">
        <v>4.2704626334518943E-3</v>
      </c>
    </row>
    <row r="3090" spans="2:5">
      <c r="B3090" t="s">
        <v>4701</v>
      </c>
      <c r="C3090">
        <v>25.92</v>
      </c>
      <c r="D3090">
        <f t="shared" si="51"/>
        <v>-0.79683335946073053</v>
      </c>
      <c r="E3090" s="171">
        <v>4.2619139868269275E-3</v>
      </c>
    </row>
    <row r="3091" spans="2:5">
      <c r="B3091" t="s">
        <v>793</v>
      </c>
      <c r="C3091">
        <v>127.58</v>
      </c>
      <c r="D3091">
        <f t="shared" si="51"/>
        <v>7.9971791255289144</v>
      </c>
      <c r="E3091" s="171">
        <v>4.2506297229218514E-3</v>
      </c>
    </row>
    <row r="3092" spans="2:5">
      <c r="B3092" t="s">
        <v>1574</v>
      </c>
      <c r="C3092">
        <v>14.18</v>
      </c>
      <c r="D3092">
        <f t="shared" si="51"/>
        <v>0.49894291754756853</v>
      </c>
      <c r="E3092" s="171">
        <v>4.2492917847025847E-3</v>
      </c>
    </row>
    <row r="3093" spans="2:5">
      <c r="B3093" t="s">
        <v>4862</v>
      </c>
      <c r="C3093">
        <v>9.4600000000000009</v>
      </c>
      <c r="D3093">
        <f t="shared" si="51"/>
        <v>-0.63643351268255188</v>
      </c>
      <c r="E3093" s="171">
        <v>4.2462845010616691E-3</v>
      </c>
    </row>
    <row r="3094" spans="2:5">
      <c r="B3094" t="s">
        <v>2238</v>
      </c>
      <c r="C3094">
        <v>26.02</v>
      </c>
      <c r="D3094">
        <f t="shared" si="51"/>
        <v>-0.74525161542980223</v>
      </c>
      <c r="E3094" s="171">
        <v>4.2454650714009818E-3</v>
      </c>
    </row>
    <row r="3095" spans="2:5">
      <c r="B3095" t="s">
        <v>892</v>
      </c>
      <c r="C3095">
        <v>102.14</v>
      </c>
      <c r="D3095">
        <f t="shared" si="51"/>
        <v>9.7402733964248149</v>
      </c>
      <c r="E3095" s="171">
        <v>4.227706223576903E-3</v>
      </c>
    </row>
    <row r="3096" spans="2:5">
      <c r="B3096" t="s">
        <v>5137</v>
      </c>
      <c r="C3096">
        <v>9.51</v>
      </c>
      <c r="D3096">
        <f t="shared" si="51"/>
        <v>2.9957983193277311</v>
      </c>
      <c r="E3096" s="171">
        <v>4.2238648363251471E-3</v>
      </c>
    </row>
    <row r="3097" spans="2:5">
      <c r="B3097" t="s">
        <v>7458</v>
      </c>
      <c r="C3097">
        <v>2.38</v>
      </c>
      <c r="D3097">
        <f t="shared" si="51"/>
        <v>0</v>
      </c>
      <c r="E3097" s="171">
        <v>4.2194092827003314E-3</v>
      </c>
    </row>
    <row r="3098" spans="2:5">
      <c r="B3098" t="s">
        <v>7578</v>
      </c>
      <c r="C3098">
        <v>2.38</v>
      </c>
      <c r="D3098">
        <f t="shared" si="51"/>
        <v>-0.83356643356643367</v>
      </c>
      <c r="E3098" s="171">
        <v>4.2194092827003314E-3</v>
      </c>
    </row>
    <row r="3099" spans="2:5">
      <c r="B3099" t="s">
        <v>3182</v>
      </c>
      <c r="C3099">
        <v>14.3</v>
      </c>
      <c r="D3099">
        <f t="shared" si="51"/>
        <v>0.4989517819706501</v>
      </c>
      <c r="E3099" s="171">
        <v>4.2134831460674503E-3</v>
      </c>
    </row>
    <row r="3100" spans="2:5">
      <c r="B3100" t="s">
        <v>5373</v>
      </c>
      <c r="C3100">
        <v>9.5399999999999991</v>
      </c>
      <c r="D3100">
        <f t="shared" si="51"/>
        <v>-1.0471204188483311E-3</v>
      </c>
      <c r="E3100" s="171">
        <v>4.2105263157893843E-3</v>
      </c>
    </row>
    <row r="3101" spans="2:5">
      <c r="B3101" t="s">
        <v>5370</v>
      </c>
      <c r="C3101">
        <v>9.5500000000000007</v>
      </c>
      <c r="D3101">
        <f t="shared" si="51"/>
        <v>0.9937369519832987</v>
      </c>
      <c r="E3101" s="171">
        <v>4.2060988433229151E-3</v>
      </c>
    </row>
    <row r="3102" spans="2:5">
      <c r="B3102" t="s">
        <v>4378</v>
      </c>
      <c r="C3102">
        <v>4.79</v>
      </c>
      <c r="D3102">
        <f t="shared" si="51"/>
        <v>0.98755186721991695</v>
      </c>
      <c r="E3102" s="171">
        <v>4.1928721174005167E-3</v>
      </c>
    </row>
    <row r="3103" spans="2:5">
      <c r="B3103" t="s">
        <v>7372</v>
      </c>
      <c r="C3103">
        <v>2.41</v>
      </c>
      <c r="D3103">
        <f t="shared" si="51"/>
        <v>-0.98491109441522662</v>
      </c>
      <c r="E3103" s="171">
        <v>4.1666666666667629E-3</v>
      </c>
    </row>
    <row r="3104" spans="2:5">
      <c r="B3104" t="s">
        <v>527</v>
      </c>
      <c r="C3104">
        <v>159.72</v>
      </c>
      <c r="D3104">
        <f t="shared" si="51"/>
        <v>7.216049382716049</v>
      </c>
      <c r="E3104" s="171">
        <v>4.1493775933609742E-3</v>
      </c>
    </row>
    <row r="3105" spans="2:5">
      <c r="B3105" t="s">
        <v>3885</v>
      </c>
      <c r="C3105">
        <v>19.440000000000001</v>
      </c>
      <c r="D3105">
        <f t="shared" si="51"/>
        <v>-0.273542600896861</v>
      </c>
      <c r="E3105" s="171">
        <v>4.1322314049587732E-3</v>
      </c>
    </row>
    <row r="3106" spans="2:5">
      <c r="B3106" t="s">
        <v>4661</v>
      </c>
      <c r="C3106">
        <v>26.76</v>
      </c>
      <c r="D3106">
        <f t="shared" si="51"/>
        <v>0.82786885245901642</v>
      </c>
      <c r="E3106" s="171">
        <v>4.1275797373359468E-3</v>
      </c>
    </row>
    <row r="3107" spans="2:5">
      <c r="B3107" t="s">
        <v>3625</v>
      </c>
      <c r="C3107">
        <v>14.64</v>
      </c>
      <c r="D3107">
        <f t="shared" si="51"/>
        <v>0.495403472931563</v>
      </c>
      <c r="E3107" s="171">
        <v>4.1152263374485938E-3</v>
      </c>
    </row>
    <row r="3108" spans="2:5">
      <c r="B3108" t="s">
        <v>5131</v>
      </c>
      <c r="C3108">
        <v>9.7899999999999991</v>
      </c>
      <c r="D3108">
        <f t="shared" si="51"/>
        <v>2.9796747967479673</v>
      </c>
      <c r="E3108" s="171">
        <v>4.102564102564015E-3</v>
      </c>
    </row>
    <row r="3109" spans="2:5">
      <c r="B3109" t="s">
        <v>7689</v>
      </c>
      <c r="C3109">
        <v>2.46</v>
      </c>
      <c r="D3109">
        <f t="shared" si="51"/>
        <v>-0.90912449205762835</v>
      </c>
      <c r="E3109" s="171">
        <v>4.0816326530611373E-3</v>
      </c>
    </row>
    <row r="3110" spans="2:5">
      <c r="B3110" t="s">
        <v>1435</v>
      </c>
      <c r="C3110">
        <v>27.07</v>
      </c>
      <c r="D3110">
        <f t="shared" si="51"/>
        <v>-0.35593623602188912</v>
      </c>
      <c r="E3110" s="171">
        <v>4.0801186943619965E-3</v>
      </c>
    </row>
    <row r="3111" spans="2:5">
      <c r="B3111" t="s">
        <v>1100</v>
      </c>
      <c r="C3111">
        <v>42.03</v>
      </c>
      <c r="D3111">
        <f t="shared" si="51"/>
        <v>2.3922518159806296</v>
      </c>
      <c r="E3111" s="171">
        <v>4.0611562350693197E-3</v>
      </c>
    </row>
    <row r="3112" spans="2:5">
      <c r="B3112" t="s">
        <v>2858</v>
      </c>
      <c r="C3112">
        <v>12.39</v>
      </c>
      <c r="D3112">
        <f t="shared" si="51"/>
        <v>-0.28793103448275853</v>
      </c>
      <c r="E3112" s="171">
        <v>4.0518638573744502E-3</v>
      </c>
    </row>
    <row r="3113" spans="2:5">
      <c r="B3113" t="s">
        <v>2407</v>
      </c>
      <c r="C3113">
        <v>17.399999999999999</v>
      </c>
      <c r="D3113">
        <f t="shared" si="51"/>
        <v>-1.7211703958692564E-3</v>
      </c>
      <c r="E3113" s="171">
        <v>4.0392383150606058E-3</v>
      </c>
    </row>
    <row r="3114" spans="2:5">
      <c r="B3114" t="s">
        <v>1674</v>
      </c>
      <c r="C3114">
        <v>17.43</v>
      </c>
      <c r="D3114">
        <f t="shared" si="51"/>
        <v>-0.84124237180071049</v>
      </c>
      <c r="E3114" s="171">
        <v>4.0322580645161454E-3</v>
      </c>
    </row>
    <row r="3115" spans="2:5">
      <c r="B3115" t="s">
        <v>841</v>
      </c>
      <c r="C3115">
        <v>109.79</v>
      </c>
      <c r="D3115">
        <f t="shared" si="51"/>
        <v>-0.10543469404383604</v>
      </c>
      <c r="E3115" s="171">
        <v>4.0237768632831452E-3</v>
      </c>
    </row>
    <row r="3116" spans="2:5">
      <c r="B3116" t="s">
        <v>746</v>
      </c>
      <c r="C3116">
        <v>122.73</v>
      </c>
      <c r="D3116">
        <f t="shared" si="51"/>
        <v>3.891590275009964</v>
      </c>
      <c r="E3116" s="171">
        <v>4.0085078534032158E-3</v>
      </c>
    </row>
    <row r="3117" spans="2:5">
      <c r="B3117" t="s">
        <v>2164</v>
      </c>
      <c r="C3117">
        <v>25.09</v>
      </c>
      <c r="D3117">
        <f t="shared" si="51"/>
        <v>0.99761146496815278</v>
      </c>
      <c r="E3117" s="171">
        <v>4.0016006402561598E-3</v>
      </c>
    </row>
    <row r="3118" spans="2:5">
      <c r="B3118" t="s">
        <v>2908</v>
      </c>
      <c r="C3118">
        <v>12.56</v>
      </c>
      <c r="D3118">
        <f t="shared" si="51"/>
        <v>-0.37574552683896623</v>
      </c>
      <c r="E3118" s="171">
        <v>3.9968025579536944E-3</v>
      </c>
    </row>
    <row r="3119" spans="2:5">
      <c r="B3119" t="s">
        <v>3914</v>
      </c>
      <c r="C3119">
        <v>20.12</v>
      </c>
      <c r="D3119">
        <f t="shared" si="51"/>
        <v>0.99801390268123147</v>
      </c>
      <c r="E3119" s="171">
        <v>3.9920159680639647E-3</v>
      </c>
    </row>
    <row r="3120" spans="2:5">
      <c r="B3120" t="s">
        <v>5361</v>
      </c>
      <c r="C3120">
        <v>10.07</v>
      </c>
      <c r="D3120">
        <f t="shared" si="51"/>
        <v>-0.20015885623510721</v>
      </c>
      <c r="E3120" s="171">
        <v>3.9880358923231234E-3</v>
      </c>
    </row>
    <row r="3121" spans="2:5">
      <c r="B3121" t="s">
        <v>3395</v>
      </c>
      <c r="C3121">
        <v>12.59</v>
      </c>
      <c r="D3121">
        <f t="shared" si="51"/>
        <v>-0.37549603174603174</v>
      </c>
      <c r="E3121" s="171">
        <v>3.9872408293461494E-3</v>
      </c>
    </row>
    <row r="3122" spans="2:5">
      <c r="B3122" t="s">
        <v>2316</v>
      </c>
      <c r="C3122">
        <v>20.16</v>
      </c>
      <c r="D3122">
        <f t="shared" si="51"/>
        <v>0.33333333333333343</v>
      </c>
      <c r="E3122" s="171">
        <v>3.9840637450200131E-3</v>
      </c>
    </row>
    <row r="3123" spans="2:5">
      <c r="B3123" t="s">
        <v>2458</v>
      </c>
      <c r="C3123">
        <v>15.12</v>
      </c>
      <c r="D3123">
        <f t="shared" si="51"/>
        <v>4.9762845849802373</v>
      </c>
      <c r="E3123" s="171">
        <v>3.9840637450198352E-3</v>
      </c>
    </row>
    <row r="3124" spans="2:5">
      <c r="B3124" t="s">
        <v>5799</v>
      </c>
      <c r="C3124">
        <v>2.5299999999999998</v>
      </c>
      <c r="D3124">
        <f t="shared" si="51"/>
        <v>0</v>
      </c>
      <c r="E3124" s="171">
        <v>3.9682539682538839E-3</v>
      </c>
    </row>
    <row r="3125" spans="2:5">
      <c r="B3125" t="s">
        <v>7720</v>
      </c>
      <c r="C3125">
        <v>2.5299999999999998</v>
      </c>
      <c r="D3125">
        <f t="shared" si="51"/>
        <v>-0.98306446214606069</v>
      </c>
      <c r="E3125" s="171">
        <v>3.9682539682538839E-3</v>
      </c>
    </row>
    <row r="3126" spans="2:5">
      <c r="B3126" t="s">
        <v>660</v>
      </c>
      <c r="C3126">
        <v>149.38999999999999</v>
      </c>
      <c r="D3126">
        <f t="shared" si="51"/>
        <v>7.4210822998872601</v>
      </c>
      <c r="E3126" s="171">
        <v>3.9650537634406922E-3</v>
      </c>
    </row>
    <row r="3127" spans="2:5">
      <c r="B3127" t="s">
        <v>4192</v>
      </c>
      <c r="C3127">
        <v>17.739999999999998</v>
      </c>
      <c r="D3127">
        <f t="shared" si="51"/>
        <v>-0.89071644181605369</v>
      </c>
      <c r="E3127" s="171">
        <v>3.961516694963029E-3</v>
      </c>
    </row>
    <row r="3128" spans="2:5">
      <c r="B3128" t="s">
        <v>628</v>
      </c>
      <c r="C3128">
        <v>162.33000000000001</v>
      </c>
      <c r="D3128">
        <f t="shared" si="51"/>
        <v>62.909448818897644</v>
      </c>
      <c r="E3128" s="171">
        <v>3.9581916012122872E-3</v>
      </c>
    </row>
    <row r="3129" spans="2:5">
      <c r="B3129" t="s">
        <v>7724</v>
      </c>
      <c r="C3129">
        <v>2.54</v>
      </c>
      <c r="D3129">
        <f t="shared" si="51"/>
        <v>-3.9215686274508971E-3</v>
      </c>
      <c r="E3129" s="171">
        <v>3.952569169960566E-3</v>
      </c>
    </row>
    <row r="3130" spans="2:5">
      <c r="B3130" t="s">
        <v>7352</v>
      </c>
      <c r="C3130">
        <v>2.5499999999999998</v>
      </c>
      <c r="D3130">
        <f t="shared" si="51"/>
        <v>0</v>
      </c>
      <c r="E3130" s="171">
        <v>3.9370078740156638E-3</v>
      </c>
    </row>
    <row r="3131" spans="2:5">
      <c r="B3131" t="s">
        <v>7449</v>
      </c>
      <c r="C3131">
        <v>2.5499999999999998</v>
      </c>
      <c r="D3131">
        <f t="shared" si="51"/>
        <v>-0.900390625</v>
      </c>
      <c r="E3131" s="171">
        <v>3.9370078740156638E-3</v>
      </c>
    </row>
    <row r="3132" spans="2:5">
      <c r="B3132" t="s">
        <v>4567</v>
      </c>
      <c r="C3132">
        <v>25.6</v>
      </c>
      <c r="D3132">
        <f t="shared" si="51"/>
        <v>8.9610894941634243</v>
      </c>
      <c r="E3132" s="171">
        <v>3.9215686274510358E-3</v>
      </c>
    </row>
    <row r="3133" spans="2:5">
      <c r="B3133" t="s">
        <v>5796</v>
      </c>
      <c r="C3133">
        <v>2.57</v>
      </c>
      <c r="D3133">
        <f t="shared" si="51"/>
        <v>-0.87536372453928224</v>
      </c>
      <c r="E3133" s="171">
        <v>3.9062499999999167E-3</v>
      </c>
    </row>
    <row r="3134" spans="2:5">
      <c r="B3134" t="s">
        <v>3925</v>
      </c>
      <c r="C3134">
        <v>20.62</v>
      </c>
      <c r="D3134">
        <f t="shared" si="51"/>
        <v>0.59104938271604934</v>
      </c>
      <c r="E3134" s="171">
        <v>3.8948393378774025E-3</v>
      </c>
    </row>
    <row r="3135" spans="2:5">
      <c r="B3135" t="s">
        <v>3174</v>
      </c>
      <c r="C3135">
        <v>12.96</v>
      </c>
      <c r="D3135">
        <f t="shared" si="51"/>
        <v>0.66367137355584094</v>
      </c>
      <c r="E3135" s="171">
        <v>3.8729666924864998E-3</v>
      </c>
    </row>
    <row r="3136" spans="2:5">
      <c r="B3136" t="s">
        <v>2757</v>
      </c>
      <c r="C3136">
        <v>7.79</v>
      </c>
      <c r="D3136">
        <f t="shared" si="51"/>
        <v>-0.40030792917628943</v>
      </c>
      <c r="E3136" s="171">
        <v>3.8659793814433312E-3</v>
      </c>
    </row>
    <row r="3137" spans="2:5">
      <c r="B3137" t="s">
        <v>3466</v>
      </c>
      <c r="C3137">
        <v>12.99</v>
      </c>
      <c r="D3137">
        <f t="shared" si="51"/>
        <v>-0.70610859728506781</v>
      </c>
      <c r="E3137" s="171">
        <v>3.8639876352396223E-3</v>
      </c>
    </row>
    <row r="3138" spans="2:5">
      <c r="B3138" t="s">
        <v>1111</v>
      </c>
      <c r="C3138">
        <v>44.2</v>
      </c>
      <c r="D3138">
        <f t="shared" si="51"/>
        <v>-0.70705196182396601</v>
      </c>
      <c r="E3138" s="171">
        <v>3.8610038610038997E-3</v>
      </c>
    </row>
    <row r="3139" spans="2:5">
      <c r="B3139" t="s">
        <v>420</v>
      </c>
      <c r="C3139">
        <v>150.88</v>
      </c>
      <c r="D3139">
        <f t="shared" ref="D3139:D3202" si="52">(C3139-C3140)/C3140</f>
        <v>10.597232897770946</v>
      </c>
      <c r="E3139" s="171">
        <v>3.8589487691283036E-3</v>
      </c>
    </row>
    <row r="3140" spans="2:5">
      <c r="B3140" t="s">
        <v>3447</v>
      </c>
      <c r="C3140">
        <v>13.01</v>
      </c>
      <c r="D3140">
        <f t="shared" si="52"/>
        <v>-0.16762635956493926</v>
      </c>
      <c r="E3140" s="171">
        <v>3.8580246913579421E-3</v>
      </c>
    </row>
    <row r="3141" spans="2:5">
      <c r="B3141" t="s">
        <v>2361</v>
      </c>
      <c r="C3141">
        <v>15.63</v>
      </c>
      <c r="D3141">
        <f t="shared" si="52"/>
        <v>-0.33489361702127657</v>
      </c>
      <c r="E3141" s="171">
        <v>3.8535645472061977E-3</v>
      </c>
    </row>
    <row r="3142" spans="2:5">
      <c r="B3142" t="s">
        <v>4626</v>
      </c>
      <c r="C3142">
        <v>23.5</v>
      </c>
      <c r="D3142">
        <f t="shared" si="52"/>
        <v>1.2466539196940725</v>
      </c>
      <c r="E3142" s="171">
        <v>3.8445108927808568E-3</v>
      </c>
    </row>
    <row r="3143" spans="2:5">
      <c r="B3143" t="s">
        <v>2645</v>
      </c>
      <c r="C3143">
        <v>10.46</v>
      </c>
      <c r="D3143">
        <f t="shared" si="52"/>
        <v>-1.9083969465648447E-3</v>
      </c>
      <c r="E3143" s="171">
        <v>3.8387715930902999E-3</v>
      </c>
    </row>
    <row r="3144" spans="2:5">
      <c r="B3144" t="s">
        <v>2831</v>
      </c>
      <c r="C3144">
        <v>10.48</v>
      </c>
      <c r="D3144">
        <f t="shared" si="52"/>
        <v>0.32994923857868025</v>
      </c>
      <c r="E3144" s="171">
        <v>3.8314176245211615E-3</v>
      </c>
    </row>
    <row r="3145" spans="2:5">
      <c r="B3145" t="s">
        <v>3290</v>
      </c>
      <c r="C3145">
        <v>7.88</v>
      </c>
      <c r="D3145">
        <f t="shared" si="52"/>
        <v>-0.40212443095599393</v>
      </c>
      <c r="E3145" s="171">
        <v>3.8216560509554457E-3</v>
      </c>
    </row>
    <row r="3146" spans="2:5">
      <c r="B3146" t="s">
        <v>2926</v>
      </c>
      <c r="C3146">
        <v>13.18</v>
      </c>
      <c r="D3146">
        <f t="shared" si="52"/>
        <v>-0.17159019484600882</v>
      </c>
      <c r="E3146" s="171">
        <v>3.8080731150037265E-3</v>
      </c>
    </row>
    <row r="3147" spans="2:5">
      <c r="B3147" t="s">
        <v>4735</v>
      </c>
      <c r="C3147">
        <v>15.91</v>
      </c>
      <c r="D3147">
        <f t="shared" si="52"/>
        <v>-2.5078369905955581E-3</v>
      </c>
      <c r="E3147" s="171">
        <v>3.7854889589905676E-3</v>
      </c>
    </row>
    <row r="3148" spans="2:5">
      <c r="B3148" t="s">
        <v>2364</v>
      </c>
      <c r="C3148">
        <v>15.95</v>
      </c>
      <c r="D3148">
        <f t="shared" si="52"/>
        <v>-0.33347262849979109</v>
      </c>
      <c r="E3148" s="171">
        <v>3.7759597230962063E-3</v>
      </c>
    </row>
    <row r="3149" spans="2:5">
      <c r="B3149" t="s">
        <v>4673</v>
      </c>
      <c r="C3149">
        <v>23.93</v>
      </c>
      <c r="D3149">
        <f t="shared" si="52"/>
        <v>0.49843456480901682</v>
      </c>
      <c r="E3149" s="171">
        <v>3.7751677852348934E-3</v>
      </c>
    </row>
    <row r="3150" spans="2:5">
      <c r="B3150" t="s">
        <v>2963</v>
      </c>
      <c r="C3150">
        <v>15.97</v>
      </c>
      <c r="D3150">
        <f t="shared" si="52"/>
        <v>-0.8000250438266967</v>
      </c>
      <c r="E3150" s="171">
        <v>3.7712130735386862E-3</v>
      </c>
    </row>
    <row r="3151" spans="2:5">
      <c r="B3151" t="s">
        <v>1093</v>
      </c>
      <c r="C3151">
        <v>79.86</v>
      </c>
      <c r="D3151">
        <f t="shared" si="52"/>
        <v>4.977544910179641</v>
      </c>
      <c r="E3151" s="171">
        <v>3.770739064856676E-3</v>
      </c>
    </row>
    <row r="3152" spans="2:5">
      <c r="B3152" t="s">
        <v>3486</v>
      </c>
      <c r="C3152">
        <v>13.36</v>
      </c>
      <c r="D3152">
        <f t="shared" si="52"/>
        <v>-0.44449064449064452</v>
      </c>
      <c r="E3152" s="171">
        <v>3.7565740045078086E-3</v>
      </c>
    </row>
    <row r="3153" spans="2:5">
      <c r="B3153" t="s">
        <v>2276</v>
      </c>
      <c r="C3153">
        <v>24.05</v>
      </c>
      <c r="D3153">
        <f t="shared" si="52"/>
        <v>1.2476635514018695</v>
      </c>
      <c r="E3153" s="171">
        <v>3.7562604340567554E-3</v>
      </c>
    </row>
    <row r="3154" spans="2:5">
      <c r="B3154" t="s">
        <v>2638</v>
      </c>
      <c r="C3154">
        <v>10.7</v>
      </c>
      <c r="D3154">
        <f t="shared" si="52"/>
        <v>-5.5762081784387083E-3</v>
      </c>
      <c r="E3154" s="171">
        <v>3.7523452157597697E-3</v>
      </c>
    </row>
    <row r="3155" spans="2:5">
      <c r="B3155" t="s">
        <v>4843</v>
      </c>
      <c r="C3155">
        <v>10.76</v>
      </c>
      <c r="D3155">
        <f t="shared" si="52"/>
        <v>-0.43038644785600849</v>
      </c>
      <c r="E3155" s="171">
        <v>3.7313432835820097E-3</v>
      </c>
    </row>
    <row r="3156" spans="2:5">
      <c r="B3156" t="s">
        <v>1712</v>
      </c>
      <c r="C3156">
        <v>18.89</v>
      </c>
      <c r="D3156">
        <f t="shared" si="52"/>
        <v>0.39512555391432802</v>
      </c>
      <c r="E3156" s="171">
        <v>3.7194473963868377E-3</v>
      </c>
    </row>
    <row r="3157" spans="2:5">
      <c r="B3157" t="s">
        <v>3537</v>
      </c>
      <c r="C3157">
        <v>13.54</v>
      </c>
      <c r="D3157">
        <f t="shared" si="52"/>
        <v>1.4981549815498154</v>
      </c>
      <c r="E3157" s="171">
        <v>3.7064492216455844E-3</v>
      </c>
    </row>
    <row r="3158" spans="2:5">
      <c r="B3158" t="s">
        <v>4396</v>
      </c>
      <c r="C3158">
        <v>5.42</v>
      </c>
      <c r="D3158">
        <f t="shared" si="52"/>
        <v>0.99264705882352922</v>
      </c>
      <c r="E3158" s="171">
        <v>3.7037037037036245E-3</v>
      </c>
    </row>
    <row r="3159" spans="2:5">
      <c r="B3159" t="s">
        <v>7618</v>
      </c>
      <c r="C3159">
        <v>2.72</v>
      </c>
      <c r="D3159">
        <f t="shared" si="52"/>
        <v>-0.83333333333333326</v>
      </c>
      <c r="E3159" s="171">
        <v>3.690036900369089E-3</v>
      </c>
    </row>
    <row r="3160" spans="2:5">
      <c r="B3160" t="s">
        <v>1510</v>
      </c>
      <c r="C3160">
        <v>16.32</v>
      </c>
      <c r="D3160">
        <f t="shared" si="52"/>
        <v>1</v>
      </c>
      <c r="E3160" s="171">
        <v>3.6900369003689247E-3</v>
      </c>
    </row>
    <row r="3161" spans="2:5">
      <c r="B3161" t="s">
        <v>5290</v>
      </c>
      <c r="C3161">
        <v>8.16</v>
      </c>
      <c r="D3161">
        <f t="shared" si="52"/>
        <v>-0.62534435261707988</v>
      </c>
      <c r="E3161" s="171">
        <v>3.6900369003689247E-3</v>
      </c>
    </row>
    <row r="3162" spans="2:5">
      <c r="B3162" t="s">
        <v>2069</v>
      </c>
      <c r="C3162">
        <v>21.78</v>
      </c>
      <c r="D3162">
        <f t="shared" si="52"/>
        <v>-0.87339417543451725</v>
      </c>
      <c r="E3162" s="171">
        <v>3.6866359447005463E-3</v>
      </c>
    </row>
    <row r="3163" spans="2:5">
      <c r="B3163" t="s">
        <v>621</v>
      </c>
      <c r="C3163">
        <v>172.03</v>
      </c>
      <c r="D3163">
        <f t="shared" si="52"/>
        <v>9.470480827754109</v>
      </c>
      <c r="E3163" s="171">
        <v>3.6756126021003236E-3</v>
      </c>
    </row>
    <row r="3164" spans="2:5">
      <c r="B3164" t="s">
        <v>4202</v>
      </c>
      <c r="C3164">
        <v>16.43</v>
      </c>
      <c r="D3164">
        <f t="shared" si="52"/>
        <v>-0.25113947128532366</v>
      </c>
      <c r="E3164" s="171">
        <v>3.6652412950518459E-3</v>
      </c>
    </row>
    <row r="3165" spans="2:5">
      <c r="B3165" t="s">
        <v>2086</v>
      </c>
      <c r="C3165">
        <v>21.94</v>
      </c>
      <c r="D3165">
        <f t="shared" si="52"/>
        <v>0.59447674418604668</v>
      </c>
      <c r="E3165" s="171">
        <v>3.6596523330284471E-3</v>
      </c>
    </row>
    <row r="3166" spans="2:5">
      <c r="B3166" t="s">
        <v>3202</v>
      </c>
      <c r="C3166">
        <v>13.76</v>
      </c>
      <c r="D3166">
        <f t="shared" si="52"/>
        <v>0.65983112183353454</v>
      </c>
      <c r="E3166" s="171">
        <v>3.6469730123996303E-3</v>
      </c>
    </row>
    <row r="3167" spans="2:5">
      <c r="B3167" t="s">
        <v>5315</v>
      </c>
      <c r="C3167">
        <v>8.2899999999999991</v>
      </c>
      <c r="D3167">
        <f t="shared" si="52"/>
        <v>-0.25315315315315323</v>
      </c>
      <c r="E3167" s="171">
        <v>3.6319612590798257E-3</v>
      </c>
    </row>
    <row r="3168" spans="2:5">
      <c r="B3168" t="s">
        <v>4290</v>
      </c>
      <c r="C3168">
        <v>11.1</v>
      </c>
      <c r="D3168">
        <f t="shared" si="52"/>
        <v>-0.334133173365327</v>
      </c>
      <c r="E3168" s="171">
        <v>3.6166365280288558E-3</v>
      </c>
    </row>
    <row r="3169" spans="2:5">
      <c r="B3169" t="s">
        <v>4182</v>
      </c>
      <c r="C3169">
        <v>16.670000000000002</v>
      </c>
      <c r="D3169">
        <f t="shared" si="52"/>
        <v>-0.89012654890587928</v>
      </c>
      <c r="E3169" s="171">
        <v>3.6122817579772593E-3</v>
      </c>
    </row>
    <row r="3170" spans="2:5">
      <c r="B3170" t="s">
        <v>551</v>
      </c>
      <c r="C3170">
        <v>151.72</v>
      </c>
      <c r="D3170">
        <f t="shared" si="52"/>
        <v>12.438441098317096</v>
      </c>
      <c r="E3170" s="171">
        <v>3.5719010451117344E-3</v>
      </c>
    </row>
    <row r="3171" spans="2:5">
      <c r="B3171" t="s">
        <v>2838</v>
      </c>
      <c r="C3171">
        <v>11.29</v>
      </c>
      <c r="D3171">
        <f t="shared" si="52"/>
        <v>-0.43066061522945032</v>
      </c>
      <c r="E3171" s="171">
        <v>3.5555555555554798E-3</v>
      </c>
    </row>
    <row r="3172" spans="2:5">
      <c r="B3172" t="s">
        <v>3902</v>
      </c>
      <c r="C3172">
        <v>19.829999999999998</v>
      </c>
      <c r="D3172">
        <f t="shared" si="52"/>
        <v>5.982394366197183</v>
      </c>
      <c r="E3172" s="171">
        <v>3.5425101214573242E-3</v>
      </c>
    </row>
    <row r="3173" spans="2:5">
      <c r="B3173" t="s">
        <v>5789</v>
      </c>
      <c r="C3173">
        <v>2.84</v>
      </c>
      <c r="D3173">
        <f t="shared" si="52"/>
        <v>-0.85764411027568921</v>
      </c>
      <c r="E3173" s="171">
        <v>3.5335689045935641E-3</v>
      </c>
    </row>
    <row r="3174" spans="2:5">
      <c r="B3174" t="s">
        <v>1831</v>
      </c>
      <c r="C3174">
        <v>19.95</v>
      </c>
      <c r="D3174">
        <f t="shared" si="52"/>
        <v>0.74540682414698156</v>
      </c>
      <c r="E3174" s="171">
        <v>3.5211267605633947E-3</v>
      </c>
    </row>
    <row r="3175" spans="2:5">
      <c r="B3175" t="s">
        <v>3505</v>
      </c>
      <c r="C3175">
        <v>11.43</v>
      </c>
      <c r="D3175">
        <f t="shared" si="52"/>
        <v>-0.20069930069930075</v>
      </c>
      <c r="E3175" s="171">
        <v>3.5118525021948328E-3</v>
      </c>
    </row>
    <row r="3176" spans="2:5">
      <c r="B3176" t="s">
        <v>3648</v>
      </c>
      <c r="C3176">
        <v>14.3</v>
      </c>
      <c r="D3176">
        <f t="shared" si="52"/>
        <v>-0.83408748114630471</v>
      </c>
      <c r="E3176" s="171">
        <v>3.5087719298246113E-3</v>
      </c>
    </row>
    <row r="3177" spans="2:5">
      <c r="B3177" t="s">
        <v>1078</v>
      </c>
      <c r="C3177">
        <v>86.19</v>
      </c>
      <c r="D3177">
        <f t="shared" si="52"/>
        <v>28.927083333333336</v>
      </c>
      <c r="E3177" s="171">
        <v>3.4928396786587167E-3</v>
      </c>
    </row>
    <row r="3178" spans="2:5">
      <c r="B3178" t="s">
        <v>7651</v>
      </c>
      <c r="C3178">
        <v>2.88</v>
      </c>
      <c r="D3178">
        <f t="shared" si="52"/>
        <v>-0.83410138248847931</v>
      </c>
      <c r="E3178" s="171">
        <v>3.4843205574912146E-3</v>
      </c>
    </row>
    <row r="3179" spans="2:5">
      <c r="B3179" t="s">
        <v>4135</v>
      </c>
      <c r="C3179">
        <v>17.36</v>
      </c>
      <c r="D3179">
        <f t="shared" si="52"/>
        <v>0.99540229885057485</v>
      </c>
      <c r="E3179" s="171">
        <v>3.468208092485475E-3</v>
      </c>
    </row>
    <row r="3180" spans="2:5">
      <c r="B3180" t="s">
        <v>2684</v>
      </c>
      <c r="C3180">
        <v>8.6999999999999993</v>
      </c>
      <c r="D3180">
        <f t="shared" si="52"/>
        <v>-0.62564543889845092</v>
      </c>
      <c r="E3180" s="171">
        <v>3.4602076124566738E-3</v>
      </c>
    </row>
    <row r="3181" spans="2:5">
      <c r="B3181" t="s">
        <v>4619</v>
      </c>
      <c r="C3181">
        <v>23.24</v>
      </c>
      <c r="D3181">
        <f t="shared" si="52"/>
        <v>-0.11297709923664126</v>
      </c>
      <c r="E3181" s="171">
        <v>3.4542314335059715E-3</v>
      </c>
    </row>
    <row r="3182" spans="2:5">
      <c r="B3182" t="s">
        <v>2160</v>
      </c>
      <c r="C3182">
        <v>26.2</v>
      </c>
      <c r="D3182">
        <f t="shared" si="52"/>
        <v>1.9977116704805493</v>
      </c>
      <c r="E3182" s="171">
        <v>3.44695518958253E-3</v>
      </c>
    </row>
    <row r="3183" spans="2:5">
      <c r="B3183" t="s">
        <v>2793</v>
      </c>
      <c r="C3183">
        <v>8.74</v>
      </c>
      <c r="D3183">
        <f t="shared" si="52"/>
        <v>-0.50085665334094809</v>
      </c>
      <c r="E3183" s="171">
        <v>3.4443168771526242E-3</v>
      </c>
    </row>
    <row r="3184" spans="2:5">
      <c r="B3184" t="s">
        <v>2409</v>
      </c>
      <c r="C3184">
        <v>17.510000000000002</v>
      </c>
      <c r="D3184">
        <f t="shared" si="52"/>
        <v>-0.1495871782418649</v>
      </c>
      <c r="E3184" s="171">
        <v>3.4383954154729099E-3</v>
      </c>
    </row>
    <row r="3185" spans="2:5">
      <c r="B3185" t="s">
        <v>1877</v>
      </c>
      <c r="C3185">
        <v>20.59</v>
      </c>
      <c r="D3185">
        <f t="shared" si="52"/>
        <v>0.39404197698036564</v>
      </c>
      <c r="E3185" s="171">
        <v>3.4113060428850044E-3</v>
      </c>
    </row>
    <row r="3186" spans="2:5">
      <c r="B3186" t="s">
        <v>3597</v>
      </c>
      <c r="C3186">
        <v>14.77</v>
      </c>
      <c r="D3186">
        <f t="shared" si="52"/>
        <v>-3.3738191632928954E-3</v>
      </c>
      <c r="E3186" s="171">
        <v>3.3967391304347101E-3</v>
      </c>
    </row>
    <row r="3187" spans="2:5">
      <c r="B3187" t="s">
        <v>4069</v>
      </c>
      <c r="C3187">
        <v>14.82</v>
      </c>
      <c r="D3187">
        <f t="shared" si="52"/>
        <v>-0.85341246290801198</v>
      </c>
      <c r="E3187" s="171">
        <v>3.3852403520650449E-3</v>
      </c>
    </row>
    <row r="3188" spans="2:5">
      <c r="B3188" t="s">
        <v>888</v>
      </c>
      <c r="C3188">
        <v>101.1</v>
      </c>
      <c r="D3188">
        <f t="shared" si="52"/>
        <v>7.4886649874055413</v>
      </c>
      <c r="E3188" s="171">
        <v>3.3743549027390749E-3</v>
      </c>
    </row>
    <row r="3189" spans="2:5">
      <c r="B3189" t="s">
        <v>3456</v>
      </c>
      <c r="C3189">
        <v>11.91</v>
      </c>
      <c r="D3189">
        <f t="shared" si="52"/>
        <v>0.32924107142857134</v>
      </c>
      <c r="E3189" s="171">
        <v>3.3698399326032792E-3</v>
      </c>
    </row>
    <row r="3190" spans="2:5">
      <c r="B3190" t="s">
        <v>4466</v>
      </c>
      <c r="C3190">
        <v>8.9600000000000009</v>
      </c>
      <c r="D3190">
        <f t="shared" si="52"/>
        <v>-0.93183720045644725</v>
      </c>
      <c r="E3190" s="171">
        <v>3.3594624860023669E-3</v>
      </c>
    </row>
    <row r="3191" spans="2:5">
      <c r="B3191" t="s">
        <v>710</v>
      </c>
      <c r="C3191">
        <v>131.44999999999999</v>
      </c>
      <c r="D3191">
        <f t="shared" si="52"/>
        <v>0.15064775910364142</v>
      </c>
      <c r="E3191" s="171">
        <v>3.3585222502098906E-3</v>
      </c>
    </row>
    <row r="3192" spans="2:5">
      <c r="B3192" t="s">
        <v>939</v>
      </c>
      <c r="C3192">
        <v>114.24</v>
      </c>
      <c r="D3192">
        <f t="shared" si="52"/>
        <v>-0.2400212879191059</v>
      </c>
      <c r="E3192" s="171">
        <v>3.3374319339539386E-3</v>
      </c>
    </row>
    <row r="3193" spans="2:5">
      <c r="B3193" t="s">
        <v>572</v>
      </c>
      <c r="C3193">
        <v>150.32</v>
      </c>
      <c r="D3193">
        <f t="shared" si="52"/>
        <v>0.2773623385452072</v>
      </c>
      <c r="E3193" s="171">
        <v>3.3373381391002539E-3</v>
      </c>
    </row>
    <row r="3194" spans="2:5">
      <c r="B3194" t="s">
        <v>750</v>
      </c>
      <c r="C3194">
        <v>117.68</v>
      </c>
      <c r="D3194">
        <f t="shared" si="52"/>
        <v>0.1806962977826829</v>
      </c>
      <c r="E3194" s="171">
        <v>3.3250916531673675E-3</v>
      </c>
    </row>
    <row r="3195" spans="2:5">
      <c r="B3195" t="s">
        <v>869</v>
      </c>
      <c r="C3195">
        <v>99.67</v>
      </c>
      <c r="D3195">
        <f t="shared" si="52"/>
        <v>3.7058545797922573</v>
      </c>
      <c r="E3195" s="171">
        <v>3.3219247030400472E-3</v>
      </c>
    </row>
    <row r="3196" spans="2:5">
      <c r="B3196" t="s">
        <v>3918</v>
      </c>
      <c r="C3196">
        <v>21.18</v>
      </c>
      <c r="D3196">
        <f t="shared" si="52"/>
        <v>-0.12695795548227543</v>
      </c>
      <c r="E3196" s="171">
        <v>3.315963998105177E-3</v>
      </c>
    </row>
    <row r="3197" spans="2:5">
      <c r="B3197" t="s">
        <v>2258</v>
      </c>
      <c r="C3197">
        <v>24.26</v>
      </c>
      <c r="D3197">
        <f t="shared" si="52"/>
        <v>1.6484716157205241</v>
      </c>
      <c r="E3197" s="171">
        <v>3.3085194375517719E-3</v>
      </c>
    </row>
    <row r="3198" spans="2:5">
      <c r="B3198" t="s">
        <v>5383</v>
      </c>
      <c r="C3198">
        <v>9.16</v>
      </c>
      <c r="D3198">
        <f t="shared" si="52"/>
        <v>-0.93221342411011621</v>
      </c>
      <c r="E3198" s="171">
        <v>3.2858707557502035E-3</v>
      </c>
    </row>
    <row r="3199" spans="2:5">
      <c r="B3199" t="s">
        <v>688</v>
      </c>
      <c r="C3199">
        <v>135.13</v>
      </c>
      <c r="D3199">
        <f t="shared" si="52"/>
        <v>-0.2473124268924414</v>
      </c>
      <c r="E3199" s="171">
        <v>3.2667607097779921E-3</v>
      </c>
    </row>
    <row r="3200" spans="2:5">
      <c r="B3200" t="s">
        <v>607</v>
      </c>
      <c r="C3200">
        <v>179.53</v>
      </c>
      <c r="D3200">
        <f t="shared" si="52"/>
        <v>2.6151832460732987</v>
      </c>
      <c r="E3200" s="171">
        <v>3.2411288069293799E-3</v>
      </c>
    </row>
    <row r="3201" spans="2:5">
      <c r="B3201" t="s">
        <v>1227</v>
      </c>
      <c r="C3201">
        <v>49.66</v>
      </c>
      <c r="D3201">
        <f t="shared" si="52"/>
        <v>2.1711366538952745</v>
      </c>
      <c r="E3201" s="171">
        <v>3.2323232323231634E-3</v>
      </c>
    </row>
    <row r="3202" spans="2:5">
      <c r="B3202" t="s">
        <v>2984</v>
      </c>
      <c r="C3202">
        <v>15.66</v>
      </c>
      <c r="D3202">
        <f t="shared" si="52"/>
        <v>1.4976076555023925</v>
      </c>
      <c r="E3202" s="171">
        <v>3.2030749519539213E-3</v>
      </c>
    </row>
    <row r="3203" spans="2:5">
      <c r="B3203" t="s">
        <v>5616</v>
      </c>
      <c r="C3203">
        <v>6.27</v>
      </c>
      <c r="D3203">
        <f t="shared" ref="D3203:D3266" si="53">(C3203-C3204)/C3204</f>
        <v>-0.60266159695817489</v>
      </c>
      <c r="E3203" s="171">
        <v>3.1999999999999316E-3</v>
      </c>
    </row>
    <row r="3204" spans="2:5">
      <c r="B3204" t="s">
        <v>4732</v>
      </c>
      <c r="C3204">
        <v>15.78</v>
      </c>
      <c r="D3204">
        <f t="shared" si="53"/>
        <v>-0.87363869314541964</v>
      </c>
      <c r="E3204" s="171">
        <v>3.178639542275838E-3</v>
      </c>
    </row>
    <row r="3205" spans="2:5">
      <c r="B3205" t="s">
        <v>767</v>
      </c>
      <c r="C3205">
        <v>124.88</v>
      </c>
      <c r="D3205">
        <f t="shared" si="53"/>
        <v>0.49217349743099531</v>
      </c>
      <c r="E3205" s="171">
        <v>3.1327817495381202E-3</v>
      </c>
    </row>
    <row r="3206" spans="2:5">
      <c r="B3206" t="s">
        <v>1089</v>
      </c>
      <c r="C3206">
        <v>83.69</v>
      </c>
      <c r="D3206">
        <f t="shared" si="53"/>
        <v>24.990683229813662</v>
      </c>
      <c r="E3206" s="171">
        <v>3.1163849934075379E-3</v>
      </c>
    </row>
    <row r="3207" spans="2:5">
      <c r="B3207" t="s">
        <v>5773</v>
      </c>
      <c r="C3207">
        <v>3.22</v>
      </c>
      <c r="D3207">
        <f t="shared" si="53"/>
        <v>-0.75154320987654322</v>
      </c>
      <c r="E3207" s="171">
        <v>3.1152647975078601E-3</v>
      </c>
    </row>
    <row r="3208" spans="2:5">
      <c r="B3208" t="s">
        <v>4994</v>
      </c>
      <c r="C3208">
        <v>12.96</v>
      </c>
      <c r="D3208">
        <f t="shared" si="53"/>
        <v>0.33196300102774928</v>
      </c>
      <c r="E3208" s="171">
        <v>3.0959752321982137E-3</v>
      </c>
    </row>
    <row r="3209" spans="2:5">
      <c r="B3209" t="s">
        <v>5234</v>
      </c>
      <c r="C3209">
        <v>9.73</v>
      </c>
      <c r="D3209">
        <f t="shared" si="53"/>
        <v>-2.0512820512820075E-3</v>
      </c>
      <c r="E3209" s="171">
        <v>3.0927835051547566E-3</v>
      </c>
    </row>
    <row r="3210" spans="2:5">
      <c r="B3210" t="s">
        <v>3359</v>
      </c>
      <c r="C3210">
        <v>9.75</v>
      </c>
      <c r="D3210">
        <f t="shared" si="53"/>
        <v>-0.90910785867437305</v>
      </c>
      <c r="E3210" s="171">
        <v>3.0864197530863537E-3</v>
      </c>
    </row>
    <row r="3211" spans="2:5">
      <c r="B3211" t="s">
        <v>1057</v>
      </c>
      <c r="C3211">
        <v>107.27</v>
      </c>
      <c r="D3211">
        <f t="shared" si="53"/>
        <v>3.6924759405074363</v>
      </c>
      <c r="E3211" s="171">
        <v>3.0858425285206501E-3</v>
      </c>
    </row>
    <row r="3212" spans="2:5">
      <c r="B3212" t="s">
        <v>2013</v>
      </c>
      <c r="C3212">
        <v>22.86</v>
      </c>
      <c r="D3212">
        <f t="shared" si="53"/>
        <v>-0.73384561648620328</v>
      </c>
      <c r="E3212" s="171">
        <v>3.0715225976305524E-3</v>
      </c>
    </row>
    <row r="3213" spans="2:5">
      <c r="B3213" t="s">
        <v>1079</v>
      </c>
      <c r="C3213">
        <v>85.89</v>
      </c>
      <c r="D3213">
        <f t="shared" si="53"/>
        <v>7.6408450704225359</v>
      </c>
      <c r="E3213" s="171">
        <v>3.036319047063005E-3</v>
      </c>
    </row>
    <row r="3214" spans="2:5">
      <c r="B3214" t="s">
        <v>3361</v>
      </c>
      <c r="C3214">
        <v>9.94</v>
      </c>
      <c r="D3214">
        <f t="shared" si="53"/>
        <v>-0.50324837581209403</v>
      </c>
      <c r="E3214" s="171">
        <v>3.0272452068616914E-3</v>
      </c>
    </row>
    <row r="3215" spans="2:5">
      <c r="B3215" t="s">
        <v>1830</v>
      </c>
      <c r="C3215">
        <v>20.010000000000002</v>
      </c>
      <c r="D3215">
        <f t="shared" si="53"/>
        <v>-0.84912915629947971</v>
      </c>
      <c r="E3215" s="171">
        <v>3.0075187969925954E-3</v>
      </c>
    </row>
    <row r="3216" spans="2:5">
      <c r="B3216" t="s">
        <v>708</v>
      </c>
      <c r="C3216">
        <v>132.63</v>
      </c>
      <c r="D3216">
        <f t="shared" si="53"/>
        <v>-0.11768227780734432</v>
      </c>
      <c r="E3216" s="171">
        <v>2.949183303085196E-3</v>
      </c>
    </row>
    <row r="3217" spans="2:5">
      <c r="B3217" t="s">
        <v>486</v>
      </c>
      <c r="C3217">
        <v>150.32</v>
      </c>
      <c r="D3217">
        <f t="shared" si="53"/>
        <v>6.3184031158714706</v>
      </c>
      <c r="E3217" s="171">
        <v>2.9356818788363872E-3</v>
      </c>
    </row>
    <row r="3218" spans="2:5">
      <c r="B3218" t="s">
        <v>1975</v>
      </c>
      <c r="C3218">
        <v>20.54</v>
      </c>
      <c r="D3218">
        <f t="shared" si="53"/>
        <v>0.48517715112075194</v>
      </c>
      <c r="E3218" s="171">
        <v>2.9296874999999375E-3</v>
      </c>
    </row>
    <row r="3219" spans="2:5">
      <c r="B3219" t="s">
        <v>3420</v>
      </c>
      <c r="C3219">
        <v>13.83</v>
      </c>
      <c r="D3219">
        <f t="shared" si="53"/>
        <v>-0.33381502890173415</v>
      </c>
      <c r="E3219" s="171">
        <v>2.9006526468456076E-3</v>
      </c>
    </row>
    <row r="3220" spans="2:5">
      <c r="B3220" t="s">
        <v>3983</v>
      </c>
      <c r="C3220">
        <v>20.76</v>
      </c>
      <c r="D3220">
        <f t="shared" si="53"/>
        <v>0.49567723342939485</v>
      </c>
      <c r="E3220" s="171">
        <v>2.8985507246377909E-3</v>
      </c>
    </row>
    <row r="3221" spans="2:5">
      <c r="B3221" t="s">
        <v>3545</v>
      </c>
      <c r="C3221">
        <v>13.88</v>
      </c>
      <c r="D3221">
        <f t="shared" si="53"/>
        <v>-0.33429256594724222</v>
      </c>
      <c r="E3221" s="171">
        <v>2.8901734104046909E-3</v>
      </c>
    </row>
    <row r="3222" spans="2:5">
      <c r="B3222" t="s">
        <v>4538</v>
      </c>
      <c r="C3222">
        <v>20.85</v>
      </c>
      <c r="D3222">
        <f t="shared" si="53"/>
        <v>0.19552752293577982</v>
      </c>
      <c r="E3222" s="171">
        <v>2.8860028860029953E-3</v>
      </c>
    </row>
    <row r="3223" spans="2:5">
      <c r="B3223" t="s">
        <v>1539</v>
      </c>
      <c r="C3223">
        <v>17.440000000000001</v>
      </c>
      <c r="D3223">
        <f t="shared" si="53"/>
        <v>-2.2883295194507519E-3</v>
      </c>
      <c r="E3223" s="171">
        <v>2.8752156411731289E-3</v>
      </c>
    </row>
    <row r="3224" spans="2:5">
      <c r="B3224" t="s">
        <v>2349</v>
      </c>
      <c r="C3224">
        <v>17.48</v>
      </c>
      <c r="D3224">
        <f t="shared" si="53"/>
        <v>0.24946390278770553</v>
      </c>
      <c r="E3224" s="171">
        <v>2.8686173264486927E-3</v>
      </c>
    </row>
    <row r="3225" spans="2:5">
      <c r="B3225" t="s">
        <v>3434</v>
      </c>
      <c r="C3225">
        <v>13.99</v>
      </c>
      <c r="D3225">
        <f t="shared" si="53"/>
        <v>0.33111322549952432</v>
      </c>
      <c r="E3225" s="171">
        <v>2.8673835125448692E-3</v>
      </c>
    </row>
    <row r="3226" spans="2:5">
      <c r="B3226" t="s">
        <v>4897</v>
      </c>
      <c r="C3226">
        <v>10.51</v>
      </c>
      <c r="D3226">
        <f t="shared" si="53"/>
        <v>-0.25933756166314303</v>
      </c>
      <c r="E3226" s="171">
        <v>2.8625954198472671E-3</v>
      </c>
    </row>
    <row r="3227" spans="2:5">
      <c r="B3227" t="s">
        <v>3199</v>
      </c>
      <c r="C3227">
        <v>14.19</v>
      </c>
      <c r="D3227">
        <f t="shared" si="53"/>
        <v>0.98184357541899425</v>
      </c>
      <c r="E3227" s="171">
        <v>2.8268551236748513E-3</v>
      </c>
    </row>
    <row r="3228" spans="2:5">
      <c r="B3228" t="s">
        <v>5438</v>
      </c>
      <c r="C3228">
        <v>7.16</v>
      </c>
      <c r="D3228">
        <f t="shared" si="53"/>
        <v>-2.7855153203342024E-3</v>
      </c>
      <c r="E3228" s="171">
        <v>2.8011204481793364E-3</v>
      </c>
    </row>
    <row r="3229" spans="2:5">
      <c r="B3229" t="s">
        <v>5437</v>
      </c>
      <c r="C3229">
        <v>7.18</v>
      </c>
      <c r="D3229">
        <f t="shared" si="53"/>
        <v>-4.1608876560333217E-3</v>
      </c>
      <c r="E3229" s="171">
        <v>2.7932960893854151E-3</v>
      </c>
    </row>
    <row r="3230" spans="2:5">
      <c r="B3230" t="s">
        <v>5433</v>
      </c>
      <c r="C3230">
        <v>7.21</v>
      </c>
      <c r="D3230">
        <f t="shared" si="53"/>
        <v>-0.50069252077562321</v>
      </c>
      <c r="E3230" s="171">
        <v>2.7816411682892311E-3</v>
      </c>
    </row>
    <row r="3231" spans="2:5">
      <c r="B3231" t="s">
        <v>3628</v>
      </c>
      <c r="C3231">
        <v>14.44</v>
      </c>
      <c r="D3231">
        <f t="shared" si="53"/>
        <v>-0.90920523138832998</v>
      </c>
      <c r="E3231" s="171">
        <v>2.7777777777777185E-3</v>
      </c>
    </row>
    <row r="3232" spans="2:5">
      <c r="B3232" t="s">
        <v>416</v>
      </c>
      <c r="C3232">
        <v>159.04</v>
      </c>
      <c r="D3232">
        <f t="shared" si="53"/>
        <v>9.9080932784636477</v>
      </c>
      <c r="E3232" s="171">
        <v>2.7742749054224321E-3</v>
      </c>
    </row>
    <row r="3233" spans="2:5">
      <c r="B3233" t="s">
        <v>4758</v>
      </c>
      <c r="C3233">
        <v>14.58</v>
      </c>
      <c r="D3233">
        <f t="shared" si="53"/>
        <v>0.33272394881170025</v>
      </c>
      <c r="E3233" s="171">
        <v>2.7510316368638877E-3</v>
      </c>
    </row>
    <row r="3234" spans="2:5">
      <c r="B3234" t="s">
        <v>1652</v>
      </c>
      <c r="C3234">
        <v>10.94</v>
      </c>
      <c r="D3234">
        <f t="shared" si="53"/>
        <v>-0.40021929824561403</v>
      </c>
      <c r="E3234" s="171">
        <v>2.7497708524289056E-3</v>
      </c>
    </row>
    <row r="3235" spans="2:5">
      <c r="B3235" t="s">
        <v>3788</v>
      </c>
      <c r="C3235">
        <v>18.239999999999998</v>
      </c>
      <c r="D3235">
        <f t="shared" si="53"/>
        <v>-0.28666405944466178</v>
      </c>
      <c r="E3235" s="171">
        <v>2.7487630566243627E-3</v>
      </c>
    </row>
    <row r="3236" spans="2:5">
      <c r="B3236" t="s">
        <v>4654</v>
      </c>
      <c r="C3236">
        <v>25.57</v>
      </c>
      <c r="D3236">
        <f t="shared" si="53"/>
        <v>-0.75046355030740708</v>
      </c>
      <c r="E3236" s="171">
        <v>2.7450980392156976E-3</v>
      </c>
    </row>
    <row r="3237" spans="2:5">
      <c r="B3237" t="s">
        <v>884</v>
      </c>
      <c r="C3237">
        <v>102.47</v>
      </c>
      <c r="D3237">
        <f t="shared" si="53"/>
        <v>8.3324225865209467</v>
      </c>
      <c r="E3237" s="171">
        <v>2.7399941285840214E-3</v>
      </c>
    </row>
    <row r="3238" spans="2:5">
      <c r="B3238" t="s">
        <v>2572</v>
      </c>
      <c r="C3238">
        <v>10.98</v>
      </c>
      <c r="D3238">
        <f t="shared" si="53"/>
        <v>-0.4009819967266775</v>
      </c>
      <c r="E3238" s="171">
        <v>2.7397260273973644E-3</v>
      </c>
    </row>
    <row r="3239" spans="2:5">
      <c r="B3239" t="s">
        <v>2337</v>
      </c>
      <c r="C3239">
        <v>18.329999999999998</v>
      </c>
      <c r="D3239">
        <f t="shared" si="53"/>
        <v>-0.28677042801556424</v>
      </c>
      <c r="E3239" s="171">
        <v>2.7352297592996254E-3</v>
      </c>
    </row>
    <row r="3240" spans="2:5">
      <c r="B3240" t="s">
        <v>1477</v>
      </c>
      <c r="C3240">
        <v>25.7</v>
      </c>
      <c r="D3240">
        <f t="shared" si="53"/>
        <v>2.4871099050203527</v>
      </c>
      <c r="E3240" s="171">
        <v>2.7311744049941587E-3</v>
      </c>
    </row>
    <row r="3241" spans="2:5">
      <c r="B3241" t="s">
        <v>5422</v>
      </c>
      <c r="C3241">
        <v>7.37</v>
      </c>
      <c r="D3241">
        <f t="shared" si="53"/>
        <v>-0.95777472212673309</v>
      </c>
      <c r="E3241" s="171">
        <v>2.7210884353742128E-3</v>
      </c>
    </row>
    <row r="3242" spans="2:5">
      <c r="B3242" t="s">
        <v>596</v>
      </c>
      <c r="C3242">
        <v>174.54</v>
      </c>
      <c r="D3242">
        <f t="shared" si="53"/>
        <v>8.3737916219119217</v>
      </c>
      <c r="E3242" s="171">
        <v>2.7000631929683396E-3</v>
      </c>
    </row>
    <row r="3243" spans="2:5">
      <c r="B3243" t="s">
        <v>3894</v>
      </c>
      <c r="C3243">
        <v>18.62</v>
      </c>
      <c r="D3243">
        <f t="shared" si="53"/>
        <v>1.4959785522788205</v>
      </c>
      <c r="E3243" s="171">
        <v>2.6925148088314866E-3</v>
      </c>
    </row>
    <row r="3244" spans="2:5">
      <c r="B3244" t="s">
        <v>5429</v>
      </c>
      <c r="C3244">
        <v>7.46</v>
      </c>
      <c r="D3244">
        <f t="shared" si="53"/>
        <v>-0.60021436227224001</v>
      </c>
      <c r="E3244" s="171">
        <v>2.6881720430106952E-3</v>
      </c>
    </row>
    <row r="3245" spans="2:5">
      <c r="B3245" t="s">
        <v>1928</v>
      </c>
      <c r="C3245">
        <v>18.66</v>
      </c>
      <c r="D3245">
        <f t="shared" si="53"/>
        <v>-1.6051364365971715E-3</v>
      </c>
      <c r="E3245" s="171">
        <v>2.6867275658248638E-3</v>
      </c>
    </row>
    <row r="3246" spans="2:5">
      <c r="B3246" t="s">
        <v>3025</v>
      </c>
      <c r="C3246">
        <v>18.690000000000001</v>
      </c>
      <c r="D3246">
        <f t="shared" si="53"/>
        <v>0.66429207479964392</v>
      </c>
      <c r="E3246" s="171">
        <v>2.682403433476433E-3</v>
      </c>
    </row>
    <row r="3247" spans="2:5">
      <c r="B3247" t="s">
        <v>2565</v>
      </c>
      <c r="C3247">
        <v>11.23</v>
      </c>
      <c r="D3247">
        <f t="shared" si="53"/>
        <v>-8.8967971530247208E-4</v>
      </c>
      <c r="E3247" s="171">
        <v>2.6785714285715301E-3</v>
      </c>
    </row>
    <row r="3248" spans="2:5">
      <c r="B3248" t="s">
        <v>5102</v>
      </c>
      <c r="C3248">
        <v>11.24</v>
      </c>
      <c r="D3248">
        <f t="shared" si="53"/>
        <v>1.9735449735449739</v>
      </c>
      <c r="E3248" s="171">
        <v>2.676181980374608E-3</v>
      </c>
    </row>
    <row r="3249" spans="2:5">
      <c r="B3249" t="s">
        <v>5755</v>
      </c>
      <c r="C3249">
        <v>3.78</v>
      </c>
      <c r="D3249">
        <f t="shared" si="53"/>
        <v>-0.85762711864406771</v>
      </c>
      <c r="E3249" s="171">
        <v>2.6525198938991477E-3</v>
      </c>
    </row>
    <row r="3250" spans="2:5">
      <c r="B3250" t="s">
        <v>2201</v>
      </c>
      <c r="C3250">
        <v>26.55</v>
      </c>
      <c r="D3250">
        <f t="shared" si="53"/>
        <v>1.3289473684210527</v>
      </c>
      <c r="E3250" s="171">
        <v>2.6435045317220649E-3</v>
      </c>
    </row>
    <row r="3251" spans="2:5">
      <c r="B3251" t="s">
        <v>2842</v>
      </c>
      <c r="C3251">
        <v>11.4</v>
      </c>
      <c r="D3251">
        <f t="shared" si="53"/>
        <v>-0.25343811394891941</v>
      </c>
      <c r="E3251" s="171">
        <v>2.6385224274407333E-3</v>
      </c>
    </row>
    <row r="3252" spans="2:5">
      <c r="B3252" t="s">
        <v>4774</v>
      </c>
      <c r="C3252">
        <v>15.27</v>
      </c>
      <c r="D3252">
        <f t="shared" si="53"/>
        <v>-0.69331191002209269</v>
      </c>
      <c r="E3252" s="171">
        <v>2.6263952724884534E-3</v>
      </c>
    </row>
    <row r="3253" spans="2:5">
      <c r="B3253" t="s">
        <v>1226</v>
      </c>
      <c r="C3253">
        <v>49.79</v>
      </c>
      <c r="D3253">
        <f t="shared" si="53"/>
        <v>3.3295652173913042</v>
      </c>
      <c r="E3253" s="171">
        <v>2.6178010471204706E-3</v>
      </c>
    </row>
    <row r="3254" spans="2:5">
      <c r="B3254" t="s">
        <v>3671</v>
      </c>
      <c r="C3254">
        <v>11.5</v>
      </c>
      <c r="D3254">
        <f t="shared" si="53"/>
        <v>-0.25130208333333331</v>
      </c>
      <c r="E3254" s="171">
        <v>2.6155187445509468E-3</v>
      </c>
    </row>
    <row r="3255" spans="2:5">
      <c r="B3255" t="s">
        <v>2497</v>
      </c>
      <c r="C3255">
        <v>15.36</v>
      </c>
      <c r="D3255">
        <f t="shared" si="53"/>
        <v>0.33102253032928947</v>
      </c>
      <c r="E3255" s="171">
        <v>2.6109660574411974E-3</v>
      </c>
    </row>
    <row r="3256" spans="2:5">
      <c r="B3256" t="s">
        <v>2602</v>
      </c>
      <c r="C3256">
        <v>11.54</v>
      </c>
      <c r="D3256">
        <f t="shared" si="53"/>
        <v>-0.2535575679172058</v>
      </c>
      <c r="E3256" s="171">
        <v>2.6064291920068951E-3</v>
      </c>
    </row>
    <row r="3257" spans="2:5">
      <c r="B3257" t="s">
        <v>4742</v>
      </c>
      <c r="C3257">
        <v>15.46</v>
      </c>
      <c r="D3257">
        <f t="shared" si="53"/>
        <v>-0.63776944704779759</v>
      </c>
      <c r="E3257" s="171">
        <v>2.5940337224384514E-3</v>
      </c>
    </row>
    <row r="3258" spans="2:5">
      <c r="B3258" t="s">
        <v>1379</v>
      </c>
      <c r="C3258">
        <v>42.68</v>
      </c>
      <c r="D3258">
        <f t="shared" si="53"/>
        <v>10</v>
      </c>
      <c r="E3258" s="171">
        <v>2.5839793281653613E-3</v>
      </c>
    </row>
    <row r="3259" spans="2:5">
      <c r="B3259" t="s">
        <v>5737</v>
      </c>
      <c r="C3259">
        <v>3.88</v>
      </c>
      <c r="D3259">
        <f t="shared" si="53"/>
        <v>-0.66723842195540306</v>
      </c>
      <c r="E3259" s="171">
        <v>2.5839793281653197E-3</v>
      </c>
    </row>
    <row r="3260" spans="2:5">
      <c r="B3260" t="s">
        <v>2605</v>
      </c>
      <c r="C3260">
        <v>11.66</v>
      </c>
      <c r="D3260">
        <f t="shared" si="53"/>
        <v>-0.251604621309371</v>
      </c>
      <c r="E3260" s="171">
        <v>2.5795356835769008E-3</v>
      </c>
    </row>
    <row r="3261" spans="2:5">
      <c r="B3261" t="s">
        <v>4232</v>
      </c>
      <c r="C3261">
        <v>15.58</v>
      </c>
      <c r="D3261">
        <f t="shared" si="53"/>
        <v>0.32821824381926679</v>
      </c>
      <c r="E3261" s="171">
        <v>2.5740025740026338E-3</v>
      </c>
    </row>
    <row r="3262" spans="2:5">
      <c r="B3262" t="s">
        <v>4930</v>
      </c>
      <c r="C3262">
        <v>11.73</v>
      </c>
      <c r="D3262">
        <f t="shared" si="53"/>
        <v>-0.41728763040238442</v>
      </c>
      <c r="E3262" s="171">
        <v>2.5641025641026612E-3</v>
      </c>
    </row>
    <row r="3263" spans="2:5">
      <c r="B3263" t="s">
        <v>1963</v>
      </c>
      <c r="C3263">
        <v>20.13</v>
      </c>
      <c r="D3263">
        <f t="shared" si="53"/>
        <v>-0.16714935870914366</v>
      </c>
      <c r="E3263" s="171">
        <v>2.4900398406374857E-3</v>
      </c>
    </row>
    <row r="3264" spans="2:5">
      <c r="B3264" t="s">
        <v>2022</v>
      </c>
      <c r="C3264">
        <v>24.17</v>
      </c>
      <c r="D3264">
        <f t="shared" si="53"/>
        <v>0.1977205153617444</v>
      </c>
      <c r="E3264" s="171">
        <v>2.4885939444214962E-3</v>
      </c>
    </row>
    <row r="3265" spans="2:5">
      <c r="B3265" t="s">
        <v>2313</v>
      </c>
      <c r="C3265">
        <v>20.18</v>
      </c>
      <c r="D3265">
        <f t="shared" si="53"/>
        <v>-3.4567901234568042E-3</v>
      </c>
      <c r="E3265" s="171">
        <v>2.4838549428713719E-3</v>
      </c>
    </row>
    <row r="3266" spans="2:5">
      <c r="B3266" t="s">
        <v>3986</v>
      </c>
      <c r="C3266">
        <v>20.25</v>
      </c>
      <c r="D3266">
        <f t="shared" si="53"/>
        <v>-0.82827340569877883</v>
      </c>
      <c r="E3266" s="171">
        <v>2.4752475247525104E-3</v>
      </c>
    </row>
    <row r="3267" spans="2:5">
      <c r="B3267" t="s">
        <v>811</v>
      </c>
      <c r="C3267">
        <v>117.92</v>
      </c>
      <c r="D3267">
        <f t="shared" ref="D3267:D3330" si="54">(C3267-C3268)/C3268</f>
        <v>8.6418642681929683</v>
      </c>
      <c r="E3267" s="171">
        <v>2.4653574768341941E-3</v>
      </c>
    </row>
    <row r="3268" spans="2:5">
      <c r="B3268" t="s">
        <v>5015</v>
      </c>
      <c r="C3268">
        <v>12.23</v>
      </c>
      <c r="D3268">
        <f t="shared" si="54"/>
        <v>0.49328449328449342</v>
      </c>
      <c r="E3268" s="171">
        <v>2.4590163934427164E-3</v>
      </c>
    </row>
    <row r="3269" spans="2:5">
      <c r="B3269" t="s">
        <v>5321</v>
      </c>
      <c r="C3269">
        <v>8.19</v>
      </c>
      <c r="D3269">
        <f t="shared" si="54"/>
        <v>-0.93753813300793165</v>
      </c>
      <c r="E3269" s="171">
        <v>2.4479804161566185E-3</v>
      </c>
    </row>
    <row r="3270" spans="2:5">
      <c r="B3270" t="s">
        <v>450</v>
      </c>
      <c r="C3270">
        <v>131.12</v>
      </c>
      <c r="D3270">
        <f t="shared" si="54"/>
        <v>4.3128038897893033</v>
      </c>
      <c r="E3270" s="171">
        <v>2.4464831804280824E-3</v>
      </c>
    </row>
    <row r="3271" spans="2:5">
      <c r="B3271" t="s">
        <v>4696</v>
      </c>
      <c r="C3271">
        <v>24.68</v>
      </c>
      <c r="D3271">
        <f t="shared" si="54"/>
        <v>1.987893462469734</v>
      </c>
      <c r="E3271" s="171">
        <v>2.4370430544272429E-3</v>
      </c>
    </row>
    <row r="3272" spans="2:5">
      <c r="B3272" t="s">
        <v>5316</v>
      </c>
      <c r="C3272">
        <v>8.26</v>
      </c>
      <c r="D3272">
        <f t="shared" si="54"/>
        <v>-0.91693483507642792</v>
      </c>
      <c r="E3272" s="171">
        <v>2.4271844660193657E-3</v>
      </c>
    </row>
    <row r="3273" spans="2:5">
      <c r="B3273" t="s">
        <v>908</v>
      </c>
      <c r="C3273">
        <v>99.44</v>
      </c>
      <c r="D3273">
        <f t="shared" si="54"/>
        <v>4.98315282791817</v>
      </c>
      <c r="E3273" s="171">
        <v>2.4193548387096259E-3</v>
      </c>
    </row>
    <row r="3274" spans="2:5">
      <c r="B3274" t="s">
        <v>4194</v>
      </c>
      <c r="C3274">
        <v>16.62</v>
      </c>
      <c r="D3274">
        <f t="shared" si="54"/>
        <v>1</v>
      </c>
      <c r="E3274" s="171">
        <v>2.4125452352233233E-3</v>
      </c>
    </row>
    <row r="3275" spans="2:5">
      <c r="B3275" t="s">
        <v>5278</v>
      </c>
      <c r="C3275">
        <v>8.31</v>
      </c>
      <c r="D3275">
        <f t="shared" si="54"/>
        <v>-0.91698301698301699</v>
      </c>
      <c r="E3275" s="171">
        <v>2.4125452352233233E-3</v>
      </c>
    </row>
    <row r="3276" spans="2:5">
      <c r="B3276" t="s">
        <v>990</v>
      </c>
      <c r="C3276">
        <v>100.1</v>
      </c>
      <c r="D3276">
        <f t="shared" si="54"/>
        <v>4.9940119760479043</v>
      </c>
      <c r="E3276" s="171">
        <v>2.4033647105947816E-3</v>
      </c>
    </row>
    <row r="3277" spans="2:5">
      <c r="B3277" t="s">
        <v>2426</v>
      </c>
      <c r="C3277">
        <v>16.7</v>
      </c>
      <c r="D3277">
        <f t="shared" si="54"/>
        <v>0.31599684791174154</v>
      </c>
      <c r="E3277" s="171">
        <v>2.4009603841536101E-3</v>
      </c>
    </row>
    <row r="3278" spans="2:5">
      <c r="B3278" t="s">
        <v>2863</v>
      </c>
      <c r="C3278">
        <v>12.69</v>
      </c>
      <c r="D3278">
        <f t="shared" si="54"/>
        <v>0.49822904368358895</v>
      </c>
      <c r="E3278" s="171">
        <v>2.3696682464454471E-3</v>
      </c>
    </row>
    <row r="3279" spans="2:5">
      <c r="B3279" t="s">
        <v>2765</v>
      </c>
      <c r="C3279">
        <v>8.4700000000000006</v>
      </c>
      <c r="D3279">
        <f t="shared" si="54"/>
        <v>-0.67004285157771726</v>
      </c>
      <c r="E3279" s="171">
        <v>2.3668639053256038E-3</v>
      </c>
    </row>
    <row r="3280" spans="2:5">
      <c r="B3280" t="s">
        <v>2212</v>
      </c>
      <c r="C3280">
        <v>25.67</v>
      </c>
      <c r="D3280">
        <f t="shared" si="54"/>
        <v>-0.50232648313299721</v>
      </c>
      <c r="E3280" s="171">
        <v>2.3428348301445636E-3</v>
      </c>
    </row>
    <row r="3281" spans="2:5">
      <c r="B3281" t="s">
        <v>1184</v>
      </c>
      <c r="C3281">
        <v>51.58</v>
      </c>
      <c r="D3281">
        <f t="shared" si="54"/>
        <v>2.9953524399690163</v>
      </c>
      <c r="E3281" s="171">
        <v>2.3319082782743382E-3</v>
      </c>
    </row>
    <row r="3282" spans="2:5">
      <c r="B3282" t="s">
        <v>4311</v>
      </c>
      <c r="C3282">
        <v>12.91</v>
      </c>
      <c r="D3282">
        <f t="shared" si="54"/>
        <v>-6.923076923076912E-3</v>
      </c>
      <c r="E3282" s="171">
        <v>2.3291925465838011E-3</v>
      </c>
    </row>
    <row r="3283" spans="2:5">
      <c r="B3283" t="s">
        <v>3568</v>
      </c>
      <c r="C3283">
        <v>13</v>
      </c>
      <c r="D3283">
        <f t="shared" si="54"/>
        <v>-2.3023791250958835E-3</v>
      </c>
      <c r="E3283" s="171">
        <v>2.3130300693908526E-3</v>
      </c>
    </row>
    <row r="3284" spans="2:5">
      <c r="B3284" t="s">
        <v>1590</v>
      </c>
      <c r="C3284">
        <v>13.03</v>
      </c>
      <c r="D3284">
        <f t="shared" si="54"/>
        <v>0.49942462600690452</v>
      </c>
      <c r="E3284" s="171">
        <v>2.3076923076922585E-3</v>
      </c>
    </row>
    <row r="3285" spans="2:5">
      <c r="B3285" t="s">
        <v>5192</v>
      </c>
      <c r="C3285">
        <v>8.69</v>
      </c>
      <c r="D3285">
        <f t="shared" si="54"/>
        <v>-0.66768642447418747</v>
      </c>
      <c r="E3285" s="171">
        <v>2.3068050749711156E-3</v>
      </c>
    </row>
    <row r="3286" spans="2:5">
      <c r="B3286" t="s">
        <v>2224</v>
      </c>
      <c r="C3286">
        <v>26.15</v>
      </c>
      <c r="D3286">
        <f t="shared" si="54"/>
        <v>1.9954180985108818</v>
      </c>
      <c r="E3286" s="171">
        <v>2.2997316979685213E-3</v>
      </c>
    </row>
    <row r="3287" spans="2:5">
      <c r="B3287" t="s">
        <v>2734</v>
      </c>
      <c r="C3287">
        <v>8.73</v>
      </c>
      <c r="D3287">
        <f t="shared" si="54"/>
        <v>-0.84616740088105724</v>
      </c>
      <c r="E3287" s="171">
        <v>2.2962112514350826E-3</v>
      </c>
    </row>
    <row r="3288" spans="2:5">
      <c r="B3288" t="s">
        <v>1147</v>
      </c>
      <c r="C3288">
        <v>56.75</v>
      </c>
      <c r="D3288">
        <f t="shared" si="54"/>
        <v>2.2354618015963514</v>
      </c>
      <c r="E3288" s="171">
        <v>2.2960084775698088E-3</v>
      </c>
    </row>
    <row r="3289" spans="2:5">
      <c r="B3289" t="s">
        <v>1547</v>
      </c>
      <c r="C3289">
        <v>17.54</v>
      </c>
      <c r="D3289">
        <f t="shared" si="54"/>
        <v>0.99772209567198178</v>
      </c>
      <c r="E3289" s="171">
        <v>2.2857142857142369E-3</v>
      </c>
    </row>
    <row r="3290" spans="2:5">
      <c r="B3290" t="s">
        <v>2652</v>
      </c>
      <c r="C3290">
        <v>8.7799999999999994</v>
      </c>
      <c r="D3290">
        <f t="shared" si="54"/>
        <v>-0.50113636363636371</v>
      </c>
      <c r="E3290" s="171">
        <v>2.2831050228310015E-3</v>
      </c>
    </row>
    <row r="3291" spans="2:5">
      <c r="B3291" t="s">
        <v>1496</v>
      </c>
      <c r="C3291">
        <v>17.600000000000001</v>
      </c>
      <c r="D3291">
        <f t="shared" si="54"/>
        <v>-0.83483483483483489</v>
      </c>
      <c r="E3291" s="171">
        <v>2.2779043280183771E-3</v>
      </c>
    </row>
    <row r="3292" spans="2:5">
      <c r="B3292" t="s">
        <v>929</v>
      </c>
      <c r="C3292">
        <v>106.56</v>
      </c>
      <c r="D3292">
        <f t="shared" si="54"/>
        <v>4.9966235227912215</v>
      </c>
      <c r="E3292" s="171">
        <v>2.2573363431152098E-3</v>
      </c>
    </row>
    <row r="3293" spans="2:5">
      <c r="B3293" t="s">
        <v>3012</v>
      </c>
      <c r="C3293">
        <v>17.77</v>
      </c>
      <c r="D3293">
        <f t="shared" si="54"/>
        <v>-0.83497399702823183</v>
      </c>
      <c r="E3293" s="171">
        <v>2.2560631697687056E-3</v>
      </c>
    </row>
    <row r="3294" spans="2:5">
      <c r="B3294" t="s">
        <v>844</v>
      </c>
      <c r="C3294">
        <v>107.68</v>
      </c>
      <c r="D3294">
        <f t="shared" si="54"/>
        <v>10.977753058954395</v>
      </c>
      <c r="E3294" s="171">
        <v>2.2338049143708965E-3</v>
      </c>
    </row>
    <row r="3295" spans="2:5">
      <c r="B3295" t="s">
        <v>5163</v>
      </c>
      <c r="C3295">
        <v>8.99</v>
      </c>
      <c r="D3295">
        <f t="shared" si="54"/>
        <v>-0.94347689405847213</v>
      </c>
      <c r="E3295" s="171">
        <v>2.2296544035673993E-3</v>
      </c>
    </row>
    <row r="3296" spans="2:5">
      <c r="B3296" t="s">
        <v>631</v>
      </c>
      <c r="C3296">
        <v>159.05000000000001</v>
      </c>
      <c r="D3296">
        <f t="shared" si="54"/>
        <v>33.651416122004363</v>
      </c>
      <c r="E3296" s="171">
        <v>2.2054190296157705E-3</v>
      </c>
    </row>
    <row r="3297" spans="2:5">
      <c r="B3297" t="s">
        <v>5552</v>
      </c>
      <c r="C3297">
        <v>4.59</v>
      </c>
      <c r="D3297">
        <f t="shared" si="54"/>
        <v>-0.50108695652173907</v>
      </c>
      <c r="E3297" s="171">
        <v>2.1834061135370714E-3</v>
      </c>
    </row>
    <row r="3298" spans="2:5">
      <c r="B3298" t="s">
        <v>5378</v>
      </c>
      <c r="C3298">
        <v>9.1999999999999993</v>
      </c>
      <c r="D3298">
        <f t="shared" si="54"/>
        <v>-0.50054288816503811</v>
      </c>
      <c r="E3298" s="171">
        <v>2.1786492374727207E-3</v>
      </c>
    </row>
    <row r="3299" spans="2:5">
      <c r="B3299" t="s">
        <v>3023</v>
      </c>
      <c r="C3299">
        <v>18.420000000000002</v>
      </c>
      <c r="D3299">
        <f t="shared" si="54"/>
        <v>-3.7858301784746747E-3</v>
      </c>
      <c r="E3299" s="171">
        <v>2.1762785636562951E-3</v>
      </c>
    </row>
    <row r="3300" spans="2:5">
      <c r="B3300" t="s">
        <v>1938</v>
      </c>
      <c r="C3300">
        <v>18.489999999999998</v>
      </c>
      <c r="D3300">
        <f t="shared" si="54"/>
        <v>-5.3792361484669938E-3</v>
      </c>
      <c r="E3300" s="171">
        <v>2.1680216802167562E-3</v>
      </c>
    </row>
    <row r="3301" spans="2:5">
      <c r="B3301" t="s">
        <v>1715</v>
      </c>
      <c r="C3301">
        <v>18.59</v>
      </c>
      <c r="D3301">
        <f t="shared" si="54"/>
        <v>-2.1470746108426812E-3</v>
      </c>
      <c r="E3301" s="171">
        <v>2.1563342318058837E-3</v>
      </c>
    </row>
    <row r="3302" spans="2:5">
      <c r="B3302" t="s">
        <v>1714</v>
      </c>
      <c r="C3302">
        <v>18.63</v>
      </c>
      <c r="D3302">
        <f t="shared" si="54"/>
        <v>-0.20042918454935629</v>
      </c>
      <c r="E3302" s="171">
        <v>2.1516944593867214E-3</v>
      </c>
    </row>
    <row r="3303" spans="2:5">
      <c r="B3303" t="s">
        <v>2029</v>
      </c>
      <c r="C3303">
        <v>23.3</v>
      </c>
      <c r="D3303">
        <f t="shared" si="54"/>
        <v>0.66191155492154075</v>
      </c>
      <c r="E3303" s="171">
        <v>2.1505376344086325E-3</v>
      </c>
    </row>
    <row r="3304" spans="2:5">
      <c r="B3304" t="s">
        <v>3433</v>
      </c>
      <c r="C3304">
        <v>14.02</v>
      </c>
      <c r="D3304">
        <f t="shared" si="54"/>
        <v>-0.88046721800665018</v>
      </c>
      <c r="E3304" s="171">
        <v>2.1443888491779386E-3</v>
      </c>
    </row>
    <row r="3305" spans="2:5">
      <c r="B3305" t="s">
        <v>753</v>
      </c>
      <c r="C3305">
        <v>117.29</v>
      </c>
      <c r="D3305">
        <f t="shared" si="54"/>
        <v>1.4934098639455782</v>
      </c>
      <c r="E3305" s="171">
        <v>2.1360218728639778E-3</v>
      </c>
    </row>
    <row r="3306" spans="2:5">
      <c r="B3306" t="s">
        <v>1235</v>
      </c>
      <c r="C3306">
        <v>47.04</v>
      </c>
      <c r="D3306">
        <f t="shared" si="54"/>
        <v>1.4981412639405207</v>
      </c>
      <c r="E3306" s="171">
        <v>2.130379207498965E-3</v>
      </c>
    </row>
    <row r="3307" spans="2:5">
      <c r="B3307" t="s">
        <v>1945</v>
      </c>
      <c r="C3307">
        <v>18.829999999999998</v>
      </c>
      <c r="D3307">
        <f t="shared" si="54"/>
        <v>-0.83574668527564555</v>
      </c>
      <c r="E3307" s="171">
        <v>2.1287919105906945E-3</v>
      </c>
    </row>
    <row r="3308" spans="2:5">
      <c r="B3308" t="s">
        <v>827</v>
      </c>
      <c r="C3308">
        <v>114.64</v>
      </c>
      <c r="D3308">
        <f t="shared" si="54"/>
        <v>10.904465212876428</v>
      </c>
      <c r="E3308" s="171">
        <v>2.0979020979020532E-3</v>
      </c>
    </row>
    <row r="3309" spans="2:5">
      <c r="B3309" t="s">
        <v>4877</v>
      </c>
      <c r="C3309">
        <v>9.6300000000000008</v>
      </c>
      <c r="D3309">
        <f t="shared" si="54"/>
        <v>-1.0373443983402268E-3</v>
      </c>
      <c r="E3309" s="171">
        <v>2.0811654526536267E-3</v>
      </c>
    </row>
    <row r="3310" spans="2:5">
      <c r="B3310" t="s">
        <v>5222</v>
      </c>
      <c r="C3310">
        <v>9.64</v>
      </c>
      <c r="D3310">
        <f t="shared" si="54"/>
        <v>-1.0362694300517913E-3</v>
      </c>
      <c r="E3310" s="171">
        <v>2.0790020790022196E-3</v>
      </c>
    </row>
    <row r="3311" spans="2:5">
      <c r="B3311" t="s">
        <v>4876</v>
      </c>
      <c r="C3311">
        <v>9.65</v>
      </c>
      <c r="D3311">
        <f t="shared" si="54"/>
        <v>-0.33448275862068966</v>
      </c>
      <c r="E3311" s="171">
        <v>2.0768431983384811E-3</v>
      </c>
    </row>
    <row r="3312" spans="2:5">
      <c r="B3312" t="s">
        <v>1771</v>
      </c>
      <c r="C3312">
        <v>14.5</v>
      </c>
      <c r="D3312">
        <f t="shared" si="54"/>
        <v>-5.4869684499314177E-3</v>
      </c>
      <c r="E3312" s="171">
        <v>2.0732550103662309E-3</v>
      </c>
    </row>
    <row r="3313" spans="2:5">
      <c r="B3313" t="s">
        <v>2454</v>
      </c>
      <c r="C3313">
        <v>14.58</v>
      </c>
      <c r="D3313">
        <f t="shared" si="54"/>
        <v>-0.40098603122432208</v>
      </c>
      <c r="E3313" s="171">
        <v>2.0618556701030486E-3</v>
      </c>
    </row>
    <row r="3314" spans="2:5">
      <c r="B3314" t="s">
        <v>4547</v>
      </c>
      <c r="C3314">
        <v>24.34</v>
      </c>
      <c r="D3314">
        <f t="shared" si="54"/>
        <v>1.4989733059548254</v>
      </c>
      <c r="E3314" s="171">
        <v>2.0584602717167852E-3</v>
      </c>
    </row>
    <row r="3315" spans="2:5">
      <c r="B3315" t="s">
        <v>3324</v>
      </c>
      <c r="C3315">
        <v>9.74</v>
      </c>
      <c r="D3315">
        <f t="shared" si="54"/>
        <v>-0.60406504065040656</v>
      </c>
      <c r="E3315" s="171">
        <v>2.0576131687242358E-3</v>
      </c>
    </row>
    <row r="3316" spans="2:5">
      <c r="B3316" t="s">
        <v>4691</v>
      </c>
      <c r="C3316">
        <v>24.6</v>
      </c>
      <c r="D3316">
        <f t="shared" si="54"/>
        <v>0.64989939637826966</v>
      </c>
      <c r="E3316" s="171">
        <v>2.0366598778004362E-3</v>
      </c>
    </row>
    <row r="3317" spans="2:5">
      <c r="B3317" t="s">
        <v>3639</v>
      </c>
      <c r="C3317">
        <v>14.91</v>
      </c>
      <c r="D3317">
        <f t="shared" si="54"/>
        <v>-0.401685393258427</v>
      </c>
      <c r="E3317" s="171">
        <v>2.0161290322580215E-3</v>
      </c>
    </row>
    <row r="3318" spans="2:5">
      <c r="B3318" t="s">
        <v>2271</v>
      </c>
      <c r="C3318">
        <v>24.92</v>
      </c>
      <c r="D3318">
        <f t="shared" si="54"/>
        <v>1.4944944944944947</v>
      </c>
      <c r="E3318" s="171">
        <v>2.0104543626859954E-3</v>
      </c>
    </row>
    <row r="3319" spans="2:5">
      <c r="B3319" t="s">
        <v>5220</v>
      </c>
      <c r="C3319">
        <v>9.99</v>
      </c>
      <c r="D3319">
        <f t="shared" si="54"/>
        <v>-0.89533787323205871</v>
      </c>
      <c r="E3319" s="171">
        <v>2.0060180541624445E-3</v>
      </c>
    </row>
    <row r="3320" spans="2:5">
      <c r="B3320" t="s">
        <v>1018</v>
      </c>
      <c r="C3320">
        <v>95.45</v>
      </c>
      <c r="D3320">
        <f t="shared" si="54"/>
        <v>-0.41394977589488546</v>
      </c>
      <c r="E3320" s="171">
        <v>1.9945412555112084E-3</v>
      </c>
    </row>
    <row r="3321" spans="2:5">
      <c r="B3321" t="s">
        <v>578</v>
      </c>
      <c r="C3321">
        <v>162.87</v>
      </c>
      <c r="D3321">
        <f t="shared" si="54"/>
        <v>0.6771702193388941</v>
      </c>
      <c r="E3321" s="171">
        <v>1.9686250384496656E-3</v>
      </c>
    </row>
    <row r="3322" spans="2:5">
      <c r="B3322" t="s">
        <v>904</v>
      </c>
      <c r="C3322">
        <v>97.11</v>
      </c>
      <c r="D3322">
        <f t="shared" si="54"/>
        <v>0.58159609120521172</v>
      </c>
      <c r="E3322" s="171">
        <v>1.9603796945934556E-3</v>
      </c>
    </row>
    <row r="3323" spans="2:5">
      <c r="B3323" t="s">
        <v>1285</v>
      </c>
      <c r="C3323">
        <v>61.4</v>
      </c>
      <c r="D3323">
        <f t="shared" si="54"/>
        <v>-0.36896197327852004</v>
      </c>
      <c r="E3323" s="171">
        <v>1.9582245430808981E-3</v>
      </c>
    </row>
    <row r="3324" spans="2:5">
      <c r="B3324" t="s">
        <v>903</v>
      </c>
      <c r="C3324">
        <v>97.3</v>
      </c>
      <c r="D3324">
        <f t="shared" si="54"/>
        <v>5.3018134715025909</v>
      </c>
      <c r="E3324" s="171">
        <v>1.9565441252188008E-3</v>
      </c>
    </row>
    <row r="3325" spans="2:5">
      <c r="B3325" t="s">
        <v>1528</v>
      </c>
      <c r="C3325">
        <v>15.44</v>
      </c>
      <c r="D3325">
        <f t="shared" si="54"/>
        <v>-1.2936610608021571E-3</v>
      </c>
      <c r="E3325" s="171">
        <v>1.9467878001297443E-3</v>
      </c>
    </row>
    <row r="3326" spans="2:5">
      <c r="B3326" t="s">
        <v>2982</v>
      </c>
      <c r="C3326">
        <v>15.46</v>
      </c>
      <c r="D3326">
        <f t="shared" si="54"/>
        <v>-0.8967129877071085</v>
      </c>
      <c r="E3326" s="171">
        <v>1.9442644199611885E-3</v>
      </c>
    </row>
    <row r="3327" spans="2:5">
      <c r="B3327" t="s">
        <v>659</v>
      </c>
      <c r="C3327">
        <v>149.68</v>
      </c>
      <c r="D3327">
        <f t="shared" si="54"/>
        <v>4.794812233836625</v>
      </c>
      <c r="E3327" s="171">
        <v>1.9412276591473357E-3</v>
      </c>
    </row>
    <row r="3328" spans="2:5">
      <c r="B3328" t="s">
        <v>2221</v>
      </c>
      <c r="C3328">
        <v>25.83</v>
      </c>
      <c r="D3328">
        <f t="shared" si="54"/>
        <v>-0.80015473887814315</v>
      </c>
      <c r="E3328" s="171">
        <v>1.9394879751744435E-3</v>
      </c>
    </row>
    <row r="3329" spans="2:5">
      <c r="B3329" t="s">
        <v>734</v>
      </c>
      <c r="C3329">
        <v>129.25</v>
      </c>
      <c r="D3329">
        <f t="shared" si="54"/>
        <v>7.3226014166130069</v>
      </c>
      <c r="E3329" s="171">
        <v>1.937984496124031E-3</v>
      </c>
    </row>
    <row r="3330" spans="2:5">
      <c r="B3330" t="s">
        <v>4078</v>
      </c>
      <c r="C3330">
        <v>15.53</v>
      </c>
      <c r="D3330">
        <f t="shared" si="54"/>
        <v>-0.82523069997749265</v>
      </c>
      <c r="E3330" s="171">
        <v>1.9354838709677007E-3</v>
      </c>
    </row>
    <row r="3331" spans="2:5">
      <c r="B3331" t="s">
        <v>1072</v>
      </c>
      <c r="C3331">
        <v>88.86</v>
      </c>
      <c r="D3331">
        <f t="shared" ref="D3331:D3394" si="55">(C3331-C3332)/C3332</f>
        <v>-0.40996015936254976</v>
      </c>
      <c r="E3331" s="171">
        <v>1.9167888149735225E-3</v>
      </c>
    </row>
    <row r="3332" spans="2:5">
      <c r="B3332" t="s">
        <v>485</v>
      </c>
      <c r="C3332">
        <v>150.6</v>
      </c>
      <c r="D3332">
        <f t="shared" si="55"/>
        <v>0.1193697041771964</v>
      </c>
      <c r="E3332" s="171">
        <v>1.862692921766905E-3</v>
      </c>
    </row>
    <row r="3333" spans="2:5">
      <c r="B3333" t="s">
        <v>436</v>
      </c>
      <c r="C3333">
        <v>134.54</v>
      </c>
      <c r="D3333">
        <f t="shared" si="55"/>
        <v>4.0204113190041663E-2</v>
      </c>
      <c r="E3333" s="171">
        <v>1.8616427135304194E-3</v>
      </c>
    </row>
    <row r="3334" spans="2:5">
      <c r="B3334" t="s">
        <v>787</v>
      </c>
      <c r="C3334">
        <v>129.34</v>
      </c>
      <c r="D3334">
        <f t="shared" si="55"/>
        <v>-0.22583348297120961</v>
      </c>
      <c r="E3334" s="171">
        <v>1.859024012393564E-3</v>
      </c>
    </row>
    <row r="3335" spans="2:5">
      <c r="B3335" t="s">
        <v>586</v>
      </c>
      <c r="C3335">
        <v>167.07</v>
      </c>
      <c r="D3335">
        <f t="shared" si="55"/>
        <v>9.2812307692307687</v>
      </c>
      <c r="E3335" s="171">
        <v>1.8589589829695508E-3</v>
      </c>
    </row>
    <row r="3336" spans="2:5">
      <c r="B3336" t="s">
        <v>2374</v>
      </c>
      <c r="C3336">
        <v>16.25</v>
      </c>
      <c r="D3336">
        <f t="shared" si="55"/>
        <v>0.48266423357664223</v>
      </c>
      <c r="E3336" s="171">
        <v>1.8495684340321295E-3</v>
      </c>
    </row>
    <row r="3337" spans="2:5">
      <c r="B3337" t="s">
        <v>3224</v>
      </c>
      <c r="C3337">
        <v>10.96</v>
      </c>
      <c r="D3337">
        <f t="shared" si="55"/>
        <v>-0.92005252024217665</v>
      </c>
      <c r="E3337" s="171">
        <v>1.8281535648995751E-3</v>
      </c>
    </row>
    <row r="3338" spans="2:5">
      <c r="B3338" t="s">
        <v>717</v>
      </c>
      <c r="C3338">
        <v>137.09</v>
      </c>
      <c r="D3338">
        <f t="shared" si="55"/>
        <v>-0.14484436404466344</v>
      </c>
      <c r="E3338" s="171">
        <v>1.8269511838643671E-3</v>
      </c>
    </row>
    <row r="3339" spans="2:5">
      <c r="B3339" t="s">
        <v>581</v>
      </c>
      <c r="C3339">
        <v>160.31</v>
      </c>
      <c r="D3339">
        <f t="shared" si="55"/>
        <v>8.5821876867901974</v>
      </c>
      <c r="E3339" s="171">
        <v>1.812273465816723E-3</v>
      </c>
    </row>
    <row r="3340" spans="2:5">
      <c r="B3340" t="s">
        <v>1533</v>
      </c>
      <c r="C3340">
        <v>16.73</v>
      </c>
      <c r="D3340">
        <f t="shared" si="55"/>
        <v>-0.25078369905956105</v>
      </c>
      <c r="E3340" s="171">
        <v>1.7964071856288106E-3</v>
      </c>
    </row>
    <row r="3341" spans="2:5">
      <c r="B3341" t="s">
        <v>2137</v>
      </c>
      <c r="C3341">
        <v>22.33</v>
      </c>
      <c r="D3341">
        <f t="shared" si="55"/>
        <v>-0.87521654093322165</v>
      </c>
      <c r="E3341" s="171">
        <v>1.7945266935845288E-3</v>
      </c>
    </row>
    <row r="3342" spans="2:5">
      <c r="B3342" t="s">
        <v>608</v>
      </c>
      <c r="C3342">
        <v>178.95</v>
      </c>
      <c r="D3342">
        <f t="shared" si="55"/>
        <v>14.963425512934876</v>
      </c>
      <c r="E3342" s="171">
        <v>1.7914124167272753E-3</v>
      </c>
    </row>
    <row r="3343" spans="2:5">
      <c r="B3343" t="s">
        <v>5103</v>
      </c>
      <c r="C3343">
        <v>11.21</v>
      </c>
      <c r="D3343">
        <f t="shared" si="55"/>
        <v>-0.93106628950928538</v>
      </c>
      <c r="E3343" s="171">
        <v>1.7873100983021761E-3</v>
      </c>
    </row>
    <row r="3344" spans="2:5">
      <c r="B3344" t="s">
        <v>627</v>
      </c>
      <c r="C3344">
        <v>162.62</v>
      </c>
      <c r="D3344">
        <f t="shared" si="55"/>
        <v>13.252410166520596</v>
      </c>
      <c r="E3344" s="171">
        <v>1.7864843220599521E-3</v>
      </c>
    </row>
    <row r="3345" spans="2:5">
      <c r="B3345" t="s">
        <v>1615</v>
      </c>
      <c r="C3345">
        <v>11.41</v>
      </c>
      <c r="D3345">
        <f t="shared" si="55"/>
        <v>0.99127399650959847</v>
      </c>
      <c r="E3345" s="171">
        <v>1.7559262510974164E-3</v>
      </c>
    </row>
    <row r="3346" spans="2:5">
      <c r="B3346" t="s">
        <v>5498</v>
      </c>
      <c r="C3346">
        <v>5.73</v>
      </c>
      <c r="D3346">
        <f t="shared" si="55"/>
        <v>-0.50043591979075852</v>
      </c>
      <c r="E3346" s="171">
        <v>1.7482517482518664E-3</v>
      </c>
    </row>
    <row r="3347" spans="2:5">
      <c r="B3347" t="s">
        <v>2595</v>
      </c>
      <c r="C3347">
        <v>11.47</v>
      </c>
      <c r="D3347">
        <f t="shared" si="55"/>
        <v>-0.34118322802986784</v>
      </c>
      <c r="E3347" s="171">
        <v>1.7467248908298123E-3</v>
      </c>
    </row>
    <row r="3348" spans="2:5">
      <c r="B3348" t="s">
        <v>4524</v>
      </c>
      <c r="C3348">
        <v>17.41</v>
      </c>
      <c r="D3348">
        <f t="shared" si="55"/>
        <v>-1.8048505358150044E-2</v>
      </c>
      <c r="E3348" s="171">
        <v>1.7261219792866018E-3</v>
      </c>
    </row>
    <row r="3349" spans="2:5">
      <c r="B3349" t="s">
        <v>1549</v>
      </c>
      <c r="C3349">
        <v>17.73</v>
      </c>
      <c r="D3349">
        <f t="shared" si="55"/>
        <v>0.49494097807757176</v>
      </c>
      <c r="E3349" s="171">
        <v>1.6949152542373525E-3</v>
      </c>
    </row>
    <row r="3350" spans="2:5">
      <c r="B3350" t="s">
        <v>3392</v>
      </c>
      <c r="C3350">
        <v>11.86</v>
      </c>
      <c r="D3350">
        <f t="shared" si="55"/>
        <v>-0.33557422969187684</v>
      </c>
      <c r="E3350" s="171">
        <v>1.6891891891891533E-3</v>
      </c>
    </row>
    <row r="3351" spans="2:5">
      <c r="B3351" t="s">
        <v>1551</v>
      </c>
      <c r="C3351">
        <v>17.850000000000001</v>
      </c>
      <c r="D3351">
        <f t="shared" si="55"/>
        <v>0.48502495840266241</v>
      </c>
      <c r="E3351" s="171">
        <v>1.6835016835017472E-3</v>
      </c>
    </row>
    <row r="3352" spans="2:5">
      <c r="B3352" t="s">
        <v>4825</v>
      </c>
      <c r="C3352">
        <v>12.02</v>
      </c>
      <c r="D3352">
        <f t="shared" si="55"/>
        <v>-3.3167495854063782E-3</v>
      </c>
      <c r="E3352" s="171">
        <v>1.6666666666666312E-3</v>
      </c>
    </row>
    <row r="3353" spans="2:5">
      <c r="B3353" t="s">
        <v>2585</v>
      </c>
      <c r="C3353">
        <v>12.06</v>
      </c>
      <c r="D3353">
        <f t="shared" si="55"/>
        <v>-2.4813895781637188E-3</v>
      </c>
      <c r="E3353" s="171">
        <v>1.6611295681064244E-3</v>
      </c>
    </row>
    <row r="3354" spans="2:5">
      <c r="B3354" t="s">
        <v>4924</v>
      </c>
      <c r="C3354">
        <v>12.09</v>
      </c>
      <c r="D3354">
        <f t="shared" si="55"/>
        <v>-8.2644628099171795E-4</v>
      </c>
      <c r="E3354" s="171">
        <v>1.6570008285003788E-3</v>
      </c>
    </row>
    <row r="3355" spans="2:5">
      <c r="B3355" t="s">
        <v>2897</v>
      </c>
      <c r="C3355">
        <v>12.1</v>
      </c>
      <c r="D3355">
        <f t="shared" si="55"/>
        <v>-0.9204261475733263</v>
      </c>
      <c r="E3355" s="171">
        <v>1.6556291390728123E-3</v>
      </c>
    </row>
    <row r="3356" spans="2:5">
      <c r="B3356" t="s">
        <v>568</v>
      </c>
      <c r="C3356">
        <v>152.06</v>
      </c>
      <c r="D3356">
        <f t="shared" si="55"/>
        <v>11.46393442622951</v>
      </c>
      <c r="E3356" s="171">
        <v>1.6467953362756076E-3</v>
      </c>
    </row>
    <row r="3357" spans="2:5">
      <c r="B3357" t="s">
        <v>5016</v>
      </c>
      <c r="C3357">
        <v>12.2</v>
      </c>
      <c r="D3357">
        <f t="shared" si="55"/>
        <v>-4.8939641109298935E-3</v>
      </c>
      <c r="E3357" s="171">
        <v>1.6420361247947105E-3</v>
      </c>
    </row>
    <row r="3358" spans="2:5">
      <c r="B3358" t="s">
        <v>3452</v>
      </c>
      <c r="C3358">
        <v>12.26</v>
      </c>
      <c r="D3358">
        <f t="shared" si="55"/>
        <v>-0.75106598984771578</v>
      </c>
      <c r="E3358" s="171">
        <v>1.6339869281045403E-3</v>
      </c>
    </row>
    <row r="3359" spans="2:5">
      <c r="B3359" t="s">
        <v>1224</v>
      </c>
      <c r="C3359">
        <v>49.25</v>
      </c>
      <c r="D3359">
        <f t="shared" si="55"/>
        <v>2.9943227899432281</v>
      </c>
      <c r="E3359" s="171">
        <v>1.6270083384176996E-3</v>
      </c>
    </row>
    <row r="3360" spans="2:5">
      <c r="B3360" t="s">
        <v>4982</v>
      </c>
      <c r="C3360">
        <v>12.33</v>
      </c>
      <c r="D3360">
        <f t="shared" si="55"/>
        <v>-1.6746411483253516E-2</v>
      </c>
      <c r="E3360" s="171">
        <v>1.6246953696181618E-3</v>
      </c>
    </row>
    <row r="3361" spans="2:5">
      <c r="B3361" t="s">
        <v>5009</v>
      </c>
      <c r="C3361">
        <v>12.54</v>
      </c>
      <c r="D3361">
        <f t="shared" si="55"/>
        <v>-3.9714058776807552E-3</v>
      </c>
      <c r="E3361" s="171">
        <v>1.5974440894568351E-3</v>
      </c>
    </row>
    <row r="3362" spans="2:5">
      <c r="B3362" t="s">
        <v>3172</v>
      </c>
      <c r="C3362">
        <v>12.59</v>
      </c>
      <c r="D3362">
        <f t="shared" si="55"/>
        <v>-7.9365079365077674E-4</v>
      </c>
      <c r="E3362" s="171">
        <v>1.5910898965791228E-3</v>
      </c>
    </row>
    <row r="3363" spans="2:5">
      <c r="B3363" t="s">
        <v>3123</v>
      </c>
      <c r="C3363">
        <v>12.6</v>
      </c>
      <c r="D3363">
        <f t="shared" si="55"/>
        <v>-0.33403805496828759</v>
      </c>
      <c r="E3363" s="171">
        <v>1.58982511923685E-3</v>
      </c>
    </row>
    <row r="3364" spans="2:5">
      <c r="B3364" t="s">
        <v>4595</v>
      </c>
      <c r="C3364">
        <v>18.920000000000002</v>
      </c>
      <c r="D3364">
        <f t="shared" si="55"/>
        <v>0.49920760697305888</v>
      </c>
      <c r="E3364" s="171">
        <v>1.5881418740074714E-3</v>
      </c>
    </row>
    <row r="3365" spans="2:5">
      <c r="B3365" t="s">
        <v>3500</v>
      </c>
      <c r="C3365">
        <v>12.62</v>
      </c>
      <c r="D3365">
        <f t="shared" si="55"/>
        <v>0.99683544303797444</v>
      </c>
      <c r="E3365" s="171">
        <v>1.5873015873015535E-3</v>
      </c>
    </row>
    <row r="3366" spans="2:5">
      <c r="B3366" t="s">
        <v>4416</v>
      </c>
      <c r="C3366">
        <v>6.32</v>
      </c>
      <c r="D3366">
        <f t="shared" si="55"/>
        <v>-0.50547730829420967</v>
      </c>
      <c r="E3366" s="171">
        <v>1.584786053882833E-3</v>
      </c>
    </row>
    <row r="3367" spans="2:5">
      <c r="B3367" t="s">
        <v>3516</v>
      </c>
      <c r="C3367">
        <v>12.78</v>
      </c>
      <c r="D3367">
        <f t="shared" si="55"/>
        <v>-0.50407450523864961</v>
      </c>
      <c r="E3367" s="171">
        <v>1.5673981191222236E-3</v>
      </c>
    </row>
    <row r="3368" spans="2:5">
      <c r="B3368" t="s">
        <v>2227</v>
      </c>
      <c r="C3368">
        <v>25.77</v>
      </c>
      <c r="D3368">
        <f t="shared" si="55"/>
        <v>-0.50298939247830277</v>
      </c>
      <c r="E3368" s="171">
        <v>1.5546055188495587E-3</v>
      </c>
    </row>
    <row r="3369" spans="2:5">
      <c r="B3369" t="s">
        <v>1328</v>
      </c>
      <c r="C3369">
        <v>51.85</v>
      </c>
      <c r="D3369">
        <f t="shared" si="55"/>
        <v>2.964067278287462</v>
      </c>
      <c r="E3369" s="171">
        <v>1.5452965037666272E-3</v>
      </c>
    </row>
    <row r="3370" spans="2:5">
      <c r="B3370" t="s">
        <v>5002</v>
      </c>
      <c r="C3370">
        <v>13.08</v>
      </c>
      <c r="D3370">
        <f t="shared" si="55"/>
        <v>-1.4318010550112999E-2</v>
      </c>
      <c r="E3370" s="171">
        <v>1.5313935681469811E-3</v>
      </c>
    </row>
    <row r="3371" spans="2:5">
      <c r="B3371" t="s">
        <v>4788</v>
      </c>
      <c r="C3371">
        <v>13.27</v>
      </c>
      <c r="D3371">
        <f t="shared" si="55"/>
        <v>-0.33383534136546195</v>
      </c>
      <c r="E3371" s="171">
        <v>1.5094339622641188E-3</v>
      </c>
    </row>
    <row r="3372" spans="2:5">
      <c r="B3372" t="s">
        <v>1697</v>
      </c>
      <c r="C3372">
        <v>19.920000000000002</v>
      </c>
      <c r="D3372">
        <f t="shared" si="55"/>
        <v>0.50000000000000022</v>
      </c>
      <c r="E3372" s="171">
        <v>1.5082956259427419E-3</v>
      </c>
    </row>
    <row r="3373" spans="2:5">
      <c r="B3373" t="s">
        <v>3475</v>
      </c>
      <c r="C3373">
        <v>13.28</v>
      </c>
      <c r="D3373">
        <f t="shared" si="55"/>
        <v>-0.50280793710220895</v>
      </c>
      <c r="E3373" s="171">
        <v>1.5082956259426527E-3</v>
      </c>
    </row>
    <row r="3374" spans="2:5">
      <c r="B3374" t="s">
        <v>4659</v>
      </c>
      <c r="C3374">
        <v>26.71</v>
      </c>
      <c r="D3374">
        <f t="shared" si="55"/>
        <v>0.9814540059347181</v>
      </c>
      <c r="E3374" s="171">
        <v>1.4998125234345387E-3</v>
      </c>
    </row>
    <row r="3375" spans="2:5">
      <c r="B3375" t="s">
        <v>2520</v>
      </c>
      <c r="C3375">
        <v>13.48</v>
      </c>
      <c r="D3375">
        <f t="shared" si="55"/>
        <v>-4.4313146233381628E-3</v>
      </c>
      <c r="E3375" s="171">
        <v>1.4858841010400871E-3</v>
      </c>
    </row>
    <row r="3376" spans="2:5">
      <c r="B3376" t="s">
        <v>2943</v>
      </c>
      <c r="C3376">
        <v>13.54</v>
      </c>
      <c r="D3376">
        <f t="shared" si="55"/>
        <v>-0.33822091886608024</v>
      </c>
      <c r="E3376" s="171">
        <v>1.4792899408283709E-3</v>
      </c>
    </row>
    <row r="3377" spans="2:5">
      <c r="B3377" t="s">
        <v>4101</v>
      </c>
      <c r="C3377">
        <v>20.46</v>
      </c>
      <c r="D3377">
        <f t="shared" si="55"/>
        <v>0.49343065693430671</v>
      </c>
      <c r="E3377" s="171">
        <v>1.4684287812041672E-3</v>
      </c>
    </row>
    <row r="3378" spans="2:5">
      <c r="B3378" t="s">
        <v>3481</v>
      </c>
      <c r="C3378">
        <v>13.7</v>
      </c>
      <c r="D3378">
        <f t="shared" si="55"/>
        <v>-7.9652425778422298E-3</v>
      </c>
      <c r="E3378" s="171">
        <v>1.4619883040935362E-3</v>
      </c>
    </row>
    <row r="3379" spans="2:5">
      <c r="B3379" t="s">
        <v>3661</v>
      </c>
      <c r="C3379">
        <v>13.81</v>
      </c>
      <c r="D3379">
        <f t="shared" si="55"/>
        <v>-0.50018096272167933</v>
      </c>
      <c r="E3379" s="171">
        <v>1.4503263234228682E-3</v>
      </c>
    </row>
    <row r="3380" spans="2:5">
      <c r="B3380" t="s">
        <v>2184</v>
      </c>
      <c r="C3380">
        <v>27.63</v>
      </c>
      <c r="D3380">
        <f t="shared" si="55"/>
        <v>2.8970380818053596</v>
      </c>
      <c r="E3380" s="171">
        <v>1.4498006524102628E-3</v>
      </c>
    </row>
    <row r="3381" spans="2:5">
      <c r="B3381" t="s">
        <v>5441</v>
      </c>
      <c r="C3381">
        <v>7.09</v>
      </c>
      <c r="D3381">
        <f t="shared" si="55"/>
        <v>-0.66853669939223936</v>
      </c>
      <c r="E3381" s="171">
        <v>1.4124293785310433E-3</v>
      </c>
    </row>
    <row r="3382" spans="2:5">
      <c r="B3382" t="s">
        <v>1999</v>
      </c>
      <c r="C3382">
        <v>21.39</v>
      </c>
      <c r="D3382">
        <f t="shared" si="55"/>
        <v>0.49685094471658514</v>
      </c>
      <c r="E3382" s="171">
        <v>1.4044943820225252E-3</v>
      </c>
    </row>
    <row r="3383" spans="2:5">
      <c r="B3383" t="s">
        <v>3184</v>
      </c>
      <c r="C3383">
        <v>14.29</v>
      </c>
      <c r="D3383">
        <f t="shared" si="55"/>
        <v>-0.85790991349308943</v>
      </c>
      <c r="E3383" s="171">
        <v>1.4015416958654222E-3</v>
      </c>
    </row>
    <row r="3384" spans="2:5">
      <c r="B3384" t="s">
        <v>861</v>
      </c>
      <c r="C3384">
        <v>100.57</v>
      </c>
      <c r="D3384">
        <f t="shared" si="55"/>
        <v>2.4920138888888888</v>
      </c>
      <c r="E3384" s="171">
        <v>1.3940057751666468E-3</v>
      </c>
    </row>
    <row r="3385" spans="2:5">
      <c r="B3385" t="s">
        <v>1425</v>
      </c>
      <c r="C3385">
        <v>28.8</v>
      </c>
      <c r="D3385">
        <f t="shared" si="55"/>
        <v>-0.80668546113572293</v>
      </c>
      <c r="E3385" s="171">
        <v>1.3908205841446156E-3</v>
      </c>
    </row>
    <row r="3386" spans="2:5">
      <c r="B3386" t="s">
        <v>517</v>
      </c>
      <c r="C3386">
        <v>148.97999999999999</v>
      </c>
      <c r="D3386">
        <f t="shared" si="55"/>
        <v>0.32332563510392603</v>
      </c>
      <c r="E3386" s="171">
        <v>1.3442667025137024E-3</v>
      </c>
    </row>
    <row r="3387" spans="2:5">
      <c r="B3387" t="s">
        <v>832</v>
      </c>
      <c r="C3387">
        <v>112.58</v>
      </c>
      <c r="D3387">
        <f t="shared" si="55"/>
        <v>6.4065789473684207</v>
      </c>
      <c r="E3387" s="171">
        <v>1.3341634794982785E-3</v>
      </c>
    </row>
    <row r="3388" spans="2:5">
      <c r="B3388" t="s">
        <v>4054</v>
      </c>
      <c r="C3388">
        <v>15.2</v>
      </c>
      <c r="D3388">
        <f t="shared" si="55"/>
        <v>-0.89014165943914425</v>
      </c>
      <c r="E3388" s="171">
        <v>1.3175230566534633E-3</v>
      </c>
    </row>
    <row r="3389" spans="2:5">
      <c r="B3389" t="s">
        <v>469</v>
      </c>
      <c r="C3389">
        <v>138.36000000000001</v>
      </c>
      <c r="D3389">
        <f t="shared" si="55"/>
        <v>0.27579529737206093</v>
      </c>
      <c r="E3389" s="171">
        <v>1.3026487190621423E-3</v>
      </c>
    </row>
    <row r="3390" spans="2:5">
      <c r="B3390" t="s">
        <v>848</v>
      </c>
      <c r="C3390">
        <v>108.45</v>
      </c>
      <c r="D3390">
        <f t="shared" si="55"/>
        <v>5.920867900446714</v>
      </c>
      <c r="E3390" s="171">
        <v>1.2925860954667212E-3</v>
      </c>
    </row>
    <row r="3391" spans="2:5">
      <c r="B3391" t="s">
        <v>3753</v>
      </c>
      <c r="C3391">
        <v>15.67</v>
      </c>
      <c r="D3391">
        <f t="shared" si="55"/>
        <v>-0.34270134228187921</v>
      </c>
      <c r="E3391" s="171">
        <v>1.2779552715654679E-3</v>
      </c>
    </row>
    <row r="3392" spans="2:5">
      <c r="B3392" t="s">
        <v>4674</v>
      </c>
      <c r="C3392">
        <v>23.84</v>
      </c>
      <c r="D3392">
        <f t="shared" si="55"/>
        <v>-5.0083472454090566E-3</v>
      </c>
      <c r="E3392" s="171">
        <v>1.2599748005040377E-3</v>
      </c>
    </row>
    <row r="3393" spans="2:5">
      <c r="B3393" t="s">
        <v>2278</v>
      </c>
      <c r="C3393">
        <v>23.96</v>
      </c>
      <c r="D3393">
        <f t="shared" si="55"/>
        <v>1.9727047146401984</v>
      </c>
      <c r="E3393" s="171">
        <v>1.2536564981195629E-3</v>
      </c>
    </row>
    <row r="3394" spans="2:5">
      <c r="B3394" t="s">
        <v>5300</v>
      </c>
      <c r="C3394">
        <v>8.06</v>
      </c>
      <c r="D3394">
        <f t="shared" si="55"/>
        <v>-0.50061957868649321</v>
      </c>
      <c r="E3394" s="171">
        <v>1.2422360248446939E-3</v>
      </c>
    </row>
    <row r="3395" spans="2:5">
      <c r="B3395" t="s">
        <v>4770</v>
      </c>
      <c r="C3395">
        <v>16.14</v>
      </c>
      <c r="D3395">
        <f t="shared" ref="D3395:D3458" si="56">(C3395-C3396)/C3396</f>
        <v>-7.99016594960043E-3</v>
      </c>
      <c r="E3395" s="171">
        <v>1.2406947890818594E-3</v>
      </c>
    </row>
    <row r="3396" spans="2:5">
      <c r="B3396" t="s">
        <v>1747</v>
      </c>
      <c r="C3396">
        <v>16.27</v>
      </c>
      <c r="D3396">
        <f t="shared" si="56"/>
        <v>0.98414634146341473</v>
      </c>
      <c r="E3396" s="171">
        <v>1.2307692307692046E-3</v>
      </c>
    </row>
    <row r="3397" spans="2:5">
      <c r="B3397" t="s">
        <v>5306</v>
      </c>
      <c r="C3397">
        <v>8.1999999999999993</v>
      </c>
      <c r="D3397">
        <f t="shared" si="56"/>
        <v>-0.50182260024301339</v>
      </c>
      <c r="E3397" s="171">
        <v>1.221001221001195E-3</v>
      </c>
    </row>
    <row r="3398" spans="2:5">
      <c r="B3398" t="s">
        <v>2356</v>
      </c>
      <c r="C3398">
        <v>16.46</v>
      </c>
      <c r="D3398">
        <f t="shared" si="56"/>
        <v>-4.2347247428917286E-3</v>
      </c>
      <c r="E3398" s="171">
        <v>1.2165450121654241E-3</v>
      </c>
    </row>
    <row r="3399" spans="2:5">
      <c r="B3399" t="s">
        <v>4029</v>
      </c>
      <c r="C3399">
        <v>16.53</v>
      </c>
      <c r="D3399">
        <f t="shared" si="56"/>
        <v>-1.2084592145014848E-3</v>
      </c>
      <c r="E3399" s="171">
        <v>1.2113870381586659E-3</v>
      </c>
    </row>
    <row r="3400" spans="2:5">
      <c r="B3400" t="s">
        <v>4728</v>
      </c>
      <c r="C3400">
        <v>16.55</v>
      </c>
      <c r="D3400">
        <f t="shared" si="56"/>
        <v>0.99157641395908536</v>
      </c>
      <c r="E3400" s="171">
        <v>1.2099213551118918E-3</v>
      </c>
    </row>
    <row r="3401" spans="2:5">
      <c r="B3401" t="s">
        <v>2665</v>
      </c>
      <c r="C3401">
        <v>8.31</v>
      </c>
      <c r="D3401">
        <f t="shared" si="56"/>
        <v>-0.94488658973338635</v>
      </c>
      <c r="E3401" s="171">
        <v>1.204819277108408E-3</v>
      </c>
    </row>
    <row r="3402" spans="2:5">
      <c r="B3402" t="s">
        <v>484</v>
      </c>
      <c r="C3402">
        <v>150.78</v>
      </c>
      <c r="D3402">
        <f t="shared" si="56"/>
        <v>16.971394517282476</v>
      </c>
      <c r="E3402" s="171">
        <v>1.1952191235060214E-3</v>
      </c>
    </row>
    <row r="3403" spans="2:5">
      <c r="B3403" t="s">
        <v>5177</v>
      </c>
      <c r="C3403">
        <v>8.39</v>
      </c>
      <c r="D3403">
        <f t="shared" si="56"/>
        <v>-0.66679904686258928</v>
      </c>
      <c r="E3403" s="171">
        <v>1.193317422434342E-3</v>
      </c>
    </row>
    <row r="3404" spans="2:5">
      <c r="B3404" t="s">
        <v>1473</v>
      </c>
      <c r="C3404">
        <v>25.18</v>
      </c>
      <c r="D3404">
        <f t="shared" si="56"/>
        <v>0.4751025190392501</v>
      </c>
      <c r="E3404" s="171">
        <v>1.1928429423459697E-3</v>
      </c>
    </row>
    <row r="3405" spans="2:5">
      <c r="B3405" t="s">
        <v>2422</v>
      </c>
      <c r="C3405">
        <v>17.07</v>
      </c>
      <c r="D3405">
        <f t="shared" si="56"/>
        <v>-0.33528037383177567</v>
      </c>
      <c r="E3405" s="171">
        <v>1.1730205278592124E-3</v>
      </c>
    </row>
    <row r="3406" spans="2:5">
      <c r="B3406" t="s">
        <v>1463</v>
      </c>
      <c r="C3406">
        <v>25.68</v>
      </c>
      <c r="D3406">
        <f t="shared" si="56"/>
        <v>1.975666280417149</v>
      </c>
      <c r="E3406" s="171">
        <v>1.1695906432748983E-3</v>
      </c>
    </row>
    <row r="3407" spans="2:5">
      <c r="B3407" t="s">
        <v>2703</v>
      </c>
      <c r="C3407">
        <v>8.6300000000000008</v>
      </c>
      <c r="D3407">
        <f t="shared" si="56"/>
        <v>-8.0459770114940828E-3</v>
      </c>
      <c r="E3407" s="171">
        <v>1.1600928074247754E-3</v>
      </c>
    </row>
    <row r="3408" spans="2:5">
      <c r="B3408" t="s">
        <v>5191</v>
      </c>
      <c r="C3408">
        <v>8.6999999999999993</v>
      </c>
      <c r="D3408">
        <f t="shared" si="56"/>
        <v>-5.7142857142857958E-3</v>
      </c>
      <c r="E3408" s="171">
        <v>1.1507479861909997E-3</v>
      </c>
    </row>
    <row r="3409" spans="2:5">
      <c r="B3409" t="s">
        <v>2654</v>
      </c>
      <c r="C3409">
        <v>8.75</v>
      </c>
      <c r="D3409">
        <f t="shared" si="56"/>
        <v>-1.1415525114155008E-3</v>
      </c>
      <c r="E3409" s="171">
        <v>1.144164759725376E-3</v>
      </c>
    </row>
    <row r="3410" spans="2:5">
      <c r="B3410" t="s">
        <v>2653</v>
      </c>
      <c r="C3410">
        <v>8.76</v>
      </c>
      <c r="D3410">
        <f t="shared" si="56"/>
        <v>-0.5050847457627119</v>
      </c>
      <c r="E3410" s="171">
        <v>1.1428571428571184E-3</v>
      </c>
    </row>
    <row r="3411" spans="2:5">
      <c r="B3411" t="s">
        <v>2340</v>
      </c>
      <c r="C3411">
        <v>17.7</v>
      </c>
      <c r="D3411">
        <f t="shared" si="56"/>
        <v>-5.0590219224283224E-3</v>
      </c>
      <c r="E3411" s="171">
        <v>1.1312217194569894E-3</v>
      </c>
    </row>
    <row r="3412" spans="2:5">
      <c r="B3412" t="s">
        <v>3011</v>
      </c>
      <c r="C3412">
        <v>17.79</v>
      </c>
      <c r="D3412">
        <f t="shared" si="56"/>
        <v>-3.3613445378152533E-3</v>
      </c>
      <c r="E3412" s="171">
        <v>1.1254924029262562E-3</v>
      </c>
    </row>
    <row r="3413" spans="2:5">
      <c r="B3413" t="s">
        <v>2404</v>
      </c>
      <c r="C3413">
        <v>17.850000000000001</v>
      </c>
      <c r="D3413">
        <f t="shared" si="56"/>
        <v>-1.119194180190239E-3</v>
      </c>
      <c r="E3413" s="171">
        <v>1.121704991587388E-3</v>
      </c>
    </row>
    <row r="3414" spans="2:5">
      <c r="B3414" t="s">
        <v>1680</v>
      </c>
      <c r="C3414">
        <v>17.87</v>
      </c>
      <c r="D3414">
        <f t="shared" si="56"/>
        <v>0</v>
      </c>
      <c r="E3414" s="171">
        <v>1.1204481792716848E-3</v>
      </c>
    </row>
    <row r="3415" spans="2:5">
      <c r="B3415" t="s">
        <v>4001</v>
      </c>
      <c r="C3415">
        <v>17.87</v>
      </c>
      <c r="D3415">
        <f t="shared" si="56"/>
        <v>-0.85746191273829464</v>
      </c>
      <c r="E3415" s="171">
        <v>1.1204481792716848E-3</v>
      </c>
    </row>
    <row r="3416" spans="2:5">
      <c r="B3416" t="s">
        <v>738</v>
      </c>
      <c r="C3416">
        <v>125.37</v>
      </c>
      <c r="D3416">
        <f t="shared" si="56"/>
        <v>5.7951219512195129</v>
      </c>
      <c r="E3416" s="171">
        <v>1.1179429849077743E-3</v>
      </c>
    </row>
    <row r="3417" spans="2:5">
      <c r="B3417" t="s">
        <v>3836</v>
      </c>
      <c r="C3417">
        <v>18.45</v>
      </c>
      <c r="D3417">
        <f t="shared" si="56"/>
        <v>-2.1220159151193744E-2</v>
      </c>
      <c r="E3417" s="171">
        <v>1.0851871947910783E-3</v>
      </c>
    </row>
    <row r="3418" spans="2:5">
      <c r="B3418" t="s">
        <v>1826</v>
      </c>
      <c r="C3418">
        <v>18.850000000000001</v>
      </c>
      <c r="D3418">
        <f t="shared" si="56"/>
        <v>-0.85922330097087385</v>
      </c>
      <c r="E3418" s="171">
        <v>1.0621348911313399E-3</v>
      </c>
    </row>
    <row r="3419" spans="2:5">
      <c r="B3419" t="s">
        <v>726</v>
      </c>
      <c r="C3419">
        <v>133.9</v>
      </c>
      <c r="D3419">
        <f t="shared" si="56"/>
        <v>12.918918918918919</v>
      </c>
      <c r="E3419" s="171">
        <v>1.0466507177034599E-3</v>
      </c>
    </row>
    <row r="3420" spans="2:5">
      <c r="B3420" t="s">
        <v>2805</v>
      </c>
      <c r="C3420">
        <v>9.6199999999999992</v>
      </c>
      <c r="D3420">
        <f t="shared" si="56"/>
        <v>0</v>
      </c>
      <c r="E3420" s="171">
        <v>1.040582726326721E-3</v>
      </c>
    </row>
    <row r="3421" spans="2:5">
      <c r="B3421" t="s">
        <v>2809</v>
      </c>
      <c r="C3421">
        <v>9.6199999999999992</v>
      </c>
      <c r="D3421">
        <f t="shared" si="56"/>
        <v>-0.50539845758354762</v>
      </c>
      <c r="E3421" s="171">
        <v>1.040582726326721E-3</v>
      </c>
    </row>
    <row r="3422" spans="2:5">
      <c r="B3422" t="s">
        <v>3845</v>
      </c>
      <c r="C3422">
        <v>19.45</v>
      </c>
      <c r="D3422">
        <f t="shared" si="56"/>
        <v>0.97461928934010156</v>
      </c>
      <c r="E3422" s="171">
        <v>1.0293360782295199E-3</v>
      </c>
    </row>
    <row r="3423" spans="2:5">
      <c r="B3423" t="s">
        <v>3349</v>
      </c>
      <c r="C3423">
        <v>9.85</v>
      </c>
      <c r="D3423">
        <f t="shared" si="56"/>
        <v>-0.90108455513155261</v>
      </c>
      <c r="E3423" s="171">
        <v>1.0162601626016044E-3</v>
      </c>
    </row>
    <row r="3424" spans="2:5">
      <c r="B3424" t="s">
        <v>906</v>
      </c>
      <c r="C3424">
        <v>99.58</v>
      </c>
      <c r="D3424">
        <f t="shared" si="56"/>
        <v>8.9580000000000002</v>
      </c>
      <c r="E3424" s="171">
        <v>1.0052271813429264E-3</v>
      </c>
    </row>
    <row r="3425" spans="2:5">
      <c r="B3425" t="s">
        <v>5219</v>
      </c>
      <c r="C3425">
        <v>10</v>
      </c>
      <c r="D3425">
        <f t="shared" si="56"/>
        <v>-9.9900099900097775E-4</v>
      </c>
      <c r="E3425" s="171">
        <v>1.0010010010009797E-3</v>
      </c>
    </row>
    <row r="3426" spans="2:5">
      <c r="B3426" t="s">
        <v>5218</v>
      </c>
      <c r="C3426">
        <v>10.01</v>
      </c>
      <c r="D3426">
        <f t="shared" si="56"/>
        <v>-0.51595744680851063</v>
      </c>
      <c r="E3426" s="171">
        <v>9.9999999999997877E-4</v>
      </c>
    </row>
    <row r="3427" spans="2:5">
      <c r="B3427" t="s">
        <v>1960</v>
      </c>
      <c r="C3427">
        <v>20.68</v>
      </c>
      <c r="D3427">
        <f t="shared" si="56"/>
        <v>-0.80383228988806688</v>
      </c>
      <c r="E3427" s="171">
        <v>9.6805421103579733E-4</v>
      </c>
    </row>
    <row r="3428" spans="2:5">
      <c r="B3428" t="s">
        <v>973</v>
      </c>
      <c r="C3428">
        <v>105.42</v>
      </c>
      <c r="D3428">
        <f t="shared" si="56"/>
        <v>0.92231947483588617</v>
      </c>
      <c r="E3428" s="171">
        <v>9.494872768705709E-4</v>
      </c>
    </row>
    <row r="3429" spans="2:5">
      <c r="B3429" t="s">
        <v>1246</v>
      </c>
      <c r="C3429">
        <v>54.84</v>
      </c>
      <c r="D3429">
        <f t="shared" si="56"/>
        <v>-0.62576770847550156</v>
      </c>
      <c r="E3429" s="171">
        <v>9.1257528746129337E-4</v>
      </c>
    </row>
    <row r="3430" spans="2:5">
      <c r="B3430" t="s">
        <v>491</v>
      </c>
      <c r="C3430">
        <v>146.54</v>
      </c>
      <c r="D3430">
        <f t="shared" si="56"/>
        <v>0.28815049226441619</v>
      </c>
      <c r="E3430" s="171">
        <v>8.8791749197456081E-4</v>
      </c>
    </row>
    <row r="3431" spans="2:5">
      <c r="B3431" t="s">
        <v>808</v>
      </c>
      <c r="C3431">
        <v>113.76</v>
      </c>
      <c r="D3431">
        <f t="shared" si="56"/>
        <v>-5.5944055944055987E-3</v>
      </c>
      <c r="E3431" s="171">
        <v>8.798169980644777E-4</v>
      </c>
    </row>
    <row r="3432" spans="2:5">
      <c r="B3432" t="s">
        <v>828</v>
      </c>
      <c r="C3432">
        <v>114.4</v>
      </c>
      <c r="D3432">
        <f t="shared" si="56"/>
        <v>1.4972713381357783</v>
      </c>
      <c r="E3432" s="171">
        <v>8.7489063867024085E-4</v>
      </c>
    </row>
    <row r="3433" spans="2:5">
      <c r="B3433" t="s">
        <v>1191</v>
      </c>
      <c r="C3433">
        <v>45.81</v>
      </c>
      <c r="D3433">
        <f t="shared" si="56"/>
        <v>2.9800173761946138</v>
      </c>
      <c r="E3433" s="171">
        <v>8.7393489185053845E-4</v>
      </c>
    </row>
    <row r="3434" spans="2:5">
      <c r="B3434" t="s">
        <v>4927</v>
      </c>
      <c r="C3434">
        <v>11.51</v>
      </c>
      <c r="D3434">
        <f t="shared" si="56"/>
        <v>-1.2017167381974298E-2</v>
      </c>
      <c r="E3434" s="171">
        <v>8.6956521739128584E-4</v>
      </c>
    </row>
    <row r="3435" spans="2:5">
      <c r="B3435" t="s">
        <v>2580</v>
      </c>
      <c r="C3435">
        <v>11.65</v>
      </c>
      <c r="D3435">
        <f t="shared" si="56"/>
        <v>-0.50149764655541296</v>
      </c>
      <c r="E3435" s="171">
        <v>8.5910652920960365E-4</v>
      </c>
    </row>
    <row r="3436" spans="2:5">
      <c r="B3436" t="s">
        <v>2123</v>
      </c>
      <c r="C3436">
        <v>23.37</v>
      </c>
      <c r="D3436">
        <f t="shared" si="56"/>
        <v>0.99743589743589767</v>
      </c>
      <c r="E3436" s="171">
        <v>8.5653104925051697E-4</v>
      </c>
    </row>
    <row r="3437" spans="2:5">
      <c r="B3437" t="s">
        <v>3381</v>
      </c>
      <c r="C3437">
        <v>11.7</v>
      </c>
      <c r="D3437">
        <f t="shared" si="56"/>
        <v>-0.89029535864978904</v>
      </c>
      <c r="E3437" s="171">
        <v>8.5543199315652591E-4</v>
      </c>
    </row>
    <row r="3438" spans="2:5">
      <c r="B3438" t="s">
        <v>928</v>
      </c>
      <c r="C3438">
        <v>106.65</v>
      </c>
      <c r="D3438">
        <f t="shared" si="56"/>
        <v>7.748974569319115</v>
      </c>
      <c r="E3438" s="171">
        <v>8.4459459459462663E-4</v>
      </c>
    </row>
    <row r="3439" spans="2:5">
      <c r="B3439" t="s">
        <v>3126</v>
      </c>
      <c r="C3439">
        <v>12.19</v>
      </c>
      <c r="D3439">
        <f t="shared" si="56"/>
        <v>-8.1967213114752353E-4</v>
      </c>
      <c r="E3439" s="171">
        <v>8.2101806239735526E-4</v>
      </c>
    </row>
    <row r="3440" spans="2:5">
      <c r="B3440" t="s">
        <v>5012</v>
      </c>
      <c r="C3440">
        <v>12.2</v>
      </c>
      <c r="D3440">
        <f t="shared" si="56"/>
        <v>-4.0816326530612821E-3</v>
      </c>
      <c r="E3440" s="171">
        <v>8.2034454470876028E-4</v>
      </c>
    </row>
    <row r="3441" spans="2:5">
      <c r="B3441" t="s">
        <v>3698</v>
      </c>
      <c r="C3441">
        <v>12.25</v>
      </c>
      <c r="D3441">
        <f t="shared" si="56"/>
        <v>-0.75096564342346006</v>
      </c>
      <c r="E3441" s="171">
        <v>8.1699346405227015E-4</v>
      </c>
    </row>
    <row r="3442" spans="2:5">
      <c r="B3442" t="s">
        <v>1124</v>
      </c>
      <c r="C3442">
        <v>49.19</v>
      </c>
      <c r="D3442">
        <f t="shared" si="56"/>
        <v>2.9352</v>
      </c>
      <c r="E3442" s="171">
        <v>8.1383519837231223E-4</v>
      </c>
    </row>
    <row r="3443" spans="2:5">
      <c r="B3443" t="s">
        <v>4955</v>
      </c>
      <c r="C3443">
        <v>12.5</v>
      </c>
      <c r="D3443">
        <f t="shared" si="56"/>
        <v>-7.9936051159071038E-4</v>
      </c>
      <c r="E3443" s="171">
        <v>8.0064051240991087E-4</v>
      </c>
    </row>
    <row r="3444" spans="2:5">
      <c r="B3444" t="s">
        <v>2909</v>
      </c>
      <c r="C3444">
        <v>12.51</v>
      </c>
      <c r="D3444">
        <f t="shared" si="56"/>
        <v>-0.91817111459968603</v>
      </c>
      <c r="E3444" s="171">
        <v>7.9999999999998291E-4</v>
      </c>
    </row>
    <row r="3445" spans="2:5">
      <c r="B3445" t="s">
        <v>554</v>
      </c>
      <c r="C3445">
        <v>152.88</v>
      </c>
      <c r="D3445">
        <f t="shared" si="56"/>
        <v>4.9718749999999998</v>
      </c>
      <c r="E3445" s="171">
        <v>7.8554595443836451E-4</v>
      </c>
    </row>
    <row r="3446" spans="2:5">
      <c r="B3446" t="s">
        <v>2173</v>
      </c>
      <c r="C3446">
        <v>25.6</v>
      </c>
      <c r="D3446">
        <f t="shared" si="56"/>
        <v>0.99532346063912713</v>
      </c>
      <c r="E3446" s="171">
        <v>7.8186082877260078E-4</v>
      </c>
    </row>
    <row r="3447" spans="2:5">
      <c r="B3447" t="s">
        <v>4986</v>
      </c>
      <c r="C3447">
        <v>12.83</v>
      </c>
      <c r="D3447">
        <f t="shared" si="56"/>
        <v>-3.461249059443184E-2</v>
      </c>
      <c r="E3447" s="171">
        <v>7.8003120124803325E-4</v>
      </c>
    </row>
    <row r="3448" spans="2:5">
      <c r="B3448" t="s">
        <v>3560</v>
      </c>
      <c r="C3448">
        <v>13.29</v>
      </c>
      <c r="D3448">
        <f t="shared" si="56"/>
        <v>-2.494497432135008E-2</v>
      </c>
      <c r="E3448" s="171">
        <v>7.5301204819275508E-4</v>
      </c>
    </row>
    <row r="3449" spans="2:5">
      <c r="B3449" t="s">
        <v>4793</v>
      </c>
      <c r="C3449">
        <v>13.63</v>
      </c>
      <c r="D3449">
        <f t="shared" si="56"/>
        <v>-0.90128195842688497</v>
      </c>
      <c r="E3449" s="171">
        <v>7.3421439060217058E-4</v>
      </c>
    </row>
    <row r="3450" spans="2:5">
      <c r="B3450" t="s">
        <v>676</v>
      </c>
      <c r="C3450">
        <v>138.07</v>
      </c>
      <c r="D3450">
        <f t="shared" si="56"/>
        <v>3.8684767277856134</v>
      </c>
      <c r="E3450" s="171">
        <v>7.2479524534314931E-4</v>
      </c>
    </row>
    <row r="3451" spans="2:5">
      <c r="B3451" t="s">
        <v>2191</v>
      </c>
      <c r="C3451">
        <v>28.36</v>
      </c>
      <c r="D3451">
        <f t="shared" si="56"/>
        <v>0.97906489881367753</v>
      </c>
      <c r="E3451" s="171">
        <v>7.0571630204656224E-4</v>
      </c>
    </row>
    <row r="3452" spans="2:5">
      <c r="B3452" t="s">
        <v>3105</v>
      </c>
      <c r="C3452">
        <v>14.33</v>
      </c>
      <c r="D3452">
        <f t="shared" si="56"/>
        <v>-0.50739085596424893</v>
      </c>
      <c r="E3452" s="171">
        <v>6.9832402234635378E-4</v>
      </c>
    </row>
    <row r="3453" spans="2:5">
      <c r="B3453" t="s">
        <v>1406</v>
      </c>
      <c r="C3453">
        <v>29.09</v>
      </c>
      <c r="D3453">
        <f t="shared" si="56"/>
        <v>-0.51781866401458643</v>
      </c>
      <c r="E3453" s="171">
        <v>6.8799449604401699E-4</v>
      </c>
    </row>
    <row r="3454" spans="2:5">
      <c r="B3454" t="s">
        <v>1289</v>
      </c>
      <c r="C3454">
        <v>60.33</v>
      </c>
      <c r="D3454">
        <f t="shared" si="56"/>
        <v>2.9874421678783869</v>
      </c>
      <c r="E3454" s="171">
        <v>6.6345994360589061E-4</v>
      </c>
    </row>
    <row r="3455" spans="2:5">
      <c r="B3455" t="s">
        <v>2442</v>
      </c>
      <c r="C3455">
        <v>15.13</v>
      </c>
      <c r="D3455">
        <f t="shared" si="56"/>
        <v>-6.5472513897467596E-2</v>
      </c>
      <c r="E3455" s="171">
        <v>6.6137566137576477E-4</v>
      </c>
    </row>
    <row r="3456" spans="2:5">
      <c r="B3456" t="s">
        <v>4014</v>
      </c>
      <c r="C3456">
        <v>16.190000000000001</v>
      </c>
      <c r="D3456">
        <f t="shared" si="56"/>
        <v>-6.9540229885057328E-2</v>
      </c>
      <c r="E3456" s="171">
        <v>6.1804697156993597E-4</v>
      </c>
    </row>
    <row r="3457" spans="2:5">
      <c r="B3457" t="s">
        <v>3809</v>
      </c>
      <c r="C3457">
        <v>17.399999999999999</v>
      </c>
      <c r="D3457">
        <f t="shared" si="56"/>
        <v>-2.8653295128940235E-3</v>
      </c>
      <c r="E3457" s="171">
        <v>5.7504312823450322E-4</v>
      </c>
    </row>
    <row r="3458" spans="2:5">
      <c r="B3458" t="s">
        <v>3066</v>
      </c>
      <c r="C3458">
        <v>17.45</v>
      </c>
      <c r="D3458">
        <f t="shared" si="56"/>
        <v>-4.8527808069792837E-2</v>
      </c>
      <c r="E3458" s="171">
        <v>5.733944954127299E-4</v>
      </c>
    </row>
    <row r="3459" spans="2:5">
      <c r="B3459" t="s">
        <v>2336</v>
      </c>
      <c r="C3459">
        <v>18.34</v>
      </c>
      <c r="D3459">
        <f t="shared" ref="D3459:D3522" si="57">(C3459-C3460)/C3460</f>
        <v>-1.0787486515641818E-2</v>
      </c>
      <c r="E3459" s="171">
        <v>5.4555373704318403E-4</v>
      </c>
    </row>
    <row r="3460" spans="2:5">
      <c r="B3460" t="s">
        <v>1859</v>
      </c>
      <c r="C3460">
        <v>18.54</v>
      </c>
      <c r="D3460">
        <f t="shared" si="57"/>
        <v>-1.4877789585547351E-2</v>
      </c>
      <c r="E3460" s="171">
        <v>5.3966540744727518E-4</v>
      </c>
    </row>
    <row r="3461" spans="2:5">
      <c r="B3461" t="s">
        <v>3882</v>
      </c>
      <c r="C3461">
        <v>18.82</v>
      </c>
      <c r="D3461">
        <f t="shared" si="57"/>
        <v>-1.5915119363395828E-3</v>
      </c>
      <c r="E3461" s="171">
        <v>5.3163211057956209E-4</v>
      </c>
    </row>
    <row r="3462" spans="2:5">
      <c r="B3462" t="s">
        <v>4130</v>
      </c>
      <c r="C3462">
        <v>18.850000000000001</v>
      </c>
      <c r="D3462">
        <f t="shared" si="57"/>
        <v>-3.1729243786355749E-3</v>
      </c>
      <c r="E3462" s="171">
        <v>5.3078556263277932E-4</v>
      </c>
    </row>
    <row r="3463" spans="2:5">
      <c r="B3463" t="s">
        <v>3794</v>
      </c>
      <c r="C3463">
        <v>18.91</v>
      </c>
      <c r="D3463">
        <f t="shared" si="57"/>
        <v>-1.201671891327066E-2</v>
      </c>
      <c r="E3463" s="171">
        <v>5.2910052910061186E-4</v>
      </c>
    </row>
    <row r="3464" spans="2:5">
      <c r="B3464" t="s">
        <v>1852</v>
      </c>
      <c r="C3464">
        <v>19.14</v>
      </c>
      <c r="D3464">
        <f t="shared" si="57"/>
        <v>-1.5938303341902247E-2</v>
      </c>
      <c r="E3464" s="171">
        <v>5.227391531626536E-4</v>
      </c>
    </row>
    <row r="3465" spans="2:5">
      <c r="B3465" t="s">
        <v>4160</v>
      </c>
      <c r="C3465">
        <v>19.45</v>
      </c>
      <c r="D3465">
        <f t="shared" si="57"/>
        <v>-1.0272213662043952E-3</v>
      </c>
      <c r="E3465" s="171">
        <v>5.1440329218096755E-4</v>
      </c>
    </row>
    <row r="3466" spans="2:5">
      <c r="B3466" t="s">
        <v>4117</v>
      </c>
      <c r="C3466">
        <v>19.47</v>
      </c>
      <c r="D3466">
        <f t="shared" si="57"/>
        <v>-0.80559161258112832</v>
      </c>
      <c r="E3466" s="171">
        <v>5.1387461459393683E-4</v>
      </c>
    </row>
    <row r="3467" spans="2:5">
      <c r="B3467" t="s">
        <v>989</v>
      </c>
      <c r="C3467">
        <v>100.15</v>
      </c>
      <c r="D3467">
        <f t="shared" si="57"/>
        <v>-1.4465656366856906E-2</v>
      </c>
      <c r="E3467" s="171">
        <v>4.9950049950061312E-4</v>
      </c>
    </row>
    <row r="3468" spans="2:5">
      <c r="B3468" t="s">
        <v>1064</v>
      </c>
      <c r="C3468">
        <v>101.62</v>
      </c>
      <c r="D3468">
        <f t="shared" si="57"/>
        <v>-5.0910514979439596E-3</v>
      </c>
      <c r="E3468" s="171">
        <v>4.9227133996269934E-4</v>
      </c>
    </row>
    <row r="3469" spans="2:5">
      <c r="B3469" t="s">
        <v>895</v>
      </c>
      <c r="C3469">
        <v>102.14</v>
      </c>
      <c r="D3469">
        <f t="shared" si="57"/>
        <v>3.9995105237395991</v>
      </c>
      <c r="E3469" s="171">
        <v>4.8976393378388826E-4</v>
      </c>
    </row>
    <row r="3470" spans="2:5">
      <c r="B3470" t="s">
        <v>1907</v>
      </c>
      <c r="C3470">
        <v>20.43</v>
      </c>
      <c r="D3470">
        <f t="shared" si="57"/>
        <v>-0.80877948333957317</v>
      </c>
      <c r="E3470" s="171">
        <v>4.8971596474035308E-4</v>
      </c>
    </row>
    <row r="3471" spans="2:5">
      <c r="B3471" t="s">
        <v>1055</v>
      </c>
      <c r="C3471">
        <v>106.84</v>
      </c>
      <c r="D3471">
        <f t="shared" si="57"/>
        <v>3.9235023041474655</v>
      </c>
      <c r="E3471" s="171">
        <v>4.6820863376718003E-4</v>
      </c>
    </row>
    <row r="3472" spans="2:5">
      <c r="B3472" t="s">
        <v>2070</v>
      </c>
      <c r="C3472">
        <v>21.7</v>
      </c>
      <c r="D3472">
        <f t="shared" si="57"/>
        <v>-1.8399264029438432E-3</v>
      </c>
      <c r="E3472" s="171">
        <v>4.6104195481779669E-4</v>
      </c>
    </row>
    <row r="3473" spans="2:5">
      <c r="B3473" t="s">
        <v>2050</v>
      </c>
      <c r="C3473">
        <v>21.74</v>
      </c>
      <c r="D3473">
        <f t="shared" si="57"/>
        <v>-9.1911764705896717E-4</v>
      </c>
      <c r="E3473" s="171">
        <v>4.6019328117800326E-4</v>
      </c>
    </row>
    <row r="3474" spans="2:5">
      <c r="B3474" t="s">
        <v>2001</v>
      </c>
      <c r="C3474">
        <v>21.76</v>
      </c>
      <c r="D3474">
        <f t="shared" si="57"/>
        <v>-5.2264808362369304E-2</v>
      </c>
      <c r="E3474" s="171">
        <v>4.597701149426006E-4</v>
      </c>
    </row>
    <row r="3475" spans="2:5">
      <c r="B3475" t="s">
        <v>2290</v>
      </c>
      <c r="C3475">
        <v>22.96</v>
      </c>
      <c r="D3475">
        <f t="shared" si="57"/>
        <v>-6.490696668108982E-3</v>
      </c>
      <c r="E3475" s="171">
        <v>4.3572984749462151E-4</v>
      </c>
    </row>
    <row r="3476" spans="2:5">
      <c r="B3476" t="s">
        <v>1983</v>
      </c>
      <c r="C3476">
        <v>23.11</v>
      </c>
      <c r="D3476">
        <f t="shared" si="57"/>
        <v>-2.1588946459413089E-3</v>
      </c>
      <c r="E3476" s="171">
        <v>4.3290043290034676E-4</v>
      </c>
    </row>
    <row r="3477" spans="2:5">
      <c r="B3477" t="s">
        <v>4620</v>
      </c>
      <c r="C3477">
        <v>23.16</v>
      </c>
      <c r="D3477">
        <f t="shared" si="57"/>
        <v>-1.6560509554140151E-2</v>
      </c>
      <c r="E3477" s="171">
        <v>4.3196544276464637E-4</v>
      </c>
    </row>
    <row r="3478" spans="2:5">
      <c r="B3478" t="s">
        <v>2031</v>
      </c>
      <c r="C3478">
        <v>23.55</v>
      </c>
      <c r="D3478">
        <f t="shared" si="57"/>
        <v>-1.2164429530201307E-2</v>
      </c>
      <c r="E3478" s="171">
        <v>4.2480883602385571E-4</v>
      </c>
    </row>
    <row r="3479" spans="2:5">
      <c r="B3479" t="s">
        <v>2262</v>
      </c>
      <c r="C3479">
        <v>23.84</v>
      </c>
      <c r="D3479">
        <f t="shared" si="57"/>
        <v>-0.75195088960566014</v>
      </c>
      <c r="E3479" s="171">
        <v>4.1963911036515167E-4</v>
      </c>
    </row>
    <row r="3480" spans="2:5">
      <c r="B3480" t="s">
        <v>1004</v>
      </c>
      <c r="C3480">
        <v>96.11</v>
      </c>
      <c r="D3480">
        <f t="shared" si="57"/>
        <v>-0.3350169514979589</v>
      </c>
      <c r="E3480" s="171">
        <v>4.1636306859588066E-4</v>
      </c>
    </row>
    <row r="3481" spans="2:5">
      <c r="B3481" t="s">
        <v>495</v>
      </c>
      <c r="C3481">
        <v>144.53</v>
      </c>
      <c r="D3481">
        <f t="shared" si="57"/>
        <v>0.19673760039744975</v>
      </c>
      <c r="E3481" s="171">
        <v>4.1531113726034661E-4</v>
      </c>
    </row>
    <row r="3482" spans="2:5">
      <c r="B3482" t="s">
        <v>819</v>
      </c>
      <c r="C3482">
        <v>120.77</v>
      </c>
      <c r="D3482">
        <f t="shared" si="57"/>
        <v>0.2140128669079211</v>
      </c>
      <c r="E3482" s="171">
        <v>4.1418157720342244E-4</v>
      </c>
    </row>
    <row r="3483" spans="2:5">
      <c r="B3483" t="s">
        <v>907</v>
      </c>
      <c r="C3483">
        <v>99.48</v>
      </c>
      <c r="D3483">
        <f t="shared" si="57"/>
        <v>-0.21994824747118322</v>
      </c>
      <c r="E3483" s="171">
        <v>4.0225261464205809E-4</v>
      </c>
    </row>
    <row r="3484" spans="2:5">
      <c r="B3484" t="s">
        <v>730</v>
      </c>
      <c r="C3484">
        <v>127.53</v>
      </c>
      <c r="D3484">
        <f t="shared" si="57"/>
        <v>-0.17295719844357971</v>
      </c>
      <c r="E3484" s="171">
        <v>3.9221838719796955E-4</v>
      </c>
    </row>
    <row r="3485" spans="2:5">
      <c r="B3485" t="s">
        <v>560</v>
      </c>
      <c r="C3485">
        <v>154.19999999999999</v>
      </c>
      <c r="D3485">
        <f t="shared" si="57"/>
        <v>-0.11414948009421501</v>
      </c>
      <c r="E3485" s="171">
        <v>3.8925652004672556E-4</v>
      </c>
    </row>
    <row r="3486" spans="2:5">
      <c r="B3486" t="s">
        <v>597</v>
      </c>
      <c r="C3486">
        <v>174.07</v>
      </c>
      <c r="D3486">
        <f t="shared" si="57"/>
        <v>2.6219309196837282</v>
      </c>
      <c r="E3486" s="171">
        <v>3.4480776966842294E-4</v>
      </c>
    </row>
    <row r="3487" spans="2:5">
      <c r="B3487" t="s">
        <v>1174</v>
      </c>
      <c r="C3487">
        <v>48.06</v>
      </c>
      <c r="D3487">
        <f t="shared" si="57"/>
        <v>-0.6834200645543772</v>
      </c>
      <c r="E3487" s="171">
        <v>2.0811654526545507E-4</v>
      </c>
    </row>
    <row r="3488" spans="2:5">
      <c r="B3488" t="s">
        <v>418</v>
      </c>
      <c r="C3488">
        <v>151.81</v>
      </c>
      <c r="D3488">
        <f t="shared" si="57"/>
        <v>-3.2379374083752847E-2</v>
      </c>
      <c r="E3488" s="171">
        <v>0</v>
      </c>
    </row>
    <row r="3489" spans="2:5">
      <c r="B3489" t="s">
        <v>646</v>
      </c>
      <c r="C3489">
        <v>156.88999999999999</v>
      </c>
      <c r="D3489">
        <f t="shared" si="57"/>
        <v>0.13351636442453574</v>
      </c>
      <c r="E3489" s="171">
        <v>0</v>
      </c>
    </row>
    <row r="3490" spans="2:5">
      <c r="B3490" t="s">
        <v>686</v>
      </c>
      <c r="C3490">
        <v>138.41</v>
      </c>
      <c r="D3490">
        <f t="shared" si="57"/>
        <v>0.17765676848464218</v>
      </c>
      <c r="E3490" s="171">
        <v>0</v>
      </c>
    </row>
    <row r="3491" spans="2:5">
      <c r="B3491" t="s">
        <v>760</v>
      </c>
      <c r="C3491">
        <v>117.53</v>
      </c>
      <c r="D3491">
        <f t="shared" si="57"/>
        <v>0.13020482738724884</v>
      </c>
      <c r="E3491" s="171">
        <v>0</v>
      </c>
    </row>
    <row r="3492" spans="2:5">
      <c r="B3492" t="s">
        <v>878</v>
      </c>
      <c r="C3492">
        <v>103.99</v>
      </c>
      <c r="D3492">
        <f t="shared" si="57"/>
        <v>-1.7107750472589812E-2</v>
      </c>
      <c r="E3492" s="171">
        <v>0</v>
      </c>
    </row>
    <row r="3493" spans="2:5">
      <c r="B3493" t="s">
        <v>936</v>
      </c>
      <c r="C3493">
        <v>105.8</v>
      </c>
      <c r="D3493">
        <f t="shared" si="57"/>
        <v>-6.2223010104591352E-2</v>
      </c>
      <c r="E3493" s="171">
        <v>0</v>
      </c>
    </row>
    <row r="3494" spans="2:5">
      <c r="B3494" t="s">
        <v>955</v>
      </c>
      <c r="C3494">
        <v>112.82</v>
      </c>
      <c r="D3494">
        <f t="shared" si="57"/>
        <v>0.17435203497449778</v>
      </c>
      <c r="E3494" s="171">
        <v>0</v>
      </c>
    </row>
    <row r="3495" spans="2:5">
      <c r="B3495" t="s">
        <v>1009</v>
      </c>
      <c r="C3495">
        <v>96.07</v>
      </c>
      <c r="D3495">
        <f t="shared" si="57"/>
        <v>1.1050305198905465E-2</v>
      </c>
      <c r="E3495" s="171">
        <v>0</v>
      </c>
    </row>
    <row r="3496" spans="2:5">
      <c r="B3496" t="s">
        <v>1016</v>
      </c>
      <c r="C3496">
        <v>95.02</v>
      </c>
      <c r="D3496">
        <f t="shared" si="57"/>
        <v>-7.0981619084865125E-2</v>
      </c>
      <c r="E3496" s="171">
        <v>0</v>
      </c>
    </row>
    <row r="3497" spans="2:5">
      <c r="B3497" t="s">
        <v>1038</v>
      </c>
      <c r="C3497">
        <v>102.28</v>
      </c>
      <c r="D3497">
        <f t="shared" si="57"/>
        <v>0.81026548672566379</v>
      </c>
      <c r="E3497" s="171">
        <v>0</v>
      </c>
    </row>
    <row r="3498" spans="2:5">
      <c r="B3498" t="s">
        <v>1153</v>
      </c>
      <c r="C3498">
        <v>56.5</v>
      </c>
      <c r="D3498">
        <f t="shared" si="57"/>
        <v>0.12437810945273632</v>
      </c>
      <c r="E3498" s="171">
        <v>0</v>
      </c>
    </row>
    <row r="3499" spans="2:5">
      <c r="B3499" t="s">
        <v>1177</v>
      </c>
      <c r="C3499">
        <v>50.25</v>
      </c>
      <c r="D3499">
        <f t="shared" si="57"/>
        <v>2.0097442143727204E-2</v>
      </c>
      <c r="E3499" s="171">
        <v>0</v>
      </c>
    </row>
    <row r="3500" spans="2:5">
      <c r="B3500" t="s">
        <v>1189</v>
      </c>
      <c r="C3500">
        <v>49.26</v>
      </c>
      <c r="D3500">
        <f t="shared" si="57"/>
        <v>-0.11957104557640759</v>
      </c>
      <c r="E3500" s="171">
        <v>0</v>
      </c>
    </row>
    <row r="3501" spans="2:5">
      <c r="B3501" t="s">
        <v>1250</v>
      </c>
      <c r="C3501">
        <v>55.95</v>
      </c>
      <c r="D3501">
        <f t="shared" si="57"/>
        <v>1.7947052947052951</v>
      </c>
      <c r="E3501" s="171">
        <v>0</v>
      </c>
    </row>
    <row r="3502" spans="2:5">
      <c r="B3502" t="s">
        <v>1834</v>
      </c>
      <c r="C3502">
        <v>20.02</v>
      </c>
      <c r="D3502">
        <f t="shared" si="57"/>
        <v>2.614044079958985E-2</v>
      </c>
      <c r="E3502" s="171">
        <v>0</v>
      </c>
    </row>
    <row r="3503" spans="2:5">
      <c r="B3503" t="s">
        <v>1850</v>
      </c>
      <c r="C3503">
        <v>19.510000000000002</v>
      </c>
      <c r="D3503">
        <f t="shared" si="57"/>
        <v>6.0326086956521904E-2</v>
      </c>
      <c r="E3503" s="171">
        <v>0</v>
      </c>
    </row>
    <row r="3504" spans="2:5">
      <c r="B3504" t="s">
        <v>1862</v>
      </c>
      <c r="C3504">
        <v>18.399999999999999</v>
      </c>
      <c r="D3504">
        <f t="shared" si="57"/>
        <v>-0.15168280313508542</v>
      </c>
      <c r="E3504" s="171">
        <v>0</v>
      </c>
    </row>
    <row r="3505" spans="2:5">
      <c r="B3505" t="s">
        <v>1881</v>
      </c>
      <c r="C3505">
        <v>21.69</v>
      </c>
      <c r="D3505">
        <f t="shared" si="57"/>
        <v>2.7962085308056862E-2</v>
      </c>
      <c r="E3505" s="171">
        <v>0</v>
      </c>
    </row>
    <row r="3506" spans="2:5">
      <c r="B3506" t="s">
        <v>1971</v>
      </c>
      <c r="C3506">
        <v>21.1</v>
      </c>
      <c r="D3506">
        <f t="shared" si="57"/>
        <v>-8.6580086580086577E-2</v>
      </c>
      <c r="E3506" s="171">
        <v>0</v>
      </c>
    </row>
    <row r="3507" spans="2:5">
      <c r="B3507" t="s">
        <v>1984</v>
      </c>
      <c r="C3507">
        <v>23.1</v>
      </c>
      <c r="D3507">
        <f t="shared" si="57"/>
        <v>5.6595559425338515E-3</v>
      </c>
      <c r="E3507" s="171">
        <v>0</v>
      </c>
    </row>
    <row r="3508" spans="2:5">
      <c r="B3508" t="s">
        <v>2113</v>
      </c>
      <c r="C3508">
        <v>22.97</v>
      </c>
      <c r="D3508">
        <f t="shared" si="57"/>
        <v>-0.11209895632006192</v>
      </c>
      <c r="E3508" s="171">
        <v>0</v>
      </c>
    </row>
    <row r="3509" spans="2:5">
      <c r="B3509" t="s">
        <v>2158</v>
      </c>
      <c r="C3509">
        <v>25.87</v>
      </c>
      <c r="D3509">
        <f t="shared" si="57"/>
        <v>1.690251572327043E-2</v>
      </c>
      <c r="E3509" s="171">
        <v>0</v>
      </c>
    </row>
    <row r="3510" spans="2:5">
      <c r="B3510" t="s">
        <v>2235</v>
      </c>
      <c r="C3510">
        <v>25.44</v>
      </c>
      <c r="D3510">
        <f t="shared" si="57"/>
        <v>6.1769616026711202E-2</v>
      </c>
      <c r="E3510" s="171">
        <v>0</v>
      </c>
    </row>
    <row r="3511" spans="2:5">
      <c r="B3511" t="s">
        <v>2277</v>
      </c>
      <c r="C3511">
        <v>23.96</v>
      </c>
      <c r="D3511">
        <f t="shared" si="57"/>
        <v>0.32229580573951433</v>
      </c>
      <c r="E3511" s="171">
        <v>0</v>
      </c>
    </row>
    <row r="3512" spans="2:5">
      <c r="B3512" t="s">
        <v>2334</v>
      </c>
      <c r="C3512">
        <v>18.12</v>
      </c>
      <c r="D3512">
        <f t="shared" si="57"/>
        <v>0.27966101694915257</v>
      </c>
      <c r="E3512" s="171">
        <v>0</v>
      </c>
    </row>
    <row r="3513" spans="2:5">
      <c r="B3513" t="s">
        <v>2478</v>
      </c>
      <c r="C3513">
        <v>14.16</v>
      </c>
      <c r="D3513">
        <f t="shared" si="57"/>
        <v>0.71636363636363642</v>
      </c>
      <c r="E3513" s="171">
        <v>0</v>
      </c>
    </row>
    <row r="3514" spans="2:5">
      <c r="B3514" t="s">
        <v>2667</v>
      </c>
      <c r="C3514">
        <v>8.25</v>
      </c>
      <c r="D3514">
        <f t="shared" si="57"/>
        <v>-2.5974025974026049E-2</v>
      </c>
      <c r="E3514" s="171">
        <v>0</v>
      </c>
    </row>
    <row r="3515" spans="2:5">
      <c r="B3515" t="s">
        <v>2711</v>
      </c>
      <c r="C3515">
        <v>8.4700000000000006</v>
      </c>
      <c r="D3515">
        <f t="shared" si="57"/>
        <v>7.0796460176991219E-2</v>
      </c>
      <c r="E3515" s="171">
        <v>0</v>
      </c>
    </row>
    <row r="3516" spans="2:5">
      <c r="B3516" t="s">
        <v>2718</v>
      </c>
      <c r="C3516">
        <v>7.91</v>
      </c>
      <c r="D3516">
        <f t="shared" si="57"/>
        <v>-0.10621468926553668</v>
      </c>
      <c r="E3516" s="171">
        <v>0</v>
      </c>
    </row>
    <row r="3517" spans="2:5">
      <c r="B3517" t="s">
        <v>2746</v>
      </c>
      <c r="C3517">
        <v>8.85</v>
      </c>
      <c r="D3517">
        <f t="shared" si="57"/>
        <v>-0.29029671210906183</v>
      </c>
      <c r="E3517" s="171">
        <v>0</v>
      </c>
    </row>
    <row r="3518" spans="2:5">
      <c r="B3518" t="s">
        <v>2848</v>
      </c>
      <c r="C3518">
        <v>12.47</v>
      </c>
      <c r="D3518">
        <f t="shared" si="57"/>
        <v>7.7787381158167704E-2</v>
      </c>
      <c r="E3518" s="171">
        <v>0</v>
      </c>
    </row>
    <row r="3519" spans="2:5">
      <c r="B3519" t="s">
        <v>2869</v>
      </c>
      <c r="C3519">
        <v>11.57</v>
      </c>
      <c r="D3519">
        <f t="shared" si="57"/>
        <v>-0.13462976813762148</v>
      </c>
      <c r="E3519" s="171">
        <v>0</v>
      </c>
    </row>
    <row r="3520" spans="2:5">
      <c r="B3520" t="s">
        <v>2918</v>
      </c>
      <c r="C3520">
        <v>13.37</v>
      </c>
      <c r="D3520">
        <f t="shared" si="57"/>
        <v>-0.1440460947503201</v>
      </c>
      <c r="E3520" s="171">
        <v>0</v>
      </c>
    </row>
    <row r="3521" spans="2:5">
      <c r="B3521" t="s">
        <v>2989</v>
      </c>
      <c r="C3521">
        <v>15.62</v>
      </c>
      <c r="D3521">
        <f t="shared" si="57"/>
        <v>-0.15338753387533877</v>
      </c>
      <c r="E3521" s="171">
        <v>0</v>
      </c>
    </row>
    <row r="3522" spans="2:5">
      <c r="B3522" t="s">
        <v>3072</v>
      </c>
      <c r="C3522">
        <v>18.45</v>
      </c>
      <c r="D3522">
        <f t="shared" si="57"/>
        <v>0.28840782122905018</v>
      </c>
      <c r="E3522" s="171">
        <v>0</v>
      </c>
    </row>
    <row r="3523" spans="2:5">
      <c r="B3523" t="s">
        <v>3106</v>
      </c>
      <c r="C3523">
        <v>14.32</v>
      </c>
      <c r="D3523">
        <f t="shared" ref="D3523:D3586" si="58">(C3523-C3524)/C3524</f>
        <v>0.66125290023201877</v>
      </c>
      <c r="E3523" s="171">
        <v>0</v>
      </c>
    </row>
    <row r="3524" spans="2:5">
      <c r="B3524" t="s">
        <v>3302</v>
      </c>
      <c r="C3524">
        <v>8.6199999999999992</v>
      </c>
      <c r="D3524">
        <f t="shared" si="58"/>
        <v>-0.15073891625615773</v>
      </c>
      <c r="E3524" s="171">
        <v>0</v>
      </c>
    </row>
    <row r="3525" spans="2:5">
      <c r="B3525" t="s">
        <v>3337</v>
      </c>
      <c r="C3525">
        <v>10.15</v>
      </c>
      <c r="D3525">
        <f t="shared" si="58"/>
        <v>-0.18994413407821223</v>
      </c>
      <c r="E3525" s="171">
        <v>0</v>
      </c>
    </row>
    <row r="3526" spans="2:5">
      <c r="B3526" t="s">
        <v>3400</v>
      </c>
      <c r="C3526">
        <v>12.53</v>
      </c>
      <c r="D3526">
        <f t="shared" si="58"/>
        <v>-0.12131837307152879</v>
      </c>
      <c r="E3526" s="171">
        <v>0</v>
      </c>
    </row>
    <row r="3527" spans="2:5">
      <c r="B3527" t="s">
        <v>3429</v>
      </c>
      <c r="C3527">
        <v>14.26</v>
      </c>
      <c r="D3527">
        <f t="shared" si="58"/>
        <v>2.2222222222222258E-2</v>
      </c>
      <c r="E3527" s="171">
        <v>0</v>
      </c>
    </row>
    <row r="3528" spans="2:5">
      <c r="B3528" t="s">
        <v>3431</v>
      </c>
      <c r="C3528">
        <v>13.95</v>
      </c>
      <c r="D3528">
        <f t="shared" si="58"/>
        <v>8.1395348837209211E-2</v>
      </c>
      <c r="E3528" s="171">
        <v>0</v>
      </c>
    </row>
    <row r="3529" spans="2:5">
      <c r="B3529" t="s">
        <v>3491</v>
      </c>
      <c r="C3529">
        <v>12.9</v>
      </c>
      <c r="D3529">
        <f t="shared" si="58"/>
        <v>-0.13538873994638068</v>
      </c>
      <c r="E3529" s="171">
        <v>0</v>
      </c>
    </row>
    <row r="3530" spans="2:5">
      <c r="B3530" t="s">
        <v>3613</v>
      </c>
      <c r="C3530">
        <v>14.92</v>
      </c>
      <c r="D3530">
        <f t="shared" si="58"/>
        <v>9.4722598105548422E-3</v>
      </c>
      <c r="E3530" s="171">
        <v>0</v>
      </c>
    </row>
    <row r="3531" spans="2:5">
      <c r="B3531" t="s">
        <v>3712</v>
      </c>
      <c r="C3531">
        <v>14.78</v>
      </c>
      <c r="D3531">
        <f t="shared" si="58"/>
        <v>-0.21798941798941796</v>
      </c>
      <c r="E3531" s="171">
        <v>0</v>
      </c>
    </row>
    <row r="3532" spans="2:5">
      <c r="B3532" t="s">
        <v>3795</v>
      </c>
      <c r="C3532">
        <v>18.899999999999999</v>
      </c>
      <c r="D3532">
        <f t="shared" si="58"/>
        <v>9.2485549132947847E-2</v>
      </c>
      <c r="E3532" s="171">
        <v>0</v>
      </c>
    </row>
    <row r="3533" spans="2:5">
      <c r="B3533" t="s">
        <v>3804</v>
      </c>
      <c r="C3533">
        <v>17.3</v>
      </c>
      <c r="D3533">
        <f t="shared" si="58"/>
        <v>0.19392684610075916</v>
      </c>
      <c r="E3533" s="171">
        <v>0</v>
      </c>
    </row>
    <row r="3534" spans="2:5">
      <c r="B3534" t="s">
        <v>4048</v>
      </c>
      <c r="C3534">
        <v>14.49</v>
      </c>
      <c r="D3534">
        <f t="shared" si="58"/>
        <v>-0.26744186046511631</v>
      </c>
      <c r="E3534" s="171">
        <v>0</v>
      </c>
    </row>
    <row r="3535" spans="2:5">
      <c r="B3535" t="s">
        <v>4166</v>
      </c>
      <c r="C3535">
        <v>19.78</v>
      </c>
      <c r="D3535">
        <f t="shared" si="58"/>
        <v>0.1887019230769231</v>
      </c>
      <c r="E3535" s="171">
        <v>0</v>
      </c>
    </row>
    <row r="3536" spans="2:5">
      <c r="B3536" t="s">
        <v>4225</v>
      </c>
      <c r="C3536">
        <v>16.64</v>
      </c>
      <c r="D3536">
        <f t="shared" si="58"/>
        <v>1.1415701415701418</v>
      </c>
      <c r="E3536" s="171">
        <v>0</v>
      </c>
    </row>
    <row r="3537" spans="2:5">
      <c r="B3537" t="s">
        <v>4330</v>
      </c>
      <c r="C3537">
        <v>7.77</v>
      </c>
      <c r="D3537">
        <f t="shared" si="58"/>
        <v>0.10999999999999995</v>
      </c>
      <c r="E3537" s="171">
        <v>0</v>
      </c>
    </row>
    <row r="3538" spans="2:5">
      <c r="B3538" t="s">
        <v>4339</v>
      </c>
      <c r="C3538">
        <v>7</v>
      </c>
      <c r="D3538">
        <f t="shared" si="58"/>
        <v>9.3749999999999944E-2</v>
      </c>
      <c r="E3538" s="171">
        <v>0</v>
      </c>
    </row>
    <row r="3539" spans="2:5">
      <c r="B3539" t="s">
        <v>4428</v>
      </c>
      <c r="C3539">
        <v>6.4</v>
      </c>
      <c r="D3539">
        <f t="shared" si="58"/>
        <v>0.40043763676148797</v>
      </c>
      <c r="E3539" s="171">
        <v>0</v>
      </c>
    </row>
    <row r="3540" spans="2:5">
      <c r="B3540" t="s">
        <v>4437</v>
      </c>
      <c r="C3540">
        <v>4.57</v>
      </c>
      <c r="D3540">
        <f t="shared" si="58"/>
        <v>-0.7549597855227882</v>
      </c>
      <c r="E3540" s="171">
        <v>0</v>
      </c>
    </row>
    <row r="3541" spans="2:5">
      <c r="B3541" t="s">
        <v>4532</v>
      </c>
      <c r="C3541">
        <v>18.649999999999999</v>
      </c>
      <c r="D3541">
        <f t="shared" si="58"/>
        <v>0.38971684053651257</v>
      </c>
      <c r="E3541" s="171">
        <v>0</v>
      </c>
    </row>
    <row r="3542" spans="2:5">
      <c r="B3542" t="s">
        <v>4791</v>
      </c>
      <c r="C3542">
        <v>13.42</v>
      </c>
      <c r="D3542">
        <f t="shared" si="58"/>
        <v>4.3545878693623682E-2</v>
      </c>
      <c r="E3542" s="171">
        <v>0</v>
      </c>
    </row>
    <row r="3543" spans="2:5">
      <c r="B3543" t="s">
        <v>4820</v>
      </c>
      <c r="C3543">
        <v>12.86</v>
      </c>
      <c r="D3543">
        <f t="shared" si="58"/>
        <v>0.30161943319838042</v>
      </c>
      <c r="E3543" s="171">
        <v>0</v>
      </c>
    </row>
    <row r="3544" spans="2:5">
      <c r="B3544" t="s">
        <v>4874</v>
      </c>
      <c r="C3544">
        <v>9.8800000000000008</v>
      </c>
      <c r="D3544">
        <f t="shared" si="58"/>
        <v>-0.14086956521739125</v>
      </c>
      <c r="E3544" s="171">
        <v>0</v>
      </c>
    </row>
    <row r="3545" spans="2:5">
      <c r="B3545" t="s">
        <v>4928</v>
      </c>
      <c r="C3545">
        <v>11.5</v>
      </c>
      <c r="D3545">
        <f t="shared" si="58"/>
        <v>-6.8071312803889783E-2</v>
      </c>
      <c r="E3545" s="171">
        <v>0</v>
      </c>
    </row>
    <row r="3546" spans="2:5">
      <c r="B3546" t="s">
        <v>4943</v>
      </c>
      <c r="C3546">
        <v>12.34</v>
      </c>
      <c r="D3546">
        <f t="shared" si="58"/>
        <v>3.2520325203251339E-3</v>
      </c>
      <c r="E3546" s="171">
        <v>0</v>
      </c>
    </row>
    <row r="3547" spans="2:5">
      <c r="B3547" t="s">
        <v>4953</v>
      </c>
      <c r="C3547">
        <v>12.3</v>
      </c>
      <c r="D3547">
        <f t="shared" si="58"/>
        <v>-2.1479713603818583E-2</v>
      </c>
      <c r="E3547" s="171">
        <v>0</v>
      </c>
    </row>
    <row r="3548" spans="2:5">
      <c r="B3548" t="s">
        <v>4960</v>
      </c>
      <c r="C3548">
        <v>12.57</v>
      </c>
      <c r="D3548">
        <f t="shared" si="58"/>
        <v>2.7800490596892873E-2</v>
      </c>
      <c r="E3548" s="171">
        <v>0</v>
      </c>
    </row>
    <row r="3549" spans="2:5">
      <c r="B3549" t="s">
        <v>5014</v>
      </c>
      <c r="C3549">
        <v>12.23</v>
      </c>
      <c r="D3549">
        <f t="shared" si="58"/>
        <v>-2.2382094324540316E-2</v>
      </c>
      <c r="E3549" s="171">
        <v>0</v>
      </c>
    </row>
    <row r="3550" spans="2:5">
      <c r="B3550" t="s">
        <v>5097</v>
      </c>
      <c r="C3550">
        <v>12.51</v>
      </c>
      <c r="D3550">
        <f t="shared" si="58"/>
        <v>0.41676104190260471</v>
      </c>
      <c r="E3550" s="171">
        <v>0</v>
      </c>
    </row>
    <row r="3551" spans="2:5">
      <c r="B3551" t="s">
        <v>5160</v>
      </c>
      <c r="C3551">
        <v>8.83</v>
      </c>
      <c r="D3551">
        <f t="shared" si="58"/>
        <v>7.6829268292683023E-2</v>
      </c>
      <c r="E3551" s="171">
        <v>0</v>
      </c>
    </row>
    <row r="3552" spans="2:5">
      <c r="B3552" t="s">
        <v>5181</v>
      </c>
      <c r="C3552">
        <v>8.1999999999999993</v>
      </c>
      <c r="D3552">
        <f t="shared" si="58"/>
        <v>-1.9138755980861261E-2</v>
      </c>
      <c r="E3552" s="171">
        <v>0</v>
      </c>
    </row>
    <row r="3553" spans="2:5">
      <c r="B3553" t="s">
        <v>5195</v>
      </c>
      <c r="C3553">
        <v>8.36</v>
      </c>
      <c r="D3553">
        <f t="shared" si="58"/>
        <v>-0.14780835881753324</v>
      </c>
      <c r="E3553" s="171">
        <v>0</v>
      </c>
    </row>
    <row r="3554" spans="2:5">
      <c r="B3554" t="s">
        <v>5232</v>
      </c>
      <c r="C3554">
        <v>9.81</v>
      </c>
      <c r="D3554">
        <f t="shared" si="58"/>
        <v>5.597416576964493E-2</v>
      </c>
      <c r="E3554" s="171">
        <v>0</v>
      </c>
    </row>
    <row r="3555" spans="2:5">
      <c r="B3555" t="s">
        <v>5253</v>
      </c>
      <c r="C3555">
        <v>9.2899999999999991</v>
      </c>
      <c r="D3555">
        <f t="shared" si="58"/>
        <v>3.3370411568409225E-2</v>
      </c>
      <c r="E3555" s="171">
        <v>0</v>
      </c>
    </row>
    <row r="3556" spans="2:5">
      <c r="B3556" t="s">
        <v>5261</v>
      </c>
      <c r="C3556">
        <v>8.99</v>
      </c>
      <c r="D3556">
        <f t="shared" si="58"/>
        <v>0.10578105781057802</v>
      </c>
      <c r="E3556" s="171">
        <v>0</v>
      </c>
    </row>
    <row r="3557" spans="2:5">
      <c r="B3557" t="s">
        <v>5291</v>
      </c>
      <c r="C3557">
        <v>8.1300000000000008</v>
      </c>
      <c r="D3557">
        <f t="shared" si="58"/>
        <v>0</v>
      </c>
      <c r="E3557" s="171">
        <v>0</v>
      </c>
    </row>
    <row r="3558" spans="2:5">
      <c r="B3558" t="s">
        <v>5297</v>
      </c>
      <c r="C3558">
        <v>8.1300000000000008</v>
      </c>
      <c r="D3558">
        <f t="shared" si="58"/>
        <v>8.6848635235732361E-3</v>
      </c>
      <c r="E3558" s="171">
        <v>0</v>
      </c>
    </row>
    <row r="3559" spans="2:5">
      <c r="B3559" t="s">
        <v>5299</v>
      </c>
      <c r="C3559">
        <v>8.06</v>
      </c>
      <c r="D3559">
        <f t="shared" si="58"/>
        <v>-2.0656136087484803E-2</v>
      </c>
      <c r="E3559" s="171">
        <v>0</v>
      </c>
    </row>
    <row r="3560" spans="2:5">
      <c r="B3560" t="s">
        <v>5311</v>
      </c>
      <c r="C3560">
        <v>8.23</v>
      </c>
      <c r="D3560">
        <f t="shared" si="58"/>
        <v>-6.3708759954493599E-2</v>
      </c>
      <c r="E3560" s="171">
        <v>0</v>
      </c>
    </row>
    <row r="3561" spans="2:5">
      <c r="B3561" t="s">
        <v>5338</v>
      </c>
      <c r="C3561">
        <v>8.7899999999999991</v>
      </c>
      <c r="D3561">
        <f t="shared" si="58"/>
        <v>-1.0135135135135318E-2</v>
      </c>
      <c r="E3561" s="171">
        <v>0</v>
      </c>
    </row>
    <row r="3562" spans="2:5">
      <c r="B3562" t="s">
        <v>5406</v>
      </c>
      <c r="C3562">
        <v>8.8800000000000008</v>
      </c>
      <c r="D3562">
        <f t="shared" si="58"/>
        <v>0.2350486787204451</v>
      </c>
      <c r="E3562" s="171">
        <v>0</v>
      </c>
    </row>
    <row r="3563" spans="2:5">
      <c r="B3563" t="s">
        <v>5431</v>
      </c>
      <c r="C3563">
        <v>7.19</v>
      </c>
      <c r="D3563">
        <f t="shared" si="58"/>
        <v>1.4104372355430259E-2</v>
      </c>
      <c r="E3563" s="171">
        <v>0</v>
      </c>
    </row>
    <row r="3564" spans="2:5">
      <c r="B3564" t="s">
        <v>5440</v>
      </c>
      <c r="C3564">
        <v>7.09</v>
      </c>
      <c r="D3564">
        <f t="shared" si="58"/>
        <v>8.4097859327217098E-2</v>
      </c>
      <c r="E3564" s="171">
        <v>0</v>
      </c>
    </row>
    <row r="3565" spans="2:5">
      <c r="B3565" t="s">
        <v>5456</v>
      </c>
      <c r="C3565">
        <v>6.54</v>
      </c>
      <c r="D3565">
        <f t="shared" si="58"/>
        <v>-3.0487804878048131E-3</v>
      </c>
      <c r="E3565" s="171">
        <v>0</v>
      </c>
    </row>
    <row r="3566" spans="2:5">
      <c r="B3566" t="s">
        <v>5460</v>
      </c>
      <c r="C3566">
        <v>6.56</v>
      </c>
      <c r="D3566">
        <f t="shared" si="58"/>
        <v>0</v>
      </c>
      <c r="E3566" s="171">
        <v>0</v>
      </c>
    </row>
    <row r="3567" spans="2:5">
      <c r="B3567" t="s">
        <v>5461</v>
      </c>
      <c r="C3567">
        <v>6.56</v>
      </c>
      <c r="D3567">
        <f t="shared" si="58"/>
        <v>-3.3873343151693727E-2</v>
      </c>
      <c r="E3567" s="171">
        <v>0</v>
      </c>
    </row>
    <row r="3568" spans="2:5">
      <c r="B3568" t="s">
        <v>5463</v>
      </c>
      <c r="C3568">
        <v>6.79</v>
      </c>
      <c r="D3568">
        <f t="shared" si="58"/>
        <v>0.21466905187835425</v>
      </c>
      <c r="E3568" s="171">
        <v>0</v>
      </c>
    </row>
    <row r="3569" spans="2:5">
      <c r="B3569" t="s">
        <v>5521</v>
      </c>
      <c r="C3569">
        <v>5.59</v>
      </c>
      <c r="D3569">
        <f t="shared" si="58"/>
        <v>0.22052401746724887</v>
      </c>
      <c r="E3569" s="171">
        <v>0</v>
      </c>
    </row>
    <row r="3570" spans="2:5">
      <c r="B3570" t="s">
        <v>5553</v>
      </c>
      <c r="C3570">
        <v>4.58</v>
      </c>
      <c r="D3570">
        <f t="shared" si="58"/>
        <v>-0.24918032786885241</v>
      </c>
      <c r="E3570" s="171">
        <v>0</v>
      </c>
    </row>
    <row r="3571" spans="2:5">
      <c r="B3571" t="s">
        <v>5586</v>
      </c>
      <c r="C3571">
        <v>6.1</v>
      </c>
      <c r="D3571">
        <f t="shared" si="58"/>
        <v>1.6666666666666607E-2</v>
      </c>
      <c r="E3571" s="171">
        <v>0</v>
      </c>
    </row>
    <row r="3572" spans="2:5">
      <c r="B3572" t="s">
        <v>5593</v>
      </c>
      <c r="C3572">
        <v>6</v>
      </c>
      <c r="D3572">
        <f t="shared" si="58"/>
        <v>8.4033613445377853E-3</v>
      </c>
      <c r="E3572" s="171">
        <v>0</v>
      </c>
    </row>
    <row r="3573" spans="2:5">
      <c r="B3573" t="s">
        <v>5596</v>
      </c>
      <c r="C3573">
        <v>5.95</v>
      </c>
      <c r="D3573">
        <f t="shared" si="58"/>
        <v>2.0583190394511168E-2</v>
      </c>
      <c r="E3573" s="171">
        <v>0</v>
      </c>
    </row>
    <row r="3574" spans="2:5">
      <c r="B3574" t="s">
        <v>5614</v>
      </c>
      <c r="C3574">
        <v>5.83</v>
      </c>
      <c r="D3574">
        <f t="shared" si="58"/>
        <v>-0.10169491525423731</v>
      </c>
      <c r="E3574" s="171">
        <v>0</v>
      </c>
    </row>
    <row r="3575" spans="2:5">
      <c r="B3575" t="s">
        <v>5624</v>
      </c>
      <c r="C3575">
        <v>6.49</v>
      </c>
      <c r="D3575">
        <f t="shared" si="58"/>
        <v>7.4503311258278179E-2</v>
      </c>
      <c r="E3575" s="171">
        <v>0</v>
      </c>
    </row>
    <row r="3576" spans="2:5">
      <c r="B3576" t="s">
        <v>5645</v>
      </c>
      <c r="C3576">
        <v>6.04</v>
      </c>
      <c r="D3576">
        <f t="shared" si="58"/>
        <v>-4.5813586097946293E-2</v>
      </c>
      <c r="E3576" s="171">
        <v>0</v>
      </c>
    </row>
    <row r="3577" spans="2:5">
      <c r="B3577" t="s">
        <v>5650</v>
      </c>
      <c r="C3577">
        <v>6.33</v>
      </c>
      <c r="D3577">
        <f t="shared" si="58"/>
        <v>0.16146788990825686</v>
      </c>
      <c r="E3577" s="171">
        <v>0</v>
      </c>
    </row>
    <row r="3578" spans="2:5">
      <c r="B3578" t="s">
        <v>5682</v>
      </c>
      <c r="C3578">
        <v>5.45</v>
      </c>
      <c r="D3578">
        <f t="shared" si="58"/>
        <v>-9.0909090909090592E-3</v>
      </c>
      <c r="E3578" s="171">
        <v>0</v>
      </c>
    </row>
    <row r="3579" spans="2:5">
      <c r="B3579" t="s">
        <v>5689</v>
      </c>
      <c r="C3579">
        <v>5.5</v>
      </c>
      <c r="D3579">
        <f t="shared" si="58"/>
        <v>0.21681415929203551</v>
      </c>
      <c r="E3579" s="171">
        <v>0</v>
      </c>
    </row>
    <row r="3580" spans="2:5">
      <c r="B3580" t="s">
        <v>5728</v>
      </c>
      <c r="C3580">
        <v>4.5199999999999996</v>
      </c>
      <c r="D3580">
        <f t="shared" si="58"/>
        <v>0.12437810945273634</v>
      </c>
      <c r="E3580" s="171">
        <v>0</v>
      </c>
    </row>
    <row r="3581" spans="2:5">
      <c r="B3581" t="s">
        <v>5732</v>
      </c>
      <c r="C3581">
        <v>4.0199999999999996</v>
      </c>
      <c r="D3581">
        <f t="shared" si="58"/>
        <v>6.9148936170212713E-2</v>
      </c>
      <c r="E3581" s="171">
        <v>0</v>
      </c>
    </row>
    <row r="3582" spans="2:5">
      <c r="B3582" t="s">
        <v>5753</v>
      </c>
      <c r="C3582">
        <v>3.76</v>
      </c>
      <c r="D3582">
        <f t="shared" si="58"/>
        <v>4.15512465373961E-2</v>
      </c>
      <c r="E3582" s="171">
        <v>0</v>
      </c>
    </row>
    <row r="3583" spans="2:5">
      <c r="B3583" t="s">
        <v>5766</v>
      </c>
      <c r="C3583">
        <v>3.61</v>
      </c>
      <c r="D3583">
        <f t="shared" si="58"/>
        <v>2.5568181818181778E-2</v>
      </c>
      <c r="E3583" s="171">
        <v>0</v>
      </c>
    </row>
    <row r="3584" spans="2:5">
      <c r="B3584" t="s">
        <v>5769</v>
      </c>
      <c r="C3584">
        <v>3.52</v>
      </c>
      <c r="D3584">
        <f t="shared" si="58"/>
        <v>0.27075812274368233</v>
      </c>
      <c r="E3584" s="171">
        <v>0</v>
      </c>
    </row>
    <row r="3585" spans="2:5">
      <c r="B3585" t="s">
        <v>5783</v>
      </c>
      <c r="C3585">
        <v>2.77</v>
      </c>
      <c r="D3585">
        <f t="shared" si="58"/>
        <v>6.1302681992337224E-2</v>
      </c>
      <c r="E3585" s="171">
        <v>0</v>
      </c>
    </row>
    <row r="3586" spans="2:5">
      <c r="B3586" t="s">
        <v>5794</v>
      </c>
      <c r="C3586">
        <v>2.61</v>
      </c>
      <c r="D3586">
        <f t="shared" si="58"/>
        <v>0.1153846153846154</v>
      </c>
      <c r="E3586" s="171">
        <v>0</v>
      </c>
    </row>
    <row r="3587" spans="2:5">
      <c r="B3587" t="s">
        <v>5806</v>
      </c>
      <c r="C3587">
        <v>2.34</v>
      </c>
      <c r="D3587">
        <f t="shared" ref="D3587:D3650" si="59">(C3587-C3588)/C3588</f>
        <v>4.9327354260089634E-2</v>
      </c>
      <c r="E3587" s="171">
        <v>0</v>
      </c>
    </row>
    <row r="3588" spans="2:5">
      <c r="B3588" t="s">
        <v>5811</v>
      </c>
      <c r="C3588">
        <v>2.23</v>
      </c>
      <c r="D3588">
        <f t="shared" si="59"/>
        <v>-8.8888888888888976E-3</v>
      </c>
      <c r="E3588" s="171">
        <v>0</v>
      </c>
    </row>
    <row r="3589" spans="2:5">
      <c r="B3589" t="s">
        <v>5813</v>
      </c>
      <c r="C3589">
        <v>2.25</v>
      </c>
      <c r="D3589">
        <f t="shared" si="59"/>
        <v>8.9686098654708606E-3</v>
      </c>
      <c r="E3589" s="171">
        <v>0</v>
      </c>
    </row>
    <row r="3590" spans="2:5">
      <c r="B3590" t="s">
        <v>5820</v>
      </c>
      <c r="C3590">
        <v>2.23</v>
      </c>
      <c r="D3590">
        <f t="shared" si="59"/>
        <v>0.13197969543147209</v>
      </c>
      <c r="E3590" s="171">
        <v>0</v>
      </c>
    </row>
    <row r="3591" spans="2:5">
      <c r="B3591" t="s">
        <v>5830</v>
      </c>
      <c r="C3591">
        <v>1.97</v>
      </c>
      <c r="D3591">
        <f t="shared" si="59"/>
        <v>0</v>
      </c>
      <c r="E3591" s="171">
        <v>0</v>
      </c>
    </row>
    <row r="3592" spans="2:5">
      <c r="B3592" t="s">
        <v>5831</v>
      </c>
      <c r="C3592">
        <v>1.97</v>
      </c>
      <c r="D3592">
        <f t="shared" si="59"/>
        <v>4.2328042328042367E-2</v>
      </c>
      <c r="E3592" s="171">
        <v>0</v>
      </c>
    </row>
    <row r="3593" spans="2:5">
      <c r="B3593" t="s">
        <v>5835</v>
      </c>
      <c r="C3593">
        <v>1.89</v>
      </c>
      <c r="D3593">
        <f t="shared" si="59"/>
        <v>-1.5625000000000014E-2</v>
      </c>
      <c r="E3593" s="171">
        <v>0</v>
      </c>
    </row>
    <row r="3594" spans="2:5">
      <c r="B3594" t="s">
        <v>5839</v>
      </c>
      <c r="C3594">
        <v>1.92</v>
      </c>
      <c r="D3594">
        <f t="shared" si="59"/>
        <v>2.6737967914438405E-2</v>
      </c>
      <c r="E3594" s="171">
        <v>0</v>
      </c>
    </row>
    <row r="3595" spans="2:5">
      <c r="B3595" t="s">
        <v>5841</v>
      </c>
      <c r="C3595">
        <v>1.87</v>
      </c>
      <c r="D3595">
        <f t="shared" si="59"/>
        <v>0</v>
      </c>
      <c r="E3595" s="171">
        <v>0</v>
      </c>
    </row>
    <row r="3596" spans="2:5">
      <c r="B3596" t="s">
        <v>5842</v>
      </c>
      <c r="C3596">
        <v>1.87</v>
      </c>
      <c r="D3596">
        <f t="shared" si="59"/>
        <v>5.3763440860215101E-3</v>
      </c>
      <c r="E3596" s="171">
        <v>0</v>
      </c>
    </row>
    <row r="3597" spans="2:5">
      <c r="B3597" t="s">
        <v>5851</v>
      </c>
      <c r="C3597">
        <v>1.86</v>
      </c>
      <c r="D3597">
        <f t="shared" si="59"/>
        <v>-1.5873015873015772E-2</v>
      </c>
      <c r="E3597" s="171">
        <v>0</v>
      </c>
    </row>
    <row r="3598" spans="2:5">
      <c r="B3598" t="s">
        <v>5865</v>
      </c>
      <c r="C3598">
        <v>1.89</v>
      </c>
      <c r="D3598">
        <f t="shared" si="59"/>
        <v>-3.0769230769230799E-2</v>
      </c>
      <c r="E3598" s="171">
        <v>0</v>
      </c>
    </row>
    <row r="3599" spans="2:5">
      <c r="B3599" t="s">
        <v>5868</v>
      </c>
      <c r="C3599">
        <v>1.95</v>
      </c>
      <c r="D3599">
        <f t="shared" si="59"/>
        <v>2.6315789473684237E-2</v>
      </c>
      <c r="E3599" s="171">
        <v>0</v>
      </c>
    </row>
    <row r="3600" spans="2:5">
      <c r="B3600" t="s">
        <v>5874</v>
      </c>
      <c r="C3600">
        <v>1.9</v>
      </c>
      <c r="D3600">
        <f t="shared" si="59"/>
        <v>-5.2356020942408424E-3</v>
      </c>
      <c r="E3600" s="171">
        <v>0</v>
      </c>
    </row>
    <row r="3601" spans="2:5">
      <c r="B3601" t="s">
        <v>5876</v>
      </c>
      <c r="C3601">
        <v>1.91</v>
      </c>
      <c r="D3601">
        <f t="shared" si="59"/>
        <v>-1.546391752577321E-2</v>
      </c>
      <c r="E3601" s="171">
        <v>0</v>
      </c>
    </row>
    <row r="3602" spans="2:5">
      <c r="B3602" t="s">
        <v>5878</v>
      </c>
      <c r="C3602">
        <v>1.94</v>
      </c>
      <c r="D3602">
        <f t="shared" si="59"/>
        <v>-9.7674418604651148E-2</v>
      </c>
      <c r="E3602" s="171">
        <v>0</v>
      </c>
    </row>
    <row r="3603" spans="2:5">
      <c r="B3603" t="s">
        <v>5890</v>
      </c>
      <c r="C3603">
        <v>2.15</v>
      </c>
      <c r="D3603">
        <f t="shared" si="59"/>
        <v>-1.376146788990837E-2</v>
      </c>
      <c r="E3603" s="171">
        <v>0</v>
      </c>
    </row>
    <row r="3604" spans="2:5">
      <c r="B3604" t="s">
        <v>5897</v>
      </c>
      <c r="C3604">
        <v>2.1800000000000002</v>
      </c>
      <c r="D3604">
        <f t="shared" si="59"/>
        <v>0</v>
      </c>
      <c r="E3604" s="171">
        <v>0</v>
      </c>
    </row>
    <row r="3605" spans="2:5">
      <c r="B3605" t="s">
        <v>5898</v>
      </c>
      <c r="C3605">
        <v>2.1800000000000002</v>
      </c>
      <c r="D3605">
        <f t="shared" si="59"/>
        <v>0</v>
      </c>
      <c r="E3605" s="171">
        <v>0</v>
      </c>
    </row>
    <row r="3606" spans="2:5">
      <c r="B3606" t="s">
        <v>5903</v>
      </c>
      <c r="C3606">
        <v>2.1800000000000002</v>
      </c>
      <c r="D3606">
        <f t="shared" si="59"/>
        <v>0</v>
      </c>
      <c r="E3606" s="171">
        <v>0</v>
      </c>
    </row>
    <row r="3607" spans="2:5">
      <c r="B3607" t="s">
        <v>5908</v>
      </c>
      <c r="C3607">
        <v>2.1800000000000002</v>
      </c>
      <c r="D3607">
        <f t="shared" si="59"/>
        <v>-2.6785714285714309E-2</v>
      </c>
      <c r="E3607" s="171">
        <v>0</v>
      </c>
    </row>
    <row r="3608" spans="2:5">
      <c r="B3608" t="s">
        <v>5913</v>
      </c>
      <c r="C3608">
        <v>2.2400000000000002</v>
      </c>
      <c r="D3608">
        <f t="shared" si="59"/>
        <v>4.6728971962616862E-2</v>
      </c>
      <c r="E3608" s="171">
        <v>0</v>
      </c>
    </row>
    <row r="3609" spans="2:5">
      <c r="B3609" t="s">
        <v>5928</v>
      </c>
      <c r="C3609">
        <v>2.14</v>
      </c>
      <c r="D3609">
        <f t="shared" si="59"/>
        <v>4.3902439024390394E-2</v>
      </c>
      <c r="E3609" s="171">
        <v>0</v>
      </c>
    </row>
    <row r="3610" spans="2:5">
      <c r="B3610" t="s">
        <v>5933</v>
      </c>
      <c r="C3610">
        <v>2.0499999999999998</v>
      </c>
      <c r="D3610">
        <f t="shared" si="59"/>
        <v>4.0609137055837484E-2</v>
      </c>
      <c r="E3610" s="171">
        <v>0</v>
      </c>
    </row>
    <row r="3611" spans="2:5">
      <c r="B3611" t="s">
        <v>5943</v>
      </c>
      <c r="C3611">
        <v>1.97</v>
      </c>
      <c r="D3611">
        <f t="shared" si="59"/>
        <v>0</v>
      </c>
      <c r="E3611" s="171">
        <v>0</v>
      </c>
    </row>
    <row r="3612" spans="2:5">
      <c r="B3612" t="s">
        <v>5950</v>
      </c>
      <c r="C3612">
        <v>1.97</v>
      </c>
      <c r="D3612">
        <f t="shared" si="59"/>
        <v>6.4864864864864799E-2</v>
      </c>
      <c r="E3612" s="171">
        <v>0</v>
      </c>
    </row>
    <row r="3613" spans="2:5">
      <c r="B3613" t="s">
        <v>5959</v>
      </c>
      <c r="C3613">
        <v>1.85</v>
      </c>
      <c r="D3613">
        <f t="shared" si="59"/>
        <v>3.3519553072625725E-2</v>
      </c>
      <c r="E3613" s="171">
        <v>0</v>
      </c>
    </row>
    <row r="3614" spans="2:5">
      <c r="B3614" t="s">
        <v>5968</v>
      </c>
      <c r="C3614">
        <v>1.79</v>
      </c>
      <c r="D3614">
        <f t="shared" si="59"/>
        <v>0</v>
      </c>
      <c r="E3614" s="171">
        <v>0</v>
      </c>
    </row>
    <row r="3615" spans="2:5">
      <c r="B3615" t="s">
        <v>5969</v>
      </c>
      <c r="C3615">
        <v>1.79</v>
      </c>
      <c r="D3615">
        <f t="shared" si="59"/>
        <v>5.9171597633136147E-2</v>
      </c>
      <c r="E3615" s="171">
        <v>0</v>
      </c>
    </row>
    <row r="3616" spans="2:5">
      <c r="B3616" t="s">
        <v>5980</v>
      </c>
      <c r="C3616">
        <v>1.69</v>
      </c>
      <c r="D3616">
        <f t="shared" si="59"/>
        <v>-2.3121387283237014E-2</v>
      </c>
      <c r="E3616" s="171">
        <v>0</v>
      </c>
    </row>
    <row r="3617" spans="2:5">
      <c r="B3617" t="s">
        <v>5983</v>
      </c>
      <c r="C3617">
        <v>1.73</v>
      </c>
      <c r="D3617">
        <f t="shared" si="59"/>
        <v>0</v>
      </c>
      <c r="E3617" s="171">
        <v>0</v>
      </c>
    </row>
    <row r="3618" spans="2:5">
      <c r="B3618" t="s">
        <v>5984</v>
      </c>
      <c r="C3618">
        <v>1.73</v>
      </c>
      <c r="D3618">
        <f t="shared" si="59"/>
        <v>4.8484848484848533E-2</v>
      </c>
      <c r="E3618" s="171">
        <v>0</v>
      </c>
    </row>
    <row r="3619" spans="2:5">
      <c r="B3619" t="s">
        <v>5993</v>
      </c>
      <c r="C3619">
        <v>1.65</v>
      </c>
      <c r="D3619">
        <f t="shared" si="59"/>
        <v>6.0975609756097615E-3</v>
      </c>
      <c r="E3619" s="171">
        <v>0</v>
      </c>
    </row>
    <row r="3620" spans="2:5">
      <c r="B3620" t="s">
        <v>5999</v>
      </c>
      <c r="C3620">
        <v>1.64</v>
      </c>
      <c r="D3620">
        <f t="shared" si="59"/>
        <v>-1.2048192771084348E-2</v>
      </c>
      <c r="E3620" s="171">
        <v>0</v>
      </c>
    </row>
    <row r="3621" spans="2:5">
      <c r="B3621" t="s">
        <v>6001</v>
      </c>
      <c r="C3621">
        <v>1.66</v>
      </c>
      <c r="D3621">
        <f t="shared" si="59"/>
        <v>-2.3529411764705903E-2</v>
      </c>
      <c r="E3621" s="171">
        <v>0</v>
      </c>
    </row>
    <row r="3622" spans="2:5">
      <c r="B3622" t="s">
        <v>6007</v>
      </c>
      <c r="C3622">
        <v>1.7</v>
      </c>
      <c r="D3622">
        <f t="shared" si="59"/>
        <v>-5.8479532163742748E-3</v>
      </c>
      <c r="E3622" s="171">
        <v>0</v>
      </c>
    </row>
    <row r="3623" spans="2:5">
      <c r="B3623" t="s">
        <v>6009</v>
      </c>
      <c r="C3623">
        <v>1.71</v>
      </c>
      <c r="D3623">
        <f t="shared" si="59"/>
        <v>-1.7241379310344845E-2</v>
      </c>
      <c r="E3623" s="171">
        <v>0</v>
      </c>
    </row>
    <row r="3624" spans="2:5">
      <c r="B3624" t="s">
        <v>6013</v>
      </c>
      <c r="C3624">
        <v>1.74</v>
      </c>
      <c r="D3624">
        <f t="shared" si="59"/>
        <v>-5.7142857142857195E-3</v>
      </c>
      <c r="E3624" s="171">
        <v>0</v>
      </c>
    </row>
    <row r="3625" spans="2:5">
      <c r="B3625" t="s">
        <v>6015</v>
      </c>
      <c r="C3625">
        <v>1.75</v>
      </c>
      <c r="D3625">
        <f t="shared" si="59"/>
        <v>2.941176470588238E-2</v>
      </c>
      <c r="E3625" s="171">
        <v>0</v>
      </c>
    </row>
    <row r="3626" spans="2:5">
      <c r="B3626" t="s">
        <v>6018</v>
      </c>
      <c r="C3626">
        <v>1.7</v>
      </c>
      <c r="D3626">
        <f t="shared" si="59"/>
        <v>-1.1627906976744196E-2</v>
      </c>
      <c r="E3626" s="171">
        <v>0</v>
      </c>
    </row>
    <row r="3627" spans="2:5">
      <c r="B3627" t="s">
        <v>6021</v>
      </c>
      <c r="C3627">
        <v>1.72</v>
      </c>
      <c r="D3627">
        <f t="shared" si="59"/>
        <v>2.3809523809523832E-2</v>
      </c>
      <c r="E3627" s="171">
        <v>0</v>
      </c>
    </row>
    <row r="3628" spans="2:5">
      <c r="B3628" t="s">
        <v>6025</v>
      </c>
      <c r="C3628">
        <v>1.68</v>
      </c>
      <c r="D3628">
        <f t="shared" si="59"/>
        <v>5.988023952095814E-3</v>
      </c>
      <c r="E3628" s="171">
        <v>0</v>
      </c>
    </row>
    <row r="3629" spans="2:5">
      <c r="B3629" t="s">
        <v>6027</v>
      </c>
      <c r="C3629">
        <v>1.67</v>
      </c>
      <c r="D3629">
        <f t="shared" si="59"/>
        <v>-1.7647058823529429E-2</v>
      </c>
      <c r="E3629" s="171">
        <v>0</v>
      </c>
    </row>
    <row r="3630" spans="2:5">
      <c r="B3630" t="s">
        <v>6029</v>
      </c>
      <c r="C3630">
        <v>1.7</v>
      </c>
      <c r="D3630">
        <f t="shared" si="59"/>
        <v>-3.4090909090909123E-2</v>
      </c>
      <c r="E3630" s="171">
        <v>0</v>
      </c>
    </row>
    <row r="3631" spans="2:5">
      <c r="B3631" t="s">
        <v>6033</v>
      </c>
      <c r="C3631">
        <v>1.76</v>
      </c>
      <c r="D3631">
        <f t="shared" si="59"/>
        <v>0</v>
      </c>
      <c r="E3631" s="171">
        <v>0</v>
      </c>
    </row>
    <row r="3632" spans="2:5">
      <c r="B3632" t="s">
        <v>6034</v>
      </c>
      <c r="C3632">
        <v>1.76</v>
      </c>
      <c r="D3632">
        <f t="shared" si="59"/>
        <v>0.15032679738562091</v>
      </c>
      <c r="E3632" s="171">
        <v>0</v>
      </c>
    </row>
    <row r="3633" spans="2:5">
      <c r="B3633" t="s">
        <v>6085</v>
      </c>
      <c r="C3633">
        <v>1.53</v>
      </c>
      <c r="D3633">
        <f t="shared" si="59"/>
        <v>-4.3750000000000039E-2</v>
      </c>
      <c r="E3633" s="171">
        <v>0</v>
      </c>
    </row>
    <row r="3634" spans="2:5">
      <c r="B3634" t="s">
        <v>6091</v>
      </c>
      <c r="C3634">
        <v>1.6</v>
      </c>
      <c r="D3634">
        <f t="shared" si="59"/>
        <v>0</v>
      </c>
      <c r="E3634" s="171">
        <v>0</v>
      </c>
    </row>
    <row r="3635" spans="2:5">
      <c r="B3635" t="s">
        <v>6095</v>
      </c>
      <c r="C3635">
        <v>1.6</v>
      </c>
      <c r="D3635">
        <f t="shared" si="59"/>
        <v>-1.2345679012345689E-2</v>
      </c>
      <c r="E3635" s="171">
        <v>0</v>
      </c>
    </row>
    <row r="3636" spans="2:5">
      <c r="B3636" t="s">
        <v>6099</v>
      </c>
      <c r="C3636">
        <v>1.62</v>
      </c>
      <c r="D3636">
        <f t="shared" si="59"/>
        <v>6.5789473684210578E-2</v>
      </c>
      <c r="E3636" s="171">
        <v>0</v>
      </c>
    </row>
    <row r="3637" spans="2:5">
      <c r="B3637" t="s">
        <v>6103</v>
      </c>
      <c r="C3637">
        <v>1.52</v>
      </c>
      <c r="D3637">
        <f t="shared" si="59"/>
        <v>2.0134228187919483E-2</v>
      </c>
      <c r="E3637" s="171">
        <v>0</v>
      </c>
    </row>
    <row r="3638" spans="2:5">
      <c r="B3638" t="s">
        <v>6109</v>
      </c>
      <c r="C3638">
        <v>1.49</v>
      </c>
      <c r="D3638">
        <f t="shared" si="59"/>
        <v>9.5588235294117557E-2</v>
      </c>
      <c r="E3638" s="171">
        <v>0</v>
      </c>
    </row>
    <row r="3639" spans="2:5">
      <c r="B3639" t="s">
        <v>6119</v>
      </c>
      <c r="C3639">
        <v>1.36</v>
      </c>
      <c r="D3639">
        <f t="shared" si="59"/>
        <v>2.2556390977443629E-2</v>
      </c>
      <c r="E3639" s="171">
        <v>0</v>
      </c>
    </row>
    <row r="3640" spans="2:5">
      <c r="B3640" t="s">
        <v>6125</v>
      </c>
      <c r="C3640">
        <v>1.33</v>
      </c>
      <c r="D3640">
        <f t="shared" si="59"/>
        <v>0</v>
      </c>
      <c r="E3640" s="171">
        <v>0</v>
      </c>
    </row>
    <row r="3641" spans="2:5">
      <c r="B3641" t="s">
        <v>6126</v>
      </c>
      <c r="C3641">
        <v>1.33</v>
      </c>
      <c r="D3641">
        <f t="shared" si="59"/>
        <v>-2.2058823529411783E-2</v>
      </c>
      <c r="E3641" s="171">
        <v>0</v>
      </c>
    </row>
    <row r="3642" spans="2:5">
      <c r="B3642" t="s">
        <v>6129</v>
      </c>
      <c r="C3642">
        <v>1.36</v>
      </c>
      <c r="D3642">
        <f t="shared" si="59"/>
        <v>0</v>
      </c>
      <c r="E3642" s="171">
        <v>0</v>
      </c>
    </row>
    <row r="3643" spans="2:5">
      <c r="B3643" t="s">
        <v>6130</v>
      </c>
      <c r="C3643">
        <v>1.36</v>
      </c>
      <c r="D3643">
        <f t="shared" si="59"/>
        <v>0</v>
      </c>
      <c r="E3643" s="171">
        <v>0</v>
      </c>
    </row>
    <row r="3644" spans="2:5">
      <c r="B3644" t="s">
        <v>6131</v>
      </c>
      <c r="C3644">
        <v>1.36</v>
      </c>
      <c r="D3644">
        <f t="shared" si="59"/>
        <v>0</v>
      </c>
      <c r="E3644" s="171">
        <v>0</v>
      </c>
    </row>
    <row r="3645" spans="2:5">
      <c r="B3645" t="s">
        <v>6136</v>
      </c>
      <c r="C3645">
        <v>1.36</v>
      </c>
      <c r="D3645">
        <f t="shared" si="59"/>
        <v>-3.5460992907801296E-2</v>
      </c>
      <c r="E3645" s="171">
        <v>0</v>
      </c>
    </row>
    <row r="3646" spans="2:5">
      <c r="B3646" t="s">
        <v>6141</v>
      </c>
      <c r="C3646">
        <v>1.41</v>
      </c>
      <c r="D3646">
        <f t="shared" si="59"/>
        <v>-8.4415584415584485E-2</v>
      </c>
      <c r="E3646" s="171">
        <v>0</v>
      </c>
    </row>
    <row r="3647" spans="2:5">
      <c r="B3647" t="s">
        <v>6150</v>
      </c>
      <c r="C3647">
        <v>1.54</v>
      </c>
      <c r="D3647">
        <f t="shared" si="59"/>
        <v>9.2198581560283779E-2</v>
      </c>
      <c r="E3647" s="171">
        <v>0</v>
      </c>
    </row>
    <row r="3648" spans="2:5">
      <c r="B3648" t="s">
        <v>6152</v>
      </c>
      <c r="C3648">
        <v>1.41</v>
      </c>
      <c r="D3648">
        <f t="shared" si="59"/>
        <v>4.4444444444444314E-2</v>
      </c>
      <c r="E3648" s="171">
        <v>0</v>
      </c>
    </row>
    <row r="3649" spans="2:5">
      <c r="B3649" t="s">
        <v>6184</v>
      </c>
      <c r="C3649">
        <v>1.35</v>
      </c>
      <c r="D3649">
        <f t="shared" si="59"/>
        <v>0.13445378151260517</v>
      </c>
      <c r="E3649" s="171">
        <v>0</v>
      </c>
    </row>
    <row r="3650" spans="2:5">
      <c r="B3650" t="s">
        <v>6194</v>
      </c>
      <c r="C3650">
        <v>1.19</v>
      </c>
      <c r="D3650">
        <f t="shared" si="59"/>
        <v>-4.8000000000000043E-2</v>
      </c>
      <c r="E3650" s="171">
        <v>0</v>
      </c>
    </row>
    <row r="3651" spans="2:5">
      <c r="B3651" t="s">
        <v>6200</v>
      </c>
      <c r="C3651">
        <v>1.25</v>
      </c>
      <c r="D3651">
        <f t="shared" ref="D3651:D3714" si="60">(C3651-C3652)/C3652</f>
        <v>2.4590163934426253E-2</v>
      </c>
      <c r="E3651" s="171">
        <v>0</v>
      </c>
    </row>
    <row r="3652" spans="2:5">
      <c r="B3652" t="s">
        <v>6211</v>
      </c>
      <c r="C3652">
        <v>1.22</v>
      </c>
      <c r="D3652">
        <f t="shared" si="60"/>
        <v>2.521008403361347E-2</v>
      </c>
      <c r="E3652" s="171">
        <v>0</v>
      </c>
    </row>
    <row r="3653" spans="2:5">
      <c r="B3653" t="s">
        <v>6219</v>
      </c>
      <c r="C3653">
        <v>1.19</v>
      </c>
      <c r="D3653">
        <f t="shared" si="60"/>
        <v>2.5862068965517265E-2</v>
      </c>
      <c r="E3653" s="171">
        <v>0</v>
      </c>
    </row>
    <row r="3654" spans="2:5">
      <c r="B3654" t="s">
        <v>6221</v>
      </c>
      <c r="C3654">
        <v>1.1599999999999999</v>
      </c>
      <c r="D3654">
        <f t="shared" si="60"/>
        <v>0</v>
      </c>
      <c r="E3654" s="171">
        <v>0</v>
      </c>
    </row>
    <row r="3655" spans="2:5">
      <c r="B3655" t="s">
        <v>6224</v>
      </c>
      <c r="C3655">
        <v>1.1599999999999999</v>
      </c>
      <c r="D3655">
        <f t="shared" si="60"/>
        <v>0.1262135922330096</v>
      </c>
      <c r="E3655" s="171">
        <v>0</v>
      </c>
    </row>
    <row r="3656" spans="2:5">
      <c r="B3656" t="s">
        <v>6232</v>
      </c>
      <c r="C3656">
        <v>1.03</v>
      </c>
      <c r="D3656">
        <f t="shared" si="60"/>
        <v>-5.5045871559633072E-2</v>
      </c>
      <c r="E3656" s="171">
        <v>0</v>
      </c>
    </row>
    <row r="3657" spans="2:5">
      <c r="B3657" t="s">
        <v>6235</v>
      </c>
      <c r="C3657">
        <v>1.0900000000000001</v>
      </c>
      <c r="D3657">
        <f t="shared" si="60"/>
        <v>0</v>
      </c>
      <c r="E3657" s="171">
        <v>0</v>
      </c>
    </row>
    <row r="3658" spans="2:5">
      <c r="B3658" t="s">
        <v>6236</v>
      </c>
      <c r="C3658">
        <v>1.0900000000000001</v>
      </c>
      <c r="D3658">
        <f t="shared" si="60"/>
        <v>0</v>
      </c>
      <c r="E3658" s="171">
        <v>0</v>
      </c>
    </row>
    <row r="3659" spans="2:5">
      <c r="B3659" t="s">
        <v>6237</v>
      </c>
      <c r="C3659">
        <v>1.0900000000000001</v>
      </c>
      <c r="D3659">
        <f t="shared" si="60"/>
        <v>0</v>
      </c>
      <c r="E3659" s="171">
        <v>0</v>
      </c>
    </row>
    <row r="3660" spans="2:5">
      <c r="B3660" t="s">
        <v>6238</v>
      </c>
      <c r="C3660">
        <v>1.0900000000000001</v>
      </c>
      <c r="D3660">
        <f t="shared" si="60"/>
        <v>9.2592592592592674E-3</v>
      </c>
      <c r="E3660" s="171">
        <v>0</v>
      </c>
    </row>
    <row r="3661" spans="2:5">
      <c r="B3661" t="s">
        <v>6240</v>
      </c>
      <c r="C3661">
        <v>1.08</v>
      </c>
      <c r="D3661">
        <f t="shared" si="60"/>
        <v>9.0909090909090995E-2</v>
      </c>
      <c r="E3661" s="171">
        <v>0</v>
      </c>
    </row>
    <row r="3662" spans="2:5">
      <c r="B3662" t="s">
        <v>6247</v>
      </c>
      <c r="C3662">
        <v>0.99</v>
      </c>
      <c r="D3662">
        <f t="shared" si="60"/>
        <v>1.0204081632653071E-2</v>
      </c>
      <c r="E3662" s="171">
        <v>0</v>
      </c>
    </row>
    <row r="3663" spans="2:5">
      <c r="B3663" t="s">
        <v>6249</v>
      </c>
      <c r="C3663">
        <v>0.98</v>
      </c>
      <c r="D3663">
        <f t="shared" si="60"/>
        <v>0</v>
      </c>
      <c r="E3663" s="171">
        <v>0</v>
      </c>
    </row>
    <row r="3664" spans="2:5">
      <c r="B3664" t="s">
        <v>6250</v>
      </c>
      <c r="C3664">
        <v>0.98</v>
      </c>
      <c r="D3664">
        <f t="shared" si="60"/>
        <v>3.1578947368421081E-2</v>
      </c>
      <c r="E3664" s="171">
        <v>0</v>
      </c>
    </row>
    <row r="3665" spans="2:5">
      <c r="B3665" t="s">
        <v>6253</v>
      </c>
      <c r="C3665">
        <v>0.95</v>
      </c>
      <c r="D3665">
        <f t="shared" si="60"/>
        <v>0</v>
      </c>
      <c r="E3665" s="171">
        <v>0</v>
      </c>
    </row>
    <row r="3666" spans="2:5">
      <c r="B3666" t="s">
        <v>6254</v>
      </c>
      <c r="C3666">
        <v>0.95</v>
      </c>
      <c r="D3666">
        <f t="shared" si="60"/>
        <v>0</v>
      </c>
      <c r="E3666" s="171">
        <v>0</v>
      </c>
    </row>
    <row r="3667" spans="2:5">
      <c r="B3667" t="s">
        <v>6255</v>
      </c>
      <c r="C3667">
        <v>0.95</v>
      </c>
      <c r="D3667">
        <f t="shared" si="60"/>
        <v>-0.13636363636363646</v>
      </c>
      <c r="E3667" s="171">
        <v>0</v>
      </c>
    </row>
    <row r="3668" spans="2:5">
      <c r="B3668" t="s">
        <v>6267</v>
      </c>
      <c r="C3668">
        <v>1.1000000000000001</v>
      </c>
      <c r="D3668">
        <f t="shared" si="60"/>
        <v>-3.5087719298245452E-2</v>
      </c>
      <c r="E3668" s="171">
        <v>0</v>
      </c>
    </row>
    <row r="3669" spans="2:5">
      <c r="B3669" t="s">
        <v>6269</v>
      </c>
      <c r="C3669">
        <v>1.1399999999999999</v>
      </c>
      <c r="D3669">
        <f t="shared" si="60"/>
        <v>-8.6956521739130523E-3</v>
      </c>
      <c r="E3669" s="171">
        <v>0</v>
      </c>
    </row>
    <row r="3670" spans="2:5">
      <c r="B3670" t="s">
        <v>6271</v>
      </c>
      <c r="C3670">
        <v>1.1499999999999999</v>
      </c>
      <c r="D3670">
        <f t="shared" si="60"/>
        <v>2.6785714285714107E-2</v>
      </c>
      <c r="E3670" s="171">
        <v>0</v>
      </c>
    </row>
    <row r="3671" spans="2:5">
      <c r="B3671" t="s">
        <v>6277</v>
      </c>
      <c r="C3671">
        <v>1.1200000000000001</v>
      </c>
      <c r="D3671">
        <f t="shared" si="60"/>
        <v>-5.0847457627118502E-2</v>
      </c>
      <c r="E3671" s="171">
        <v>0</v>
      </c>
    </row>
    <row r="3672" spans="2:5">
      <c r="B3672" t="s">
        <v>6280</v>
      </c>
      <c r="C3672">
        <v>1.18</v>
      </c>
      <c r="D3672">
        <f t="shared" si="60"/>
        <v>-2.4793388429752088E-2</v>
      </c>
      <c r="E3672" s="171">
        <v>0</v>
      </c>
    </row>
    <row r="3673" spans="2:5">
      <c r="B3673" t="s">
        <v>6283</v>
      </c>
      <c r="C3673">
        <v>1.21</v>
      </c>
      <c r="D3673">
        <f t="shared" si="60"/>
        <v>-2.4193548387096794E-2</v>
      </c>
      <c r="E3673" s="171">
        <v>0</v>
      </c>
    </row>
    <row r="3674" spans="2:5">
      <c r="B3674" t="s">
        <v>6287</v>
      </c>
      <c r="C3674">
        <v>1.24</v>
      </c>
      <c r="D3674">
        <f t="shared" si="60"/>
        <v>0</v>
      </c>
      <c r="E3674" s="171">
        <v>0</v>
      </c>
    </row>
    <row r="3675" spans="2:5">
      <c r="B3675" t="s">
        <v>6288</v>
      </c>
      <c r="C3675">
        <v>1.24</v>
      </c>
      <c r="D3675">
        <f t="shared" si="60"/>
        <v>0</v>
      </c>
      <c r="E3675" s="171">
        <v>0</v>
      </c>
    </row>
    <row r="3676" spans="2:5">
      <c r="B3676" t="s">
        <v>6289</v>
      </c>
      <c r="C3676">
        <v>1.24</v>
      </c>
      <c r="D3676">
        <f t="shared" si="60"/>
        <v>-2.3622047244094509E-2</v>
      </c>
      <c r="E3676" s="171">
        <v>0</v>
      </c>
    </row>
    <row r="3677" spans="2:5">
      <c r="B3677" t="s">
        <v>6295</v>
      </c>
      <c r="C3677">
        <v>1.27</v>
      </c>
      <c r="D3677">
        <f t="shared" si="60"/>
        <v>3.2520325203252064E-2</v>
      </c>
      <c r="E3677" s="171">
        <v>0</v>
      </c>
    </row>
    <row r="3678" spans="2:5">
      <c r="B3678" t="s">
        <v>6300</v>
      </c>
      <c r="C3678">
        <v>1.23</v>
      </c>
      <c r="D3678">
        <f t="shared" si="60"/>
        <v>0</v>
      </c>
      <c r="E3678" s="171">
        <v>0</v>
      </c>
    </row>
    <row r="3679" spans="2:5">
      <c r="B3679" t="s">
        <v>6301</v>
      </c>
      <c r="C3679">
        <v>1.23</v>
      </c>
      <c r="D3679">
        <f t="shared" si="60"/>
        <v>-8.0645161290322648E-3</v>
      </c>
      <c r="E3679" s="171">
        <v>0</v>
      </c>
    </row>
    <row r="3680" spans="2:5">
      <c r="B3680" t="s">
        <v>6303</v>
      </c>
      <c r="C3680">
        <v>1.24</v>
      </c>
      <c r="D3680">
        <f t="shared" si="60"/>
        <v>-2.3622047244094509E-2</v>
      </c>
      <c r="E3680" s="171">
        <v>0</v>
      </c>
    </row>
    <row r="3681" spans="2:5">
      <c r="B3681" t="s">
        <v>6306</v>
      </c>
      <c r="C3681">
        <v>1.27</v>
      </c>
      <c r="D3681">
        <f t="shared" si="60"/>
        <v>-0.12413793103448272</v>
      </c>
      <c r="E3681" s="171">
        <v>0</v>
      </c>
    </row>
    <row r="3682" spans="2:5">
      <c r="B3682" t="s">
        <v>6317</v>
      </c>
      <c r="C3682">
        <v>1.45</v>
      </c>
      <c r="D3682">
        <f t="shared" si="60"/>
        <v>-0.24870466321243523</v>
      </c>
      <c r="E3682" s="171">
        <v>0</v>
      </c>
    </row>
    <row r="3683" spans="2:5">
      <c r="B3683" t="s">
        <v>6341</v>
      </c>
      <c r="C3683">
        <v>1.93</v>
      </c>
      <c r="D3683">
        <f t="shared" si="60"/>
        <v>-2.5252525252525276E-2</v>
      </c>
      <c r="E3683" s="171">
        <v>0</v>
      </c>
    </row>
    <row r="3684" spans="2:5">
      <c r="B3684" t="s">
        <v>6344</v>
      </c>
      <c r="C3684">
        <v>1.98</v>
      </c>
      <c r="D3684">
        <f t="shared" si="60"/>
        <v>0.11864406779661014</v>
      </c>
      <c r="E3684" s="171">
        <v>0</v>
      </c>
    </row>
    <row r="3685" spans="2:5">
      <c r="B3685" t="s">
        <v>6364</v>
      </c>
      <c r="C3685">
        <v>1.77</v>
      </c>
      <c r="D3685">
        <f t="shared" si="60"/>
        <v>-5.6179775280898927E-3</v>
      </c>
      <c r="E3685" s="171">
        <v>0</v>
      </c>
    </row>
    <row r="3686" spans="2:5">
      <c r="B3686" t="s">
        <v>6369</v>
      </c>
      <c r="C3686">
        <v>1.78</v>
      </c>
      <c r="D3686">
        <f t="shared" si="60"/>
        <v>0.17880794701986755</v>
      </c>
      <c r="E3686" s="171">
        <v>0</v>
      </c>
    </row>
    <row r="3687" spans="2:5">
      <c r="B3687" t="s">
        <v>6376</v>
      </c>
      <c r="C3687">
        <v>1.51</v>
      </c>
      <c r="D3687">
        <f t="shared" si="60"/>
        <v>-3.8216560509554173E-2</v>
      </c>
      <c r="E3687" s="171">
        <v>0</v>
      </c>
    </row>
    <row r="3688" spans="2:5">
      <c r="B3688" t="s">
        <v>6382</v>
      </c>
      <c r="C3688">
        <v>1.57</v>
      </c>
      <c r="D3688">
        <f t="shared" si="60"/>
        <v>0</v>
      </c>
      <c r="E3688" s="171">
        <v>0</v>
      </c>
    </row>
    <row r="3689" spans="2:5">
      <c r="B3689" t="s">
        <v>6383</v>
      </c>
      <c r="C3689">
        <v>1.57</v>
      </c>
      <c r="D3689">
        <f t="shared" si="60"/>
        <v>-0.10285714285714283</v>
      </c>
      <c r="E3689" s="171">
        <v>0</v>
      </c>
    </row>
    <row r="3690" spans="2:5">
      <c r="B3690" t="s">
        <v>6390</v>
      </c>
      <c r="C3690">
        <v>1.75</v>
      </c>
      <c r="D3690">
        <f t="shared" si="60"/>
        <v>-0.10714285714285712</v>
      </c>
      <c r="E3690" s="171">
        <v>0</v>
      </c>
    </row>
    <row r="3691" spans="2:5">
      <c r="B3691" t="s">
        <v>6403</v>
      </c>
      <c r="C3691">
        <v>1.96</v>
      </c>
      <c r="D3691">
        <f t="shared" si="60"/>
        <v>0</v>
      </c>
      <c r="E3691" s="171">
        <v>0</v>
      </c>
    </row>
    <row r="3692" spans="2:5">
      <c r="B3692" t="s">
        <v>6404</v>
      </c>
      <c r="C3692">
        <v>1.96</v>
      </c>
      <c r="D3692">
        <f t="shared" si="60"/>
        <v>-6.2200956937798993E-2</v>
      </c>
      <c r="E3692" s="171">
        <v>0</v>
      </c>
    </row>
    <row r="3693" spans="2:5">
      <c r="B3693" t="s">
        <v>6417</v>
      </c>
      <c r="C3693">
        <v>2.09</v>
      </c>
      <c r="D3693">
        <f t="shared" si="60"/>
        <v>4.8076923076922047E-3</v>
      </c>
      <c r="E3693" s="171">
        <v>0</v>
      </c>
    </row>
    <row r="3694" spans="2:5">
      <c r="B3694" t="s">
        <v>6419</v>
      </c>
      <c r="C3694">
        <v>2.08</v>
      </c>
      <c r="D3694">
        <f t="shared" si="60"/>
        <v>0.20930232558139542</v>
      </c>
      <c r="E3694" s="171">
        <v>0</v>
      </c>
    </row>
    <row r="3695" spans="2:5">
      <c r="B3695" t="s">
        <v>6431</v>
      </c>
      <c r="C3695">
        <v>1.72</v>
      </c>
      <c r="D3695">
        <f t="shared" si="60"/>
        <v>2.994011976047907E-2</v>
      </c>
      <c r="E3695" s="171">
        <v>0</v>
      </c>
    </row>
    <row r="3696" spans="2:5">
      <c r="B3696" t="s">
        <v>6442</v>
      </c>
      <c r="C3696">
        <v>1.67</v>
      </c>
      <c r="D3696">
        <f t="shared" si="60"/>
        <v>0</v>
      </c>
      <c r="E3696" s="171">
        <v>0</v>
      </c>
    </row>
    <row r="3697" spans="2:5">
      <c r="B3697" t="s">
        <v>6443</v>
      </c>
      <c r="C3697">
        <v>1.67</v>
      </c>
      <c r="D3697">
        <f t="shared" si="60"/>
        <v>3.7267080745341505E-2</v>
      </c>
      <c r="E3697" s="171">
        <v>0</v>
      </c>
    </row>
    <row r="3698" spans="2:5">
      <c r="B3698" t="s">
        <v>6455</v>
      </c>
      <c r="C3698">
        <v>1.61</v>
      </c>
      <c r="D3698">
        <f t="shared" si="60"/>
        <v>-2.4242424242424131E-2</v>
      </c>
      <c r="E3698" s="171">
        <v>0</v>
      </c>
    </row>
    <row r="3699" spans="2:5">
      <c r="B3699" t="s">
        <v>6457</v>
      </c>
      <c r="C3699">
        <v>1.65</v>
      </c>
      <c r="D3699">
        <f t="shared" si="60"/>
        <v>-1.7857142857142873E-2</v>
      </c>
      <c r="E3699" s="171">
        <v>0</v>
      </c>
    </row>
    <row r="3700" spans="2:5">
      <c r="B3700" t="s">
        <v>6462</v>
      </c>
      <c r="C3700">
        <v>1.68</v>
      </c>
      <c r="D3700">
        <f t="shared" si="60"/>
        <v>0.17482517482517484</v>
      </c>
      <c r="E3700" s="171">
        <v>0</v>
      </c>
    </row>
    <row r="3701" spans="2:5">
      <c r="B3701" t="s">
        <v>6479</v>
      </c>
      <c r="C3701">
        <v>1.43</v>
      </c>
      <c r="D3701">
        <f t="shared" si="60"/>
        <v>2.8776978417266216E-2</v>
      </c>
      <c r="E3701" s="171">
        <v>0</v>
      </c>
    </row>
    <row r="3702" spans="2:5">
      <c r="B3702" t="s">
        <v>6489</v>
      </c>
      <c r="C3702">
        <v>1.39</v>
      </c>
      <c r="D3702">
        <f t="shared" si="60"/>
        <v>0</v>
      </c>
      <c r="E3702" s="171">
        <v>0</v>
      </c>
    </row>
    <row r="3703" spans="2:5">
      <c r="B3703" t="s">
        <v>6490</v>
      </c>
      <c r="C3703">
        <v>1.39</v>
      </c>
      <c r="D3703">
        <f t="shared" si="60"/>
        <v>6.1068702290076216E-2</v>
      </c>
      <c r="E3703" s="171">
        <v>0</v>
      </c>
    </row>
    <row r="3704" spans="2:5">
      <c r="B3704" t="s">
        <v>6496</v>
      </c>
      <c r="C3704">
        <v>1.31</v>
      </c>
      <c r="D3704">
        <f t="shared" si="60"/>
        <v>0.11016949152542384</v>
      </c>
      <c r="E3704" s="171">
        <v>0</v>
      </c>
    </row>
    <row r="3705" spans="2:5">
      <c r="B3705" t="s">
        <v>6505</v>
      </c>
      <c r="C3705">
        <v>1.18</v>
      </c>
      <c r="D3705">
        <f t="shared" si="60"/>
        <v>-4.8387096774193589E-2</v>
      </c>
      <c r="E3705" s="171">
        <v>0</v>
      </c>
    </row>
    <row r="3706" spans="2:5">
      <c r="B3706" t="s">
        <v>6515</v>
      </c>
      <c r="C3706">
        <v>1.24</v>
      </c>
      <c r="D3706">
        <f t="shared" si="60"/>
        <v>0</v>
      </c>
      <c r="E3706" s="171">
        <v>0</v>
      </c>
    </row>
    <row r="3707" spans="2:5">
      <c r="B3707" t="s">
        <v>6516</v>
      </c>
      <c r="C3707">
        <v>1.24</v>
      </c>
      <c r="D3707">
        <f t="shared" si="60"/>
        <v>-1.5873015873015886E-2</v>
      </c>
      <c r="E3707" s="171">
        <v>0</v>
      </c>
    </row>
    <row r="3708" spans="2:5">
      <c r="B3708" t="s">
        <v>6518</v>
      </c>
      <c r="C3708">
        <v>1.26</v>
      </c>
      <c r="D3708">
        <f t="shared" si="60"/>
        <v>0</v>
      </c>
      <c r="E3708" s="171">
        <v>0</v>
      </c>
    </row>
    <row r="3709" spans="2:5">
      <c r="B3709" t="s">
        <v>6519</v>
      </c>
      <c r="C3709">
        <v>1.26</v>
      </c>
      <c r="D3709">
        <f t="shared" si="60"/>
        <v>0</v>
      </c>
      <c r="E3709" s="171">
        <v>0</v>
      </c>
    </row>
    <row r="3710" spans="2:5">
      <c r="B3710" t="s">
        <v>6520</v>
      </c>
      <c r="C3710">
        <v>1.26</v>
      </c>
      <c r="D3710">
        <f t="shared" si="60"/>
        <v>-3.8167938931297746E-2</v>
      </c>
      <c r="E3710" s="171">
        <v>0</v>
      </c>
    </row>
    <row r="3711" spans="2:5">
      <c r="B3711" t="s">
        <v>6522</v>
      </c>
      <c r="C3711">
        <v>1.31</v>
      </c>
      <c r="D3711">
        <f t="shared" si="60"/>
        <v>-0.12080536912751674</v>
      </c>
      <c r="E3711" s="171">
        <v>0</v>
      </c>
    </row>
    <row r="3712" spans="2:5">
      <c r="B3712" t="s">
        <v>6532</v>
      </c>
      <c r="C3712">
        <v>1.49</v>
      </c>
      <c r="D3712">
        <f t="shared" si="60"/>
        <v>2.0547945205479472E-2</v>
      </c>
      <c r="E3712" s="171">
        <v>0</v>
      </c>
    </row>
    <row r="3713" spans="2:5">
      <c r="B3713" t="s">
        <v>6534</v>
      </c>
      <c r="C3713">
        <v>1.46</v>
      </c>
      <c r="D3713">
        <f t="shared" si="60"/>
        <v>2.0979020979020997E-2</v>
      </c>
      <c r="E3713" s="171">
        <v>0</v>
      </c>
    </row>
    <row r="3714" spans="2:5">
      <c r="B3714" t="s">
        <v>6536</v>
      </c>
      <c r="C3714">
        <v>1.43</v>
      </c>
      <c r="D3714">
        <f t="shared" si="60"/>
        <v>-1.3793103448275874E-2</v>
      </c>
      <c r="E3714" s="171">
        <v>0</v>
      </c>
    </row>
    <row r="3715" spans="2:5">
      <c r="B3715" t="s">
        <v>6541</v>
      </c>
      <c r="C3715">
        <v>1.45</v>
      </c>
      <c r="D3715">
        <f t="shared" ref="D3715:D3778" si="61">(C3715-C3716)/C3716</f>
        <v>4.3165467625899324E-2</v>
      </c>
      <c r="E3715" s="171">
        <v>0</v>
      </c>
    </row>
    <row r="3716" spans="2:5">
      <c r="B3716" t="s">
        <v>6549</v>
      </c>
      <c r="C3716">
        <v>1.39</v>
      </c>
      <c r="D3716">
        <f t="shared" si="61"/>
        <v>-0.10322580645161299</v>
      </c>
      <c r="E3716" s="171">
        <v>0</v>
      </c>
    </row>
    <row r="3717" spans="2:5">
      <c r="B3717" t="s">
        <v>6558</v>
      </c>
      <c r="C3717">
        <v>1.55</v>
      </c>
      <c r="D3717">
        <f t="shared" si="61"/>
        <v>0</v>
      </c>
      <c r="E3717" s="171">
        <v>0</v>
      </c>
    </row>
    <row r="3718" spans="2:5">
      <c r="B3718" t="s">
        <v>6559</v>
      </c>
      <c r="C3718">
        <v>1.55</v>
      </c>
      <c r="D3718">
        <f t="shared" si="61"/>
        <v>-0.16216216216216217</v>
      </c>
      <c r="E3718" s="171">
        <v>0</v>
      </c>
    </row>
    <row r="3719" spans="2:5">
      <c r="B3719" t="s">
        <v>6572</v>
      </c>
      <c r="C3719">
        <v>1.85</v>
      </c>
      <c r="D3719">
        <f t="shared" si="61"/>
        <v>0.15625</v>
      </c>
      <c r="E3719" s="171">
        <v>0</v>
      </c>
    </row>
    <row r="3720" spans="2:5">
      <c r="B3720" t="s">
        <v>6582</v>
      </c>
      <c r="C3720">
        <v>1.6</v>
      </c>
      <c r="D3720">
        <f t="shared" si="61"/>
        <v>-8.571428571428566E-2</v>
      </c>
      <c r="E3720" s="171">
        <v>0</v>
      </c>
    </row>
    <row r="3721" spans="2:5">
      <c r="B3721" t="s">
        <v>6596</v>
      </c>
      <c r="C3721">
        <v>1.75</v>
      </c>
      <c r="D3721">
        <f t="shared" si="61"/>
        <v>0.1437908496732026</v>
      </c>
      <c r="E3721" s="171">
        <v>0</v>
      </c>
    </row>
    <row r="3722" spans="2:5">
      <c r="B3722" t="s">
        <v>6604</v>
      </c>
      <c r="C3722">
        <v>1.53</v>
      </c>
      <c r="D3722">
        <f t="shared" si="61"/>
        <v>0.14179104477611937</v>
      </c>
      <c r="E3722" s="171">
        <v>0</v>
      </c>
    </row>
    <row r="3723" spans="2:5">
      <c r="B3723" t="s">
        <v>6614</v>
      </c>
      <c r="C3723">
        <v>1.34</v>
      </c>
      <c r="D3723">
        <f t="shared" si="61"/>
        <v>-5.6338028169013982E-2</v>
      </c>
      <c r="E3723" s="171">
        <v>0</v>
      </c>
    </row>
    <row r="3724" spans="2:5">
      <c r="B3724" t="s">
        <v>6625</v>
      </c>
      <c r="C3724">
        <v>1.42</v>
      </c>
      <c r="D3724">
        <f t="shared" si="61"/>
        <v>-7.1895424836601371E-2</v>
      </c>
      <c r="E3724" s="171">
        <v>0</v>
      </c>
    </row>
    <row r="3725" spans="2:5">
      <c r="B3725" t="s">
        <v>6631</v>
      </c>
      <c r="C3725">
        <v>1.53</v>
      </c>
      <c r="D3725">
        <f t="shared" si="61"/>
        <v>0</v>
      </c>
      <c r="E3725" s="171">
        <v>0</v>
      </c>
    </row>
    <row r="3726" spans="2:5">
      <c r="B3726" t="s">
        <v>6632</v>
      </c>
      <c r="C3726">
        <v>1.53</v>
      </c>
      <c r="D3726">
        <f t="shared" si="61"/>
        <v>0</v>
      </c>
      <c r="E3726" s="171">
        <v>0</v>
      </c>
    </row>
    <row r="3727" spans="2:5">
      <c r="B3727" t="s">
        <v>6633</v>
      </c>
      <c r="C3727">
        <v>1.53</v>
      </c>
      <c r="D3727">
        <f t="shared" si="61"/>
        <v>3.3783783783783813E-2</v>
      </c>
      <c r="E3727" s="171">
        <v>0</v>
      </c>
    </row>
    <row r="3728" spans="2:5">
      <c r="B3728" t="s">
        <v>6636</v>
      </c>
      <c r="C3728">
        <v>1.48</v>
      </c>
      <c r="D3728">
        <f t="shared" si="61"/>
        <v>-3.8961038961038995E-2</v>
      </c>
      <c r="E3728" s="171">
        <v>0</v>
      </c>
    </row>
    <row r="3729" spans="2:5">
      <c r="B3729" t="s">
        <v>6638</v>
      </c>
      <c r="C3729">
        <v>1.54</v>
      </c>
      <c r="D3729">
        <f t="shared" si="61"/>
        <v>0.10791366906474831</v>
      </c>
      <c r="E3729" s="171">
        <v>0</v>
      </c>
    </row>
    <row r="3730" spans="2:5">
      <c r="B3730" t="s">
        <v>6655</v>
      </c>
      <c r="C3730">
        <v>1.39</v>
      </c>
      <c r="D3730">
        <f t="shared" si="61"/>
        <v>0</v>
      </c>
      <c r="E3730" s="171">
        <v>0</v>
      </c>
    </row>
    <row r="3731" spans="2:5">
      <c r="B3731" t="s">
        <v>6656</v>
      </c>
      <c r="C3731">
        <v>1.39</v>
      </c>
      <c r="D3731">
        <f t="shared" si="61"/>
        <v>-5.442176870748304E-2</v>
      </c>
      <c r="E3731" s="171">
        <v>0</v>
      </c>
    </row>
    <row r="3732" spans="2:5">
      <c r="B3732" t="s">
        <v>6667</v>
      </c>
      <c r="C3732">
        <v>1.47</v>
      </c>
      <c r="D3732">
        <f t="shared" si="61"/>
        <v>-0.10365853658536582</v>
      </c>
      <c r="E3732" s="171">
        <v>0</v>
      </c>
    </row>
    <row r="3733" spans="2:5">
      <c r="B3733" t="s">
        <v>6672</v>
      </c>
      <c r="C3733">
        <v>1.64</v>
      </c>
      <c r="D3733">
        <f t="shared" si="61"/>
        <v>-2.9585798816568074E-2</v>
      </c>
      <c r="E3733" s="171">
        <v>0</v>
      </c>
    </row>
    <row r="3734" spans="2:5">
      <c r="B3734" t="s">
        <v>6675</v>
      </c>
      <c r="C3734">
        <v>1.69</v>
      </c>
      <c r="D3734">
        <f t="shared" si="61"/>
        <v>-5.0561797752809036E-2</v>
      </c>
      <c r="E3734" s="171">
        <v>0</v>
      </c>
    </row>
    <row r="3735" spans="2:5">
      <c r="B3735" t="s">
        <v>6686</v>
      </c>
      <c r="C3735">
        <v>1.78</v>
      </c>
      <c r="D3735">
        <f t="shared" si="61"/>
        <v>-5.5865921787709542E-3</v>
      </c>
      <c r="E3735" s="171">
        <v>0</v>
      </c>
    </row>
    <row r="3736" spans="2:5">
      <c r="B3736" t="s">
        <v>6688</v>
      </c>
      <c r="C3736">
        <v>1.79</v>
      </c>
      <c r="D3736">
        <f t="shared" si="61"/>
        <v>-5.2910052910052845E-2</v>
      </c>
      <c r="E3736" s="171">
        <v>0</v>
      </c>
    </row>
    <row r="3737" spans="2:5">
      <c r="B3737" t="s">
        <v>6692</v>
      </c>
      <c r="C3737">
        <v>1.89</v>
      </c>
      <c r="D3737">
        <f t="shared" si="61"/>
        <v>0</v>
      </c>
      <c r="E3737" s="171">
        <v>0</v>
      </c>
    </row>
    <row r="3738" spans="2:5">
      <c r="B3738" t="s">
        <v>6693</v>
      </c>
      <c r="C3738">
        <v>1.89</v>
      </c>
      <c r="D3738">
        <f t="shared" si="61"/>
        <v>-0.14090909090909101</v>
      </c>
      <c r="E3738" s="171">
        <v>0</v>
      </c>
    </row>
    <row r="3739" spans="2:5">
      <c r="B3739" t="s">
        <v>6698</v>
      </c>
      <c r="C3739">
        <v>2.2000000000000002</v>
      </c>
      <c r="D3739">
        <f t="shared" si="61"/>
        <v>8.9108910891089188E-2</v>
      </c>
      <c r="E3739" s="171">
        <v>0</v>
      </c>
    </row>
    <row r="3740" spans="2:5">
      <c r="B3740" t="s">
        <v>6701</v>
      </c>
      <c r="C3740">
        <v>2.02</v>
      </c>
      <c r="D3740">
        <f t="shared" si="61"/>
        <v>0.11602209944751379</v>
      </c>
      <c r="E3740" s="171">
        <v>0</v>
      </c>
    </row>
    <row r="3741" spans="2:5">
      <c r="B3741" t="s">
        <v>6711</v>
      </c>
      <c r="C3741">
        <v>1.81</v>
      </c>
      <c r="D3741">
        <f t="shared" si="61"/>
        <v>1.6853932584269676E-2</v>
      </c>
      <c r="E3741" s="171">
        <v>0</v>
      </c>
    </row>
    <row r="3742" spans="2:5">
      <c r="B3742" t="s">
        <v>6714</v>
      </c>
      <c r="C3742">
        <v>1.78</v>
      </c>
      <c r="D3742">
        <f t="shared" si="61"/>
        <v>-3.260869565217394E-2</v>
      </c>
      <c r="E3742" s="171">
        <v>0</v>
      </c>
    </row>
    <row r="3743" spans="2:5">
      <c r="B3743" t="s">
        <v>6727</v>
      </c>
      <c r="C3743">
        <v>1.84</v>
      </c>
      <c r="D3743">
        <f t="shared" si="61"/>
        <v>-0.13207547169811321</v>
      </c>
      <c r="E3743" s="171">
        <v>0</v>
      </c>
    </row>
    <row r="3744" spans="2:5">
      <c r="B3744" t="s">
        <v>6759</v>
      </c>
      <c r="C3744">
        <v>2.12</v>
      </c>
      <c r="D3744">
        <f t="shared" si="61"/>
        <v>0.15846994535519127</v>
      </c>
      <c r="E3744" s="171">
        <v>0</v>
      </c>
    </row>
    <row r="3745" spans="2:5">
      <c r="B3745" t="s">
        <v>6764</v>
      </c>
      <c r="C3745">
        <v>1.83</v>
      </c>
      <c r="D3745">
        <f t="shared" si="61"/>
        <v>0</v>
      </c>
      <c r="E3745" s="171">
        <v>0</v>
      </c>
    </row>
    <row r="3746" spans="2:5">
      <c r="B3746" t="s">
        <v>6765</v>
      </c>
      <c r="C3746">
        <v>1.83</v>
      </c>
      <c r="D3746">
        <f t="shared" si="61"/>
        <v>-8.4999999999999964E-2</v>
      </c>
      <c r="E3746" s="171">
        <v>0</v>
      </c>
    </row>
    <row r="3747" spans="2:5">
      <c r="B3747" t="s">
        <v>6769</v>
      </c>
      <c r="C3747">
        <v>2</v>
      </c>
      <c r="D3747">
        <f t="shared" si="61"/>
        <v>0.11731843575418992</v>
      </c>
      <c r="E3747" s="171">
        <v>0</v>
      </c>
    </row>
    <row r="3748" spans="2:5">
      <c r="B3748" t="s">
        <v>6774</v>
      </c>
      <c r="C3748">
        <v>1.79</v>
      </c>
      <c r="D3748">
        <f t="shared" si="61"/>
        <v>-1.1049723756906087E-2</v>
      </c>
      <c r="E3748" s="171">
        <v>0</v>
      </c>
    </row>
    <row r="3749" spans="2:5">
      <c r="B3749" t="s">
        <v>6786</v>
      </c>
      <c r="C3749">
        <v>1.81</v>
      </c>
      <c r="D3749">
        <f t="shared" si="61"/>
        <v>-2.6881720430107548E-2</v>
      </c>
      <c r="E3749" s="171">
        <v>0</v>
      </c>
    </row>
    <row r="3750" spans="2:5">
      <c r="B3750" t="s">
        <v>6788</v>
      </c>
      <c r="C3750">
        <v>1.86</v>
      </c>
      <c r="D3750">
        <f t="shared" si="61"/>
        <v>-5.1020408163265238E-2</v>
      </c>
      <c r="E3750" s="171">
        <v>0</v>
      </c>
    </row>
    <row r="3751" spans="2:5">
      <c r="B3751" t="s">
        <v>6790</v>
      </c>
      <c r="C3751">
        <v>1.96</v>
      </c>
      <c r="D3751">
        <f t="shared" si="61"/>
        <v>0</v>
      </c>
      <c r="E3751" s="171">
        <v>0</v>
      </c>
    </row>
    <row r="3752" spans="2:5">
      <c r="B3752" t="s">
        <v>6791</v>
      </c>
      <c r="C3752">
        <v>1.96</v>
      </c>
      <c r="D3752">
        <f t="shared" si="61"/>
        <v>0.12643678160919539</v>
      </c>
      <c r="E3752" s="171">
        <v>0</v>
      </c>
    </row>
    <row r="3753" spans="2:5">
      <c r="B3753" t="s">
        <v>6809</v>
      </c>
      <c r="C3753">
        <v>1.74</v>
      </c>
      <c r="D3753">
        <f t="shared" si="61"/>
        <v>-4.3956043956043994E-2</v>
      </c>
      <c r="E3753" s="171">
        <v>0</v>
      </c>
    </row>
    <row r="3754" spans="2:5">
      <c r="B3754" t="s">
        <v>6812</v>
      </c>
      <c r="C3754">
        <v>1.82</v>
      </c>
      <c r="D3754">
        <f t="shared" si="61"/>
        <v>2.8248587570621493E-2</v>
      </c>
      <c r="E3754" s="171">
        <v>0</v>
      </c>
    </row>
    <row r="3755" spans="2:5">
      <c r="B3755" t="s">
        <v>6822</v>
      </c>
      <c r="C3755">
        <v>1.77</v>
      </c>
      <c r="D3755">
        <f t="shared" si="61"/>
        <v>-4.324324324324328E-2</v>
      </c>
      <c r="E3755" s="171">
        <v>0</v>
      </c>
    </row>
    <row r="3756" spans="2:5">
      <c r="B3756" t="s">
        <v>6826</v>
      </c>
      <c r="C3756">
        <v>1.85</v>
      </c>
      <c r="D3756">
        <f t="shared" si="61"/>
        <v>-2.1164021164021066E-2</v>
      </c>
      <c r="E3756" s="171">
        <v>0</v>
      </c>
    </row>
    <row r="3757" spans="2:5">
      <c r="B3757" t="s">
        <v>6828</v>
      </c>
      <c r="C3757">
        <v>1.89</v>
      </c>
      <c r="D3757">
        <f t="shared" si="61"/>
        <v>-5.5000000000000049E-2</v>
      </c>
      <c r="E3757" s="171">
        <v>0</v>
      </c>
    </row>
    <row r="3758" spans="2:5">
      <c r="B3758" t="s">
        <v>6831</v>
      </c>
      <c r="C3758">
        <v>2</v>
      </c>
      <c r="D3758">
        <f t="shared" si="61"/>
        <v>2.5641025641025664E-2</v>
      </c>
      <c r="E3758" s="171">
        <v>0</v>
      </c>
    </row>
    <row r="3759" spans="2:5">
      <c r="B3759" t="s">
        <v>6837</v>
      </c>
      <c r="C3759">
        <v>1.95</v>
      </c>
      <c r="D3759">
        <f t="shared" si="61"/>
        <v>0.82242990654205594</v>
      </c>
      <c r="E3759" s="171">
        <v>0</v>
      </c>
    </row>
    <row r="3760" spans="2:5">
      <c r="B3760" t="s">
        <v>6893</v>
      </c>
      <c r="C3760">
        <v>1.07</v>
      </c>
      <c r="D3760">
        <f t="shared" si="61"/>
        <v>0</v>
      </c>
      <c r="E3760" s="171">
        <v>0</v>
      </c>
    </row>
    <row r="3761" spans="2:5">
      <c r="B3761" t="s">
        <v>6894</v>
      </c>
      <c r="C3761">
        <v>1.07</v>
      </c>
      <c r="D3761">
        <f t="shared" si="61"/>
        <v>-2.7272727272727296E-2</v>
      </c>
      <c r="E3761" s="171">
        <v>0</v>
      </c>
    </row>
    <row r="3762" spans="2:5">
      <c r="B3762" t="s">
        <v>6898</v>
      </c>
      <c r="C3762">
        <v>1.1000000000000001</v>
      </c>
      <c r="D3762">
        <f t="shared" si="61"/>
        <v>0</v>
      </c>
      <c r="E3762" s="171">
        <v>0</v>
      </c>
    </row>
    <row r="3763" spans="2:5">
      <c r="B3763" t="s">
        <v>6899</v>
      </c>
      <c r="C3763">
        <v>1.1000000000000001</v>
      </c>
      <c r="D3763">
        <f t="shared" si="61"/>
        <v>-0.11290322580645154</v>
      </c>
      <c r="E3763" s="171">
        <v>0</v>
      </c>
    </row>
    <row r="3764" spans="2:5">
      <c r="B3764" t="s">
        <v>6906</v>
      </c>
      <c r="C3764">
        <v>1.24</v>
      </c>
      <c r="D3764">
        <f t="shared" si="61"/>
        <v>-5.3435114503816841E-2</v>
      </c>
      <c r="E3764" s="171">
        <v>0</v>
      </c>
    </row>
    <row r="3765" spans="2:5">
      <c r="B3765" t="s">
        <v>6913</v>
      </c>
      <c r="C3765">
        <v>1.31</v>
      </c>
      <c r="D3765">
        <f t="shared" si="61"/>
        <v>-9.0277777777777707E-2</v>
      </c>
      <c r="E3765" s="171">
        <v>0</v>
      </c>
    </row>
    <row r="3766" spans="2:5">
      <c r="B3766" t="s">
        <v>6926</v>
      </c>
      <c r="C3766">
        <v>1.44</v>
      </c>
      <c r="D3766">
        <f t="shared" si="61"/>
        <v>-5.8823529411764754E-2</v>
      </c>
      <c r="E3766" s="171">
        <v>0</v>
      </c>
    </row>
    <row r="3767" spans="2:5">
      <c r="B3767" t="s">
        <v>6931</v>
      </c>
      <c r="C3767">
        <v>1.53</v>
      </c>
      <c r="D3767">
        <f t="shared" si="61"/>
        <v>1.3245033112582794E-2</v>
      </c>
      <c r="E3767" s="171">
        <v>0</v>
      </c>
    </row>
    <row r="3768" spans="2:5">
      <c r="B3768" t="s">
        <v>6933</v>
      </c>
      <c r="C3768">
        <v>1.51</v>
      </c>
      <c r="D3768">
        <f t="shared" si="61"/>
        <v>0</v>
      </c>
      <c r="E3768" s="171">
        <v>0</v>
      </c>
    </row>
    <row r="3769" spans="2:5">
      <c r="B3769" t="s">
        <v>6934</v>
      </c>
      <c r="C3769">
        <v>1.51</v>
      </c>
      <c r="D3769">
        <f t="shared" si="61"/>
        <v>-1.9480519480519497E-2</v>
      </c>
      <c r="E3769" s="171">
        <v>0</v>
      </c>
    </row>
    <row r="3770" spans="2:5">
      <c r="B3770" t="s">
        <v>6936</v>
      </c>
      <c r="C3770">
        <v>1.54</v>
      </c>
      <c r="D3770">
        <f t="shared" si="61"/>
        <v>0</v>
      </c>
      <c r="E3770" s="171">
        <v>0</v>
      </c>
    </row>
    <row r="3771" spans="2:5">
      <c r="B3771" t="s">
        <v>6937</v>
      </c>
      <c r="C3771">
        <v>1.54</v>
      </c>
      <c r="D3771">
        <f t="shared" si="61"/>
        <v>7.6923076923076997E-2</v>
      </c>
      <c r="E3771" s="171">
        <v>0</v>
      </c>
    </row>
    <row r="3772" spans="2:5">
      <c r="B3772" t="s">
        <v>6941</v>
      </c>
      <c r="C3772">
        <v>1.43</v>
      </c>
      <c r="D3772">
        <f t="shared" si="61"/>
        <v>0</v>
      </c>
      <c r="E3772" s="171">
        <v>0</v>
      </c>
    </row>
    <row r="3773" spans="2:5">
      <c r="B3773" t="s">
        <v>6947</v>
      </c>
      <c r="C3773">
        <v>1.43</v>
      </c>
      <c r="D3773">
        <f t="shared" si="61"/>
        <v>4.3795620437956075E-2</v>
      </c>
      <c r="E3773" s="171">
        <v>0</v>
      </c>
    </row>
    <row r="3774" spans="2:5">
      <c r="B3774" t="s">
        <v>6949</v>
      </c>
      <c r="C3774">
        <v>1.37</v>
      </c>
      <c r="D3774">
        <f t="shared" si="61"/>
        <v>3.0075187969924838E-2</v>
      </c>
      <c r="E3774" s="171">
        <v>0</v>
      </c>
    </row>
    <row r="3775" spans="2:5">
      <c r="B3775" t="s">
        <v>6954</v>
      </c>
      <c r="C3775">
        <v>1.33</v>
      </c>
      <c r="D3775">
        <f t="shared" si="61"/>
        <v>-2.2058823529411783E-2</v>
      </c>
      <c r="E3775" s="171">
        <v>0</v>
      </c>
    </row>
    <row r="3776" spans="2:5">
      <c r="B3776" t="s">
        <v>6958</v>
      </c>
      <c r="C3776">
        <v>1.36</v>
      </c>
      <c r="D3776">
        <f t="shared" si="61"/>
        <v>-0.15</v>
      </c>
      <c r="E3776" s="171">
        <v>0</v>
      </c>
    </row>
    <row r="3777" spans="2:5">
      <c r="B3777" t="s">
        <v>6965</v>
      </c>
      <c r="C3777">
        <v>1.6</v>
      </c>
      <c r="D3777">
        <f t="shared" si="61"/>
        <v>8.1081081081081155E-2</v>
      </c>
      <c r="E3777" s="171">
        <v>0</v>
      </c>
    </row>
    <row r="3778" spans="2:5">
      <c r="B3778" t="s">
        <v>6969</v>
      </c>
      <c r="C3778">
        <v>1.48</v>
      </c>
      <c r="D3778">
        <f t="shared" si="61"/>
        <v>0.12121212121212115</v>
      </c>
      <c r="E3778" s="171">
        <v>0</v>
      </c>
    </row>
    <row r="3779" spans="2:5">
      <c r="B3779" t="s">
        <v>6978</v>
      </c>
      <c r="C3779">
        <v>1.32</v>
      </c>
      <c r="D3779">
        <f t="shared" ref="D3779:D3842" si="62">(C3779-C3780)/C3780</f>
        <v>0.11864406779661028</v>
      </c>
      <c r="E3779" s="171">
        <v>0</v>
      </c>
    </row>
    <row r="3780" spans="2:5">
      <c r="B3780" t="s">
        <v>6987</v>
      </c>
      <c r="C3780">
        <v>1.18</v>
      </c>
      <c r="D3780">
        <f t="shared" si="62"/>
        <v>8.2568807339449407E-2</v>
      </c>
      <c r="E3780" s="171">
        <v>0</v>
      </c>
    </row>
    <row r="3781" spans="2:5">
      <c r="B3781" t="s">
        <v>7007</v>
      </c>
      <c r="C3781">
        <v>1.0900000000000001</v>
      </c>
      <c r="D3781">
        <f t="shared" si="62"/>
        <v>0</v>
      </c>
      <c r="E3781" s="171">
        <v>0</v>
      </c>
    </row>
    <row r="3782" spans="2:5">
      <c r="B3782" t="s">
        <v>7008</v>
      </c>
      <c r="C3782">
        <v>1.0900000000000001</v>
      </c>
      <c r="D3782">
        <f t="shared" si="62"/>
        <v>0</v>
      </c>
      <c r="E3782" s="171">
        <v>0</v>
      </c>
    </row>
    <row r="3783" spans="2:5">
      <c r="B3783" t="s">
        <v>7009</v>
      </c>
      <c r="C3783">
        <v>1.0900000000000001</v>
      </c>
      <c r="D3783">
        <f t="shared" si="62"/>
        <v>2.8301886792452855E-2</v>
      </c>
      <c r="E3783" s="171">
        <v>0</v>
      </c>
    </row>
    <row r="3784" spans="2:5">
      <c r="B3784" t="s">
        <v>7011</v>
      </c>
      <c r="C3784">
        <v>1.06</v>
      </c>
      <c r="D3784">
        <f t="shared" si="62"/>
        <v>6.0000000000000053E-2</v>
      </c>
      <c r="E3784" s="171">
        <v>0</v>
      </c>
    </row>
    <row r="3785" spans="2:5">
      <c r="B3785" t="s">
        <v>7015</v>
      </c>
      <c r="C3785">
        <v>1</v>
      </c>
      <c r="D3785">
        <f t="shared" si="62"/>
        <v>0.13636363636363635</v>
      </c>
      <c r="E3785" s="171">
        <v>0</v>
      </c>
    </row>
    <row r="3786" spans="2:5">
      <c r="B3786" t="s">
        <v>7023</v>
      </c>
      <c r="C3786">
        <v>0.88</v>
      </c>
      <c r="D3786">
        <f t="shared" si="62"/>
        <v>-0.15384615384615388</v>
      </c>
      <c r="E3786" s="171">
        <v>0</v>
      </c>
    </row>
    <row r="3787" spans="2:5">
      <c r="B3787" t="s">
        <v>7031</v>
      </c>
      <c r="C3787">
        <v>1.04</v>
      </c>
      <c r="D3787">
        <f t="shared" si="62"/>
        <v>-7.9646017699114932E-2</v>
      </c>
      <c r="E3787" s="171">
        <v>0</v>
      </c>
    </row>
    <row r="3788" spans="2:5">
      <c r="B3788" t="s">
        <v>7036</v>
      </c>
      <c r="C3788">
        <v>1.1299999999999999</v>
      </c>
      <c r="D3788">
        <f t="shared" si="62"/>
        <v>0</v>
      </c>
      <c r="E3788" s="171">
        <v>0</v>
      </c>
    </row>
    <row r="3789" spans="2:5">
      <c r="B3789" t="s">
        <v>7037</v>
      </c>
      <c r="C3789">
        <v>1.1299999999999999</v>
      </c>
      <c r="D3789">
        <f t="shared" si="62"/>
        <v>0</v>
      </c>
      <c r="E3789" s="171">
        <v>0</v>
      </c>
    </row>
    <row r="3790" spans="2:5">
      <c r="B3790" t="s">
        <v>7038</v>
      </c>
      <c r="C3790">
        <v>1.1299999999999999</v>
      </c>
      <c r="D3790">
        <f t="shared" si="62"/>
        <v>-4.2372881355932243E-2</v>
      </c>
      <c r="E3790" s="171">
        <v>0</v>
      </c>
    </row>
    <row r="3791" spans="2:5">
      <c r="B3791" t="s">
        <v>7045</v>
      </c>
      <c r="C3791">
        <v>1.18</v>
      </c>
      <c r="D3791">
        <f t="shared" si="62"/>
        <v>3.5087719298245647E-2</v>
      </c>
      <c r="E3791" s="171">
        <v>0</v>
      </c>
    </row>
    <row r="3792" spans="2:5">
      <c r="B3792" t="s">
        <v>7052</v>
      </c>
      <c r="C3792">
        <v>1.1399999999999999</v>
      </c>
      <c r="D3792">
        <f t="shared" si="62"/>
        <v>6.5420560747663392E-2</v>
      </c>
      <c r="E3792" s="171">
        <v>0</v>
      </c>
    </row>
    <row r="3793" spans="2:5">
      <c r="B3793" t="s">
        <v>7057</v>
      </c>
      <c r="C3793">
        <v>1.07</v>
      </c>
      <c r="D3793">
        <f t="shared" si="62"/>
        <v>-7.7586206896551602E-2</v>
      </c>
      <c r="E3793" s="171">
        <v>0</v>
      </c>
    </row>
    <row r="3794" spans="2:5">
      <c r="B3794" t="s">
        <v>7063</v>
      </c>
      <c r="C3794">
        <v>1.1599999999999999</v>
      </c>
      <c r="D3794">
        <f t="shared" si="62"/>
        <v>0</v>
      </c>
      <c r="E3794" s="171">
        <v>0</v>
      </c>
    </row>
    <row r="3795" spans="2:5">
      <c r="B3795" t="s">
        <v>7064</v>
      </c>
      <c r="C3795">
        <v>1.1599999999999999</v>
      </c>
      <c r="D3795">
        <f t="shared" si="62"/>
        <v>-8.5470085470085548E-3</v>
      </c>
      <c r="E3795" s="171">
        <v>0</v>
      </c>
    </row>
    <row r="3796" spans="2:5">
      <c r="B3796" t="s">
        <v>7066</v>
      </c>
      <c r="C3796">
        <v>1.17</v>
      </c>
      <c r="D3796">
        <f t="shared" si="62"/>
        <v>-4.8780487804878092E-2</v>
      </c>
      <c r="E3796" s="171">
        <v>0</v>
      </c>
    </row>
    <row r="3797" spans="2:5">
      <c r="B3797" t="s">
        <v>7076</v>
      </c>
      <c r="C3797">
        <v>1.23</v>
      </c>
      <c r="D3797">
        <f t="shared" si="62"/>
        <v>-5.3846153846153891E-2</v>
      </c>
      <c r="E3797" s="171">
        <v>0</v>
      </c>
    </row>
    <row r="3798" spans="2:5">
      <c r="B3798" t="s">
        <v>7083</v>
      </c>
      <c r="C3798">
        <v>1.3</v>
      </c>
      <c r="D3798">
        <f t="shared" si="62"/>
        <v>-0.1333333333333333</v>
      </c>
      <c r="E3798" s="171">
        <v>0</v>
      </c>
    </row>
    <row r="3799" spans="2:5">
      <c r="B3799" t="s">
        <v>7088</v>
      </c>
      <c r="C3799">
        <v>1.5</v>
      </c>
      <c r="D3799">
        <f t="shared" si="62"/>
        <v>-3.2258064516129059E-2</v>
      </c>
      <c r="E3799" s="171">
        <v>0</v>
      </c>
    </row>
    <row r="3800" spans="2:5">
      <c r="B3800" t="s">
        <v>7093</v>
      </c>
      <c r="C3800">
        <v>1.55</v>
      </c>
      <c r="D3800">
        <f t="shared" si="62"/>
        <v>-0.16216216216216217</v>
      </c>
      <c r="E3800" s="171">
        <v>0</v>
      </c>
    </row>
    <row r="3801" spans="2:5">
      <c r="B3801" t="s">
        <v>7124</v>
      </c>
      <c r="C3801">
        <v>1.85</v>
      </c>
      <c r="D3801">
        <f t="shared" si="62"/>
        <v>0</v>
      </c>
      <c r="E3801" s="171">
        <v>0</v>
      </c>
    </row>
    <row r="3802" spans="2:5">
      <c r="B3802" t="s">
        <v>7125</v>
      </c>
      <c r="C3802">
        <v>1.85</v>
      </c>
      <c r="D3802">
        <f t="shared" si="62"/>
        <v>-2.6315789473684119E-2</v>
      </c>
      <c r="E3802" s="171">
        <v>0</v>
      </c>
    </row>
    <row r="3803" spans="2:5">
      <c r="B3803" t="s">
        <v>7133</v>
      </c>
      <c r="C3803">
        <v>1.9</v>
      </c>
      <c r="D3803">
        <f t="shared" si="62"/>
        <v>-5.2356020942408424E-3</v>
      </c>
      <c r="E3803" s="171">
        <v>0</v>
      </c>
    </row>
    <row r="3804" spans="2:5">
      <c r="B3804" t="s">
        <v>7141</v>
      </c>
      <c r="C3804">
        <v>1.91</v>
      </c>
      <c r="D3804">
        <f t="shared" si="62"/>
        <v>0</v>
      </c>
      <c r="E3804" s="171">
        <v>0</v>
      </c>
    </row>
    <row r="3805" spans="2:5">
      <c r="B3805" t="s">
        <v>7142</v>
      </c>
      <c r="C3805">
        <v>1.91</v>
      </c>
      <c r="D3805">
        <f t="shared" si="62"/>
        <v>2.688172043010743E-2</v>
      </c>
      <c r="E3805" s="171">
        <v>0</v>
      </c>
    </row>
    <row r="3806" spans="2:5">
      <c r="B3806" t="s">
        <v>7146</v>
      </c>
      <c r="C3806">
        <v>1.86</v>
      </c>
      <c r="D3806">
        <f t="shared" si="62"/>
        <v>0</v>
      </c>
      <c r="E3806" s="171">
        <v>0</v>
      </c>
    </row>
    <row r="3807" spans="2:5">
      <c r="B3807" t="s">
        <v>7147</v>
      </c>
      <c r="C3807">
        <v>1.86</v>
      </c>
      <c r="D3807">
        <f t="shared" si="62"/>
        <v>-4.1237113402061779E-2</v>
      </c>
      <c r="E3807" s="171">
        <v>0</v>
      </c>
    </row>
    <row r="3808" spans="2:5">
      <c r="B3808" t="s">
        <v>7159</v>
      </c>
      <c r="C3808">
        <v>1.94</v>
      </c>
      <c r="D3808">
        <f t="shared" si="62"/>
        <v>-3.4825870646766094E-2</v>
      </c>
      <c r="E3808" s="171">
        <v>0</v>
      </c>
    </row>
    <row r="3809" spans="2:5">
      <c r="B3809" t="s">
        <v>7163</v>
      </c>
      <c r="C3809">
        <v>2.0099999999999998</v>
      </c>
      <c r="D3809">
        <f t="shared" si="62"/>
        <v>8.0645161290322412E-2</v>
      </c>
      <c r="E3809" s="171">
        <v>0</v>
      </c>
    </row>
    <row r="3810" spans="2:5">
      <c r="B3810" t="s">
        <v>7174</v>
      </c>
      <c r="C3810">
        <v>1.86</v>
      </c>
      <c r="D3810">
        <f t="shared" si="62"/>
        <v>0.12048192771084348</v>
      </c>
      <c r="E3810" s="171">
        <v>0</v>
      </c>
    </row>
    <row r="3811" spans="2:5">
      <c r="B3811" t="s">
        <v>7181</v>
      </c>
      <c r="C3811">
        <v>1.66</v>
      </c>
      <c r="D3811">
        <f t="shared" si="62"/>
        <v>6.0606060606060667E-3</v>
      </c>
      <c r="E3811" s="171">
        <v>0</v>
      </c>
    </row>
    <row r="3812" spans="2:5">
      <c r="B3812" t="s">
        <v>7186</v>
      </c>
      <c r="C3812">
        <v>1.65</v>
      </c>
      <c r="D3812">
        <f t="shared" si="62"/>
        <v>0.10738255033557041</v>
      </c>
      <c r="E3812" s="171">
        <v>0</v>
      </c>
    </row>
    <row r="3813" spans="2:5">
      <c r="B3813" t="s">
        <v>7197</v>
      </c>
      <c r="C3813">
        <v>1.49</v>
      </c>
      <c r="D3813">
        <f t="shared" si="62"/>
        <v>-6.6666666666666723E-3</v>
      </c>
      <c r="E3813" s="171">
        <v>0</v>
      </c>
    </row>
    <row r="3814" spans="2:5">
      <c r="B3814" t="s">
        <v>7199</v>
      </c>
      <c r="C3814">
        <v>1.5</v>
      </c>
      <c r="D3814">
        <f t="shared" si="62"/>
        <v>0</v>
      </c>
      <c r="E3814" s="171">
        <v>0</v>
      </c>
    </row>
    <row r="3815" spans="2:5">
      <c r="B3815" t="s">
        <v>7200</v>
      </c>
      <c r="C3815">
        <v>1.5</v>
      </c>
      <c r="D3815">
        <f t="shared" si="62"/>
        <v>2.0408163265306142E-2</v>
      </c>
      <c r="E3815" s="171">
        <v>0</v>
      </c>
    </row>
    <row r="3816" spans="2:5">
      <c r="B3816" t="s">
        <v>7202</v>
      </c>
      <c r="C3816">
        <v>1.47</v>
      </c>
      <c r="D3816">
        <f t="shared" si="62"/>
        <v>-2.0000000000000018E-2</v>
      </c>
      <c r="E3816" s="171">
        <v>0</v>
      </c>
    </row>
    <row r="3817" spans="2:5">
      <c r="B3817" t="s">
        <v>7212</v>
      </c>
      <c r="C3817">
        <v>1.5</v>
      </c>
      <c r="D3817">
        <f t="shared" si="62"/>
        <v>-1.9607843137254919E-2</v>
      </c>
      <c r="E3817" s="171">
        <v>0</v>
      </c>
    </row>
    <row r="3818" spans="2:5">
      <c r="B3818" t="s">
        <v>7215</v>
      </c>
      <c r="C3818">
        <v>1.53</v>
      </c>
      <c r="D3818">
        <f t="shared" si="62"/>
        <v>-3.1645569620253194E-2</v>
      </c>
      <c r="E3818" s="171">
        <v>0</v>
      </c>
    </row>
    <row r="3819" spans="2:5">
      <c r="B3819" t="s">
        <v>7219</v>
      </c>
      <c r="C3819">
        <v>1.58</v>
      </c>
      <c r="D3819">
        <f t="shared" si="62"/>
        <v>-7.6023391812865437E-2</v>
      </c>
      <c r="E3819" s="171">
        <v>0</v>
      </c>
    </row>
    <row r="3820" spans="2:5">
      <c r="B3820" t="s">
        <v>7228</v>
      </c>
      <c r="C3820">
        <v>1.71</v>
      </c>
      <c r="D3820">
        <f t="shared" si="62"/>
        <v>3.0120481927710871E-2</v>
      </c>
      <c r="E3820" s="171">
        <v>0</v>
      </c>
    </row>
    <row r="3821" spans="2:5">
      <c r="B3821" t="s">
        <v>7232</v>
      </c>
      <c r="C3821">
        <v>1.66</v>
      </c>
      <c r="D3821">
        <f t="shared" si="62"/>
        <v>4.4025157232704303E-2</v>
      </c>
      <c r="E3821" s="171">
        <v>0</v>
      </c>
    </row>
    <row r="3822" spans="2:5">
      <c r="B3822" t="s">
        <v>7237</v>
      </c>
      <c r="C3822">
        <v>1.59</v>
      </c>
      <c r="D3822">
        <f t="shared" si="62"/>
        <v>1.2738853503184724E-2</v>
      </c>
      <c r="E3822" s="171">
        <v>0</v>
      </c>
    </row>
    <row r="3823" spans="2:5">
      <c r="B3823" t="s">
        <v>7243</v>
      </c>
      <c r="C3823">
        <v>1.57</v>
      </c>
      <c r="D3823">
        <f t="shared" si="62"/>
        <v>-1.2578616352201269E-2</v>
      </c>
      <c r="E3823" s="171">
        <v>0</v>
      </c>
    </row>
    <row r="3824" spans="2:5">
      <c r="B3824" t="s">
        <v>7255</v>
      </c>
      <c r="C3824">
        <v>1.59</v>
      </c>
      <c r="D3824">
        <f t="shared" si="62"/>
        <v>-1.2422360248447215E-2</v>
      </c>
      <c r="E3824" s="171">
        <v>0</v>
      </c>
    </row>
    <row r="3825" spans="2:5">
      <c r="B3825" t="s">
        <v>7258</v>
      </c>
      <c r="C3825">
        <v>1.61</v>
      </c>
      <c r="D3825">
        <f t="shared" si="62"/>
        <v>-0.14814814814814806</v>
      </c>
      <c r="E3825" s="171">
        <v>0</v>
      </c>
    </row>
    <row r="3826" spans="2:5">
      <c r="B3826" t="s">
        <v>7265</v>
      </c>
      <c r="C3826">
        <v>1.89</v>
      </c>
      <c r="D3826">
        <f t="shared" si="62"/>
        <v>0</v>
      </c>
      <c r="E3826" s="171">
        <v>0</v>
      </c>
    </row>
    <row r="3827" spans="2:5">
      <c r="B3827" t="s">
        <v>7266</v>
      </c>
      <c r="C3827">
        <v>1.89</v>
      </c>
      <c r="D3827">
        <f t="shared" si="62"/>
        <v>-4.0609137055837602E-2</v>
      </c>
      <c r="E3827" s="171">
        <v>0</v>
      </c>
    </row>
    <row r="3828" spans="2:5">
      <c r="B3828" t="s">
        <v>7269</v>
      </c>
      <c r="C3828">
        <v>1.97</v>
      </c>
      <c r="D3828">
        <f t="shared" si="62"/>
        <v>-1.0050251256281416E-2</v>
      </c>
      <c r="E3828" s="171">
        <v>0</v>
      </c>
    </row>
    <row r="3829" spans="2:5">
      <c r="B3829" t="s">
        <v>7271</v>
      </c>
      <c r="C3829">
        <v>1.99</v>
      </c>
      <c r="D3829">
        <f t="shared" si="62"/>
        <v>1.5306122448979605E-2</v>
      </c>
      <c r="E3829" s="171">
        <v>0</v>
      </c>
    </row>
    <row r="3830" spans="2:5">
      <c r="B3830" t="s">
        <v>7274</v>
      </c>
      <c r="C3830">
        <v>1.96</v>
      </c>
      <c r="D3830">
        <f t="shared" si="62"/>
        <v>-5.0761421319797002E-3</v>
      </c>
      <c r="E3830" s="171">
        <v>0</v>
      </c>
    </row>
    <row r="3831" spans="2:5">
      <c r="B3831" t="s">
        <v>7276</v>
      </c>
      <c r="C3831">
        <v>1.97</v>
      </c>
      <c r="D3831">
        <f t="shared" si="62"/>
        <v>-4.830917874396129E-2</v>
      </c>
      <c r="E3831" s="171">
        <v>0</v>
      </c>
    </row>
    <row r="3832" spans="2:5">
      <c r="B3832" t="s">
        <v>7280</v>
      </c>
      <c r="C3832">
        <v>2.0699999999999998</v>
      </c>
      <c r="D3832">
        <f t="shared" si="62"/>
        <v>-1.4285714285714403E-2</v>
      </c>
      <c r="E3832" s="171">
        <v>0</v>
      </c>
    </row>
    <row r="3833" spans="2:5">
      <c r="B3833" t="s">
        <v>7293</v>
      </c>
      <c r="C3833">
        <v>2.1</v>
      </c>
      <c r="D3833">
        <f t="shared" si="62"/>
        <v>0</v>
      </c>
      <c r="E3833" s="171">
        <v>0</v>
      </c>
    </row>
    <row r="3834" spans="2:5">
      <c r="B3834" t="s">
        <v>7294</v>
      </c>
      <c r="C3834">
        <v>2.1</v>
      </c>
      <c r="D3834">
        <f t="shared" si="62"/>
        <v>0</v>
      </c>
      <c r="E3834" s="171">
        <v>0</v>
      </c>
    </row>
    <row r="3835" spans="2:5">
      <c r="B3835" t="s">
        <v>7295</v>
      </c>
      <c r="C3835">
        <v>2.1</v>
      </c>
      <c r="D3835">
        <f t="shared" si="62"/>
        <v>0</v>
      </c>
      <c r="E3835" s="171">
        <v>0</v>
      </c>
    </row>
    <row r="3836" spans="2:5">
      <c r="B3836" t="s">
        <v>7296</v>
      </c>
      <c r="C3836">
        <v>2.1</v>
      </c>
      <c r="D3836">
        <f t="shared" si="62"/>
        <v>0</v>
      </c>
      <c r="E3836" s="171">
        <v>0</v>
      </c>
    </row>
    <row r="3837" spans="2:5">
      <c r="B3837" t="s">
        <v>7297</v>
      </c>
      <c r="C3837">
        <v>2.1</v>
      </c>
      <c r="D3837">
        <f t="shared" si="62"/>
        <v>-7.4889867841409663E-2</v>
      </c>
      <c r="E3837" s="171">
        <v>0</v>
      </c>
    </row>
    <row r="3838" spans="2:5">
      <c r="B3838" t="s">
        <v>7312</v>
      </c>
      <c r="C3838">
        <v>2.27</v>
      </c>
      <c r="D3838">
        <f t="shared" si="62"/>
        <v>4.4247787610620492E-3</v>
      </c>
      <c r="E3838" s="171">
        <v>0</v>
      </c>
    </row>
    <row r="3839" spans="2:5">
      <c r="B3839" t="s">
        <v>7315</v>
      </c>
      <c r="C3839">
        <v>2.2599999999999998</v>
      </c>
      <c r="D3839">
        <f t="shared" si="62"/>
        <v>0</v>
      </c>
      <c r="E3839" s="171">
        <v>0</v>
      </c>
    </row>
    <row r="3840" spans="2:5">
      <c r="B3840" t="s">
        <v>7318</v>
      </c>
      <c r="C3840">
        <v>2.2599999999999998</v>
      </c>
      <c r="D3840">
        <f t="shared" si="62"/>
        <v>-8.8709677419354913E-2</v>
      </c>
      <c r="E3840" s="171">
        <v>0</v>
      </c>
    </row>
    <row r="3841" spans="2:5">
      <c r="B3841" t="s">
        <v>7329</v>
      </c>
      <c r="C3841">
        <v>2.48</v>
      </c>
      <c r="D3841">
        <f t="shared" si="62"/>
        <v>-1.5873015873015886E-2</v>
      </c>
      <c r="E3841" s="171">
        <v>0</v>
      </c>
    </row>
    <row r="3842" spans="2:5">
      <c r="B3842" t="s">
        <v>7331</v>
      </c>
      <c r="C3842">
        <v>2.52</v>
      </c>
      <c r="D3842">
        <f t="shared" si="62"/>
        <v>-6.6666666666666721E-2</v>
      </c>
      <c r="E3842" s="171">
        <v>0</v>
      </c>
    </row>
    <row r="3843" spans="2:5">
      <c r="B3843" t="s">
        <v>7339</v>
      </c>
      <c r="C3843">
        <v>2.7</v>
      </c>
      <c r="D3843">
        <f t="shared" ref="D3843:D3906" si="63">(C3843-C3844)/C3844</f>
        <v>5.8823529411764851E-2</v>
      </c>
      <c r="E3843" s="171">
        <v>0</v>
      </c>
    </row>
    <row r="3844" spans="2:5">
      <c r="B3844" t="s">
        <v>7351</v>
      </c>
      <c r="C3844">
        <v>2.5499999999999998</v>
      </c>
      <c r="D3844">
        <f t="shared" si="63"/>
        <v>0.10389610389610379</v>
      </c>
      <c r="E3844" s="171">
        <v>0</v>
      </c>
    </row>
    <row r="3845" spans="2:5">
      <c r="B3845" t="s">
        <v>7368</v>
      </c>
      <c r="C3845">
        <v>2.31</v>
      </c>
      <c r="D3845">
        <f t="shared" si="63"/>
        <v>7.9439252336448565E-2</v>
      </c>
      <c r="E3845" s="171">
        <v>0</v>
      </c>
    </row>
    <row r="3846" spans="2:5">
      <c r="B3846" t="s">
        <v>7384</v>
      </c>
      <c r="C3846">
        <v>2.14</v>
      </c>
      <c r="D3846">
        <f t="shared" si="63"/>
        <v>-2.2831050228310421E-2</v>
      </c>
      <c r="E3846" s="171">
        <v>0</v>
      </c>
    </row>
    <row r="3847" spans="2:5">
      <c r="B3847" t="s">
        <v>7393</v>
      </c>
      <c r="C3847">
        <v>2.19</v>
      </c>
      <c r="D3847">
        <f t="shared" si="63"/>
        <v>4.5871559633026545E-3</v>
      </c>
      <c r="E3847" s="171">
        <v>0</v>
      </c>
    </row>
    <row r="3848" spans="2:5">
      <c r="B3848" t="s">
        <v>7402</v>
      </c>
      <c r="C3848">
        <v>2.1800000000000002</v>
      </c>
      <c r="D3848">
        <f t="shared" si="63"/>
        <v>-3.9647577092510954E-2</v>
      </c>
      <c r="E3848" s="171">
        <v>0</v>
      </c>
    </row>
    <row r="3849" spans="2:5">
      <c r="B3849" t="s">
        <v>7407</v>
      </c>
      <c r="C3849">
        <v>2.27</v>
      </c>
      <c r="D3849">
        <f t="shared" si="63"/>
        <v>9.6618357487922801E-2</v>
      </c>
      <c r="E3849" s="171">
        <v>0</v>
      </c>
    </row>
    <row r="3850" spans="2:5">
      <c r="B3850" t="s">
        <v>7416</v>
      </c>
      <c r="C3850">
        <v>2.0699999999999998</v>
      </c>
      <c r="D3850">
        <f t="shared" si="63"/>
        <v>2.4752475247524663E-2</v>
      </c>
      <c r="E3850" s="171">
        <v>0</v>
      </c>
    </row>
    <row r="3851" spans="2:5">
      <c r="B3851" t="s">
        <v>7418</v>
      </c>
      <c r="C3851">
        <v>2.02</v>
      </c>
      <c r="D3851">
        <f t="shared" si="63"/>
        <v>2.5380710659898501E-2</v>
      </c>
      <c r="E3851" s="171">
        <v>0</v>
      </c>
    </row>
    <row r="3852" spans="2:5">
      <c r="B3852" t="s">
        <v>7424</v>
      </c>
      <c r="C3852">
        <v>1.97</v>
      </c>
      <c r="D3852">
        <f t="shared" si="63"/>
        <v>-0.12444444444444445</v>
      </c>
      <c r="E3852" s="171">
        <v>0</v>
      </c>
    </row>
    <row r="3853" spans="2:5">
      <c r="B3853" t="s">
        <v>7431</v>
      </c>
      <c r="C3853">
        <v>2.25</v>
      </c>
      <c r="D3853">
        <f t="shared" si="63"/>
        <v>4.4642857142856186E-3</v>
      </c>
      <c r="E3853" s="171">
        <v>0</v>
      </c>
    </row>
    <row r="3854" spans="2:5">
      <c r="B3854" t="s">
        <v>7433</v>
      </c>
      <c r="C3854">
        <v>2.2400000000000002</v>
      </c>
      <c r="D3854">
        <f t="shared" si="63"/>
        <v>-8.8495575221237063E-3</v>
      </c>
      <c r="E3854" s="171">
        <v>0</v>
      </c>
    </row>
    <row r="3855" spans="2:5">
      <c r="B3855" t="s">
        <v>7435</v>
      </c>
      <c r="C3855">
        <v>2.2599999999999998</v>
      </c>
      <c r="D3855">
        <f t="shared" si="63"/>
        <v>-5.833333333333339E-2</v>
      </c>
      <c r="E3855" s="171">
        <v>0</v>
      </c>
    </row>
    <row r="3856" spans="2:5">
      <c r="B3856" t="s">
        <v>7463</v>
      </c>
      <c r="C3856">
        <v>2.4</v>
      </c>
      <c r="D3856">
        <f t="shared" si="63"/>
        <v>6.6666666666666624E-2</v>
      </c>
      <c r="E3856" s="171">
        <v>0</v>
      </c>
    </row>
    <row r="3857" spans="2:5">
      <c r="B3857" t="s">
        <v>7468</v>
      </c>
      <c r="C3857">
        <v>2.25</v>
      </c>
      <c r="D3857">
        <f t="shared" si="63"/>
        <v>-3.8461538461538401E-2</v>
      </c>
      <c r="E3857" s="171">
        <v>0</v>
      </c>
    </row>
    <row r="3858" spans="2:5">
      <c r="B3858" t="s">
        <v>7476</v>
      </c>
      <c r="C3858">
        <v>2.34</v>
      </c>
      <c r="D3858">
        <f t="shared" si="63"/>
        <v>0</v>
      </c>
      <c r="E3858" s="171">
        <v>0</v>
      </c>
    </row>
    <row r="3859" spans="2:5">
      <c r="B3859" t="s">
        <v>7477</v>
      </c>
      <c r="C3859">
        <v>2.34</v>
      </c>
      <c r="D3859">
        <f t="shared" si="63"/>
        <v>1.7391304347826105E-2</v>
      </c>
      <c r="E3859" s="171">
        <v>0</v>
      </c>
    </row>
    <row r="3860" spans="2:5">
      <c r="B3860" t="s">
        <v>7485</v>
      </c>
      <c r="C3860">
        <v>2.2999999999999998</v>
      </c>
      <c r="D3860">
        <f t="shared" si="63"/>
        <v>0</v>
      </c>
      <c r="E3860" s="171">
        <v>0</v>
      </c>
    </row>
    <row r="3861" spans="2:5">
      <c r="B3861" t="s">
        <v>7488</v>
      </c>
      <c r="C3861">
        <v>2.2999999999999998</v>
      </c>
      <c r="D3861">
        <f t="shared" si="63"/>
        <v>3.6036036036035862E-2</v>
      </c>
      <c r="E3861" s="171">
        <v>0</v>
      </c>
    </row>
    <row r="3862" spans="2:5">
      <c r="B3862" t="s">
        <v>7490</v>
      </c>
      <c r="C3862">
        <v>2.2200000000000002</v>
      </c>
      <c r="D3862">
        <f t="shared" si="63"/>
        <v>8.2926829268292868E-2</v>
      </c>
      <c r="E3862" s="171">
        <v>0</v>
      </c>
    </row>
    <row r="3863" spans="2:5">
      <c r="B3863" t="s">
        <v>7494</v>
      </c>
      <c r="C3863">
        <v>2.0499999999999998</v>
      </c>
      <c r="D3863">
        <f t="shared" si="63"/>
        <v>0</v>
      </c>
      <c r="E3863" s="171">
        <v>0</v>
      </c>
    </row>
    <row r="3864" spans="2:5">
      <c r="B3864" t="s">
        <v>7495</v>
      </c>
      <c r="C3864">
        <v>2.0499999999999998</v>
      </c>
      <c r="D3864">
        <f t="shared" si="63"/>
        <v>0</v>
      </c>
      <c r="E3864" s="171">
        <v>0</v>
      </c>
    </row>
    <row r="3865" spans="2:5">
      <c r="B3865" t="s">
        <v>7496</v>
      </c>
      <c r="C3865">
        <v>2.0499999999999998</v>
      </c>
      <c r="D3865">
        <f t="shared" si="63"/>
        <v>3.5353535353535276E-2</v>
      </c>
      <c r="E3865" s="171">
        <v>0</v>
      </c>
    </row>
    <row r="3866" spans="2:5">
      <c r="B3866" t="s">
        <v>7498</v>
      </c>
      <c r="C3866">
        <v>1.98</v>
      </c>
      <c r="D3866">
        <f t="shared" si="63"/>
        <v>0</v>
      </c>
      <c r="E3866" s="171">
        <v>0</v>
      </c>
    </row>
    <row r="3867" spans="2:5">
      <c r="B3867" t="s">
        <v>7499</v>
      </c>
      <c r="C3867">
        <v>1.98</v>
      </c>
      <c r="D3867">
        <f t="shared" si="63"/>
        <v>6.4516129032257993E-2</v>
      </c>
      <c r="E3867" s="171">
        <v>0</v>
      </c>
    </row>
    <row r="3868" spans="2:5">
      <c r="B3868" t="s">
        <v>7510</v>
      </c>
      <c r="C3868">
        <v>1.86</v>
      </c>
      <c r="D3868">
        <f t="shared" si="63"/>
        <v>-1.0638297872340318E-2</v>
      </c>
      <c r="E3868" s="171">
        <v>0</v>
      </c>
    </row>
    <row r="3869" spans="2:5">
      <c r="B3869" t="s">
        <v>7516</v>
      </c>
      <c r="C3869">
        <v>1.88</v>
      </c>
      <c r="D3869">
        <f t="shared" si="63"/>
        <v>0</v>
      </c>
      <c r="E3869" s="171">
        <v>0</v>
      </c>
    </row>
    <row r="3870" spans="2:5">
      <c r="B3870" t="s">
        <v>7517</v>
      </c>
      <c r="C3870">
        <v>1.88</v>
      </c>
      <c r="D3870">
        <f t="shared" si="63"/>
        <v>-0.18260869565217389</v>
      </c>
      <c r="E3870" s="171">
        <v>0</v>
      </c>
    </row>
    <row r="3871" spans="2:5">
      <c r="B3871" t="s">
        <v>7538</v>
      </c>
      <c r="C3871">
        <v>2.2999999999999998</v>
      </c>
      <c r="D3871">
        <f t="shared" si="63"/>
        <v>9.5238095238095108E-2</v>
      </c>
      <c r="E3871" s="171">
        <v>0</v>
      </c>
    </row>
    <row r="3872" spans="2:5">
      <c r="B3872" t="s">
        <v>7545</v>
      </c>
      <c r="C3872">
        <v>2.1</v>
      </c>
      <c r="D3872">
        <f t="shared" si="63"/>
        <v>0</v>
      </c>
      <c r="E3872" s="171">
        <v>0</v>
      </c>
    </row>
    <row r="3873" spans="2:5">
      <c r="B3873" t="s">
        <v>7546</v>
      </c>
      <c r="C3873">
        <v>2.1</v>
      </c>
      <c r="D3873">
        <f t="shared" si="63"/>
        <v>0</v>
      </c>
      <c r="E3873" s="171">
        <v>0</v>
      </c>
    </row>
    <row r="3874" spans="2:5">
      <c r="B3874" t="s">
        <v>7547</v>
      </c>
      <c r="C3874">
        <v>2.1</v>
      </c>
      <c r="D3874">
        <f t="shared" si="63"/>
        <v>4.7846889952154218E-3</v>
      </c>
      <c r="E3874" s="171">
        <v>0</v>
      </c>
    </row>
    <row r="3875" spans="2:5">
      <c r="B3875" t="s">
        <v>7549</v>
      </c>
      <c r="C3875">
        <v>2.09</v>
      </c>
      <c r="D3875">
        <f t="shared" si="63"/>
        <v>0</v>
      </c>
      <c r="E3875" s="171">
        <v>0</v>
      </c>
    </row>
    <row r="3876" spans="2:5">
      <c r="B3876" t="s">
        <v>7558</v>
      </c>
      <c r="C3876">
        <v>2.09</v>
      </c>
      <c r="D3876">
        <f t="shared" si="63"/>
        <v>-1.4150943396226532E-2</v>
      </c>
      <c r="E3876" s="171">
        <v>0</v>
      </c>
    </row>
    <row r="3877" spans="2:5">
      <c r="B3877" t="s">
        <v>7563</v>
      </c>
      <c r="C3877">
        <v>2.12</v>
      </c>
      <c r="D3877">
        <f t="shared" si="63"/>
        <v>-0.11297071129707113</v>
      </c>
      <c r="E3877" s="171">
        <v>0</v>
      </c>
    </row>
    <row r="3878" spans="2:5">
      <c r="B3878" t="s">
        <v>7581</v>
      </c>
      <c r="C3878">
        <v>2.39</v>
      </c>
      <c r="D3878">
        <f t="shared" si="63"/>
        <v>0</v>
      </c>
      <c r="E3878" s="171">
        <v>0</v>
      </c>
    </row>
    <row r="3879" spans="2:5">
      <c r="B3879" t="s">
        <v>7582</v>
      </c>
      <c r="C3879">
        <v>2.39</v>
      </c>
      <c r="D3879">
        <f t="shared" si="63"/>
        <v>7.6576576576576544E-2</v>
      </c>
      <c r="E3879" s="171">
        <v>0</v>
      </c>
    </row>
    <row r="3880" spans="2:5">
      <c r="B3880" t="s">
        <v>7589</v>
      </c>
      <c r="C3880">
        <v>2.2200000000000002</v>
      </c>
      <c r="D3880">
        <f t="shared" si="63"/>
        <v>-3.056768558951958E-2</v>
      </c>
      <c r="E3880" s="171">
        <v>0</v>
      </c>
    </row>
    <row r="3881" spans="2:5">
      <c r="B3881" t="s">
        <v>7591</v>
      </c>
      <c r="C3881">
        <v>2.29</v>
      </c>
      <c r="D3881">
        <f t="shared" si="63"/>
        <v>0</v>
      </c>
      <c r="E3881" s="171">
        <v>0</v>
      </c>
    </row>
    <row r="3882" spans="2:5">
      <c r="B3882" t="s">
        <v>7592</v>
      </c>
      <c r="C3882">
        <v>2.29</v>
      </c>
      <c r="D3882">
        <f t="shared" si="63"/>
        <v>0</v>
      </c>
      <c r="E3882" s="171">
        <v>0</v>
      </c>
    </row>
    <row r="3883" spans="2:5">
      <c r="B3883" t="s">
        <v>7593</v>
      </c>
      <c r="C3883">
        <v>2.29</v>
      </c>
      <c r="D3883">
        <f t="shared" si="63"/>
        <v>-2.1367521367521292E-2</v>
      </c>
      <c r="E3883" s="171">
        <v>0</v>
      </c>
    </row>
    <row r="3884" spans="2:5">
      <c r="B3884" t="s">
        <v>7596</v>
      </c>
      <c r="C3884">
        <v>2.34</v>
      </c>
      <c r="D3884">
        <f t="shared" si="63"/>
        <v>-0.1731448763250884</v>
      </c>
      <c r="E3884" s="171">
        <v>0</v>
      </c>
    </row>
    <row r="3885" spans="2:5">
      <c r="B3885" t="s">
        <v>7620</v>
      </c>
      <c r="C3885">
        <v>2.83</v>
      </c>
      <c r="D3885">
        <f t="shared" si="63"/>
        <v>0</v>
      </c>
      <c r="E3885" s="171">
        <v>0</v>
      </c>
    </row>
    <row r="3886" spans="2:5">
      <c r="B3886" t="s">
        <v>7621</v>
      </c>
      <c r="C3886">
        <v>2.83</v>
      </c>
      <c r="D3886">
        <f t="shared" si="63"/>
        <v>-1.0489510489510422E-2</v>
      </c>
      <c r="E3886" s="171">
        <v>0</v>
      </c>
    </row>
    <row r="3887" spans="2:5">
      <c r="B3887" t="s">
        <v>7654</v>
      </c>
      <c r="C3887">
        <v>2.86</v>
      </c>
      <c r="D3887">
        <f t="shared" si="63"/>
        <v>-4.3478260869565327E-2</v>
      </c>
      <c r="E3887" s="171">
        <v>0</v>
      </c>
    </row>
    <row r="3888" spans="2:5">
      <c r="B3888" t="s">
        <v>7670</v>
      </c>
      <c r="C3888">
        <v>2.99</v>
      </c>
      <c r="D3888">
        <f t="shared" si="63"/>
        <v>6.7857142857143005E-2</v>
      </c>
      <c r="E3888" s="171">
        <v>0</v>
      </c>
    </row>
    <row r="3889" spans="2:5">
      <c r="B3889" t="s">
        <v>7674</v>
      </c>
      <c r="C3889">
        <v>2.8</v>
      </c>
      <c r="D3889">
        <f t="shared" si="63"/>
        <v>0.12903225806451607</v>
      </c>
      <c r="E3889" s="171">
        <v>0</v>
      </c>
    </row>
    <row r="3890" spans="2:5">
      <c r="B3890" t="s">
        <v>7686</v>
      </c>
      <c r="C3890">
        <v>2.48</v>
      </c>
      <c r="D3890">
        <f t="shared" si="63"/>
        <v>0.15887850467289713</v>
      </c>
      <c r="E3890" s="171">
        <v>0</v>
      </c>
    </row>
    <row r="3891" spans="2:5">
      <c r="B3891" t="s">
        <v>7698</v>
      </c>
      <c r="C3891">
        <v>2.14</v>
      </c>
      <c r="D3891">
        <f t="shared" si="63"/>
        <v>-0.10084033613445369</v>
      </c>
      <c r="E3891" s="171">
        <v>0</v>
      </c>
    </row>
    <row r="3892" spans="2:5">
      <c r="B3892" t="s">
        <v>7709</v>
      </c>
      <c r="C3892">
        <v>2.38</v>
      </c>
      <c r="D3892">
        <f t="shared" si="63"/>
        <v>-2.0576131687242906E-2</v>
      </c>
      <c r="E3892" s="171">
        <v>0</v>
      </c>
    </row>
    <row r="3893" spans="2:5">
      <c r="B3893" t="s">
        <v>7718</v>
      </c>
      <c r="C3893">
        <v>2.4300000000000002</v>
      </c>
      <c r="D3893">
        <f t="shared" si="63"/>
        <v>0.26562500000000011</v>
      </c>
      <c r="E3893" s="171">
        <v>0</v>
      </c>
    </row>
    <row r="3894" spans="2:5">
      <c r="B3894" t="s">
        <v>7736</v>
      </c>
      <c r="C3894">
        <v>1.92</v>
      </c>
      <c r="D3894">
        <f t="shared" si="63"/>
        <v>-0.19665271966527204</v>
      </c>
      <c r="E3894" s="171">
        <v>0</v>
      </c>
    </row>
    <row r="3895" spans="2:5">
      <c r="B3895" t="s">
        <v>7753</v>
      </c>
      <c r="C3895">
        <v>2.39</v>
      </c>
      <c r="D3895">
        <f t="shared" si="63"/>
        <v>-0.98297235679680828</v>
      </c>
      <c r="E3895" s="171">
        <v>0</v>
      </c>
    </row>
    <row r="3896" spans="2:5">
      <c r="B3896" t="s">
        <v>475</v>
      </c>
      <c r="C3896">
        <v>140.36000000000001</v>
      </c>
      <c r="D3896">
        <f t="shared" si="63"/>
        <v>-8.8156954459819345E-2</v>
      </c>
      <c r="E3896" s="171">
        <v>-1.424704373841132E-4</v>
      </c>
    </row>
    <row r="3897" spans="2:5">
      <c r="B3897" t="s">
        <v>563</v>
      </c>
      <c r="C3897">
        <v>153.93</v>
      </c>
      <c r="D3897">
        <f t="shared" si="63"/>
        <v>-7.815307222421837E-2</v>
      </c>
      <c r="E3897" s="171">
        <v>-1.9485580670304713E-4</v>
      </c>
    </row>
    <row r="3898" spans="2:5">
      <c r="B3898" t="s">
        <v>532</v>
      </c>
      <c r="C3898">
        <v>166.98</v>
      </c>
      <c r="D3898">
        <f t="shared" si="63"/>
        <v>4.2842867849113071E-2</v>
      </c>
      <c r="E3898" s="171">
        <v>-2.9934742261875932E-4</v>
      </c>
    </row>
    <row r="3899" spans="2:5">
      <c r="B3899" t="s">
        <v>653</v>
      </c>
      <c r="C3899">
        <v>160.12</v>
      </c>
      <c r="D3899">
        <f t="shared" si="63"/>
        <v>7.1610226208004404E-2</v>
      </c>
      <c r="E3899" s="171">
        <v>-3.1216832115866236E-4</v>
      </c>
    </row>
    <row r="3900" spans="2:5">
      <c r="B3900" t="s">
        <v>548</v>
      </c>
      <c r="C3900">
        <v>149.41999999999999</v>
      </c>
      <c r="D3900">
        <f t="shared" si="63"/>
        <v>1.7177155329210623</v>
      </c>
      <c r="E3900" s="171">
        <v>-3.3451528734870789E-4</v>
      </c>
    </row>
    <row r="3901" spans="2:5">
      <c r="B3901" t="s">
        <v>1158</v>
      </c>
      <c r="C3901">
        <v>54.98</v>
      </c>
      <c r="D3901">
        <f t="shared" si="63"/>
        <v>1.4952925973786139E-2</v>
      </c>
      <c r="E3901" s="171">
        <v>-3.6363636363642048E-4</v>
      </c>
    </row>
    <row r="3902" spans="2:5">
      <c r="B3902" t="s">
        <v>1127</v>
      </c>
      <c r="C3902">
        <v>54.17</v>
      </c>
      <c r="D3902">
        <f t="shared" si="63"/>
        <v>-0.58040278853601857</v>
      </c>
      <c r="E3902" s="171">
        <v>-3.6907178446200447E-4</v>
      </c>
    </row>
    <row r="3903" spans="2:5">
      <c r="B3903" t="s">
        <v>795</v>
      </c>
      <c r="C3903">
        <v>129.1</v>
      </c>
      <c r="D3903">
        <f t="shared" si="63"/>
        <v>4.0019372336303753</v>
      </c>
      <c r="E3903" s="171">
        <v>-3.8714672861023128E-4</v>
      </c>
    </row>
    <row r="3904" spans="2:5">
      <c r="B3904" t="s">
        <v>4702</v>
      </c>
      <c r="C3904">
        <v>25.81</v>
      </c>
      <c r="D3904">
        <f t="shared" si="63"/>
        <v>-0.7897866101971005</v>
      </c>
      <c r="E3904" s="171">
        <v>-3.8729666924870498E-4</v>
      </c>
    </row>
    <row r="3905" spans="2:5">
      <c r="B3905" t="s">
        <v>775</v>
      </c>
      <c r="C3905">
        <v>122.78</v>
      </c>
      <c r="D3905">
        <f t="shared" si="63"/>
        <v>4.2069550466497034</v>
      </c>
      <c r="E3905" s="171">
        <v>-4.0706667752175494E-4</v>
      </c>
    </row>
    <row r="3906" spans="2:5">
      <c r="B3906" t="s">
        <v>4666</v>
      </c>
      <c r="C3906">
        <v>23.58</v>
      </c>
      <c r="D3906">
        <f t="shared" si="63"/>
        <v>6.1206120612061182E-2</v>
      </c>
      <c r="E3906" s="171">
        <v>-4.2390843577793822E-4</v>
      </c>
    </row>
    <row r="3907" spans="2:5">
      <c r="B3907" t="s">
        <v>2103</v>
      </c>
      <c r="C3907">
        <v>22.22</v>
      </c>
      <c r="D3907">
        <f t="shared" ref="D3907:D3970" si="64">(C3907-C3908)/C3908</f>
        <v>-0.87395768336264112</v>
      </c>
      <c r="E3907" s="171">
        <v>-4.4984255510578333E-4</v>
      </c>
    </row>
    <row r="3908" spans="2:5">
      <c r="B3908" t="s">
        <v>594</v>
      </c>
      <c r="C3908">
        <v>176.29</v>
      </c>
      <c r="D3908">
        <f t="shared" si="64"/>
        <v>0.63261715132431917</v>
      </c>
      <c r="E3908" s="171">
        <v>-4.5359188070540627E-4</v>
      </c>
    </row>
    <row r="3909" spans="2:5">
      <c r="B3909" t="s">
        <v>851</v>
      </c>
      <c r="C3909">
        <v>107.98</v>
      </c>
      <c r="D3909">
        <f t="shared" si="64"/>
        <v>4.0153274500696705</v>
      </c>
      <c r="E3909" s="171">
        <v>-4.6283439785242209E-4</v>
      </c>
    </row>
    <row r="3910" spans="2:5">
      <c r="B3910" t="s">
        <v>1887</v>
      </c>
      <c r="C3910">
        <v>21.53</v>
      </c>
      <c r="D3910">
        <f t="shared" si="64"/>
        <v>-0.79143659788821075</v>
      </c>
      <c r="E3910" s="171">
        <v>-4.6425255338895127E-4</v>
      </c>
    </row>
    <row r="3911" spans="2:5">
      <c r="B3911" t="s">
        <v>933</v>
      </c>
      <c r="C3911">
        <v>103.23</v>
      </c>
      <c r="D3911">
        <f t="shared" si="64"/>
        <v>4.1281669150521614</v>
      </c>
      <c r="E3911" s="171">
        <v>-4.8412083656077805E-4</v>
      </c>
    </row>
    <row r="3912" spans="2:5">
      <c r="B3912" t="s">
        <v>1956</v>
      </c>
      <c r="C3912">
        <v>20.13</v>
      </c>
      <c r="D3912">
        <f t="shared" si="64"/>
        <v>4.4087136929460466E-2</v>
      </c>
      <c r="E3912" s="171">
        <v>-4.9652432969223253E-4</v>
      </c>
    </row>
    <row r="3913" spans="2:5">
      <c r="B3913" t="s">
        <v>3045</v>
      </c>
      <c r="C3913">
        <v>19.28</v>
      </c>
      <c r="D3913">
        <f t="shared" si="64"/>
        <v>-0.8</v>
      </c>
      <c r="E3913" s="171">
        <v>-5.1840331778113069E-4</v>
      </c>
    </row>
    <row r="3914" spans="2:5">
      <c r="B3914" t="s">
        <v>1006</v>
      </c>
      <c r="C3914">
        <v>96.4</v>
      </c>
      <c r="D3914">
        <f t="shared" si="64"/>
        <v>4.071015255128879</v>
      </c>
      <c r="E3914" s="171">
        <v>-5.1840331778120431E-4</v>
      </c>
    </row>
    <row r="3915" spans="2:5">
      <c r="B3915" t="s">
        <v>4714</v>
      </c>
      <c r="C3915">
        <v>19.010000000000002</v>
      </c>
      <c r="D3915">
        <f t="shared" si="64"/>
        <v>-0.65858477011494254</v>
      </c>
      <c r="E3915" s="171">
        <v>-5.2576235541524762E-4</v>
      </c>
    </row>
    <row r="3916" spans="2:5">
      <c r="B3916" t="s">
        <v>1141</v>
      </c>
      <c r="C3916">
        <v>55.68</v>
      </c>
      <c r="D3916">
        <f t="shared" si="64"/>
        <v>9.4271211022480626E-3</v>
      </c>
      <c r="E3916" s="171">
        <v>-5.3850296176631009E-4</v>
      </c>
    </row>
    <row r="3917" spans="2:5">
      <c r="B3917" t="s">
        <v>1150</v>
      </c>
      <c r="C3917">
        <v>55.16</v>
      </c>
      <c r="D3917">
        <f t="shared" si="64"/>
        <v>2.0798436627582357</v>
      </c>
      <c r="E3917" s="171">
        <v>-5.435767349157662E-4</v>
      </c>
    </row>
    <row r="3918" spans="2:5">
      <c r="B3918" t="s">
        <v>3814</v>
      </c>
      <c r="C3918">
        <v>17.91</v>
      </c>
      <c r="D3918">
        <f t="shared" si="64"/>
        <v>5.5865921787718231E-4</v>
      </c>
      <c r="E3918" s="171">
        <v>-5.5803571428580142E-4</v>
      </c>
    </row>
    <row r="3919" spans="2:5">
      <c r="B3919" t="s">
        <v>2393</v>
      </c>
      <c r="C3919">
        <v>17.899999999999999</v>
      </c>
      <c r="D3919">
        <f t="shared" si="64"/>
        <v>5.1086318261890626E-2</v>
      </c>
      <c r="E3919" s="171">
        <v>-5.5834729201572101E-4</v>
      </c>
    </row>
    <row r="3920" spans="2:5">
      <c r="B3920" t="s">
        <v>2416</v>
      </c>
      <c r="C3920">
        <v>17.03</v>
      </c>
      <c r="D3920">
        <f t="shared" si="64"/>
        <v>4.1273584905660542E-3</v>
      </c>
      <c r="E3920" s="171">
        <v>-5.8685446009377996E-4</v>
      </c>
    </row>
    <row r="3921" spans="2:5">
      <c r="B3921" t="s">
        <v>4026</v>
      </c>
      <c r="C3921">
        <v>16.96</v>
      </c>
      <c r="D3921">
        <f t="shared" si="64"/>
        <v>2.3640661938533771E-3</v>
      </c>
      <c r="E3921" s="171">
        <v>-5.8927519151432003E-4</v>
      </c>
    </row>
    <row r="3922" spans="2:5">
      <c r="B3922" t="s">
        <v>2428</v>
      </c>
      <c r="C3922">
        <v>16.920000000000002</v>
      </c>
      <c r="D3922">
        <f t="shared" si="64"/>
        <v>-0.65630712979890304</v>
      </c>
      <c r="E3922" s="171">
        <v>-5.9066745422315476E-4</v>
      </c>
    </row>
    <row r="3923" spans="2:5">
      <c r="B3923" t="s">
        <v>1188</v>
      </c>
      <c r="C3923">
        <v>49.23</v>
      </c>
      <c r="D3923">
        <f t="shared" si="64"/>
        <v>2.0258143822987091</v>
      </c>
      <c r="E3923" s="171">
        <v>-6.0901339829478555E-4</v>
      </c>
    </row>
    <row r="3924" spans="2:5">
      <c r="B3924" t="s">
        <v>4146</v>
      </c>
      <c r="C3924">
        <v>16.27</v>
      </c>
      <c r="D3924">
        <f t="shared" si="64"/>
        <v>1.2307692307692046E-3</v>
      </c>
      <c r="E3924" s="171">
        <v>-6.1425061425071019E-4</v>
      </c>
    </row>
    <row r="3925" spans="2:5">
      <c r="B3925" t="s">
        <v>2371</v>
      </c>
      <c r="C3925">
        <v>16.25</v>
      </c>
      <c r="D3925">
        <f t="shared" si="64"/>
        <v>8.0645161290321954E-3</v>
      </c>
      <c r="E3925" s="171">
        <v>-6.1500615006159669E-4</v>
      </c>
    </row>
    <row r="3926" spans="2:5">
      <c r="B3926" t="s">
        <v>4019</v>
      </c>
      <c r="C3926">
        <v>16.12</v>
      </c>
      <c r="D3926">
        <f t="shared" si="64"/>
        <v>5.0847457627118717E-2</v>
      </c>
      <c r="E3926" s="171">
        <v>-6.1996280223174279E-4</v>
      </c>
    </row>
    <row r="3927" spans="2:5">
      <c r="B3927" t="s">
        <v>3769</v>
      </c>
      <c r="C3927">
        <v>15.34</v>
      </c>
      <c r="D3927">
        <f t="shared" si="64"/>
        <v>5.2424639580602927E-3</v>
      </c>
      <c r="E3927" s="171">
        <v>-6.5146579804558876E-4</v>
      </c>
    </row>
    <row r="3928" spans="2:5">
      <c r="B3928" t="s">
        <v>4773</v>
      </c>
      <c r="C3928">
        <v>15.26</v>
      </c>
      <c r="D3928">
        <f t="shared" si="64"/>
        <v>3.2476319350473647E-2</v>
      </c>
      <c r="E3928" s="171">
        <v>-6.5487884741321459E-4</v>
      </c>
    </row>
    <row r="3929" spans="2:5">
      <c r="B3929" t="s">
        <v>3651</v>
      </c>
      <c r="C3929">
        <v>14.78</v>
      </c>
      <c r="D3929">
        <f t="shared" si="64"/>
        <v>2.7137042062414618E-3</v>
      </c>
      <c r="E3929" s="171">
        <v>-6.7613252197429264E-4</v>
      </c>
    </row>
    <row r="3930" spans="2:5">
      <c r="B3930" t="s">
        <v>1565</v>
      </c>
      <c r="C3930">
        <v>14.74</v>
      </c>
      <c r="D3930">
        <f t="shared" si="64"/>
        <v>-0.49399244764847233</v>
      </c>
      <c r="E3930" s="171">
        <v>-6.7796610169490077E-4</v>
      </c>
    </row>
    <row r="3931" spans="2:5">
      <c r="B3931" t="s">
        <v>1448</v>
      </c>
      <c r="C3931">
        <v>29.13</v>
      </c>
      <c r="D3931">
        <f t="shared" si="64"/>
        <v>1.0048176187198898</v>
      </c>
      <c r="E3931" s="171">
        <v>-6.8610634648369039E-4</v>
      </c>
    </row>
    <row r="3932" spans="2:5">
      <c r="B3932" t="s">
        <v>2486</v>
      </c>
      <c r="C3932">
        <v>14.53</v>
      </c>
      <c r="D3932">
        <f t="shared" si="64"/>
        <v>1.3956734124214883E-2</v>
      </c>
      <c r="E3932" s="171">
        <v>-6.8775790921594135E-4</v>
      </c>
    </row>
    <row r="3933" spans="2:5">
      <c r="B3933" t="s">
        <v>4264</v>
      </c>
      <c r="C3933">
        <v>14.33</v>
      </c>
      <c r="D3933">
        <f t="shared" si="64"/>
        <v>3.5014005602241396E-3</v>
      </c>
      <c r="E3933" s="171">
        <v>-6.973500697349921E-4</v>
      </c>
    </row>
    <row r="3934" spans="2:5">
      <c r="B3934" t="s">
        <v>3548</v>
      </c>
      <c r="C3934">
        <v>14.28</v>
      </c>
      <c r="D3934">
        <f t="shared" si="64"/>
        <v>7.0077084793271111E-4</v>
      </c>
      <c r="E3934" s="171">
        <v>-6.9979006298109077E-4</v>
      </c>
    </row>
    <row r="3935" spans="2:5">
      <c r="B3935" t="s">
        <v>3185</v>
      </c>
      <c r="C3935">
        <v>14.27</v>
      </c>
      <c r="D3935">
        <f t="shared" si="64"/>
        <v>7.7683615819208636E-3</v>
      </c>
      <c r="E3935" s="171">
        <v>-7.0028011204480308E-4</v>
      </c>
    </row>
    <row r="3936" spans="2:5">
      <c r="B3936" t="s">
        <v>2479</v>
      </c>
      <c r="C3936">
        <v>14.16</v>
      </c>
      <c r="D3936">
        <f t="shared" si="64"/>
        <v>-0.49911567032189597</v>
      </c>
      <c r="E3936" s="171">
        <v>-7.0571630204656224E-4</v>
      </c>
    </row>
    <row r="3937" spans="2:5">
      <c r="B3937" t="s">
        <v>2189</v>
      </c>
      <c r="C3937">
        <v>28.27</v>
      </c>
      <c r="D3937">
        <f t="shared" si="64"/>
        <v>1.0063875088715402</v>
      </c>
      <c r="E3937" s="171">
        <v>-7.0696359137502915E-4</v>
      </c>
    </row>
    <row r="3938" spans="2:5">
      <c r="B3938" t="s">
        <v>2505</v>
      </c>
      <c r="C3938">
        <v>14.09</v>
      </c>
      <c r="D3938">
        <f t="shared" si="64"/>
        <v>9.3123209169053717E-3</v>
      </c>
      <c r="E3938" s="171">
        <v>-7.0921985815601324E-4</v>
      </c>
    </row>
    <row r="3939" spans="2:5">
      <c r="B3939" t="s">
        <v>4257</v>
      </c>
      <c r="C3939">
        <v>13.96</v>
      </c>
      <c r="D3939">
        <f t="shared" si="64"/>
        <v>3.5945363048167298E-3</v>
      </c>
      <c r="E3939" s="171">
        <v>-7.1581961345739342E-4</v>
      </c>
    </row>
    <row r="3940" spans="2:5">
      <c r="B3940" t="s">
        <v>4268</v>
      </c>
      <c r="C3940">
        <v>13.91</v>
      </c>
      <c r="D3940">
        <f t="shared" si="64"/>
        <v>7.2411296162201043E-3</v>
      </c>
      <c r="E3940" s="171">
        <v>-7.1839080459768585E-4</v>
      </c>
    </row>
    <row r="3941" spans="2:5">
      <c r="B3941" t="s">
        <v>2922</v>
      </c>
      <c r="C3941">
        <v>13.81</v>
      </c>
      <c r="D3941">
        <f t="shared" si="64"/>
        <v>-0.74863487440844556</v>
      </c>
      <c r="E3941" s="171">
        <v>-7.2358900144716255E-4</v>
      </c>
    </row>
    <row r="3942" spans="2:5">
      <c r="B3942" t="s">
        <v>1157</v>
      </c>
      <c r="C3942">
        <v>54.94</v>
      </c>
      <c r="D3942">
        <f t="shared" si="64"/>
        <v>3.0043731778425653</v>
      </c>
      <c r="E3942" s="171">
        <v>-7.2753728628590665E-4</v>
      </c>
    </row>
    <row r="3943" spans="2:5">
      <c r="B3943" t="s">
        <v>3192</v>
      </c>
      <c r="C3943">
        <v>13.72</v>
      </c>
      <c r="D3943">
        <f t="shared" si="64"/>
        <v>2.0074349442379284E-2</v>
      </c>
      <c r="E3943" s="171">
        <v>-7.2833211944645202E-4</v>
      </c>
    </row>
    <row r="3944" spans="2:5">
      <c r="B3944" t="s">
        <v>3204</v>
      </c>
      <c r="C3944">
        <v>13.45</v>
      </c>
      <c r="D3944">
        <f t="shared" si="64"/>
        <v>3.7313432835820101E-3</v>
      </c>
      <c r="E3944" s="171">
        <v>-7.4294205052017552E-4</v>
      </c>
    </row>
    <row r="3945" spans="2:5">
      <c r="B3945" t="s">
        <v>3483</v>
      </c>
      <c r="C3945">
        <v>13.4</v>
      </c>
      <c r="D3945">
        <f t="shared" si="64"/>
        <v>-0.48639325412035261</v>
      </c>
      <c r="E3945" s="171">
        <v>-7.4571215510811238E-4</v>
      </c>
    </row>
    <row r="3946" spans="2:5">
      <c r="B3946" t="s">
        <v>1461</v>
      </c>
      <c r="C3946">
        <v>26.09</v>
      </c>
      <c r="D3946">
        <f t="shared" si="64"/>
        <v>0</v>
      </c>
      <c r="E3946" s="171">
        <v>-7.6599004212943604E-4</v>
      </c>
    </row>
    <row r="3947" spans="2:5">
      <c r="B3947" t="s">
        <v>2225</v>
      </c>
      <c r="C3947">
        <v>26.09</v>
      </c>
      <c r="D3947">
        <f t="shared" si="64"/>
        <v>1.0069230769230768</v>
      </c>
      <c r="E3947" s="171">
        <v>-7.6599004212943604E-4</v>
      </c>
    </row>
    <row r="3948" spans="2:5">
      <c r="B3948" t="s">
        <v>5093</v>
      </c>
      <c r="C3948">
        <v>13</v>
      </c>
      <c r="D3948">
        <f t="shared" si="64"/>
        <v>7.6982294072361714E-4</v>
      </c>
      <c r="E3948" s="171">
        <v>-7.6863950807069847E-4</v>
      </c>
    </row>
    <row r="3949" spans="2:5">
      <c r="B3949" t="s">
        <v>5092</v>
      </c>
      <c r="C3949">
        <v>12.99</v>
      </c>
      <c r="D3949">
        <f t="shared" si="64"/>
        <v>1.5420200462605684E-3</v>
      </c>
      <c r="E3949" s="171">
        <v>-7.6923076923075286E-4</v>
      </c>
    </row>
    <row r="3950" spans="2:5">
      <c r="B3950" t="s">
        <v>3566</v>
      </c>
      <c r="C3950">
        <v>12.97</v>
      </c>
      <c r="D3950">
        <f t="shared" si="64"/>
        <v>9.338521400778288E-3</v>
      </c>
      <c r="E3950" s="171">
        <v>-7.7041602465329634E-4</v>
      </c>
    </row>
    <row r="3951" spans="2:5">
      <c r="B3951" t="s">
        <v>3405</v>
      </c>
      <c r="C3951">
        <v>12.85</v>
      </c>
      <c r="D3951">
        <f t="shared" si="64"/>
        <v>7.7881619937693043E-4</v>
      </c>
      <c r="E3951" s="171">
        <v>-7.7760497667183411E-4</v>
      </c>
    </row>
    <row r="3952" spans="2:5">
      <c r="B3952" t="s">
        <v>2904</v>
      </c>
      <c r="C3952">
        <v>12.84</v>
      </c>
      <c r="D3952">
        <f t="shared" si="64"/>
        <v>-0.49088025376685168</v>
      </c>
      <c r="E3952" s="171">
        <v>-7.7821011673150098E-4</v>
      </c>
    </row>
    <row r="3953" spans="2:5">
      <c r="B3953" t="s">
        <v>2267</v>
      </c>
      <c r="C3953">
        <v>25.22</v>
      </c>
      <c r="D3953">
        <f t="shared" si="64"/>
        <v>1.0047694753577106</v>
      </c>
      <c r="E3953" s="171">
        <v>-7.9239302694134603E-4</v>
      </c>
    </row>
    <row r="3954" spans="2:5">
      <c r="B3954" t="s">
        <v>2855</v>
      </c>
      <c r="C3954">
        <v>12.58</v>
      </c>
      <c r="D3954">
        <f t="shared" si="64"/>
        <v>-0.7496517412935324</v>
      </c>
      <c r="E3954" s="171">
        <v>-7.9428117553612284E-4</v>
      </c>
    </row>
    <row r="3955" spans="2:5">
      <c r="B3955" t="s">
        <v>1178</v>
      </c>
      <c r="C3955">
        <v>50.25</v>
      </c>
      <c r="D3955">
        <f t="shared" si="64"/>
        <v>3.02</v>
      </c>
      <c r="E3955" s="171">
        <v>-7.9538675681048215E-4</v>
      </c>
    </row>
    <row r="3956" spans="2:5">
      <c r="B3956" t="s">
        <v>5096</v>
      </c>
      <c r="C3956">
        <v>12.5</v>
      </c>
      <c r="D3956">
        <f t="shared" si="64"/>
        <v>-0.7431154952733251</v>
      </c>
      <c r="E3956" s="171">
        <v>-7.9936051159071038E-4</v>
      </c>
    </row>
    <row r="3957" spans="2:5">
      <c r="B3957" t="s">
        <v>1222</v>
      </c>
      <c r="C3957">
        <v>48.66</v>
      </c>
      <c r="D3957">
        <f t="shared" si="64"/>
        <v>3.0248138957816373</v>
      </c>
      <c r="E3957" s="171">
        <v>-8.2135523613975875E-4</v>
      </c>
    </row>
    <row r="3958" spans="2:5">
      <c r="B3958" t="s">
        <v>4292</v>
      </c>
      <c r="C3958">
        <v>12.09</v>
      </c>
      <c r="D3958">
        <f t="shared" si="64"/>
        <v>-0.49937888198757763</v>
      </c>
      <c r="E3958" s="171">
        <v>-8.2644628099171795E-4</v>
      </c>
    </row>
    <row r="3959" spans="2:5">
      <c r="B3959" t="s">
        <v>4573</v>
      </c>
      <c r="C3959">
        <v>24.15</v>
      </c>
      <c r="D3959">
        <f t="shared" si="64"/>
        <v>1.0058139534883721</v>
      </c>
      <c r="E3959" s="171">
        <v>-8.274720728176717E-4</v>
      </c>
    </row>
    <row r="3960" spans="2:5">
      <c r="B3960" t="s">
        <v>4950</v>
      </c>
      <c r="C3960">
        <v>12.04</v>
      </c>
      <c r="D3960">
        <f t="shared" si="64"/>
        <v>1.346801346801333E-2</v>
      </c>
      <c r="E3960" s="171">
        <v>-8.2987551867232882E-4</v>
      </c>
    </row>
    <row r="3961" spans="2:5">
      <c r="B3961" t="s">
        <v>1610</v>
      </c>
      <c r="C3961">
        <v>11.88</v>
      </c>
      <c r="D3961">
        <f t="shared" si="64"/>
        <v>-0.49274124679760889</v>
      </c>
      <c r="E3961" s="171">
        <v>-8.4104289318753464E-4</v>
      </c>
    </row>
    <row r="3962" spans="2:5">
      <c r="B3962" t="s">
        <v>2282</v>
      </c>
      <c r="C3962">
        <v>23.42</v>
      </c>
      <c r="D3962">
        <f t="shared" si="64"/>
        <v>1.2825994014536613E-3</v>
      </c>
      <c r="E3962" s="171">
        <v>-8.5324232081909442E-4</v>
      </c>
    </row>
    <row r="3963" spans="2:5">
      <c r="B3963" t="s">
        <v>4685</v>
      </c>
      <c r="C3963">
        <v>23.39</v>
      </c>
      <c r="D3963">
        <f t="shared" si="64"/>
        <v>-0.86558243779093158</v>
      </c>
      <c r="E3963" s="171">
        <v>-8.5433575395128466E-4</v>
      </c>
    </row>
    <row r="3964" spans="2:5">
      <c r="B3964" t="s">
        <v>598</v>
      </c>
      <c r="C3964">
        <v>174.01</v>
      </c>
      <c r="D3964">
        <f t="shared" si="64"/>
        <v>14.118158123370982</v>
      </c>
      <c r="E3964" s="171">
        <v>-8.6127698667894863E-4</v>
      </c>
    </row>
    <row r="3965" spans="2:5">
      <c r="B3965" t="s">
        <v>3158</v>
      </c>
      <c r="C3965">
        <v>11.51</v>
      </c>
      <c r="D3965">
        <f t="shared" si="64"/>
        <v>-0.88886743265424351</v>
      </c>
      <c r="E3965" s="171">
        <v>-8.6805555555553708E-4</v>
      </c>
    </row>
    <row r="3966" spans="2:5">
      <c r="B3966" t="s">
        <v>1059</v>
      </c>
      <c r="C3966">
        <v>103.57</v>
      </c>
      <c r="D3966">
        <f t="shared" si="64"/>
        <v>9.2574546871953666E-3</v>
      </c>
      <c r="E3966" s="171">
        <v>-8.6822303685127734E-4</v>
      </c>
    </row>
    <row r="3967" spans="2:5">
      <c r="B3967" t="s">
        <v>915</v>
      </c>
      <c r="C3967">
        <v>102.62</v>
      </c>
      <c r="D3967">
        <f t="shared" si="64"/>
        <v>5.5854973052426003E-3</v>
      </c>
      <c r="E3967" s="171">
        <v>-8.7625352935438814E-4</v>
      </c>
    </row>
    <row r="3968" spans="2:5">
      <c r="B3968" t="s">
        <v>894</v>
      </c>
      <c r="C3968">
        <v>102.05</v>
      </c>
      <c r="D3968">
        <f t="shared" si="64"/>
        <v>8.1360787824529979</v>
      </c>
      <c r="E3968" s="171">
        <v>-8.8114352849034082E-4</v>
      </c>
    </row>
    <row r="3969" spans="2:5">
      <c r="B3969" t="s">
        <v>2889</v>
      </c>
      <c r="C3969">
        <v>11.17</v>
      </c>
      <c r="D3969">
        <f t="shared" si="64"/>
        <v>-0.49639314697926057</v>
      </c>
      <c r="E3969" s="171">
        <v>-8.9445438282645677E-4</v>
      </c>
    </row>
    <row r="3970" spans="2:5">
      <c r="B3970" t="s">
        <v>2295</v>
      </c>
      <c r="C3970">
        <v>22.18</v>
      </c>
      <c r="D3970">
        <f t="shared" si="64"/>
        <v>-0.49487588248690501</v>
      </c>
      <c r="E3970" s="171">
        <v>-9.0090090090088172E-4</v>
      </c>
    </row>
    <row r="3971" spans="2:5">
      <c r="B3971" t="s">
        <v>1377</v>
      </c>
      <c r="C3971">
        <v>43.91</v>
      </c>
      <c r="D3971">
        <f t="shared" ref="D3971:D4034" si="65">(C3971-C3972)/C3972</f>
        <v>1.0169958658704639</v>
      </c>
      <c r="E3971" s="171">
        <v>-9.1012514220719569E-4</v>
      </c>
    </row>
    <row r="3972" spans="2:5">
      <c r="B3972" t="s">
        <v>2066</v>
      </c>
      <c r="C3972">
        <v>21.77</v>
      </c>
      <c r="D3972">
        <f t="shared" si="65"/>
        <v>1.0912584053794427</v>
      </c>
      <c r="E3972" s="171">
        <v>-9.1785222579162805E-4</v>
      </c>
    </row>
    <row r="3973" spans="2:5">
      <c r="B3973" t="s">
        <v>3233</v>
      </c>
      <c r="C3973">
        <v>10.41</v>
      </c>
      <c r="D3973">
        <f t="shared" si="65"/>
        <v>2.8901734104045626E-3</v>
      </c>
      <c r="E3973" s="171">
        <v>-9.5969289827253237E-4</v>
      </c>
    </row>
    <row r="3974" spans="2:5">
      <c r="B3974" t="s">
        <v>4912</v>
      </c>
      <c r="C3974">
        <v>10.38</v>
      </c>
      <c r="D3974">
        <f t="shared" si="65"/>
        <v>-0.89875146312914556</v>
      </c>
      <c r="E3974" s="171">
        <v>-9.6246390760344432E-4</v>
      </c>
    </row>
    <row r="3975" spans="2:5">
      <c r="B3975" t="s">
        <v>890</v>
      </c>
      <c r="C3975">
        <v>102.52</v>
      </c>
      <c r="D3975">
        <f t="shared" si="65"/>
        <v>9.1605550049554001</v>
      </c>
      <c r="E3975" s="171">
        <v>-9.7446891444171238E-4</v>
      </c>
    </row>
    <row r="3976" spans="2:5">
      <c r="B3976" t="s">
        <v>4884</v>
      </c>
      <c r="C3976">
        <v>10.09</v>
      </c>
      <c r="D3976">
        <f t="shared" si="65"/>
        <v>-0.48988877654196161</v>
      </c>
      <c r="E3976" s="171">
        <v>-9.9009900990096908E-4</v>
      </c>
    </row>
    <row r="3977" spans="2:5">
      <c r="B3977" t="s">
        <v>4588</v>
      </c>
      <c r="C3977">
        <v>19.78</v>
      </c>
      <c r="D3977">
        <f t="shared" si="65"/>
        <v>5.5922724961870573E-3</v>
      </c>
      <c r="E3977" s="171">
        <v>-1.0101010101009886E-3</v>
      </c>
    </row>
    <row r="3978" spans="2:5">
      <c r="B3978" t="s">
        <v>3856</v>
      </c>
      <c r="C3978">
        <v>19.670000000000002</v>
      </c>
      <c r="D3978">
        <f t="shared" si="65"/>
        <v>2.03769740193595E-3</v>
      </c>
      <c r="E3978" s="171">
        <v>-1.0157440325037873E-3</v>
      </c>
    </row>
    <row r="3979" spans="2:5">
      <c r="B3979" t="s">
        <v>4115</v>
      </c>
      <c r="C3979">
        <v>19.63</v>
      </c>
      <c r="D3979">
        <f t="shared" si="65"/>
        <v>-0.79961208656594529</v>
      </c>
      <c r="E3979" s="171">
        <v>-1.0178117048345839E-3</v>
      </c>
    </row>
    <row r="3980" spans="2:5">
      <c r="B3980" t="s">
        <v>1020</v>
      </c>
      <c r="C3980">
        <v>97.96</v>
      </c>
      <c r="D3980">
        <f t="shared" si="65"/>
        <v>9.0989690721649481</v>
      </c>
      <c r="E3980" s="171">
        <v>-1.0197838058332504E-3</v>
      </c>
    </row>
    <row r="3981" spans="2:5">
      <c r="B3981" t="s">
        <v>5235</v>
      </c>
      <c r="C3981">
        <v>9.6999999999999993</v>
      </c>
      <c r="D3981">
        <f t="shared" si="65"/>
        <v>-0.49636552440290765</v>
      </c>
      <c r="E3981" s="171">
        <v>-1.0298661174048982E-3</v>
      </c>
    </row>
    <row r="3982" spans="2:5">
      <c r="B3982" t="s">
        <v>3044</v>
      </c>
      <c r="C3982">
        <v>19.260000000000002</v>
      </c>
      <c r="D3982">
        <f t="shared" si="65"/>
        <v>1.0083420229405633</v>
      </c>
      <c r="E3982" s="171">
        <v>-1.0373443983402268E-3</v>
      </c>
    </row>
    <row r="3983" spans="2:5">
      <c r="B3983" t="s">
        <v>4851</v>
      </c>
      <c r="C3983">
        <v>9.59</v>
      </c>
      <c r="D3983">
        <f t="shared" si="65"/>
        <v>-0.66562064156206413</v>
      </c>
      <c r="E3983" s="171">
        <v>-1.0416666666666445E-3</v>
      </c>
    </row>
    <row r="3984" spans="2:5">
      <c r="B3984" t="s">
        <v>1451</v>
      </c>
      <c r="C3984">
        <v>28.68</v>
      </c>
      <c r="D3984">
        <f t="shared" si="65"/>
        <v>-0.39722572509457754</v>
      </c>
      <c r="E3984" s="171">
        <v>-1.0449320794148776E-3</v>
      </c>
    </row>
    <row r="3985" spans="2:5">
      <c r="B3985" t="s">
        <v>1217</v>
      </c>
      <c r="C3985">
        <v>47.58</v>
      </c>
      <c r="D3985">
        <f t="shared" si="65"/>
        <v>1.5042105263157894</v>
      </c>
      <c r="E3985" s="171">
        <v>-1.049758555532317E-3</v>
      </c>
    </row>
    <row r="3986" spans="2:5">
      <c r="B3986" t="s">
        <v>3862</v>
      </c>
      <c r="C3986">
        <v>19</v>
      </c>
      <c r="D3986">
        <f t="shared" si="65"/>
        <v>5.2910052910053662E-3</v>
      </c>
      <c r="E3986" s="171">
        <v>-1.0515247108306822E-3</v>
      </c>
    </row>
    <row r="3987" spans="2:5">
      <c r="B3987" t="s">
        <v>3865</v>
      </c>
      <c r="C3987">
        <v>18.899999999999999</v>
      </c>
      <c r="D3987">
        <f t="shared" si="65"/>
        <v>5.8541777541245045E-3</v>
      </c>
      <c r="E3987" s="171">
        <v>-1.0570824524314547E-3</v>
      </c>
    </row>
    <row r="3988" spans="2:5">
      <c r="B3988" t="s">
        <v>4721</v>
      </c>
      <c r="C3988">
        <v>18.79</v>
      </c>
      <c r="D3988">
        <f t="shared" si="65"/>
        <v>1.0117773019271947</v>
      </c>
      <c r="E3988" s="171">
        <v>-1.0632642211589353E-3</v>
      </c>
    </row>
    <row r="3989" spans="2:5">
      <c r="B3989" t="s">
        <v>4857</v>
      </c>
      <c r="C3989">
        <v>9.34</v>
      </c>
      <c r="D3989">
        <f t="shared" si="65"/>
        <v>-0.49784946236559147</v>
      </c>
      <c r="E3989" s="171">
        <v>-1.0695187165775174E-3</v>
      </c>
    </row>
    <row r="3990" spans="2:5">
      <c r="B3990" t="s">
        <v>1941</v>
      </c>
      <c r="C3990">
        <v>18.600000000000001</v>
      </c>
      <c r="D3990">
        <f t="shared" si="65"/>
        <v>1.002152852529602</v>
      </c>
      <c r="E3990" s="171">
        <v>-1.0741138560687203E-3</v>
      </c>
    </row>
    <row r="3991" spans="2:5">
      <c r="B3991" t="s">
        <v>5254</v>
      </c>
      <c r="C3991">
        <v>9.2899999999999991</v>
      </c>
      <c r="D3991">
        <f t="shared" si="65"/>
        <v>-0.49919137466307284</v>
      </c>
      <c r="E3991" s="171">
        <v>-1.0752688172044691E-3</v>
      </c>
    </row>
    <row r="3992" spans="2:5">
      <c r="B3992" t="s">
        <v>4132</v>
      </c>
      <c r="C3992">
        <v>18.55</v>
      </c>
      <c r="D3992">
        <f t="shared" si="65"/>
        <v>1.0793308148947423E-3</v>
      </c>
      <c r="E3992" s="171">
        <v>-1.0770059235325564E-3</v>
      </c>
    </row>
    <row r="3993" spans="2:5">
      <c r="B3993" t="s">
        <v>4125</v>
      </c>
      <c r="C3993">
        <v>18.53</v>
      </c>
      <c r="D3993">
        <f t="shared" si="65"/>
        <v>-0.32862318840579707</v>
      </c>
      <c r="E3993" s="171">
        <v>-1.0781671159029419E-3</v>
      </c>
    </row>
    <row r="3994" spans="2:5">
      <c r="B3994" t="s">
        <v>2183</v>
      </c>
      <c r="C3994">
        <v>27.6</v>
      </c>
      <c r="D3994">
        <f t="shared" si="65"/>
        <v>0.52486187845303867</v>
      </c>
      <c r="E3994" s="171">
        <v>-1.085776330075917E-3</v>
      </c>
    </row>
    <row r="3995" spans="2:5">
      <c r="B3995" t="s">
        <v>2333</v>
      </c>
      <c r="C3995">
        <v>18.100000000000001</v>
      </c>
      <c r="D3995">
        <f t="shared" si="65"/>
        <v>1.1061946902656597E-3</v>
      </c>
      <c r="E3995" s="171">
        <v>-1.1037527593818748E-3</v>
      </c>
    </row>
    <row r="3996" spans="2:5">
      <c r="B3996" t="s">
        <v>1541</v>
      </c>
      <c r="C3996">
        <v>18.079999999999998</v>
      </c>
      <c r="D3996">
        <f t="shared" si="65"/>
        <v>4.4444444444443499E-3</v>
      </c>
      <c r="E3996" s="171">
        <v>-1.1049723756907804E-3</v>
      </c>
    </row>
    <row r="3997" spans="2:5">
      <c r="B3997" t="s">
        <v>3055</v>
      </c>
      <c r="C3997">
        <v>18</v>
      </c>
      <c r="D3997">
        <f t="shared" si="65"/>
        <v>6.1486864169927012E-3</v>
      </c>
      <c r="E3997" s="171">
        <v>-1.1098779134294991E-3</v>
      </c>
    </row>
    <row r="3998" spans="2:5">
      <c r="B3998" t="s">
        <v>3813</v>
      </c>
      <c r="C3998">
        <v>17.89</v>
      </c>
      <c r="D3998">
        <f t="shared" si="65"/>
        <v>1.0056053811659194</v>
      </c>
      <c r="E3998" s="171">
        <v>-1.1166945840312436E-3</v>
      </c>
    </row>
    <row r="3999" spans="2:5">
      <c r="B3999" t="s">
        <v>5404</v>
      </c>
      <c r="C3999">
        <v>8.92</v>
      </c>
      <c r="D3999">
        <f t="shared" si="65"/>
        <v>6.7720090293454287E-3</v>
      </c>
      <c r="E3999" s="171">
        <v>-1.1198208286673894E-3</v>
      </c>
    </row>
    <row r="4000" spans="2:5">
      <c r="B4000" t="s">
        <v>3312</v>
      </c>
      <c r="C4000">
        <v>8.86</v>
      </c>
      <c r="D4000">
        <f t="shared" si="65"/>
        <v>1.1299435028248347E-3</v>
      </c>
      <c r="E4000" s="171">
        <v>-1.1273957158962557E-3</v>
      </c>
    </row>
    <row r="4001" spans="2:5">
      <c r="B4001" t="s">
        <v>2659</v>
      </c>
      <c r="C4001">
        <v>8.85</v>
      </c>
      <c r="D4001">
        <f t="shared" si="65"/>
        <v>-0.66654107008289365</v>
      </c>
      <c r="E4001" s="171">
        <v>-1.1286681715575381E-3</v>
      </c>
    </row>
    <row r="4002" spans="2:5">
      <c r="B4002" t="s">
        <v>1458</v>
      </c>
      <c r="C4002">
        <v>26.54</v>
      </c>
      <c r="D4002">
        <f t="shared" si="65"/>
        <v>2.0193401592719002</v>
      </c>
      <c r="E4002" s="171">
        <v>-1.1290929619872463E-3</v>
      </c>
    </row>
    <row r="4003" spans="2:5">
      <c r="B4003" t="s">
        <v>2672</v>
      </c>
      <c r="C4003">
        <v>8.7899999999999991</v>
      </c>
      <c r="D4003">
        <f t="shared" si="65"/>
        <v>0</v>
      </c>
      <c r="E4003" s="171">
        <v>-1.1363636363638139E-3</v>
      </c>
    </row>
    <row r="4004" spans="2:5">
      <c r="B4004" t="s">
        <v>5187</v>
      </c>
      <c r="C4004">
        <v>8.7899999999999991</v>
      </c>
      <c r="D4004">
        <f t="shared" si="65"/>
        <v>1.38408304498269E-2</v>
      </c>
      <c r="E4004" s="171">
        <v>-1.1363636363638139E-3</v>
      </c>
    </row>
    <row r="4005" spans="2:5">
      <c r="B4005" t="s">
        <v>3310</v>
      </c>
      <c r="C4005">
        <v>8.67</v>
      </c>
      <c r="D4005">
        <f t="shared" si="65"/>
        <v>0</v>
      </c>
      <c r="E4005" s="171">
        <v>-1.1520737327188695E-3</v>
      </c>
    </row>
    <row r="4006" spans="2:5">
      <c r="B4006" t="s">
        <v>5274</v>
      </c>
      <c r="C4006">
        <v>8.67</v>
      </c>
      <c r="D4006">
        <f t="shared" si="65"/>
        <v>8.1395348837209631E-3</v>
      </c>
      <c r="E4006" s="171">
        <v>-1.1520737327188695E-3</v>
      </c>
    </row>
    <row r="4007" spans="2:5">
      <c r="B4007" t="s">
        <v>3308</v>
      </c>
      <c r="C4007">
        <v>8.6</v>
      </c>
      <c r="D4007">
        <f t="shared" si="65"/>
        <v>-0.49560117302052792</v>
      </c>
      <c r="E4007" s="171">
        <v>-1.161440185830405E-3</v>
      </c>
    </row>
    <row r="4008" spans="2:5">
      <c r="B4008" t="s">
        <v>2421</v>
      </c>
      <c r="C4008">
        <v>17.05</v>
      </c>
      <c r="D4008">
        <f t="shared" si="65"/>
        <v>1.3674197384066613E-2</v>
      </c>
      <c r="E4008" s="171">
        <v>-1.1716461628587917E-3</v>
      </c>
    </row>
    <row r="4009" spans="2:5">
      <c r="B4009" t="s">
        <v>1535</v>
      </c>
      <c r="C4009">
        <v>16.82</v>
      </c>
      <c r="D4009">
        <f t="shared" si="65"/>
        <v>1.0265060240963855</v>
      </c>
      <c r="E4009" s="171">
        <v>-1.1876484560569818E-3</v>
      </c>
    </row>
    <row r="4010" spans="2:5">
      <c r="B4010" t="s">
        <v>2730</v>
      </c>
      <c r="C4010">
        <v>8.3000000000000007</v>
      </c>
      <c r="D4010">
        <f t="shared" si="65"/>
        <v>-0.93285332901868778</v>
      </c>
      <c r="E4010" s="171">
        <v>-1.2033694344163401E-3</v>
      </c>
    </row>
    <row r="4011" spans="2:5">
      <c r="B4011" t="s">
        <v>743</v>
      </c>
      <c r="C4011">
        <v>123.61</v>
      </c>
      <c r="D4011">
        <f t="shared" si="65"/>
        <v>14.074390243902441</v>
      </c>
      <c r="E4011" s="171">
        <v>-1.212023270846846E-3</v>
      </c>
    </row>
    <row r="4012" spans="2:5">
      <c r="B4012" t="s">
        <v>5182</v>
      </c>
      <c r="C4012">
        <v>8.1999999999999993</v>
      </c>
      <c r="D4012">
        <f t="shared" si="65"/>
        <v>-0.66407210159770591</v>
      </c>
      <c r="E4012" s="171">
        <v>-1.2180267965897153E-3</v>
      </c>
    </row>
    <row r="4013" spans="2:5">
      <c r="B4013" t="s">
        <v>4652</v>
      </c>
      <c r="C4013">
        <v>24.41</v>
      </c>
      <c r="D4013">
        <f t="shared" si="65"/>
        <v>0.51239157372986366</v>
      </c>
      <c r="E4013" s="171">
        <v>-1.2274959083470186E-3</v>
      </c>
    </row>
    <row r="4014" spans="2:5">
      <c r="B4014" t="s">
        <v>2438</v>
      </c>
      <c r="C4014">
        <v>16.14</v>
      </c>
      <c r="D4014">
        <f t="shared" si="65"/>
        <v>6.1996280223196299E-4</v>
      </c>
      <c r="E4014" s="171">
        <v>-1.2376237623762112E-3</v>
      </c>
    </row>
    <row r="4015" spans="2:5">
      <c r="B4015" t="s">
        <v>2975</v>
      </c>
      <c r="C4015">
        <v>16.13</v>
      </c>
      <c r="D4015">
        <f t="shared" si="65"/>
        <v>-0.85710489014883062</v>
      </c>
      <c r="E4015" s="171">
        <v>-1.2383900928792306E-3</v>
      </c>
    </row>
    <row r="4016" spans="2:5">
      <c r="B4016" t="s">
        <v>834</v>
      </c>
      <c r="C4016">
        <v>112.88</v>
      </c>
      <c r="D4016">
        <f t="shared" si="65"/>
        <v>3.6799336650082912</v>
      </c>
      <c r="E4016" s="171">
        <v>-1.2387188108299466E-3</v>
      </c>
    </row>
    <row r="4017" spans="2:5">
      <c r="B4017" t="s">
        <v>4572</v>
      </c>
      <c r="C4017">
        <v>24.12</v>
      </c>
      <c r="D4017">
        <f t="shared" si="65"/>
        <v>0.52658227848101269</v>
      </c>
      <c r="E4017" s="171">
        <v>-1.2422360248446206E-3</v>
      </c>
    </row>
    <row r="4018" spans="2:5">
      <c r="B4018" t="s">
        <v>2956</v>
      </c>
      <c r="C4018">
        <v>15.8</v>
      </c>
      <c r="D4018">
        <f t="shared" si="65"/>
        <v>-0.32908704883227174</v>
      </c>
      <c r="E4018" s="171">
        <v>-1.2642225031605293E-3</v>
      </c>
    </row>
    <row r="4019" spans="2:5">
      <c r="B4019" t="s">
        <v>4553</v>
      </c>
      <c r="C4019">
        <v>23.55</v>
      </c>
      <c r="D4019">
        <f t="shared" si="65"/>
        <v>-0.79945499446478752</v>
      </c>
      <c r="E4019" s="171">
        <v>-1.2722646310431547E-3</v>
      </c>
    </row>
    <row r="4020" spans="2:5">
      <c r="B4020" t="s">
        <v>822</v>
      </c>
      <c r="C4020">
        <v>117.43</v>
      </c>
      <c r="D4020">
        <f t="shared" si="65"/>
        <v>7.9828326180258098E-3</v>
      </c>
      <c r="E4020" s="171">
        <v>-1.2757271644836833E-3</v>
      </c>
    </row>
    <row r="4021" spans="2:5">
      <c r="B4021" t="s">
        <v>815</v>
      </c>
      <c r="C4021">
        <v>116.5</v>
      </c>
      <c r="D4021">
        <f t="shared" si="65"/>
        <v>7.5616286584802864E-2</v>
      </c>
      <c r="E4021" s="171">
        <v>-1.2858979854265382E-3</v>
      </c>
    </row>
    <row r="4022" spans="2:5">
      <c r="B4022" t="s">
        <v>849</v>
      </c>
      <c r="C4022">
        <v>108.31</v>
      </c>
      <c r="D4022">
        <f t="shared" si="65"/>
        <v>1.3418378378378379</v>
      </c>
      <c r="E4022" s="171">
        <v>-1.2909174734900928E-3</v>
      </c>
    </row>
    <row r="4023" spans="2:5">
      <c r="B4023" t="s">
        <v>1355</v>
      </c>
      <c r="C4023">
        <v>46.25</v>
      </c>
      <c r="D4023">
        <f t="shared" si="65"/>
        <v>2.018929503916449</v>
      </c>
      <c r="E4023" s="171">
        <v>-1.2956164975167841E-3</v>
      </c>
    </row>
    <row r="4024" spans="2:5">
      <c r="B4024" t="s">
        <v>3768</v>
      </c>
      <c r="C4024">
        <v>15.32</v>
      </c>
      <c r="D4024">
        <f t="shared" si="65"/>
        <v>-0.71423241932475279</v>
      </c>
      <c r="E4024" s="171">
        <v>-1.3037809647978862E-3</v>
      </c>
    </row>
    <row r="4025" spans="2:5">
      <c r="B4025" t="s">
        <v>1277</v>
      </c>
      <c r="C4025">
        <v>53.61</v>
      </c>
      <c r="D4025">
        <f t="shared" si="65"/>
        <v>-0.6007893365105369</v>
      </c>
      <c r="E4025" s="171">
        <v>-1.3040238450074569E-3</v>
      </c>
    </row>
    <row r="4026" spans="2:5">
      <c r="B4026" t="s">
        <v>437</v>
      </c>
      <c r="C4026">
        <v>134.29</v>
      </c>
      <c r="D4026">
        <f t="shared" si="65"/>
        <v>8.0736486486486481</v>
      </c>
      <c r="E4026" s="171">
        <v>-1.3385885327582869E-3</v>
      </c>
    </row>
    <row r="4027" spans="2:5">
      <c r="B4027" t="s">
        <v>4068</v>
      </c>
      <c r="C4027">
        <v>14.8</v>
      </c>
      <c r="D4027">
        <f t="shared" si="65"/>
        <v>-0.32971014492753614</v>
      </c>
      <c r="E4027" s="171">
        <v>-1.3495276653171101E-3</v>
      </c>
    </row>
    <row r="4028" spans="2:5">
      <c r="B4028" t="s">
        <v>4704</v>
      </c>
      <c r="C4028">
        <v>22.08</v>
      </c>
      <c r="D4028">
        <f t="shared" si="65"/>
        <v>-0.86910901653921402</v>
      </c>
      <c r="E4028" s="171">
        <v>-1.3568521031208113E-3</v>
      </c>
    </row>
    <row r="4029" spans="2:5">
      <c r="B4029" t="s">
        <v>588</v>
      </c>
      <c r="C4029">
        <v>168.69</v>
      </c>
      <c r="D4029">
        <f t="shared" si="65"/>
        <v>0.10428122545168897</v>
      </c>
      <c r="E4029" s="171">
        <v>-1.3615912858157104E-3</v>
      </c>
    </row>
    <row r="4030" spans="2:5">
      <c r="B4030" t="s">
        <v>555</v>
      </c>
      <c r="C4030">
        <v>152.76</v>
      </c>
      <c r="D4030">
        <f t="shared" si="65"/>
        <v>0.50117924528301872</v>
      </c>
      <c r="E4030" s="171">
        <v>-1.3728181996470416E-3</v>
      </c>
    </row>
    <row r="4031" spans="2:5">
      <c r="B4031" t="s">
        <v>1061</v>
      </c>
      <c r="C4031">
        <v>101.76</v>
      </c>
      <c r="D4031">
        <f t="shared" si="65"/>
        <v>-0.38974512743628181</v>
      </c>
      <c r="E4031" s="171">
        <v>-1.3738959764475031E-3</v>
      </c>
    </row>
    <row r="4032" spans="2:5">
      <c r="B4032" t="s">
        <v>531</v>
      </c>
      <c r="C4032">
        <v>166.75</v>
      </c>
      <c r="D4032">
        <f t="shared" si="65"/>
        <v>0.66184971098265888</v>
      </c>
      <c r="E4032" s="171">
        <v>-1.3774104683194981E-3</v>
      </c>
    </row>
    <row r="4033" spans="2:5">
      <c r="B4033" t="s">
        <v>1040</v>
      </c>
      <c r="C4033">
        <v>100.34</v>
      </c>
      <c r="D4033">
        <f t="shared" si="65"/>
        <v>13.172316384180792</v>
      </c>
      <c r="E4033" s="171">
        <v>-1.3933121019108336E-3</v>
      </c>
    </row>
    <row r="4034" spans="2:5">
      <c r="B4034" t="s">
        <v>5442</v>
      </c>
      <c r="C4034">
        <v>7.08</v>
      </c>
      <c r="D4034">
        <f t="shared" si="65"/>
        <v>-0.49858356940509913</v>
      </c>
      <c r="E4034" s="171">
        <v>-1.4104372355429884E-3</v>
      </c>
    </row>
    <row r="4035" spans="2:5">
      <c r="B4035" t="s">
        <v>3550</v>
      </c>
      <c r="C4035">
        <v>14.12</v>
      </c>
      <c r="D4035">
        <f t="shared" ref="D4035:D4098" si="66">(C4035-C4036)/C4036</f>
        <v>-0.86296583850931674</v>
      </c>
      <c r="E4035" s="171">
        <v>-1.4144271570015099E-3</v>
      </c>
    </row>
    <row r="4036" spans="2:5">
      <c r="B4036" t="s">
        <v>996</v>
      </c>
      <c r="C4036">
        <v>103.04</v>
      </c>
      <c r="D4036">
        <f t="shared" si="66"/>
        <v>14.265185185185187</v>
      </c>
      <c r="E4036" s="171">
        <v>-1.4536292276382545E-3</v>
      </c>
    </row>
    <row r="4037" spans="2:5">
      <c r="B4037" t="s">
        <v>5449</v>
      </c>
      <c r="C4037">
        <v>6.75</v>
      </c>
      <c r="D4037">
        <f t="shared" si="66"/>
        <v>-0.49962935507783546</v>
      </c>
      <c r="E4037" s="171">
        <v>-1.4792899408283709E-3</v>
      </c>
    </row>
    <row r="4038" spans="2:5">
      <c r="B4038" t="s">
        <v>2526</v>
      </c>
      <c r="C4038">
        <v>13.49</v>
      </c>
      <c r="D4038">
        <f t="shared" si="66"/>
        <v>-0.32448673009514267</v>
      </c>
      <c r="E4038" s="171">
        <v>-1.4803849000739877E-3</v>
      </c>
    </row>
    <row r="4039" spans="2:5">
      <c r="B4039" t="s">
        <v>1968</v>
      </c>
      <c r="C4039">
        <v>19.97</v>
      </c>
      <c r="D4039">
        <f t="shared" si="66"/>
        <v>0.51517450682852806</v>
      </c>
      <c r="E4039" s="171">
        <v>-1.5000000000000568E-3</v>
      </c>
    </row>
    <row r="4040" spans="2:5">
      <c r="B4040" t="s">
        <v>4966</v>
      </c>
      <c r="C4040">
        <v>13.18</v>
      </c>
      <c r="D4040">
        <f t="shared" si="66"/>
        <v>-0.33299595141700411</v>
      </c>
      <c r="E4040" s="171">
        <v>-1.5151515151514828E-3</v>
      </c>
    </row>
    <row r="4041" spans="2:5">
      <c r="B4041" t="s">
        <v>3887</v>
      </c>
      <c r="C4041">
        <v>19.760000000000002</v>
      </c>
      <c r="D4041">
        <f t="shared" si="66"/>
        <v>0.50380517503805178</v>
      </c>
      <c r="E4041" s="171">
        <v>-1.5159171298634454E-3</v>
      </c>
    </row>
    <row r="4042" spans="2:5">
      <c r="B4042" t="s">
        <v>4969</v>
      </c>
      <c r="C4042">
        <v>13.14</v>
      </c>
      <c r="D4042">
        <f t="shared" si="66"/>
        <v>-0.33197763091001525</v>
      </c>
      <c r="E4042" s="171">
        <v>-1.5197568389057428E-3</v>
      </c>
    </row>
    <row r="4043" spans="2:5">
      <c r="B4043" t="s">
        <v>1843</v>
      </c>
      <c r="C4043">
        <v>19.670000000000002</v>
      </c>
      <c r="D4043">
        <f t="shared" si="66"/>
        <v>7.1684587813620358E-3</v>
      </c>
      <c r="E4043" s="171">
        <v>-1.5228426395937861E-3</v>
      </c>
    </row>
    <row r="4044" spans="2:5">
      <c r="B4044" t="s">
        <v>1492</v>
      </c>
      <c r="C4044">
        <v>19.53</v>
      </c>
      <c r="D4044">
        <f t="shared" si="66"/>
        <v>0.50462249614791987</v>
      </c>
      <c r="E4044" s="171">
        <v>-1.5337423312882202E-3</v>
      </c>
    </row>
    <row r="4045" spans="2:5">
      <c r="B4045" t="s">
        <v>3567</v>
      </c>
      <c r="C4045">
        <v>12.98</v>
      </c>
      <c r="D4045">
        <f t="shared" si="66"/>
        <v>-0.496313542879317</v>
      </c>
      <c r="E4045" s="171">
        <v>-1.5384615384615057E-3</v>
      </c>
    </row>
    <row r="4046" spans="2:5">
      <c r="B4046" t="s">
        <v>2233</v>
      </c>
      <c r="C4046">
        <v>25.77</v>
      </c>
      <c r="D4046">
        <f t="shared" si="66"/>
        <v>1.0023310023310024</v>
      </c>
      <c r="E4046" s="171">
        <v>-1.5497869043006257E-3</v>
      </c>
    </row>
    <row r="4047" spans="2:5">
      <c r="B4047" t="s">
        <v>3443</v>
      </c>
      <c r="C4047">
        <v>12.87</v>
      </c>
      <c r="D4047">
        <f t="shared" si="66"/>
        <v>-0.91964787413373283</v>
      </c>
      <c r="E4047" s="171">
        <v>-1.5515903801397478E-3</v>
      </c>
    </row>
    <row r="4048" spans="2:5">
      <c r="B4048" t="s">
        <v>654</v>
      </c>
      <c r="C4048">
        <v>160.16999999999999</v>
      </c>
      <c r="D4048">
        <f t="shared" si="66"/>
        <v>11.542678151918558</v>
      </c>
      <c r="E4048" s="171">
        <v>-1.558409175913228E-3</v>
      </c>
    </row>
    <row r="4049" spans="2:5">
      <c r="B4049" t="s">
        <v>3470</v>
      </c>
      <c r="C4049">
        <v>12.77</v>
      </c>
      <c r="D4049">
        <f t="shared" si="66"/>
        <v>7.836990595611118E-4</v>
      </c>
      <c r="E4049" s="171">
        <v>-1.5637216575449238E-3</v>
      </c>
    </row>
    <row r="4050" spans="2:5">
      <c r="B4050" t="s">
        <v>5025</v>
      </c>
      <c r="C4050">
        <v>12.76</v>
      </c>
      <c r="D4050">
        <f t="shared" si="66"/>
        <v>-0.33263598326359839</v>
      </c>
      <c r="E4050" s="171">
        <v>-1.5649452269170245E-3</v>
      </c>
    </row>
    <row r="4051" spans="2:5">
      <c r="B4051" t="s">
        <v>1704</v>
      </c>
      <c r="C4051">
        <v>19.12</v>
      </c>
      <c r="D4051">
        <f t="shared" si="66"/>
        <v>0.50551181102362219</v>
      </c>
      <c r="E4051" s="171">
        <v>-1.5665796344646258E-3</v>
      </c>
    </row>
    <row r="4052" spans="2:5">
      <c r="B4052" t="s">
        <v>3449</v>
      </c>
      <c r="C4052">
        <v>12.7</v>
      </c>
      <c r="D4052">
        <f t="shared" si="66"/>
        <v>-0.91994957453514037</v>
      </c>
      <c r="E4052" s="171">
        <v>-1.5723270440252634E-3</v>
      </c>
    </row>
    <row r="4053" spans="2:5">
      <c r="B4053" t="s">
        <v>644</v>
      </c>
      <c r="C4053">
        <v>158.65</v>
      </c>
      <c r="D4053">
        <f t="shared" si="66"/>
        <v>11.511829652996846</v>
      </c>
      <c r="E4053" s="171">
        <v>-1.5733165512901194E-3</v>
      </c>
    </row>
    <row r="4054" spans="2:5">
      <c r="B4054" t="s">
        <v>5005</v>
      </c>
      <c r="C4054">
        <v>12.68</v>
      </c>
      <c r="D4054">
        <f t="shared" si="66"/>
        <v>-0.4992101105845182</v>
      </c>
      <c r="E4054" s="171">
        <v>-1.5748031496062658E-3</v>
      </c>
    </row>
    <row r="4055" spans="2:5">
      <c r="B4055" t="s">
        <v>1475</v>
      </c>
      <c r="C4055">
        <v>25.32</v>
      </c>
      <c r="D4055">
        <f t="shared" si="66"/>
        <v>1.0159235668789808</v>
      </c>
      <c r="E4055" s="171">
        <v>-1.5772870662460231E-3</v>
      </c>
    </row>
    <row r="4056" spans="2:5">
      <c r="B4056" t="s">
        <v>2854</v>
      </c>
      <c r="C4056">
        <v>12.56</v>
      </c>
      <c r="D4056">
        <f t="shared" si="66"/>
        <v>1.0258064516129033</v>
      </c>
      <c r="E4056" s="171">
        <v>-1.58982511923685E-3</v>
      </c>
    </row>
    <row r="4057" spans="2:5">
      <c r="B4057" t="s">
        <v>5510</v>
      </c>
      <c r="C4057">
        <v>6.2</v>
      </c>
      <c r="D4057">
        <f t="shared" si="66"/>
        <v>-0.95828006190700499</v>
      </c>
      <c r="E4057" s="171">
        <v>-1.6103059581320108E-3</v>
      </c>
    </row>
    <row r="4058" spans="2:5">
      <c r="B4058" t="s">
        <v>672</v>
      </c>
      <c r="C4058">
        <v>148.61000000000001</v>
      </c>
      <c r="D4058">
        <f t="shared" si="66"/>
        <v>7.0242980561555077</v>
      </c>
      <c r="E4058" s="171">
        <v>-1.6123614376888189E-3</v>
      </c>
    </row>
    <row r="4059" spans="2:5">
      <c r="B4059" t="s">
        <v>1841</v>
      </c>
      <c r="C4059">
        <v>18.52</v>
      </c>
      <c r="D4059">
        <f t="shared" si="66"/>
        <v>1.4794520547945183E-2</v>
      </c>
      <c r="E4059" s="171">
        <v>-1.6172506738545086E-3</v>
      </c>
    </row>
    <row r="4060" spans="2:5">
      <c r="B4060" t="s">
        <v>4605</v>
      </c>
      <c r="C4060">
        <v>18.25</v>
      </c>
      <c r="D4060">
        <f t="shared" si="66"/>
        <v>-0.24866200082338408</v>
      </c>
      <c r="E4060" s="171">
        <v>-1.6411378555799309E-3</v>
      </c>
    </row>
    <row r="4061" spans="2:5">
      <c r="B4061" t="s">
        <v>4683</v>
      </c>
      <c r="C4061">
        <v>24.29</v>
      </c>
      <c r="D4061">
        <f t="shared" si="66"/>
        <v>0.33461538461538465</v>
      </c>
      <c r="E4061" s="171">
        <v>-1.6440608302506843E-3</v>
      </c>
    </row>
    <row r="4062" spans="2:5">
      <c r="B4062" t="s">
        <v>3784</v>
      </c>
      <c r="C4062">
        <v>18.2</v>
      </c>
      <c r="D4062">
        <f t="shared" si="66"/>
        <v>2.0182421227197342</v>
      </c>
      <c r="E4062" s="171">
        <v>-1.6456390565003367E-3</v>
      </c>
    </row>
    <row r="4063" spans="2:5">
      <c r="B4063" t="s">
        <v>5516</v>
      </c>
      <c r="C4063">
        <v>6.03</v>
      </c>
      <c r="D4063">
        <f t="shared" si="66"/>
        <v>-0.4975</v>
      </c>
      <c r="E4063" s="171">
        <v>-1.6556291390728123E-3</v>
      </c>
    </row>
    <row r="4064" spans="2:5">
      <c r="B4064" t="s">
        <v>4826</v>
      </c>
      <c r="C4064">
        <v>12</v>
      </c>
      <c r="D4064">
        <f t="shared" si="66"/>
        <v>1.0168067226890756</v>
      </c>
      <c r="E4064" s="171">
        <v>-1.6638935108152725E-3</v>
      </c>
    </row>
    <row r="4065" spans="2:5">
      <c r="B4065" t="s">
        <v>5507</v>
      </c>
      <c r="C4065">
        <v>5.95</v>
      </c>
      <c r="D4065">
        <f t="shared" si="66"/>
        <v>-0.66610549943883279</v>
      </c>
      <c r="E4065" s="171">
        <v>-1.6778523489932528E-3</v>
      </c>
    </row>
    <row r="4066" spans="2:5">
      <c r="B4066" t="s">
        <v>3774</v>
      </c>
      <c r="C4066">
        <v>17.82</v>
      </c>
      <c r="D4066">
        <f t="shared" si="66"/>
        <v>0.50126368997472637</v>
      </c>
      <c r="E4066" s="171">
        <v>-1.6806722689076267E-3</v>
      </c>
    </row>
    <row r="4067" spans="2:5">
      <c r="B4067" t="s">
        <v>3687</v>
      </c>
      <c r="C4067">
        <v>11.87</v>
      </c>
      <c r="D4067">
        <f t="shared" si="66"/>
        <v>1.6877637130801328E-3</v>
      </c>
      <c r="E4067" s="171">
        <v>-1.6820857863752187E-3</v>
      </c>
    </row>
    <row r="4068" spans="2:5">
      <c r="B4068" t="s">
        <v>4932</v>
      </c>
      <c r="C4068">
        <v>11.85</v>
      </c>
      <c r="D4068">
        <f t="shared" si="66"/>
        <v>-0.33088650479954834</v>
      </c>
      <c r="E4068" s="171">
        <v>-1.6849199663015648E-3</v>
      </c>
    </row>
    <row r="4069" spans="2:5">
      <c r="B4069" t="s">
        <v>2342</v>
      </c>
      <c r="C4069">
        <v>17.71</v>
      </c>
      <c r="D4069">
        <f t="shared" si="66"/>
        <v>-0.87488519957612143</v>
      </c>
      <c r="E4069" s="171">
        <v>-1.6910935738442834E-3</v>
      </c>
    </row>
    <row r="4070" spans="2:5">
      <c r="B4070" t="s">
        <v>692</v>
      </c>
      <c r="C4070">
        <v>141.55000000000001</v>
      </c>
      <c r="D4070">
        <f t="shared" si="66"/>
        <v>7.006221719457014</v>
      </c>
      <c r="E4070" s="171">
        <v>-1.6926440510612927E-3</v>
      </c>
    </row>
    <row r="4071" spans="2:5">
      <c r="B4071" t="s">
        <v>2341</v>
      </c>
      <c r="C4071">
        <v>17.68</v>
      </c>
      <c r="D4071">
        <f t="shared" si="66"/>
        <v>2.0016977928692699</v>
      </c>
      <c r="E4071" s="171">
        <v>-1.6939582156974102E-3</v>
      </c>
    </row>
    <row r="4072" spans="2:5">
      <c r="B4072" t="s">
        <v>5676</v>
      </c>
      <c r="C4072">
        <v>5.89</v>
      </c>
      <c r="D4072">
        <f t="shared" si="66"/>
        <v>-0.94992773952223075</v>
      </c>
      <c r="E4072" s="171">
        <v>-1.6949152542374024E-3</v>
      </c>
    </row>
    <row r="4073" spans="2:5">
      <c r="B4073" t="s">
        <v>812</v>
      </c>
      <c r="C4073">
        <v>117.63</v>
      </c>
      <c r="D4073">
        <f t="shared" si="66"/>
        <v>5.6797274275979559</v>
      </c>
      <c r="E4073" s="171">
        <v>-1.6973606042603993E-3</v>
      </c>
    </row>
    <row r="4074" spans="2:5">
      <c r="B4074" t="s">
        <v>3070</v>
      </c>
      <c r="C4074">
        <v>17.61</v>
      </c>
      <c r="D4074">
        <f t="shared" si="66"/>
        <v>2.0309810671256456</v>
      </c>
      <c r="E4074" s="171">
        <v>-1.7006802721089079E-3</v>
      </c>
    </row>
    <row r="4075" spans="2:5">
      <c r="B4075" t="s">
        <v>5518</v>
      </c>
      <c r="C4075">
        <v>5.81</v>
      </c>
      <c r="D4075">
        <f t="shared" si="66"/>
        <v>-0.49870578084555656</v>
      </c>
      <c r="E4075" s="171">
        <v>-1.71821305841936E-3</v>
      </c>
    </row>
    <row r="4076" spans="2:5">
      <c r="B4076" t="s">
        <v>2608</v>
      </c>
      <c r="C4076">
        <v>11.59</v>
      </c>
      <c r="D4076">
        <f t="shared" si="66"/>
        <v>-0.74973007989635065</v>
      </c>
      <c r="E4076" s="171">
        <v>-1.7226528854435465E-3</v>
      </c>
    </row>
    <row r="4077" spans="2:5">
      <c r="B4077" t="s">
        <v>1356</v>
      </c>
      <c r="C4077">
        <v>46.31</v>
      </c>
      <c r="D4077">
        <f t="shared" si="66"/>
        <v>3.0025929127052722</v>
      </c>
      <c r="E4077" s="171">
        <v>-1.7245095925845721E-3</v>
      </c>
    </row>
    <row r="4078" spans="2:5">
      <c r="B4078" t="s">
        <v>2607</v>
      </c>
      <c r="C4078">
        <v>11.57</v>
      </c>
      <c r="D4078">
        <f t="shared" si="66"/>
        <v>-0.49739357080799301</v>
      </c>
      <c r="E4078" s="171">
        <v>-1.7256255392579442E-3</v>
      </c>
    </row>
    <row r="4079" spans="2:5">
      <c r="B4079" t="s">
        <v>4622</v>
      </c>
      <c r="C4079">
        <v>23.02</v>
      </c>
      <c r="D4079">
        <f t="shared" si="66"/>
        <v>0.33993015133876603</v>
      </c>
      <c r="E4079" s="171">
        <v>-1.7346053772766326E-3</v>
      </c>
    </row>
    <row r="4080" spans="2:5">
      <c r="B4080" t="s">
        <v>4179</v>
      </c>
      <c r="C4080">
        <v>17.18</v>
      </c>
      <c r="D4080">
        <f t="shared" si="66"/>
        <v>-0.23914968999114256</v>
      </c>
      <c r="E4080" s="171">
        <v>-1.7431725740849004E-3</v>
      </c>
    </row>
    <row r="4081" spans="2:5">
      <c r="B4081" t="s">
        <v>2133</v>
      </c>
      <c r="C4081">
        <v>22.58</v>
      </c>
      <c r="D4081">
        <f t="shared" si="66"/>
        <v>0.34725536992840073</v>
      </c>
      <c r="E4081" s="171">
        <v>-1.7683465959329222E-3</v>
      </c>
    </row>
    <row r="4082" spans="2:5">
      <c r="B4082" t="s">
        <v>2978</v>
      </c>
      <c r="C4082">
        <v>16.760000000000002</v>
      </c>
      <c r="D4082">
        <f t="shared" si="66"/>
        <v>3.5928143712576212E-3</v>
      </c>
      <c r="E4082" s="171">
        <v>-1.7867778439545911E-3</v>
      </c>
    </row>
    <row r="4083" spans="2:5">
      <c r="B4083" t="s">
        <v>1532</v>
      </c>
      <c r="C4083">
        <v>16.7</v>
      </c>
      <c r="D4083">
        <f t="shared" si="66"/>
        <v>-0.84187103493987314</v>
      </c>
      <c r="E4083" s="171">
        <v>-1.7931858936043716E-3</v>
      </c>
    </row>
    <row r="4084" spans="2:5">
      <c r="B4084" t="s">
        <v>935</v>
      </c>
      <c r="C4084">
        <v>105.61</v>
      </c>
      <c r="D4084">
        <f t="shared" si="66"/>
        <v>8.5144144144144143</v>
      </c>
      <c r="E4084" s="171">
        <v>-1.7958412098298463E-3</v>
      </c>
    </row>
    <row r="4085" spans="2:5">
      <c r="B4085" t="s">
        <v>3387</v>
      </c>
      <c r="C4085">
        <v>11.1</v>
      </c>
      <c r="D4085">
        <f t="shared" si="66"/>
        <v>-0.33011466505733256</v>
      </c>
      <c r="E4085" s="171">
        <v>-1.7985611510790984E-3</v>
      </c>
    </row>
    <row r="4086" spans="2:5">
      <c r="B4086" t="s">
        <v>1502</v>
      </c>
      <c r="C4086">
        <v>16.57</v>
      </c>
      <c r="D4086">
        <f t="shared" si="66"/>
        <v>-0.87890967553346977</v>
      </c>
      <c r="E4086" s="171">
        <v>-1.807228915662719E-3</v>
      </c>
    </row>
    <row r="4087" spans="2:5">
      <c r="B4087" t="s">
        <v>716</v>
      </c>
      <c r="C4087">
        <v>136.84</v>
      </c>
      <c r="D4087">
        <f t="shared" si="66"/>
        <v>24.062271062271062</v>
      </c>
      <c r="E4087" s="171">
        <v>-1.8236195200233424E-3</v>
      </c>
    </row>
    <row r="4088" spans="2:5">
      <c r="B4088" t="s">
        <v>5687</v>
      </c>
      <c r="C4088">
        <v>5.46</v>
      </c>
      <c r="D4088">
        <f t="shared" si="66"/>
        <v>-0.66625916870415647</v>
      </c>
      <c r="E4088" s="171">
        <v>-1.8281535648994127E-3</v>
      </c>
    </row>
    <row r="4089" spans="2:5">
      <c r="B4089" t="s">
        <v>2369</v>
      </c>
      <c r="C4089">
        <v>16.36</v>
      </c>
      <c r="D4089">
        <f t="shared" si="66"/>
        <v>2.0128913443830569</v>
      </c>
      <c r="E4089" s="171">
        <v>-1.8303843807200204E-3</v>
      </c>
    </row>
    <row r="4090" spans="2:5">
      <c r="B4090" t="s">
        <v>5609</v>
      </c>
      <c r="C4090">
        <v>5.43</v>
      </c>
      <c r="D4090">
        <f t="shared" si="66"/>
        <v>0</v>
      </c>
      <c r="E4090" s="171">
        <v>-1.8382352941177711E-3</v>
      </c>
    </row>
    <row r="4091" spans="2:5">
      <c r="B4091" t="s">
        <v>5703</v>
      </c>
      <c r="C4091">
        <v>5.43</v>
      </c>
      <c r="D4091">
        <f t="shared" si="66"/>
        <v>-0.49675625579240035</v>
      </c>
      <c r="E4091" s="171">
        <v>-1.8382352941177711E-3</v>
      </c>
    </row>
    <row r="4092" spans="2:5">
      <c r="B4092" t="s">
        <v>2880</v>
      </c>
      <c r="C4092">
        <v>10.79</v>
      </c>
      <c r="D4092">
        <f t="shared" si="66"/>
        <v>7.4696545284778978E-3</v>
      </c>
      <c r="E4092" s="171">
        <v>-1.8501387604071553E-3</v>
      </c>
    </row>
    <row r="4093" spans="2:5">
      <c r="B4093" t="s">
        <v>4919</v>
      </c>
      <c r="C4093">
        <v>10.71</v>
      </c>
      <c r="D4093">
        <f t="shared" si="66"/>
        <v>-0.89440993788819867</v>
      </c>
      <c r="E4093" s="171">
        <v>-1.8639328984156173E-3</v>
      </c>
    </row>
    <row r="4094" spans="2:5">
      <c r="B4094" t="s">
        <v>886</v>
      </c>
      <c r="C4094">
        <v>101.43</v>
      </c>
      <c r="D4094">
        <f t="shared" si="66"/>
        <v>-0.36614173228346458</v>
      </c>
      <c r="E4094" s="171">
        <v>-1.8697106868726405E-3</v>
      </c>
    </row>
    <row r="4095" spans="2:5">
      <c r="B4095" t="s">
        <v>582</v>
      </c>
      <c r="C4095">
        <v>160.02000000000001</v>
      </c>
      <c r="D4095">
        <f t="shared" si="66"/>
        <v>6.630901287553649</v>
      </c>
      <c r="E4095" s="171">
        <v>-1.8712574850298339E-3</v>
      </c>
    </row>
    <row r="4096" spans="2:5">
      <c r="B4096" t="s">
        <v>2056</v>
      </c>
      <c r="C4096">
        <v>20.97</v>
      </c>
      <c r="D4096">
        <f t="shared" si="66"/>
        <v>0.33993610223642162</v>
      </c>
      <c r="E4096" s="171">
        <v>-1.9038553069967966E-3</v>
      </c>
    </row>
    <row r="4097" spans="2:5">
      <c r="B4097" t="s">
        <v>5082</v>
      </c>
      <c r="C4097">
        <v>15.65</v>
      </c>
      <c r="D4097">
        <f t="shared" si="66"/>
        <v>-0.39598610575067539</v>
      </c>
      <c r="E4097" s="171">
        <v>-1.9132653061224082E-3</v>
      </c>
    </row>
    <row r="4098" spans="2:5">
      <c r="B4098" t="s">
        <v>2239</v>
      </c>
      <c r="C4098">
        <v>25.91</v>
      </c>
      <c r="D4098">
        <f t="shared" si="66"/>
        <v>0.25048262548262556</v>
      </c>
      <c r="E4098" s="171">
        <v>-1.9260400616333093E-3</v>
      </c>
    </row>
    <row r="4099" spans="2:5">
      <c r="B4099" t="s">
        <v>3982</v>
      </c>
      <c r="C4099">
        <v>20.72</v>
      </c>
      <c r="D4099">
        <f t="shared" ref="D4099:D4162" si="67">(C4099-C4100)/C4100</f>
        <v>0.33419188667095939</v>
      </c>
      <c r="E4099" s="171">
        <v>-1.9267822736032127E-3</v>
      </c>
    </row>
    <row r="4100" spans="2:5">
      <c r="B4100" t="s">
        <v>4776</v>
      </c>
      <c r="C4100">
        <v>15.53</v>
      </c>
      <c r="D4100">
        <f t="shared" si="67"/>
        <v>6.4432989690720282E-4</v>
      </c>
      <c r="E4100" s="171">
        <v>-1.9280205655527723E-3</v>
      </c>
    </row>
    <row r="4101" spans="2:5">
      <c r="B4101" t="s">
        <v>2462</v>
      </c>
      <c r="C4101">
        <v>15.52</v>
      </c>
      <c r="D4101">
        <f t="shared" si="67"/>
        <v>0.50096711798839455</v>
      </c>
      <c r="E4101" s="171">
        <v>-1.9292604501608447E-3</v>
      </c>
    </row>
    <row r="4102" spans="2:5">
      <c r="B4102" t="s">
        <v>3236</v>
      </c>
      <c r="C4102">
        <v>10.34</v>
      </c>
      <c r="D4102">
        <f t="shared" si="67"/>
        <v>-0.49363369245837418</v>
      </c>
      <c r="E4102" s="171">
        <v>-1.9305019305018896E-3</v>
      </c>
    </row>
    <row r="4103" spans="2:5">
      <c r="B4103" t="s">
        <v>1908</v>
      </c>
      <c r="C4103">
        <v>20.420000000000002</v>
      </c>
      <c r="D4103">
        <f t="shared" si="67"/>
        <v>1.0039254170755645</v>
      </c>
      <c r="E4103" s="171">
        <v>-1.9550342130986876E-3</v>
      </c>
    </row>
    <row r="4104" spans="2:5">
      <c r="B4104" t="s">
        <v>4871</v>
      </c>
      <c r="C4104">
        <v>10.19</v>
      </c>
      <c r="D4104">
        <f t="shared" si="67"/>
        <v>-0.33267845448592009</v>
      </c>
      <c r="E4104" s="171">
        <v>-1.9588638589619341E-3</v>
      </c>
    </row>
    <row r="4105" spans="2:5">
      <c r="B4105" t="s">
        <v>3717</v>
      </c>
      <c r="C4105">
        <v>15.27</v>
      </c>
      <c r="D4105">
        <f t="shared" si="67"/>
        <v>0.50147492625368728</v>
      </c>
      <c r="E4105" s="171">
        <v>-1.9607843137255643E-3</v>
      </c>
    </row>
    <row r="4106" spans="2:5">
      <c r="B4106" t="s">
        <v>2828</v>
      </c>
      <c r="C4106">
        <v>10.17</v>
      </c>
      <c r="D4106">
        <f t="shared" si="67"/>
        <v>-0.49678377041068783</v>
      </c>
      <c r="E4106" s="171">
        <v>-1.9627085377820976E-3</v>
      </c>
    </row>
    <row r="4107" spans="2:5">
      <c r="B4107" t="s">
        <v>3985</v>
      </c>
      <c r="C4107">
        <v>20.21</v>
      </c>
      <c r="D4107">
        <f t="shared" si="67"/>
        <v>0.33664021164021174</v>
      </c>
      <c r="E4107" s="171">
        <v>-1.9753086419752666E-3</v>
      </c>
    </row>
    <row r="4108" spans="2:5">
      <c r="B4108" t="s">
        <v>3642</v>
      </c>
      <c r="C4108">
        <v>15.12</v>
      </c>
      <c r="D4108">
        <f t="shared" si="67"/>
        <v>-0.89970149253731335</v>
      </c>
      <c r="E4108" s="171">
        <v>-1.9801980198020552E-3</v>
      </c>
    </row>
    <row r="4109" spans="2:5">
      <c r="B4109" t="s">
        <v>422</v>
      </c>
      <c r="C4109">
        <v>150.75</v>
      </c>
      <c r="D4109">
        <f t="shared" si="67"/>
        <v>29.454545454545457</v>
      </c>
      <c r="E4109" s="171">
        <v>-1.9860973187686946E-3</v>
      </c>
    </row>
    <row r="4110" spans="2:5">
      <c r="B4110" t="s">
        <v>4367</v>
      </c>
      <c r="C4110">
        <v>4.95</v>
      </c>
      <c r="D4110">
        <f t="shared" si="67"/>
        <v>-0.75</v>
      </c>
      <c r="E4110" s="171">
        <v>-2.0161290322580215E-3</v>
      </c>
    </row>
    <row r="4111" spans="2:5">
      <c r="B4111" t="s">
        <v>4589</v>
      </c>
      <c r="C4111">
        <v>19.8</v>
      </c>
      <c r="D4111">
        <f t="shared" si="67"/>
        <v>3</v>
      </c>
      <c r="E4111" s="171">
        <v>-2.0161290322580215E-3</v>
      </c>
    </row>
    <row r="4112" spans="2:5">
      <c r="B4112" t="s">
        <v>5564</v>
      </c>
      <c r="C4112">
        <v>4.95</v>
      </c>
      <c r="D4112">
        <f t="shared" si="67"/>
        <v>-0.91663859885483323</v>
      </c>
      <c r="E4112" s="171">
        <v>-2.0161290322580215E-3</v>
      </c>
    </row>
    <row r="4113" spans="2:5">
      <c r="B4113" t="s">
        <v>1314</v>
      </c>
      <c r="C4113">
        <v>59.38</v>
      </c>
      <c r="D4113">
        <f t="shared" si="67"/>
        <v>2.0020222446916076</v>
      </c>
      <c r="E4113" s="171">
        <v>-2.0168067226890326E-3</v>
      </c>
    </row>
    <row r="4114" spans="2:5">
      <c r="B4114" t="s">
        <v>4167</v>
      </c>
      <c r="C4114">
        <v>19.78</v>
      </c>
      <c r="D4114">
        <f t="shared" si="67"/>
        <v>1.0370751802265705</v>
      </c>
      <c r="E4114" s="171">
        <v>-2.0181634712411276E-3</v>
      </c>
    </row>
    <row r="4115" spans="2:5">
      <c r="B4115" t="s">
        <v>2803</v>
      </c>
      <c r="C4115">
        <v>9.7100000000000009</v>
      </c>
      <c r="D4115">
        <f t="shared" si="67"/>
        <v>1.0405827263267579E-2</v>
      </c>
      <c r="E4115" s="171">
        <v>-2.0554984583761125E-3</v>
      </c>
    </row>
    <row r="4116" spans="2:5">
      <c r="B4116" t="s">
        <v>2806</v>
      </c>
      <c r="C4116">
        <v>9.61</v>
      </c>
      <c r="D4116">
        <f t="shared" si="67"/>
        <v>-0.49791013584117039</v>
      </c>
      <c r="E4116" s="171">
        <v>-2.0768431983386655E-3</v>
      </c>
    </row>
    <row r="4117" spans="2:5">
      <c r="B4117" t="s">
        <v>1820</v>
      </c>
      <c r="C4117">
        <v>19.14</v>
      </c>
      <c r="D4117">
        <f t="shared" si="67"/>
        <v>0.33846153846153842</v>
      </c>
      <c r="E4117" s="171">
        <v>-2.085505735140727E-3</v>
      </c>
    </row>
    <row r="4118" spans="2:5">
      <c r="B4118" t="s">
        <v>3104</v>
      </c>
      <c r="C4118">
        <v>14.3</v>
      </c>
      <c r="D4118">
        <f t="shared" si="67"/>
        <v>0</v>
      </c>
      <c r="E4118" s="171">
        <v>-2.0935101186321955E-3</v>
      </c>
    </row>
    <row r="4119" spans="2:5">
      <c r="B4119" t="s">
        <v>4244</v>
      </c>
      <c r="C4119">
        <v>14.3</v>
      </c>
      <c r="D4119">
        <f t="shared" si="67"/>
        <v>3.5087719298246113E-3</v>
      </c>
      <c r="E4119" s="171">
        <v>-2.0935101186321955E-3</v>
      </c>
    </row>
    <row r="4120" spans="2:5">
      <c r="B4120" t="s">
        <v>3649</v>
      </c>
      <c r="C4120">
        <v>14.25</v>
      </c>
      <c r="D4120">
        <f t="shared" si="67"/>
        <v>-0.2476240760295671</v>
      </c>
      <c r="E4120" s="171">
        <v>-2.100840336134409E-3</v>
      </c>
    </row>
    <row r="4121" spans="2:5">
      <c r="B4121" t="s">
        <v>4510</v>
      </c>
      <c r="C4121">
        <v>18.940000000000001</v>
      </c>
      <c r="D4121">
        <f t="shared" si="67"/>
        <v>0.34708392603129451</v>
      </c>
      <c r="E4121" s="171">
        <v>-2.1074815595363092E-3</v>
      </c>
    </row>
    <row r="4122" spans="2:5">
      <c r="B4122" t="s">
        <v>2504</v>
      </c>
      <c r="C4122">
        <v>14.06</v>
      </c>
      <c r="D4122">
        <f t="shared" si="67"/>
        <v>2.1382751247327968E-3</v>
      </c>
      <c r="E4122" s="171">
        <v>-2.1291696238466542E-3</v>
      </c>
    </row>
    <row r="4123" spans="2:5">
      <c r="B4123" t="s">
        <v>3114</v>
      </c>
      <c r="C4123">
        <v>14.03</v>
      </c>
      <c r="D4123">
        <f t="shared" si="67"/>
        <v>0.50053475935828873</v>
      </c>
      <c r="E4123" s="171">
        <v>-2.1337126600285304E-3</v>
      </c>
    </row>
    <row r="4124" spans="2:5">
      <c r="B4124" t="s">
        <v>5238</v>
      </c>
      <c r="C4124">
        <v>9.35</v>
      </c>
      <c r="D4124">
        <f t="shared" si="67"/>
        <v>-0.33309557774607707</v>
      </c>
      <c r="E4124" s="171">
        <v>-2.1344717182496878E-3</v>
      </c>
    </row>
    <row r="4125" spans="2:5">
      <c r="B4125" t="s">
        <v>3436</v>
      </c>
      <c r="C4125">
        <v>14.02</v>
      </c>
      <c r="D4125">
        <f t="shared" si="67"/>
        <v>2.0611353711790392</v>
      </c>
      <c r="E4125" s="171">
        <v>-2.1352313167260595E-3</v>
      </c>
    </row>
    <row r="4126" spans="2:5">
      <c r="B4126" t="s">
        <v>5554</v>
      </c>
      <c r="C4126">
        <v>4.58</v>
      </c>
      <c r="D4126">
        <f t="shared" si="67"/>
        <v>-0.9653135413511057</v>
      </c>
      <c r="E4126" s="171">
        <v>-2.1786492374727207E-3</v>
      </c>
    </row>
    <row r="4127" spans="2:5">
      <c r="B4127" t="s">
        <v>698</v>
      </c>
      <c r="C4127">
        <v>132.04</v>
      </c>
      <c r="D4127">
        <f t="shared" si="67"/>
        <v>0.16324552902827932</v>
      </c>
      <c r="E4127" s="171">
        <v>-2.1914909695459868E-3</v>
      </c>
    </row>
    <row r="4128" spans="2:5">
      <c r="B4128" t="s">
        <v>807</v>
      </c>
      <c r="C4128">
        <v>113.51</v>
      </c>
      <c r="D4128">
        <f t="shared" si="67"/>
        <v>11.501101321585903</v>
      </c>
      <c r="E4128" s="171">
        <v>-2.1976090014064697E-3</v>
      </c>
    </row>
    <row r="4129" spans="2:5">
      <c r="B4129" t="s">
        <v>5155</v>
      </c>
      <c r="C4129">
        <v>9.08</v>
      </c>
      <c r="D4129">
        <f t="shared" si="67"/>
        <v>2.2075055187637496E-3</v>
      </c>
      <c r="E4129" s="171">
        <v>-2.197802197802151E-3</v>
      </c>
    </row>
    <row r="4130" spans="2:5">
      <c r="B4130" t="s">
        <v>2691</v>
      </c>
      <c r="C4130">
        <v>9.06</v>
      </c>
      <c r="D4130">
        <f t="shared" si="67"/>
        <v>-0.85689464539567206</v>
      </c>
      <c r="E4130" s="171">
        <v>-2.2026431718061203E-3</v>
      </c>
    </row>
    <row r="4131" spans="2:5">
      <c r="B4131" t="s">
        <v>1303</v>
      </c>
      <c r="C4131">
        <v>63.31</v>
      </c>
      <c r="D4131">
        <f t="shared" si="67"/>
        <v>2.5016592920353986</v>
      </c>
      <c r="E4131" s="171">
        <v>-2.2064617809298749E-3</v>
      </c>
    </row>
    <row r="4132" spans="2:5">
      <c r="B4132" t="s">
        <v>3786</v>
      </c>
      <c r="C4132">
        <v>18.079999999999998</v>
      </c>
      <c r="D4132">
        <f t="shared" si="67"/>
        <v>0.34124629080118679</v>
      </c>
      <c r="E4132" s="171">
        <v>-2.2075055187639457E-3</v>
      </c>
    </row>
    <row r="4133" spans="2:5">
      <c r="B4133" t="s">
        <v>3416</v>
      </c>
      <c r="C4133">
        <v>13.48</v>
      </c>
      <c r="D4133">
        <f t="shared" si="67"/>
        <v>-0.3976764968722073</v>
      </c>
      <c r="E4133" s="171">
        <v>-2.2205773501109815E-3</v>
      </c>
    </row>
    <row r="4134" spans="2:5">
      <c r="B4134" t="s">
        <v>2143</v>
      </c>
      <c r="C4134">
        <v>22.38</v>
      </c>
      <c r="D4134">
        <f t="shared" si="67"/>
        <v>0.66890380313199094</v>
      </c>
      <c r="E4134" s="171">
        <v>-2.2291573785109546E-3</v>
      </c>
    </row>
    <row r="4135" spans="2:5">
      <c r="B4135" t="s">
        <v>3630</v>
      </c>
      <c r="C4135">
        <v>13.41</v>
      </c>
      <c r="D4135">
        <f t="shared" si="67"/>
        <v>-0.24789680314077389</v>
      </c>
      <c r="E4135" s="171">
        <v>-2.2321428571428097E-3</v>
      </c>
    </row>
    <row r="4136" spans="2:5">
      <c r="B4136" t="s">
        <v>3063</v>
      </c>
      <c r="C4136">
        <v>17.829999999999998</v>
      </c>
      <c r="D4136">
        <f t="shared" si="67"/>
        <v>0.33358264771877333</v>
      </c>
      <c r="E4136" s="171">
        <v>-2.2383883603806771E-3</v>
      </c>
    </row>
    <row r="4137" spans="2:5">
      <c r="B4137" t="s">
        <v>2919</v>
      </c>
      <c r="C4137">
        <v>13.37</v>
      </c>
      <c r="D4137">
        <f t="shared" si="67"/>
        <v>0.50732807215332587</v>
      </c>
      <c r="E4137" s="171">
        <v>-2.2388059701493384E-3</v>
      </c>
    </row>
    <row r="4138" spans="2:5">
      <c r="B4138" t="s">
        <v>5157</v>
      </c>
      <c r="C4138">
        <v>8.8699999999999992</v>
      </c>
      <c r="D4138">
        <f t="shared" si="67"/>
        <v>-0.5997292418772564</v>
      </c>
      <c r="E4138" s="171">
        <v>-2.2497187851520076E-3</v>
      </c>
    </row>
    <row r="4139" spans="2:5">
      <c r="B4139" t="s">
        <v>2098</v>
      </c>
      <c r="C4139">
        <v>22.16</v>
      </c>
      <c r="D4139">
        <f t="shared" si="67"/>
        <v>0.66993217784476267</v>
      </c>
      <c r="E4139" s="171">
        <v>-2.2512381809995817E-3</v>
      </c>
    </row>
    <row r="4140" spans="2:5">
      <c r="B4140" t="s">
        <v>3414</v>
      </c>
      <c r="C4140">
        <v>13.27</v>
      </c>
      <c r="D4140">
        <f t="shared" si="67"/>
        <v>0.5062429057888761</v>
      </c>
      <c r="E4140" s="171">
        <v>-2.2556390977444465E-3</v>
      </c>
    </row>
    <row r="4141" spans="2:5">
      <c r="B4141" t="s">
        <v>5166</v>
      </c>
      <c r="C4141">
        <v>8.81</v>
      </c>
      <c r="D4141">
        <f t="shared" si="67"/>
        <v>-0.32386799693016111</v>
      </c>
      <c r="E4141" s="171">
        <v>-2.2650056625141079E-3</v>
      </c>
    </row>
    <row r="4142" spans="2:5">
      <c r="B4142" t="s">
        <v>3564</v>
      </c>
      <c r="C4142">
        <v>13.03</v>
      </c>
      <c r="D4142">
        <f t="shared" si="67"/>
        <v>-0.39926233287229146</v>
      </c>
      <c r="E4142" s="171">
        <v>-2.2970903522206076E-3</v>
      </c>
    </row>
    <row r="4143" spans="2:5">
      <c r="B4143" t="s">
        <v>2049</v>
      </c>
      <c r="C4143">
        <v>21.69</v>
      </c>
      <c r="D4143">
        <f t="shared" si="67"/>
        <v>1.5162412993039447</v>
      </c>
      <c r="E4143" s="171">
        <v>-2.2999080036797221E-3</v>
      </c>
    </row>
    <row r="4144" spans="2:5">
      <c r="B4144" t="s">
        <v>2704</v>
      </c>
      <c r="C4144">
        <v>8.6199999999999992</v>
      </c>
      <c r="D4144">
        <f t="shared" si="67"/>
        <v>-0.94439785847900404</v>
      </c>
      <c r="E4144" s="171">
        <v>-2.3148148148149708E-3</v>
      </c>
    </row>
    <row r="4145" spans="2:5">
      <c r="B4145" t="s">
        <v>520</v>
      </c>
      <c r="C4145">
        <v>155.03</v>
      </c>
      <c r="D4145">
        <f t="shared" si="67"/>
        <v>0.24432137410707117</v>
      </c>
      <c r="E4145" s="171">
        <v>-2.3167513997038756E-3</v>
      </c>
    </row>
    <row r="4146" spans="2:5">
      <c r="B4146" t="s">
        <v>766</v>
      </c>
      <c r="C4146">
        <v>124.59</v>
      </c>
      <c r="D4146">
        <f t="shared" si="67"/>
        <v>3.1488511488511488</v>
      </c>
      <c r="E4146" s="171">
        <v>-2.3222293401664964E-3</v>
      </c>
    </row>
    <row r="4147" spans="2:5">
      <c r="B4147" t="s">
        <v>1421</v>
      </c>
      <c r="C4147">
        <v>30.03</v>
      </c>
      <c r="D4147">
        <f t="shared" si="67"/>
        <v>-0.63135281119567876</v>
      </c>
      <c r="E4147" s="171">
        <v>-2.3255813953488467E-3</v>
      </c>
    </row>
    <row r="4148" spans="2:5">
      <c r="B4148" t="s">
        <v>1084</v>
      </c>
      <c r="C4148">
        <v>81.459999999999994</v>
      </c>
      <c r="D4148">
        <f t="shared" si="67"/>
        <v>0.59976433621366831</v>
      </c>
      <c r="E4148" s="171">
        <v>-2.3270055113289887E-3</v>
      </c>
    </row>
    <row r="4149" spans="2:5">
      <c r="B4149" t="s">
        <v>1197</v>
      </c>
      <c r="C4149">
        <v>50.92</v>
      </c>
      <c r="D4149">
        <f t="shared" si="67"/>
        <v>-6.6886567711196596E-2</v>
      </c>
      <c r="E4149" s="171">
        <v>-2.3510971786833354E-3</v>
      </c>
    </row>
    <row r="4150" spans="2:5">
      <c r="B4150" t="s">
        <v>1258</v>
      </c>
      <c r="C4150">
        <v>54.57</v>
      </c>
      <c r="D4150">
        <f t="shared" si="67"/>
        <v>2.2735452909418115</v>
      </c>
      <c r="E4150" s="171">
        <v>-2.3765996343693336E-3</v>
      </c>
    </row>
    <row r="4151" spans="2:5">
      <c r="B4151" t="s">
        <v>2376</v>
      </c>
      <c r="C4151">
        <v>16.670000000000002</v>
      </c>
      <c r="D4151">
        <f t="shared" si="67"/>
        <v>0.33680834001603854</v>
      </c>
      <c r="E4151" s="171">
        <v>-2.3937761819269386E-3</v>
      </c>
    </row>
    <row r="4152" spans="2:5">
      <c r="B4152" t="s">
        <v>2619</v>
      </c>
      <c r="C4152">
        <v>12.47</v>
      </c>
      <c r="D4152">
        <f t="shared" si="67"/>
        <v>5.6451612903226037E-3</v>
      </c>
      <c r="E4152" s="171">
        <v>-2.399999999999949E-3</v>
      </c>
    </row>
    <row r="4153" spans="2:5">
      <c r="B4153" t="s">
        <v>1597</v>
      </c>
      <c r="C4153">
        <v>12.4</v>
      </c>
      <c r="D4153">
        <f t="shared" si="67"/>
        <v>-0.91088753144089107</v>
      </c>
      <c r="E4153" s="171">
        <v>-2.4135156878519197E-3</v>
      </c>
    </row>
    <row r="4154" spans="2:5">
      <c r="B4154" t="s">
        <v>684</v>
      </c>
      <c r="C4154">
        <v>139.15</v>
      </c>
      <c r="D4154">
        <f t="shared" si="67"/>
        <v>0.41902916581684685</v>
      </c>
      <c r="E4154" s="171">
        <v>-2.4374507133128067E-3</v>
      </c>
    </row>
    <row r="4155" spans="2:5">
      <c r="B4155" t="s">
        <v>1021</v>
      </c>
      <c r="C4155">
        <v>98.06</v>
      </c>
      <c r="D4155">
        <f t="shared" si="67"/>
        <v>11.002447980416157</v>
      </c>
      <c r="E4155" s="171">
        <v>-2.4415055951169367E-3</v>
      </c>
    </row>
    <row r="4156" spans="2:5">
      <c r="B4156" t="s">
        <v>5320</v>
      </c>
      <c r="C4156">
        <v>8.17</v>
      </c>
      <c r="D4156">
        <f t="shared" si="67"/>
        <v>-0.83312908496732019</v>
      </c>
      <c r="E4156" s="171">
        <v>-2.44200244200239E-3</v>
      </c>
    </row>
    <row r="4157" spans="2:5">
      <c r="B4157" t="s">
        <v>1206</v>
      </c>
      <c r="C4157">
        <v>48.96</v>
      </c>
      <c r="D4157">
        <f t="shared" si="67"/>
        <v>0.33587994542974087</v>
      </c>
      <c r="E4157" s="171">
        <v>-2.4449877750610726E-3</v>
      </c>
    </row>
    <row r="4158" spans="2:5">
      <c r="B4158" t="s">
        <v>1387</v>
      </c>
      <c r="C4158">
        <v>36.65</v>
      </c>
      <c r="D4158">
        <f t="shared" si="67"/>
        <v>0.29551078119476848</v>
      </c>
      <c r="E4158" s="171">
        <v>-2.4496461622211052E-3</v>
      </c>
    </row>
    <row r="4159" spans="2:5">
      <c r="B4159" t="s">
        <v>2190</v>
      </c>
      <c r="C4159">
        <v>28.29</v>
      </c>
      <c r="D4159">
        <f t="shared" si="67"/>
        <v>2.8358738036156784E-3</v>
      </c>
      <c r="E4159" s="171">
        <v>-2.4682651622002921E-3</v>
      </c>
    </row>
    <row r="4160" spans="2:5">
      <c r="B4160" t="s">
        <v>2193</v>
      </c>
      <c r="C4160">
        <v>28.21</v>
      </c>
      <c r="D4160">
        <f t="shared" si="67"/>
        <v>0.41403508771929831</v>
      </c>
      <c r="E4160" s="171">
        <v>-2.4752475247524853E-3</v>
      </c>
    </row>
    <row r="4161" spans="2:5">
      <c r="B4161" t="s">
        <v>2319</v>
      </c>
      <c r="C4161">
        <v>19.95</v>
      </c>
      <c r="D4161">
        <f t="shared" si="67"/>
        <v>-0.871638141809291</v>
      </c>
      <c r="E4161" s="171">
        <v>-2.5000000000000356E-3</v>
      </c>
    </row>
    <row r="4162" spans="2:5">
      <c r="B4162" t="s">
        <v>411</v>
      </c>
      <c r="C4162">
        <v>155.41999999999999</v>
      </c>
      <c r="D4162">
        <f t="shared" si="67"/>
        <v>1.1594949755216336E-3</v>
      </c>
      <c r="E4162" s="171">
        <v>-2.5030485848149334E-3</v>
      </c>
    </row>
    <row r="4163" spans="2:5">
      <c r="B4163" t="s">
        <v>523</v>
      </c>
      <c r="C4163">
        <v>155.24</v>
      </c>
      <c r="D4163">
        <f t="shared" ref="D4163:D4226" si="68">(C4163-C4164)/C4164</f>
        <v>12.034424853064653</v>
      </c>
      <c r="E4163" s="171">
        <v>-2.5059435841417875E-3</v>
      </c>
    </row>
    <row r="4164" spans="2:5">
      <c r="B4164" t="s">
        <v>2588</v>
      </c>
      <c r="C4164">
        <v>11.91</v>
      </c>
      <c r="D4164">
        <f t="shared" si="68"/>
        <v>0.50189155107187899</v>
      </c>
      <c r="E4164" s="171">
        <v>-2.5125628140702985E-3</v>
      </c>
    </row>
    <row r="4165" spans="2:5">
      <c r="B4165" t="s">
        <v>5394</v>
      </c>
      <c r="C4165">
        <v>7.93</v>
      </c>
      <c r="D4165">
        <f t="shared" si="68"/>
        <v>-0.33249158249158256</v>
      </c>
      <c r="E4165" s="171">
        <v>-2.5157232704403096E-3</v>
      </c>
    </row>
    <row r="4166" spans="2:5">
      <c r="B4166" t="s">
        <v>3455</v>
      </c>
      <c r="C4166">
        <v>11.88</v>
      </c>
      <c r="D4166">
        <f t="shared" si="68"/>
        <v>2.0000000000000004</v>
      </c>
      <c r="E4166" s="171">
        <v>-2.5188916876573769E-3</v>
      </c>
    </row>
    <row r="4167" spans="2:5">
      <c r="B4167" t="s">
        <v>5750</v>
      </c>
      <c r="C4167">
        <v>3.96</v>
      </c>
      <c r="D4167">
        <f t="shared" si="68"/>
        <v>-0.66124893071000856</v>
      </c>
      <c r="E4167" s="171">
        <v>-2.5188916876574888E-3</v>
      </c>
    </row>
    <row r="4168" spans="2:5">
      <c r="B4168" t="s">
        <v>2844</v>
      </c>
      <c r="C4168">
        <v>11.69</v>
      </c>
      <c r="D4168">
        <f t="shared" si="68"/>
        <v>-0.39928057553956842</v>
      </c>
      <c r="E4168" s="171">
        <v>-2.5597269624574349E-3</v>
      </c>
    </row>
    <row r="4169" spans="2:5">
      <c r="B4169" t="s">
        <v>1707</v>
      </c>
      <c r="C4169">
        <v>19.46</v>
      </c>
      <c r="D4169">
        <f t="shared" si="68"/>
        <v>-0.15866839602248156</v>
      </c>
      <c r="E4169" s="171">
        <v>-2.5627883136853258E-3</v>
      </c>
    </row>
    <row r="4170" spans="2:5">
      <c r="B4170" t="s">
        <v>2090</v>
      </c>
      <c r="C4170">
        <v>23.13</v>
      </c>
      <c r="D4170">
        <f t="shared" si="68"/>
        <v>5.0077922077922068</v>
      </c>
      <c r="E4170" s="171">
        <v>-2.5873221216042375E-3</v>
      </c>
    </row>
    <row r="4171" spans="2:5">
      <c r="B4171" t="s">
        <v>5747</v>
      </c>
      <c r="C4171">
        <v>3.85</v>
      </c>
      <c r="D4171">
        <f t="shared" si="68"/>
        <v>-0.74934895833333337</v>
      </c>
      <c r="E4171" s="171">
        <v>-2.5906735751294787E-3</v>
      </c>
    </row>
    <row r="4172" spans="2:5">
      <c r="B4172" t="s">
        <v>2494</v>
      </c>
      <c r="C4172">
        <v>15.36</v>
      </c>
      <c r="D4172">
        <f t="shared" si="68"/>
        <v>-0.19623233908948196</v>
      </c>
      <c r="E4172" s="171">
        <v>-2.5974025974026572E-3</v>
      </c>
    </row>
    <row r="4173" spans="2:5">
      <c r="B4173" t="s">
        <v>1694</v>
      </c>
      <c r="C4173">
        <v>19.11</v>
      </c>
      <c r="D4173">
        <f t="shared" si="68"/>
        <v>0.67045454545454553</v>
      </c>
      <c r="E4173" s="171">
        <v>-2.6096033402923128E-3</v>
      </c>
    </row>
    <row r="4174" spans="2:5">
      <c r="B4174" t="s">
        <v>3130</v>
      </c>
      <c r="C4174">
        <v>11.44</v>
      </c>
      <c r="D4174">
        <f t="shared" si="68"/>
        <v>-0.24983606557377053</v>
      </c>
      <c r="E4174" s="171">
        <v>-2.6155187445511016E-3</v>
      </c>
    </row>
    <row r="4175" spans="2:5">
      <c r="B4175" t="s">
        <v>4740</v>
      </c>
      <c r="C4175">
        <v>15.25</v>
      </c>
      <c r="D4175">
        <f t="shared" si="68"/>
        <v>-0.86190346826043651</v>
      </c>
      <c r="E4175" s="171">
        <v>-2.6160889470241431E-3</v>
      </c>
    </row>
    <row r="4176" spans="2:5">
      <c r="B4176" t="s">
        <v>837</v>
      </c>
      <c r="C4176">
        <v>110.43</v>
      </c>
      <c r="D4176">
        <f t="shared" si="68"/>
        <v>8.7209507042253538</v>
      </c>
      <c r="E4176" s="171">
        <v>-2.6192196531791188E-3</v>
      </c>
    </row>
    <row r="4177" spans="2:5">
      <c r="B4177" t="s">
        <v>2887</v>
      </c>
      <c r="C4177">
        <v>11.36</v>
      </c>
      <c r="D4177">
        <f t="shared" si="68"/>
        <v>-0.76863543788187372</v>
      </c>
      <c r="E4177" s="171">
        <v>-2.6338893766462805E-3</v>
      </c>
    </row>
    <row r="4178" spans="2:5">
      <c r="B4178" t="s">
        <v>1336</v>
      </c>
      <c r="C4178">
        <v>49.1</v>
      </c>
      <c r="D4178">
        <f t="shared" si="68"/>
        <v>0.86479301177364243</v>
      </c>
      <c r="E4178" s="171">
        <v>-2.6406662604102266E-3</v>
      </c>
    </row>
    <row r="4179" spans="2:5">
      <c r="B4179" t="s">
        <v>2245</v>
      </c>
      <c r="C4179">
        <v>26.33</v>
      </c>
      <c r="D4179">
        <f t="shared" si="68"/>
        <v>2.5200534759358284</v>
      </c>
      <c r="E4179" s="171">
        <v>-2.6515151515151625E-3</v>
      </c>
    </row>
    <row r="4180" spans="2:5">
      <c r="B4180" t="s">
        <v>2752</v>
      </c>
      <c r="C4180">
        <v>7.48</v>
      </c>
      <c r="D4180">
        <f t="shared" si="68"/>
        <v>-0.59676549865229112</v>
      </c>
      <c r="E4180" s="171">
        <v>-2.6666666666666098E-3</v>
      </c>
    </row>
    <row r="4181" spans="2:5">
      <c r="B4181" t="s">
        <v>1940</v>
      </c>
      <c r="C4181">
        <v>18.55</v>
      </c>
      <c r="D4181">
        <f t="shared" si="68"/>
        <v>-0.82113585960852375</v>
      </c>
      <c r="E4181" s="171">
        <v>-2.6881720430107906E-3</v>
      </c>
    </row>
    <row r="4182" spans="2:5">
      <c r="B4182" t="s">
        <v>877</v>
      </c>
      <c r="C4182">
        <v>103.71</v>
      </c>
      <c r="D4182">
        <f t="shared" si="68"/>
        <v>8.4367606915377618</v>
      </c>
      <c r="E4182" s="171">
        <v>-2.6925665929416402E-3</v>
      </c>
    </row>
    <row r="4183" spans="2:5">
      <c r="B4183" t="s">
        <v>5107</v>
      </c>
      <c r="C4183">
        <v>10.99</v>
      </c>
      <c r="D4183">
        <f t="shared" si="68"/>
        <v>-0.92602315562735593</v>
      </c>
      <c r="E4183" s="171">
        <v>-2.7223230490017571E-3</v>
      </c>
    </row>
    <row r="4184" spans="2:5">
      <c r="B4184" t="s">
        <v>512</v>
      </c>
      <c r="C4184">
        <v>148.56</v>
      </c>
      <c r="D4184">
        <f t="shared" si="68"/>
        <v>5.8366313851817759</v>
      </c>
      <c r="E4184" s="171">
        <v>-2.7522319930187058E-3</v>
      </c>
    </row>
    <row r="4185" spans="2:5">
      <c r="B4185" t="s">
        <v>2051</v>
      </c>
      <c r="C4185">
        <v>21.73</v>
      </c>
      <c r="D4185">
        <f t="shared" si="68"/>
        <v>-0.78455284552845528</v>
      </c>
      <c r="E4185" s="171">
        <v>-2.7535566773748839E-3</v>
      </c>
    </row>
    <row r="4186" spans="2:5">
      <c r="B4186" t="s">
        <v>1050</v>
      </c>
      <c r="C4186">
        <v>100.86</v>
      </c>
      <c r="D4186">
        <f t="shared" si="68"/>
        <v>13.027816411682892</v>
      </c>
      <c r="E4186" s="171">
        <v>-2.7684397864346563E-3</v>
      </c>
    </row>
    <row r="4187" spans="2:5">
      <c r="B4187" t="s">
        <v>5432</v>
      </c>
      <c r="C4187">
        <v>7.19</v>
      </c>
      <c r="D4187">
        <f t="shared" si="68"/>
        <v>-0.49825540823447312</v>
      </c>
      <c r="E4187" s="171">
        <v>-2.7739251040221325E-3</v>
      </c>
    </row>
    <row r="4188" spans="2:5">
      <c r="B4188" t="s">
        <v>4755</v>
      </c>
      <c r="C4188">
        <v>14.33</v>
      </c>
      <c r="D4188">
        <f t="shared" si="68"/>
        <v>-0.91658905704307325</v>
      </c>
      <c r="E4188" s="171">
        <v>-2.7835768963117014E-3</v>
      </c>
    </row>
    <row r="4189" spans="2:5">
      <c r="B4189" t="s">
        <v>591</v>
      </c>
      <c r="C4189">
        <v>171.8</v>
      </c>
      <c r="D4189">
        <f t="shared" si="68"/>
        <v>11.064606741573034</v>
      </c>
      <c r="E4189" s="171">
        <v>-2.7861620617598663E-3</v>
      </c>
    </row>
    <row r="4190" spans="2:5">
      <c r="B4190" t="s">
        <v>4477</v>
      </c>
      <c r="C4190">
        <v>14.24</v>
      </c>
      <c r="D4190">
        <f t="shared" si="68"/>
        <v>-0.19864940911648843</v>
      </c>
      <c r="E4190" s="171">
        <v>-2.8011204481792123E-3</v>
      </c>
    </row>
    <row r="4191" spans="2:5">
      <c r="B4191" t="s">
        <v>3817</v>
      </c>
      <c r="C4191">
        <v>17.77</v>
      </c>
      <c r="D4191">
        <f t="shared" si="68"/>
        <v>-0.28548451950140735</v>
      </c>
      <c r="E4191" s="171">
        <v>-2.8058361391695122E-3</v>
      </c>
    </row>
    <row r="4192" spans="2:5">
      <c r="B4192" t="s">
        <v>2272</v>
      </c>
      <c r="C4192">
        <v>24.87</v>
      </c>
      <c r="D4192">
        <f t="shared" si="68"/>
        <v>0.75264270613107831</v>
      </c>
      <c r="E4192" s="171">
        <v>-2.806736166800332E-3</v>
      </c>
    </row>
    <row r="4193" spans="2:5">
      <c r="B4193" t="s">
        <v>3619</v>
      </c>
      <c r="C4193">
        <v>14.19</v>
      </c>
      <c r="D4193">
        <f t="shared" si="68"/>
        <v>5.6697377746279289E-3</v>
      </c>
      <c r="E4193" s="171">
        <v>-2.8109627547435643E-3</v>
      </c>
    </row>
    <row r="4194" spans="2:5">
      <c r="B4194" t="s">
        <v>2447</v>
      </c>
      <c r="C4194">
        <v>14.11</v>
      </c>
      <c r="D4194">
        <f t="shared" si="68"/>
        <v>0.33617424242424232</v>
      </c>
      <c r="E4194" s="171">
        <v>-2.826855123674977E-3</v>
      </c>
    </row>
    <row r="4195" spans="2:5">
      <c r="B4195" t="s">
        <v>2641</v>
      </c>
      <c r="C4195">
        <v>10.56</v>
      </c>
      <c r="D4195">
        <f t="shared" si="68"/>
        <v>-0.89641981363413437</v>
      </c>
      <c r="E4195" s="171">
        <v>-2.8328611898016396E-3</v>
      </c>
    </row>
    <row r="4196" spans="2:5">
      <c r="B4196" t="s">
        <v>873</v>
      </c>
      <c r="C4196">
        <v>101.95</v>
      </c>
      <c r="D4196">
        <f t="shared" si="68"/>
        <v>-0.16761920313520576</v>
      </c>
      <c r="E4196" s="171">
        <v>-2.8364632237870896E-3</v>
      </c>
    </row>
    <row r="4197" spans="2:5">
      <c r="B4197" t="s">
        <v>771</v>
      </c>
      <c r="C4197">
        <v>122.48</v>
      </c>
      <c r="D4197">
        <f t="shared" si="68"/>
        <v>4.8574844571975131</v>
      </c>
      <c r="E4197" s="171">
        <v>-2.8494667426524002E-3</v>
      </c>
    </row>
    <row r="4198" spans="2:5">
      <c r="B4198" t="s">
        <v>4109</v>
      </c>
      <c r="C4198">
        <v>20.91</v>
      </c>
      <c r="D4198">
        <f t="shared" si="68"/>
        <v>-0.8174277481882477</v>
      </c>
      <c r="E4198" s="171">
        <v>-2.8612303290414271E-3</v>
      </c>
    </row>
    <row r="4199" spans="2:5">
      <c r="B4199" t="s">
        <v>944</v>
      </c>
      <c r="C4199">
        <v>114.53</v>
      </c>
      <c r="D4199">
        <f t="shared" si="68"/>
        <v>15.502881844380402</v>
      </c>
      <c r="E4199" s="171">
        <v>-2.8730628591328426E-3</v>
      </c>
    </row>
    <row r="4200" spans="2:5">
      <c r="B4200" t="s">
        <v>5444</v>
      </c>
      <c r="C4200">
        <v>6.94</v>
      </c>
      <c r="D4200">
        <f t="shared" si="68"/>
        <v>-0.95636866591223435</v>
      </c>
      <c r="E4200" s="171">
        <v>-2.8735632183907434E-3</v>
      </c>
    </row>
    <row r="4201" spans="2:5">
      <c r="B4201" t="s">
        <v>528</v>
      </c>
      <c r="C4201">
        <v>159.06</v>
      </c>
      <c r="D4201">
        <f t="shared" si="68"/>
        <v>5.578163771712159</v>
      </c>
      <c r="E4201" s="171">
        <v>-2.8836509528586255E-3</v>
      </c>
    </row>
    <row r="4202" spans="2:5">
      <c r="B4202" t="s">
        <v>2259</v>
      </c>
      <c r="C4202">
        <v>24.18</v>
      </c>
      <c r="D4202">
        <f t="shared" si="68"/>
        <v>0.4017391304347826</v>
      </c>
      <c r="E4202" s="171">
        <v>-2.8865979381443416E-3</v>
      </c>
    </row>
    <row r="4203" spans="2:5">
      <c r="B4203" t="s">
        <v>3803</v>
      </c>
      <c r="C4203">
        <v>17.25</v>
      </c>
      <c r="D4203">
        <f t="shared" si="68"/>
        <v>0.6895200783545542</v>
      </c>
      <c r="E4203" s="171">
        <v>-2.8901734104046653E-3</v>
      </c>
    </row>
    <row r="4204" spans="2:5">
      <c r="B4204" t="s">
        <v>2812</v>
      </c>
      <c r="C4204">
        <v>10.210000000000001</v>
      </c>
      <c r="D4204">
        <f t="shared" si="68"/>
        <v>-0.49950980392156857</v>
      </c>
      <c r="E4204" s="171">
        <v>-2.9296874999999375E-3</v>
      </c>
    </row>
    <row r="4205" spans="2:5">
      <c r="B4205" t="s">
        <v>4100</v>
      </c>
      <c r="C4205">
        <v>20.399999999999999</v>
      </c>
      <c r="D4205">
        <f t="shared" si="68"/>
        <v>-0.84573502722323046</v>
      </c>
      <c r="E4205" s="171">
        <v>-2.9325513196482049E-3</v>
      </c>
    </row>
    <row r="4206" spans="2:5">
      <c r="B4206" t="s">
        <v>707</v>
      </c>
      <c r="C4206">
        <v>132.24</v>
      </c>
      <c r="D4206">
        <f t="shared" si="68"/>
        <v>12.080118694362019</v>
      </c>
      <c r="E4206" s="171">
        <v>-2.940511196561761E-3</v>
      </c>
    </row>
    <row r="4207" spans="2:5">
      <c r="B4207" t="s">
        <v>5118</v>
      </c>
      <c r="C4207">
        <v>10.11</v>
      </c>
      <c r="D4207">
        <f t="shared" si="68"/>
        <v>-0.39964370546318295</v>
      </c>
      <c r="E4207" s="171">
        <v>-2.9585798816569166E-3</v>
      </c>
    </row>
    <row r="4208" spans="2:5">
      <c r="B4208" t="s">
        <v>2433</v>
      </c>
      <c r="C4208">
        <v>16.84</v>
      </c>
      <c r="D4208">
        <f t="shared" si="68"/>
        <v>-0.852668416447944</v>
      </c>
      <c r="E4208" s="171">
        <v>-2.9603315571344411E-3</v>
      </c>
    </row>
    <row r="4209" spans="2:5">
      <c r="B4209" t="s">
        <v>826</v>
      </c>
      <c r="C4209">
        <v>114.3</v>
      </c>
      <c r="D4209">
        <f t="shared" si="68"/>
        <v>-0.23952095808383242</v>
      </c>
      <c r="E4209" s="171">
        <v>-2.9658060013957031E-3</v>
      </c>
    </row>
    <row r="4210" spans="2:5">
      <c r="B4210" t="s">
        <v>421</v>
      </c>
      <c r="C4210">
        <v>150.30000000000001</v>
      </c>
      <c r="D4210">
        <f t="shared" si="68"/>
        <v>21.533733133433287</v>
      </c>
      <c r="E4210" s="171">
        <v>-2.9850746268655962E-3</v>
      </c>
    </row>
    <row r="4211" spans="2:5">
      <c r="B4211" t="s">
        <v>5472</v>
      </c>
      <c r="C4211">
        <v>6.67</v>
      </c>
      <c r="D4211">
        <f t="shared" si="68"/>
        <v>1.5015015015014694E-3</v>
      </c>
      <c r="E4211" s="171">
        <v>-2.9895366218236864E-3</v>
      </c>
    </row>
    <row r="4212" spans="2:5">
      <c r="B4212" t="s">
        <v>5475</v>
      </c>
      <c r="C4212">
        <v>6.66</v>
      </c>
      <c r="D4212">
        <f t="shared" si="68"/>
        <v>-0.32997987927565386</v>
      </c>
      <c r="E4212" s="171">
        <v>-2.9940119760478406E-3</v>
      </c>
    </row>
    <row r="4213" spans="2:5">
      <c r="B4213" t="s">
        <v>5359</v>
      </c>
      <c r="C4213">
        <v>9.94</v>
      </c>
      <c r="D4213">
        <f t="shared" si="68"/>
        <v>-0.24696969696969698</v>
      </c>
      <c r="E4213" s="171">
        <v>-3.009027081243845E-3</v>
      </c>
    </row>
    <row r="4214" spans="2:5">
      <c r="B4214" t="s">
        <v>3411</v>
      </c>
      <c r="C4214">
        <v>13.2</v>
      </c>
      <c r="D4214">
        <f t="shared" si="68"/>
        <v>1.517450682852775E-3</v>
      </c>
      <c r="E4214" s="171">
        <v>-3.0211480362538463E-3</v>
      </c>
    </row>
    <row r="4215" spans="2:5">
      <c r="B4215" t="s">
        <v>3408</v>
      </c>
      <c r="C4215">
        <v>13.18</v>
      </c>
      <c r="D4215">
        <f t="shared" si="68"/>
        <v>-0.33232016210739612</v>
      </c>
      <c r="E4215" s="171">
        <v>-3.0257186081695101E-3</v>
      </c>
    </row>
    <row r="4216" spans="2:5">
      <c r="B4216" t="s">
        <v>1913</v>
      </c>
      <c r="C4216">
        <v>19.739999999999998</v>
      </c>
      <c r="D4216">
        <f t="shared" si="68"/>
        <v>-0.81742508324084351</v>
      </c>
      <c r="E4216" s="171">
        <v>-3.0303030303031452E-3</v>
      </c>
    </row>
    <row r="4217" spans="2:5">
      <c r="B4217" t="s">
        <v>847</v>
      </c>
      <c r="C4217">
        <v>108.12</v>
      </c>
      <c r="D4217">
        <f t="shared" si="68"/>
        <v>10.010183299389002</v>
      </c>
      <c r="E4217" s="171">
        <v>-3.0428769017980476E-3</v>
      </c>
    </row>
    <row r="4218" spans="2:5">
      <c r="B4218" t="s">
        <v>3248</v>
      </c>
      <c r="C4218">
        <v>9.82</v>
      </c>
      <c r="D4218">
        <f t="shared" si="68"/>
        <v>-0.5681618293755496</v>
      </c>
      <c r="E4218" s="171">
        <v>-3.0456852791877526E-3</v>
      </c>
    </row>
    <row r="4219" spans="2:5">
      <c r="B4219" t="s">
        <v>2288</v>
      </c>
      <c r="C4219">
        <v>22.74</v>
      </c>
      <c r="D4219">
        <f t="shared" si="68"/>
        <v>0.40197287299630086</v>
      </c>
      <c r="E4219" s="171">
        <v>-3.0688294607628358E-3</v>
      </c>
    </row>
    <row r="4220" spans="2:5">
      <c r="B4220" t="s">
        <v>1746</v>
      </c>
      <c r="C4220">
        <v>16.22</v>
      </c>
      <c r="D4220">
        <f t="shared" si="68"/>
        <v>-0.37471087124132624</v>
      </c>
      <c r="E4220" s="171">
        <v>-3.0731407498463866E-3</v>
      </c>
    </row>
    <row r="4221" spans="2:5">
      <c r="B4221" t="s">
        <v>2237</v>
      </c>
      <c r="C4221">
        <v>25.94</v>
      </c>
      <c r="D4221">
        <f t="shared" si="68"/>
        <v>-0.81806705007714975</v>
      </c>
      <c r="E4221" s="171">
        <v>-3.0745580322827939E-3</v>
      </c>
    </row>
    <row r="4222" spans="2:5">
      <c r="B4222" t="s">
        <v>680</v>
      </c>
      <c r="C4222">
        <v>142.58000000000001</v>
      </c>
      <c r="D4222">
        <f t="shared" si="68"/>
        <v>10.010038610038613</v>
      </c>
      <c r="E4222" s="171">
        <v>-3.0764927982100242E-3</v>
      </c>
    </row>
    <row r="4223" spans="2:5">
      <c r="B4223" t="s">
        <v>5091</v>
      </c>
      <c r="C4223">
        <v>12.95</v>
      </c>
      <c r="D4223">
        <f t="shared" si="68"/>
        <v>0.33367662203913473</v>
      </c>
      <c r="E4223" s="171">
        <v>-3.0792917628946052E-3</v>
      </c>
    </row>
    <row r="4224" spans="2:5">
      <c r="B4224" t="s">
        <v>5366</v>
      </c>
      <c r="C4224">
        <v>9.7100000000000009</v>
      </c>
      <c r="D4224">
        <f t="shared" si="68"/>
        <v>-0.56978289765175005</v>
      </c>
      <c r="E4224" s="171">
        <v>-3.0800821355235482E-3</v>
      </c>
    </row>
    <row r="4225" spans="2:5">
      <c r="B4225" t="s">
        <v>1989</v>
      </c>
      <c r="C4225">
        <v>22.57</v>
      </c>
      <c r="D4225">
        <f t="shared" si="68"/>
        <v>0.40273461777501557</v>
      </c>
      <c r="E4225" s="171">
        <v>-3.0918727915194471E-3</v>
      </c>
    </row>
    <row r="4226" spans="2:5">
      <c r="B4226" t="s">
        <v>2437</v>
      </c>
      <c r="C4226">
        <v>16.09</v>
      </c>
      <c r="D4226">
        <f t="shared" si="68"/>
        <v>0.66735751295336776</v>
      </c>
      <c r="E4226" s="171">
        <v>-3.0978934324659671E-3</v>
      </c>
    </row>
    <row r="4227" spans="2:5">
      <c r="B4227" t="s">
        <v>5250</v>
      </c>
      <c r="C4227">
        <v>9.65</v>
      </c>
      <c r="D4227">
        <f t="shared" ref="D4227:D4290" si="69">(C4227-C4228)/C4228</f>
        <v>5.2083333333334076E-3</v>
      </c>
      <c r="E4227" s="171">
        <v>-3.0991735537189424E-3</v>
      </c>
    </row>
    <row r="4228" spans="2:5">
      <c r="B4228" t="s">
        <v>5133</v>
      </c>
      <c r="C4228">
        <v>9.6</v>
      </c>
      <c r="D4228">
        <f t="shared" si="69"/>
        <v>-0.90901336366221219</v>
      </c>
      <c r="E4228" s="171">
        <v>-3.115264797507906E-3</v>
      </c>
    </row>
    <row r="4229" spans="2:5">
      <c r="B4229" t="s">
        <v>856</v>
      </c>
      <c r="C4229">
        <v>105.51</v>
      </c>
      <c r="D4229">
        <f t="shared" si="69"/>
        <v>32.075235109717873</v>
      </c>
      <c r="E4229" s="171">
        <v>-3.1179138321995301E-3</v>
      </c>
    </row>
    <row r="4230" spans="2:5">
      <c r="B4230" t="s">
        <v>7634</v>
      </c>
      <c r="C4230">
        <v>3.19</v>
      </c>
      <c r="D4230">
        <f t="shared" si="69"/>
        <v>-0.66631799163179928</v>
      </c>
      <c r="E4230" s="171">
        <v>-3.1250000000000722E-3</v>
      </c>
    </row>
    <row r="4231" spans="2:5">
      <c r="B4231" t="s">
        <v>4850</v>
      </c>
      <c r="C4231">
        <v>9.56</v>
      </c>
      <c r="D4231">
        <f t="shared" si="69"/>
        <v>-0.39836375078665825</v>
      </c>
      <c r="E4231" s="171">
        <v>-3.1282586027110908E-3</v>
      </c>
    </row>
    <row r="4232" spans="2:5">
      <c r="B4232" t="s">
        <v>2958</v>
      </c>
      <c r="C4232">
        <v>15.89</v>
      </c>
      <c r="D4232">
        <f t="shared" si="69"/>
        <v>6.2972292191434422E-4</v>
      </c>
      <c r="E4232" s="171">
        <v>-3.1367628607276623E-3</v>
      </c>
    </row>
    <row r="4233" spans="2:5">
      <c r="B4233" t="s">
        <v>4237</v>
      </c>
      <c r="C4233">
        <v>15.88</v>
      </c>
      <c r="D4233">
        <f t="shared" si="69"/>
        <v>-0.1664041994750656</v>
      </c>
      <c r="E4233" s="171">
        <v>-3.1387319522912073E-3</v>
      </c>
    </row>
    <row r="4234" spans="2:5">
      <c r="B4234" t="s">
        <v>3841</v>
      </c>
      <c r="C4234">
        <v>19.05</v>
      </c>
      <c r="D4234">
        <f t="shared" si="69"/>
        <v>1.5772870662461166E-3</v>
      </c>
      <c r="E4234" s="171">
        <v>-3.1397174254316441E-3</v>
      </c>
    </row>
    <row r="4235" spans="2:5">
      <c r="B4235" t="s">
        <v>3863</v>
      </c>
      <c r="C4235">
        <v>19.02</v>
      </c>
      <c r="D4235">
        <f t="shared" si="69"/>
        <v>-0.8496799178060539</v>
      </c>
      <c r="E4235" s="171">
        <v>-3.1446540880502478E-3</v>
      </c>
    </row>
    <row r="4236" spans="2:5">
      <c r="B4236" t="s">
        <v>461</v>
      </c>
      <c r="C4236">
        <v>126.53</v>
      </c>
      <c r="D4236">
        <f t="shared" si="69"/>
        <v>9.1062300319488827</v>
      </c>
      <c r="E4236" s="171">
        <v>-3.1513432600646474E-3</v>
      </c>
    </row>
    <row r="4237" spans="2:5">
      <c r="B4237" t="s">
        <v>5010</v>
      </c>
      <c r="C4237">
        <v>12.52</v>
      </c>
      <c r="D4237">
        <f t="shared" si="69"/>
        <v>-0.77769886363636354</v>
      </c>
      <c r="E4237" s="171">
        <v>-3.1847133757962518E-3</v>
      </c>
    </row>
    <row r="4238" spans="2:5">
      <c r="B4238" t="s">
        <v>1152</v>
      </c>
      <c r="C4238">
        <v>56.32</v>
      </c>
      <c r="D4238">
        <f t="shared" si="69"/>
        <v>5.029978586723769</v>
      </c>
      <c r="E4238" s="171">
        <v>-3.1858407079645968E-3</v>
      </c>
    </row>
    <row r="4239" spans="2:5">
      <c r="B4239" t="s">
        <v>3265</v>
      </c>
      <c r="C4239">
        <v>9.34</v>
      </c>
      <c r="D4239">
        <f t="shared" si="69"/>
        <v>2.0129032258064514</v>
      </c>
      <c r="E4239" s="171">
        <v>-3.2017075773745317E-3</v>
      </c>
    </row>
    <row r="4240" spans="2:5">
      <c r="B4240" t="s">
        <v>7640</v>
      </c>
      <c r="C4240">
        <v>3.1</v>
      </c>
      <c r="D4240">
        <f t="shared" si="69"/>
        <v>-0.66630785791173308</v>
      </c>
      <c r="E4240" s="171">
        <v>-3.2154340836012176E-3</v>
      </c>
    </row>
    <row r="4241" spans="2:5">
      <c r="B4241" t="s">
        <v>2697</v>
      </c>
      <c r="C4241">
        <v>9.2899999999999991</v>
      </c>
      <c r="D4241">
        <f t="shared" si="69"/>
        <v>2.0064724919093848</v>
      </c>
      <c r="E4241" s="171">
        <v>-3.2188841201717957E-3</v>
      </c>
    </row>
    <row r="4242" spans="2:5">
      <c r="B4242" t="s">
        <v>7639</v>
      </c>
      <c r="C4242">
        <v>3.09</v>
      </c>
      <c r="D4242">
        <f t="shared" si="69"/>
        <v>-0.79935064935064937</v>
      </c>
      <c r="E4242" s="171">
        <v>-3.2258064516129778E-3</v>
      </c>
    </row>
    <row r="4243" spans="2:5">
      <c r="B4243" t="s">
        <v>2495</v>
      </c>
      <c r="C4243">
        <v>15.4</v>
      </c>
      <c r="D4243">
        <f t="shared" si="69"/>
        <v>0.67209554831704654</v>
      </c>
      <c r="E4243" s="171">
        <v>-3.2362459546924878E-3</v>
      </c>
    </row>
    <row r="4244" spans="2:5">
      <c r="B4244" t="s">
        <v>2788</v>
      </c>
      <c r="C4244">
        <v>9.2100000000000009</v>
      </c>
      <c r="D4244">
        <f t="shared" si="69"/>
        <v>2.0000000000000004</v>
      </c>
      <c r="E4244" s="171">
        <v>-3.2467532467531776E-3</v>
      </c>
    </row>
    <row r="4245" spans="2:5">
      <c r="B4245" t="s">
        <v>7644</v>
      </c>
      <c r="C4245">
        <v>3.07</v>
      </c>
      <c r="D4245">
        <f t="shared" si="69"/>
        <v>-0.89964040536122913</v>
      </c>
      <c r="E4245" s="171">
        <v>-3.2467532467533216E-3</v>
      </c>
    </row>
    <row r="4246" spans="2:5">
      <c r="B4246" t="s">
        <v>1403</v>
      </c>
      <c r="C4246">
        <v>30.59</v>
      </c>
      <c r="D4246">
        <f t="shared" si="69"/>
        <v>-0.33165829145728648</v>
      </c>
      <c r="E4246" s="171">
        <v>-3.2583903551645947E-3</v>
      </c>
    </row>
    <row r="4247" spans="2:5">
      <c r="B4247" t="s">
        <v>1192</v>
      </c>
      <c r="C4247">
        <v>45.77</v>
      </c>
      <c r="D4247">
        <f t="shared" si="69"/>
        <v>2.7547169811320762</v>
      </c>
      <c r="E4247" s="171">
        <v>-3.2665505226480525E-3</v>
      </c>
    </row>
    <row r="4248" spans="2:5">
      <c r="B4248" t="s">
        <v>5013</v>
      </c>
      <c r="C4248">
        <v>12.19</v>
      </c>
      <c r="D4248">
        <f t="shared" si="69"/>
        <v>0.33809001097694846</v>
      </c>
      <c r="E4248" s="171">
        <v>-3.2706459525757093E-3</v>
      </c>
    </row>
    <row r="4249" spans="2:5">
      <c r="B4249" t="s">
        <v>4866</v>
      </c>
      <c r="C4249">
        <v>9.11</v>
      </c>
      <c r="D4249">
        <f t="shared" si="69"/>
        <v>-0.49972542559033506</v>
      </c>
      <c r="E4249" s="171">
        <v>-3.2822757111598618E-3</v>
      </c>
    </row>
    <row r="4250" spans="2:5">
      <c r="B4250" t="s">
        <v>3800</v>
      </c>
      <c r="C4250">
        <v>18.21</v>
      </c>
      <c r="D4250">
        <f t="shared" si="69"/>
        <v>-0.81817274088866698</v>
      </c>
      <c r="E4250" s="171">
        <v>-3.284072249589421E-3</v>
      </c>
    </row>
    <row r="4251" spans="2:5">
      <c r="B4251" t="s">
        <v>993</v>
      </c>
      <c r="C4251">
        <v>100.15</v>
      </c>
      <c r="D4251">
        <f t="shared" si="69"/>
        <v>10.029735682819384</v>
      </c>
      <c r="E4251" s="171">
        <v>-3.2842356687897917E-3</v>
      </c>
    </row>
    <row r="4252" spans="2:5">
      <c r="B4252" t="s">
        <v>2699</v>
      </c>
      <c r="C4252">
        <v>9.08</v>
      </c>
      <c r="D4252">
        <f t="shared" si="69"/>
        <v>-0.93995503240312117</v>
      </c>
      <c r="E4252" s="171">
        <v>-3.2930845225026743E-3</v>
      </c>
    </row>
    <row r="4253" spans="2:5">
      <c r="B4253" t="s">
        <v>550</v>
      </c>
      <c r="C4253">
        <v>151.22</v>
      </c>
      <c r="D4253">
        <f t="shared" si="69"/>
        <v>9.0013227513227516</v>
      </c>
      <c r="E4253" s="171">
        <v>-3.2955444239388346E-3</v>
      </c>
    </row>
    <row r="4254" spans="2:5">
      <c r="B4254" t="s">
        <v>1664</v>
      </c>
      <c r="C4254">
        <v>15.12</v>
      </c>
      <c r="D4254">
        <f t="shared" si="69"/>
        <v>-0.16648291069459764</v>
      </c>
      <c r="E4254" s="171">
        <v>-3.2959789057350501E-3</v>
      </c>
    </row>
    <row r="4255" spans="2:5">
      <c r="B4255" t="s">
        <v>3783</v>
      </c>
      <c r="C4255">
        <v>18.14</v>
      </c>
      <c r="D4255">
        <f t="shared" si="69"/>
        <v>0.50289975144987575</v>
      </c>
      <c r="E4255" s="171">
        <v>-3.2967032967032264E-3</v>
      </c>
    </row>
    <row r="4256" spans="2:5">
      <c r="B4256" t="s">
        <v>4925</v>
      </c>
      <c r="C4256">
        <v>12.07</v>
      </c>
      <c r="D4256">
        <f t="shared" si="69"/>
        <v>-0.87873003114638815</v>
      </c>
      <c r="E4256" s="171">
        <v>-3.303055326176643E-3</v>
      </c>
    </row>
    <row r="4257" spans="2:5">
      <c r="B4257" t="s">
        <v>866</v>
      </c>
      <c r="C4257">
        <v>99.53</v>
      </c>
      <c r="D4257">
        <f t="shared" si="69"/>
        <v>7.2666112956810647</v>
      </c>
      <c r="E4257" s="171">
        <v>-3.304626477067878E-3</v>
      </c>
    </row>
    <row r="4258" spans="2:5">
      <c r="B4258" t="s">
        <v>2586</v>
      </c>
      <c r="C4258">
        <v>12.04</v>
      </c>
      <c r="D4258">
        <f t="shared" si="69"/>
        <v>1.0033277870216306</v>
      </c>
      <c r="E4258" s="171">
        <v>-3.3112582781457717E-3</v>
      </c>
    </row>
    <row r="4259" spans="2:5">
      <c r="B4259" t="s">
        <v>5515</v>
      </c>
      <c r="C4259">
        <v>6.01</v>
      </c>
      <c r="D4259">
        <f t="shared" si="69"/>
        <v>-0.94102060843964663</v>
      </c>
      <c r="E4259" s="171">
        <v>-3.3167495854063782E-3</v>
      </c>
    </row>
    <row r="4260" spans="2:5">
      <c r="B4260" t="s">
        <v>1062</v>
      </c>
      <c r="C4260">
        <v>101.9</v>
      </c>
      <c r="D4260">
        <f t="shared" si="69"/>
        <v>5.8024032042723634</v>
      </c>
      <c r="E4260" s="171">
        <v>-3.3255086071986425E-3</v>
      </c>
    </row>
    <row r="4261" spans="2:5">
      <c r="B4261" t="s">
        <v>1563</v>
      </c>
      <c r="C4261">
        <v>14.98</v>
      </c>
      <c r="D4261">
        <f t="shared" si="69"/>
        <v>-0.85271851342050919</v>
      </c>
      <c r="E4261" s="171">
        <v>-3.3266799733864894E-3</v>
      </c>
    </row>
    <row r="4262" spans="2:5">
      <c r="B4262" t="s">
        <v>893</v>
      </c>
      <c r="C4262">
        <v>101.71</v>
      </c>
      <c r="D4262">
        <f t="shared" si="69"/>
        <v>4.6757812499999991</v>
      </c>
      <c r="E4262" s="171">
        <v>-3.3317001469868046E-3</v>
      </c>
    </row>
    <row r="4263" spans="2:5">
      <c r="B4263" t="s">
        <v>3020</v>
      </c>
      <c r="C4263">
        <v>17.920000000000002</v>
      </c>
      <c r="D4263">
        <f t="shared" si="69"/>
        <v>0.50209555741827339</v>
      </c>
      <c r="E4263" s="171">
        <v>-3.337041156840863E-3</v>
      </c>
    </row>
    <row r="4264" spans="2:5">
      <c r="B4264" t="s">
        <v>4283</v>
      </c>
      <c r="C4264">
        <v>11.93</v>
      </c>
      <c r="D4264">
        <f t="shared" si="69"/>
        <v>-0.19771351714862137</v>
      </c>
      <c r="E4264" s="171">
        <v>-3.341687552213945E-3</v>
      </c>
    </row>
    <row r="4265" spans="2:5">
      <c r="B4265" t="s">
        <v>2500</v>
      </c>
      <c r="C4265">
        <v>14.87</v>
      </c>
      <c r="D4265">
        <f t="shared" si="69"/>
        <v>-0.44244469441319839</v>
      </c>
      <c r="E4265" s="171">
        <v>-3.3512064343164017E-3</v>
      </c>
    </row>
    <row r="4266" spans="2:5">
      <c r="B4266" t="s">
        <v>2243</v>
      </c>
      <c r="C4266">
        <v>26.67</v>
      </c>
      <c r="D4266">
        <f t="shared" si="69"/>
        <v>0</v>
      </c>
      <c r="E4266" s="171">
        <v>-3.363228699551564E-3</v>
      </c>
    </row>
    <row r="4267" spans="2:5">
      <c r="B4267" t="s">
        <v>4660</v>
      </c>
      <c r="C4267">
        <v>26.67</v>
      </c>
      <c r="D4267">
        <f t="shared" si="69"/>
        <v>-0.82343594836146972</v>
      </c>
      <c r="E4267" s="171">
        <v>-3.363228699551564E-3</v>
      </c>
    </row>
    <row r="4268" spans="2:5">
      <c r="B4268" t="s">
        <v>423</v>
      </c>
      <c r="C4268">
        <v>151.05000000000001</v>
      </c>
      <c r="D4268">
        <f t="shared" si="69"/>
        <v>-0.11898512685914248</v>
      </c>
      <c r="E4268" s="171">
        <v>-3.3650039588281268E-3</v>
      </c>
    </row>
    <row r="4269" spans="2:5">
      <c r="B4269" t="s">
        <v>620</v>
      </c>
      <c r="C4269">
        <v>171.45</v>
      </c>
      <c r="D4269">
        <f t="shared" si="69"/>
        <v>8.6700507614213187</v>
      </c>
      <c r="E4269" s="171">
        <v>-3.3715049700634337E-3</v>
      </c>
    </row>
    <row r="4270" spans="2:5">
      <c r="B4270" t="s">
        <v>3010</v>
      </c>
      <c r="C4270">
        <v>17.73</v>
      </c>
      <c r="D4270">
        <f t="shared" si="69"/>
        <v>3.3955857385398252E-3</v>
      </c>
      <c r="E4270" s="171">
        <v>-3.3726812816188153E-3</v>
      </c>
    </row>
    <row r="4271" spans="2:5">
      <c r="B4271" t="s">
        <v>3009</v>
      </c>
      <c r="C4271">
        <v>17.670000000000002</v>
      </c>
      <c r="D4271">
        <f t="shared" si="69"/>
        <v>0.20204081632653079</v>
      </c>
      <c r="E4271" s="171">
        <v>-3.3840947546530582E-3</v>
      </c>
    </row>
    <row r="4272" spans="2:5">
      <c r="B4272" t="s">
        <v>4744</v>
      </c>
      <c r="C4272">
        <v>14.7</v>
      </c>
      <c r="D4272">
        <f t="shared" si="69"/>
        <v>-0.37366851299531317</v>
      </c>
      <c r="E4272" s="171">
        <v>-3.3898305084746243E-3</v>
      </c>
    </row>
    <row r="4273" spans="2:5">
      <c r="B4273" t="s">
        <v>4552</v>
      </c>
      <c r="C4273">
        <v>23.47</v>
      </c>
      <c r="D4273">
        <f t="shared" si="69"/>
        <v>-0.75569896950140525</v>
      </c>
      <c r="E4273" s="171">
        <v>-3.3970276008493351E-3</v>
      </c>
    </row>
    <row r="4274" spans="2:5">
      <c r="B4274" t="s">
        <v>1005</v>
      </c>
      <c r="C4274">
        <v>96.07</v>
      </c>
      <c r="D4274">
        <f t="shared" si="69"/>
        <v>-0.17465635738831625</v>
      </c>
      <c r="E4274" s="171">
        <v>-3.4232365145229512E-3</v>
      </c>
    </row>
    <row r="4275" spans="2:5">
      <c r="B4275" t="s">
        <v>758</v>
      </c>
      <c r="C4275">
        <v>116.4</v>
      </c>
      <c r="D4275">
        <f t="shared" si="69"/>
        <v>3.4512428298279159</v>
      </c>
      <c r="E4275" s="171">
        <v>-3.4246575342465023E-3</v>
      </c>
    </row>
    <row r="4276" spans="2:5">
      <c r="B4276" t="s">
        <v>2250</v>
      </c>
      <c r="C4276">
        <v>26.15</v>
      </c>
      <c r="D4276">
        <f t="shared" si="69"/>
        <v>2.0057471264367819</v>
      </c>
      <c r="E4276" s="171">
        <v>-3.4298780487804826E-3</v>
      </c>
    </row>
    <row r="4277" spans="2:5">
      <c r="B4277" t="s">
        <v>2733</v>
      </c>
      <c r="C4277">
        <v>8.6999999999999993</v>
      </c>
      <c r="D4277">
        <f t="shared" si="69"/>
        <v>0</v>
      </c>
      <c r="E4277" s="171">
        <v>-3.436426116838618E-3</v>
      </c>
    </row>
    <row r="4278" spans="2:5">
      <c r="B4278" t="s">
        <v>5139</v>
      </c>
      <c r="C4278">
        <v>8.6999999999999993</v>
      </c>
      <c r="D4278">
        <f t="shared" si="69"/>
        <v>-0.49971247843588273</v>
      </c>
      <c r="E4278" s="171">
        <v>-3.436426116838618E-3</v>
      </c>
    </row>
    <row r="4279" spans="2:5">
      <c r="B4279" t="s">
        <v>3810</v>
      </c>
      <c r="C4279">
        <v>17.39</v>
      </c>
      <c r="D4279">
        <f t="shared" si="69"/>
        <v>0.20680083275503125</v>
      </c>
      <c r="E4279" s="171">
        <v>-3.4383954154727061E-3</v>
      </c>
    </row>
    <row r="4280" spans="2:5">
      <c r="B4280" t="s">
        <v>1798</v>
      </c>
      <c r="C4280">
        <v>14.41</v>
      </c>
      <c r="D4280">
        <f t="shared" si="69"/>
        <v>4.0034722222222232</v>
      </c>
      <c r="E4280" s="171">
        <v>-3.4578146611342121E-3</v>
      </c>
    </row>
    <row r="4281" spans="2:5">
      <c r="B4281" t="s">
        <v>7676</v>
      </c>
      <c r="C4281">
        <v>2.88</v>
      </c>
      <c r="D4281">
        <f t="shared" si="69"/>
        <v>-0.89986091794158563</v>
      </c>
      <c r="E4281" s="171">
        <v>-3.4602076124568273E-3</v>
      </c>
    </row>
    <row r="4282" spans="2:5">
      <c r="B4282" t="s">
        <v>1426</v>
      </c>
      <c r="C4282">
        <v>28.76</v>
      </c>
      <c r="D4282">
        <f t="shared" si="69"/>
        <v>1.5008695652173913</v>
      </c>
      <c r="E4282" s="171">
        <v>-3.4650034650033912E-3</v>
      </c>
    </row>
    <row r="4283" spans="2:5">
      <c r="B4283" t="s">
        <v>3685</v>
      </c>
      <c r="C4283">
        <v>11.5</v>
      </c>
      <c r="D4283">
        <f t="shared" si="69"/>
        <v>3.0069686411149821</v>
      </c>
      <c r="E4283" s="171">
        <v>-3.4662045060657844E-3</v>
      </c>
    </row>
    <row r="4284" spans="2:5">
      <c r="B4284" t="s">
        <v>7652</v>
      </c>
      <c r="C4284">
        <v>2.87</v>
      </c>
      <c r="D4284">
        <f t="shared" si="69"/>
        <v>-0.74978204010462079</v>
      </c>
      <c r="E4284" s="171">
        <v>-3.4722222222221483E-3</v>
      </c>
    </row>
    <row r="4285" spans="2:5">
      <c r="B4285" t="s">
        <v>3672</v>
      </c>
      <c r="C4285">
        <v>11.47</v>
      </c>
      <c r="D4285">
        <f t="shared" si="69"/>
        <v>-0.19902234636871505</v>
      </c>
      <c r="E4285" s="171">
        <v>-3.47523892267586E-3</v>
      </c>
    </row>
    <row r="4286" spans="2:5">
      <c r="B4286" t="s">
        <v>2491</v>
      </c>
      <c r="C4286">
        <v>14.32</v>
      </c>
      <c r="D4286">
        <f t="shared" si="69"/>
        <v>5.6179775280898927E-3</v>
      </c>
      <c r="E4286" s="171">
        <v>-3.4794711203896267E-3</v>
      </c>
    </row>
    <row r="4287" spans="2:5">
      <c r="B4287" t="s">
        <v>3183</v>
      </c>
      <c r="C4287">
        <v>14.24</v>
      </c>
      <c r="D4287">
        <f t="shared" si="69"/>
        <v>-0.16480938416422289</v>
      </c>
      <c r="E4287" s="171">
        <v>-3.4989503149054539E-3</v>
      </c>
    </row>
    <row r="4288" spans="2:5">
      <c r="B4288" t="s">
        <v>1556</v>
      </c>
      <c r="C4288">
        <v>17.05</v>
      </c>
      <c r="D4288">
        <f t="shared" si="69"/>
        <v>0.21007806955287445</v>
      </c>
      <c r="E4288" s="171">
        <v>-3.5067212156632802E-3</v>
      </c>
    </row>
    <row r="4289" spans="2:5">
      <c r="B4289" t="s">
        <v>2452</v>
      </c>
      <c r="C4289">
        <v>14.09</v>
      </c>
      <c r="D4289">
        <f t="shared" si="69"/>
        <v>-0.2851344495180112</v>
      </c>
      <c r="E4289" s="171">
        <v>-3.5360678925035862E-3</v>
      </c>
    </row>
    <row r="4290" spans="2:5">
      <c r="B4290" t="s">
        <v>3898</v>
      </c>
      <c r="C4290">
        <v>19.71</v>
      </c>
      <c r="D4290">
        <f t="shared" si="69"/>
        <v>0.16765402843601906</v>
      </c>
      <c r="E4290" s="171">
        <v>-3.5389282103134622E-3</v>
      </c>
    </row>
    <row r="4291" spans="2:5">
      <c r="B4291" t="s">
        <v>2413</v>
      </c>
      <c r="C4291">
        <v>16.88</v>
      </c>
      <c r="D4291">
        <f t="shared" ref="D4291:D4354" si="70">(C4291-C4292)/C4292</f>
        <v>5.927682276228814E-4</v>
      </c>
      <c r="E4291" s="171">
        <v>-3.5419126328218578E-3</v>
      </c>
    </row>
    <row r="4292" spans="2:5">
      <c r="B4292" t="s">
        <v>2399</v>
      </c>
      <c r="C4292">
        <v>16.87</v>
      </c>
      <c r="D4292">
        <f t="shared" si="70"/>
        <v>1.0131264916467779</v>
      </c>
      <c r="E4292" s="171">
        <v>-3.5440047253395583E-3</v>
      </c>
    </row>
    <row r="4293" spans="2:5">
      <c r="B4293" t="s">
        <v>5173</v>
      </c>
      <c r="C4293">
        <v>8.3800000000000008</v>
      </c>
      <c r="D4293">
        <f t="shared" si="70"/>
        <v>6.0024009603842389E-3</v>
      </c>
      <c r="E4293" s="171">
        <v>-3.567181926278164E-3</v>
      </c>
    </row>
    <row r="4294" spans="2:5">
      <c r="B4294" t="s">
        <v>5304</v>
      </c>
      <c r="C4294">
        <v>8.33</v>
      </c>
      <c r="D4294">
        <f t="shared" si="70"/>
        <v>-0.49849488260084285</v>
      </c>
      <c r="E4294" s="171">
        <v>-3.588516746411407E-3</v>
      </c>
    </row>
    <row r="4295" spans="2:5">
      <c r="B4295" t="s">
        <v>4183</v>
      </c>
      <c r="C4295">
        <v>16.61</v>
      </c>
      <c r="D4295">
        <f t="shared" si="70"/>
        <v>0.20014450867052019</v>
      </c>
      <c r="E4295" s="171">
        <v>-3.5992801439713416E-3</v>
      </c>
    </row>
    <row r="4296" spans="2:5">
      <c r="B4296" t="s">
        <v>2945</v>
      </c>
      <c r="C4296">
        <v>13.84</v>
      </c>
      <c r="D4296">
        <f t="shared" si="70"/>
        <v>0.67961165048543681</v>
      </c>
      <c r="E4296" s="171">
        <v>-3.5997120230382078E-3</v>
      </c>
    </row>
    <row r="4297" spans="2:5">
      <c r="B4297" t="s">
        <v>5317</v>
      </c>
      <c r="C4297">
        <v>8.24</v>
      </c>
      <c r="D4297">
        <f t="shared" si="70"/>
        <v>-0.24886052871467643</v>
      </c>
      <c r="E4297" s="171">
        <v>-3.6275695284158842E-3</v>
      </c>
    </row>
    <row r="4298" spans="2:5">
      <c r="B4298" t="s">
        <v>1627</v>
      </c>
      <c r="C4298">
        <v>10.97</v>
      </c>
      <c r="D4298">
        <f t="shared" si="70"/>
        <v>-0.19985412107950401</v>
      </c>
      <c r="E4298" s="171">
        <v>-3.6330608537692233E-3</v>
      </c>
    </row>
    <row r="4299" spans="2:5">
      <c r="B4299" t="s">
        <v>3729</v>
      </c>
      <c r="C4299">
        <v>13.71</v>
      </c>
      <c r="D4299">
        <f t="shared" si="70"/>
        <v>-0.74949753334551428</v>
      </c>
      <c r="E4299" s="171">
        <v>-3.6337209302324809E-3</v>
      </c>
    </row>
    <row r="4300" spans="2:5">
      <c r="B4300" t="s">
        <v>1162</v>
      </c>
      <c r="C4300">
        <v>54.73</v>
      </c>
      <c r="D4300">
        <f t="shared" si="70"/>
        <v>-0.47105441190683295</v>
      </c>
      <c r="E4300" s="171">
        <v>-3.6409976333515899E-3</v>
      </c>
    </row>
    <row r="4301" spans="2:5">
      <c r="B4301" t="s">
        <v>858</v>
      </c>
      <c r="C4301">
        <v>103.47</v>
      </c>
      <c r="D4301">
        <f t="shared" si="70"/>
        <v>-0.39632438739789966</v>
      </c>
      <c r="E4301" s="171">
        <v>-3.6591237361578766E-3</v>
      </c>
    </row>
    <row r="4302" spans="2:5">
      <c r="B4302" t="s">
        <v>622</v>
      </c>
      <c r="C4302">
        <v>171.4</v>
      </c>
      <c r="D4302">
        <f t="shared" si="70"/>
        <v>62.717472118959115</v>
      </c>
      <c r="E4302" s="171">
        <v>-3.6621519502412106E-3</v>
      </c>
    </row>
    <row r="4303" spans="2:5">
      <c r="B4303" t="s">
        <v>7661</v>
      </c>
      <c r="C4303">
        <v>2.69</v>
      </c>
      <c r="D4303">
        <f t="shared" si="70"/>
        <v>-0.98425150752297874</v>
      </c>
      <c r="E4303" s="171">
        <v>-3.7037037037037888E-3</v>
      </c>
    </row>
    <row r="4304" spans="2:5">
      <c r="B4304" t="s">
        <v>619</v>
      </c>
      <c r="C4304">
        <v>170.81</v>
      </c>
      <c r="D4304">
        <f t="shared" si="70"/>
        <v>0.69118811881188125</v>
      </c>
      <c r="E4304" s="171">
        <v>-3.7328667249926298E-3</v>
      </c>
    </row>
    <row r="4305" spans="2:5">
      <c r="B4305" t="s">
        <v>913</v>
      </c>
      <c r="C4305">
        <v>101</v>
      </c>
      <c r="D4305">
        <f t="shared" si="70"/>
        <v>6.634164777021919</v>
      </c>
      <c r="E4305" s="171">
        <v>-3.7482738212664774E-3</v>
      </c>
    </row>
    <row r="4306" spans="2:5">
      <c r="B4306" t="s">
        <v>3523</v>
      </c>
      <c r="C4306">
        <v>13.23</v>
      </c>
      <c r="D4306">
        <f t="shared" si="70"/>
        <v>4.0113636363636358</v>
      </c>
      <c r="E4306" s="171">
        <v>-3.7650602409637752E-3</v>
      </c>
    </row>
    <row r="4307" spans="2:5">
      <c r="B4307" t="s">
        <v>7680</v>
      </c>
      <c r="C4307">
        <v>2.64</v>
      </c>
      <c r="D4307">
        <f t="shared" si="70"/>
        <v>-0.83280557314756165</v>
      </c>
      <c r="E4307" s="171">
        <v>-3.7735849056602972E-3</v>
      </c>
    </row>
    <row r="4308" spans="2:5">
      <c r="B4308" t="s">
        <v>4036</v>
      </c>
      <c r="C4308">
        <v>15.79</v>
      </c>
      <c r="D4308">
        <f t="shared" si="70"/>
        <v>0.20076045627376415</v>
      </c>
      <c r="E4308" s="171">
        <v>-3.7854889589905676E-3</v>
      </c>
    </row>
    <row r="4309" spans="2:5">
      <c r="B4309" t="s">
        <v>3588</v>
      </c>
      <c r="C4309">
        <v>13.15</v>
      </c>
      <c r="D4309">
        <f t="shared" si="70"/>
        <v>-0.86831564189865806</v>
      </c>
      <c r="E4309" s="171">
        <v>-3.7878787878787073E-3</v>
      </c>
    </row>
    <row r="4310" spans="2:5">
      <c r="B4310" t="s">
        <v>867</v>
      </c>
      <c r="C4310">
        <v>99.86</v>
      </c>
      <c r="D4310">
        <f t="shared" si="70"/>
        <v>6.6054836252856051</v>
      </c>
      <c r="E4310" s="171">
        <v>-3.7909018355945278E-3</v>
      </c>
    </row>
    <row r="4311" spans="2:5">
      <c r="B4311" t="s">
        <v>2927</v>
      </c>
      <c r="C4311">
        <v>13.13</v>
      </c>
      <c r="D4311">
        <f t="shared" si="70"/>
        <v>7.6219512195133869E-4</v>
      </c>
      <c r="E4311" s="171">
        <v>-3.7936267071319372E-3</v>
      </c>
    </row>
    <row r="4312" spans="2:5">
      <c r="B4312" t="s">
        <v>3176</v>
      </c>
      <c r="C4312">
        <v>13.12</v>
      </c>
      <c r="D4312">
        <f t="shared" si="70"/>
        <v>-0.37284894837476107</v>
      </c>
      <c r="E4312" s="171">
        <v>-3.7965072133637596E-3</v>
      </c>
    </row>
    <row r="4313" spans="2:5">
      <c r="B4313" t="s">
        <v>1883</v>
      </c>
      <c r="C4313">
        <v>20.92</v>
      </c>
      <c r="D4313">
        <f t="shared" si="70"/>
        <v>7.0153256704980853</v>
      </c>
      <c r="E4313" s="171">
        <v>-3.8095238095237284E-3</v>
      </c>
    </row>
    <row r="4314" spans="2:5">
      <c r="B4314" t="s">
        <v>7335</v>
      </c>
      <c r="C4314">
        <v>2.61</v>
      </c>
      <c r="D4314">
        <f t="shared" si="70"/>
        <v>-0.83290653008962867</v>
      </c>
      <c r="E4314" s="171">
        <v>-3.8167938931298589E-3</v>
      </c>
    </row>
    <row r="4315" spans="2:5">
      <c r="B4315" t="s">
        <v>2990</v>
      </c>
      <c r="C4315">
        <v>15.62</v>
      </c>
      <c r="D4315">
        <f t="shared" si="70"/>
        <v>-0.84193483100586919</v>
      </c>
      <c r="E4315" s="171">
        <v>-3.82653061224493E-3</v>
      </c>
    </row>
    <row r="4316" spans="2:5">
      <c r="B4316" t="s">
        <v>900</v>
      </c>
      <c r="C4316">
        <v>98.82</v>
      </c>
      <c r="D4316">
        <f t="shared" si="70"/>
        <v>5.3468208092485545</v>
      </c>
      <c r="E4316" s="171">
        <v>-3.83064516129042E-3</v>
      </c>
    </row>
    <row r="4317" spans="2:5">
      <c r="B4317" t="s">
        <v>2362</v>
      </c>
      <c r="C4317">
        <v>15.57</v>
      </c>
      <c r="D4317">
        <f t="shared" si="70"/>
        <v>5.0115830115830118</v>
      </c>
      <c r="E4317" s="171">
        <v>-3.8387715930902427E-3</v>
      </c>
    </row>
    <row r="4318" spans="2:5">
      <c r="B4318" t="s">
        <v>7345</v>
      </c>
      <c r="C4318">
        <v>2.59</v>
      </c>
      <c r="D4318">
        <f t="shared" si="70"/>
        <v>-0.89937839937839936</v>
      </c>
      <c r="E4318" s="171">
        <v>-3.8461538461539348E-3</v>
      </c>
    </row>
    <row r="4319" spans="2:5">
      <c r="B4319" t="s">
        <v>1440</v>
      </c>
      <c r="C4319">
        <v>25.74</v>
      </c>
      <c r="D4319">
        <f t="shared" si="70"/>
        <v>1.5112195121951217</v>
      </c>
      <c r="E4319" s="171">
        <v>-3.8699690402477331E-3</v>
      </c>
    </row>
    <row r="4320" spans="2:5">
      <c r="B4320" t="s">
        <v>5225</v>
      </c>
      <c r="C4320">
        <v>10.25</v>
      </c>
      <c r="D4320">
        <f t="shared" si="70"/>
        <v>3.0039062499999996</v>
      </c>
      <c r="E4320" s="171">
        <v>-3.8872691933915598E-3</v>
      </c>
    </row>
    <row r="4321" spans="2:5">
      <c r="B4321" t="s">
        <v>5797</v>
      </c>
      <c r="C4321">
        <v>2.56</v>
      </c>
      <c r="D4321">
        <f t="shared" si="70"/>
        <v>-0.97956577266922096</v>
      </c>
      <c r="E4321" s="171">
        <v>-3.8910505836575048E-3</v>
      </c>
    </row>
    <row r="4322" spans="2:5">
      <c r="B4322" t="s">
        <v>784</v>
      </c>
      <c r="C4322">
        <v>125.28</v>
      </c>
      <c r="D4322">
        <f t="shared" si="70"/>
        <v>11.294406280667323</v>
      </c>
      <c r="E4322" s="171">
        <v>-3.8960006360816962E-3</v>
      </c>
    </row>
    <row r="4323" spans="2:5">
      <c r="B4323" t="s">
        <v>2829</v>
      </c>
      <c r="C4323">
        <v>10.19</v>
      </c>
      <c r="D4323">
        <f t="shared" si="70"/>
        <v>3.0118110236220468</v>
      </c>
      <c r="E4323" s="171">
        <v>-3.9100684261975487E-3</v>
      </c>
    </row>
    <row r="4324" spans="2:5">
      <c r="B4324" t="s">
        <v>7333</v>
      </c>
      <c r="C4324">
        <v>2.54</v>
      </c>
      <c r="D4324">
        <f t="shared" si="70"/>
        <v>0</v>
      </c>
      <c r="E4324" s="171">
        <v>-3.9215686274508971E-3</v>
      </c>
    </row>
    <row r="4325" spans="2:5">
      <c r="B4325" t="s">
        <v>7353</v>
      </c>
      <c r="C4325">
        <v>2.54</v>
      </c>
      <c r="D4325">
        <f t="shared" si="70"/>
        <v>-0.7995264404104182</v>
      </c>
      <c r="E4325" s="171">
        <v>-3.9215686274508971E-3</v>
      </c>
    </row>
    <row r="4326" spans="2:5">
      <c r="B4326" t="s">
        <v>2860</v>
      </c>
      <c r="C4326">
        <v>12.67</v>
      </c>
      <c r="D4326">
        <f t="shared" si="70"/>
        <v>-0.44405440982887229</v>
      </c>
      <c r="E4326" s="171">
        <v>-3.9308176100629486E-3</v>
      </c>
    </row>
    <row r="4327" spans="2:5">
      <c r="B4327" t="s">
        <v>2128</v>
      </c>
      <c r="C4327">
        <v>22.79</v>
      </c>
      <c r="D4327">
        <f t="shared" si="70"/>
        <v>0.286117381489842</v>
      </c>
      <c r="E4327" s="171">
        <v>-3.9335664335664279E-3</v>
      </c>
    </row>
    <row r="4328" spans="2:5">
      <c r="B4328" t="s">
        <v>3829</v>
      </c>
      <c r="C4328">
        <v>17.72</v>
      </c>
      <c r="D4328">
        <f t="shared" si="70"/>
        <v>0.40189873417721506</v>
      </c>
      <c r="E4328" s="171">
        <v>-3.9347948285553842E-3</v>
      </c>
    </row>
    <row r="4329" spans="2:5">
      <c r="B4329" t="s">
        <v>2862</v>
      </c>
      <c r="C4329">
        <v>12.64</v>
      </c>
      <c r="D4329">
        <f t="shared" si="70"/>
        <v>-0.37456704601682334</v>
      </c>
      <c r="E4329" s="171">
        <v>-3.9401103230889628E-3</v>
      </c>
    </row>
    <row r="4330" spans="2:5">
      <c r="B4330" t="s">
        <v>1901</v>
      </c>
      <c r="C4330">
        <v>20.21</v>
      </c>
      <c r="D4330">
        <f t="shared" si="70"/>
        <v>1.0109452736318407</v>
      </c>
      <c r="E4330" s="171">
        <v>-3.9428289797929176E-3</v>
      </c>
    </row>
    <row r="4331" spans="2:5">
      <c r="B4331" t="s">
        <v>4883</v>
      </c>
      <c r="C4331">
        <v>10.050000000000001</v>
      </c>
      <c r="D4331">
        <f t="shared" si="70"/>
        <v>1.0019920318725102</v>
      </c>
      <c r="E4331" s="171">
        <v>-3.9643211100098266E-3</v>
      </c>
    </row>
    <row r="4332" spans="2:5">
      <c r="B4332" t="s">
        <v>4383</v>
      </c>
      <c r="C4332">
        <v>5.0199999999999996</v>
      </c>
      <c r="D4332">
        <f t="shared" si="70"/>
        <v>-0.95534999555278843</v>
      </c>
      <c r="E4332" s="171">
        <v>-3.96825396825406E-3</v>
      </c>
    </row>
    <row r="4333" spans="2:5">
      <c r="B4333" t="s">
        <v>833</v>
      </c>
      <c r="C4333">
        <v>112.43</v>
      </c>
      <c r="D4333">
        <f t="shared" si="70"/>
        <v>4.6412443552433515</v>
      </c>
      <c r="E4333" s="171">
        <v>-3.9865343727851586E-3</v>
      </c>
    </row>
    <row r="4334" spans="2:5">
      <c r="B4334" t="s">
        <v>1829</v>
      </c>
      <c r="C4334">
        <v>19.93</v>
      </c>
      <c r="D4334">
        <f t="shared" si="70"/>
        <v>0.14540229885057479</v>
      </c>
      <c r="E4334" s="171">
        <v>-3.9980009995003417E-3</v>
      </c>
    </row>
    <row r="4335" spans="2:5">
      <c r="B4335" t="s">
        <v>1932</v>
      </c>
      <c r="C4335">
        <v>17.399999999999999</v>
      </c>
      <c r="D4335">
        <f t="shared" si="70"/>
        <v>0.75935288169868531</v>
      </c>
      <c r="E4335" s="171">
        <v>-4.0068689181454089E-3</v>
      </c>
    </row>
    <row r="4336" spans="2:5">
      <c r="B4336" t="s">
        <v>5363</v>
      </c>
      <c r="C4336">
        <v>9.89</v>
      </c>
      <c r="D4336">
        <f t="shared" si="70"/>
        <v>-0.33220796758946658</v>
      </c>
      <c r="E4336" s="171">
        <v>-4.028197381671616E-3</v>
      </c>
    </row>
    <row r="4337" spans="2:5">
      <c r="B4337" t="s">
        <v>2499</v>
      </c>
      <c r="C4337">
        <v>14.81</v>
      </c>
      <c r="D4337">
        <f t="shared" si="70"/>
        <v>-0.33198015336039693</v>
      </c>
      <c r="E4337" s="171">
        <v>-4.0349697377268815E-3</v>
      </c>
    </row>
    <row r="4338" spans="2:5">
      <c r="B4338" t="s">
        <v>2096</v>
      </c>
      <c r="C4338">
        <v>22.17</v>
      </c>
      <c r="D4338">
        <f t="shared" si="70"/>
        <v>0.12652439024390255</v>
      </c>
      <c r="E4338" s="171">
        <v>-4.0431266846361119E-3</v>
      </c>
    </row>
    <row r="4339" spans="2:5">
      <c r="B4339" t="s">
        <v>4162</v>
      </c>
      <c r="C4339">
        <v>19.68</v>
      </c>
      <c r="D4339">
        <f t="shared" si="70"/>
        <v>-0.19967466449776333</v>
      </c>
      <c r="E4339" s="171">
        <v>-4.0485829959515099E-3</v>
      </c>
    </row>
    <row r="4340" spans="2:5">
      <c r="B4340" t="s">
        <v>4688</v>
      </c>
      <c r="C4340">
        <v>24.59</v>
      </c>
      <c r="D4340">
        <f t="shared" si="70"/>
        <v>0.25267447784004082</v>
      </c>
      <c r="E4340" s="171">
        <v>-4.0502227622519812E-3</v>
      </c>
    </row>
    <row r="4341" spans="2:5">
      <c r="B4341" t="s">
        <v>1966</v>
      </c>
      <c r="C4341">
        <v>19.63</v>
      </c>
      <c r="D4341">
        <f t="shared" si="70"/>
        <v>1.6743869209809263</v>
      </c>
      <c r="E4341" s="171">
        <v>-4.0588533739219605E-3</v>
      </c>
    </row>
    <row r="4342" spans="2:5">
      <c r="B4342" t="s">
        <v>5421</v>
      </c>
      <c r="C4342">
        <v>7.34</v>
      </c>
      <c r="D4342">
        <f t="shared" si="70"/>
        <v>0.50409836065573765</v>
      </c>
      <c r="E4342" s="171">
        <v>-4.070556309362313E-3</v>
      </c>
    </row>
    <row r="4343" spans="2:5">
      <c r="B4343" t="s">
        <v>5714</v>
      </c>
      <c r="C4343">
        <v>4.88</v>
      </c>
      <c r="D4343">
        <f t="shared" si="70"/>
        <v>-0.66598220396988372</v>
      </c>
      <c r="E4343" s="171">
        <v>-4.0816326530613185E-3</v>
      </c>
    </row>
    <row r="4344" spans="2:5">
      <c r="B4344" t="s">
        <v>1800</v>
      </c>
      <c r="C4344">
        <v>14.61</v>
      </c>
      <c r="D4344">
        <f t="shared" si="70"/>
        <v>0</v>
      </c>
      <c r="E4344" s="171">
        <v>-4.0899795501022837E-3</v>
      </c>
    </row>
    <row r="4345" spans="2:5">
      <c r="B4345" t="s">
        <v>3594</v>
      </c>
      <c r="C4345">
        <v>14.61</v>
      </c>
      <c r="D4345">
        <f t="shared" si="70"/>
        <v>-0.49879931389365351</v>
      </c>
      <c r="E4345" s="171">
        <v>-4.0899795501022837E-3</v>
      </c>
    </row>
    <row r="4346" spans="2:5">
      <c r="B4346" t="s">
        <v>1449</v>
      </c>
      <c r="C4346">
        <v>29.15</v>
      </c>
      <c r="D4346">
        <f t="shared" si="70"/>
        <v>2.0082559339525288</v>
      </c>
      <c r="E4346" s="171">
        <v>-4.0997608472839427E-3</v>
      </c>
    </row>
    <row r="4347" spans="2:5">
      <c r="B4347" t="s">
        <v>3260</v>
      </c>
      <c r="C4347">
        <v>9.69</v>
      </c>
      <c r="D4347">
        <f t="shared" si="70"/>
        <v>-0.33264462809917356</v>
      </c>
      <c r="E4347" s="171">
        <v>-4.1109969167524071E-3</v>
      </c>
    </row>
    <row r="4348" spans="2:5">
      <c r="B4348" t="s">
        <v>4761</v>
      </c>
      <c r="C4348">
        <v>14.52</v>
      </c>
      <c r="D4348">
        <f t="shared" si="70"/>
        <v>-0.33272058823529421</v>
      </c>
      <c r="E4348" s="171">
        <v>-4.1152263374485938E-3</v>
      </c>
    </row>
    <row r="4349" spans="2:5">
      <c r="B4349" t="s">
        <v>1873</v>
      </c>
      <c r="C4349">
        <v>21.76</v>
      </c>
      <c r="D4349">
        <f t="shared" si="70"/>
        <v>1.2502585315408481</v>
      </c>
      <c r="E4349" s="171">
        <v>-4.1189931350114348E-3</v>
      </c>
    </row>
    <row r="4350" spans="2:5">
      <c r="B4350" t="s">
        <v>3356</v>
      </c>
      <c r="C4350">
        <v>9.67</v>
      </c>
      <c r="D4350">
        <f t="shared" si="70"/>
        <v>-0.49844398340248963</v>
      </c>
      <c r="E4350" s="171">
        <v>-4.1194644696190439E-3</v>
      </c>
    </row>
    <row r="4351" spans="2:5">
      <c r="B4351" t="s">
        <v>4113</v>
      </c>
      <c r="C4351">
        <v>19.28</v>
      </c>
      <c r="D4351">
        <f t="shared" si="70"/>
        <v>0.33518005540166218</v>
      </c>
      <c r="E4351" s="171">
        <v>-4.1322314049585893E-3</v>
      </c>
    </row>
    <row r="4352" spans="2:5">
      <c r="B4352" t="s">
        <v>4271</v>
      </c>
      <c r="C4352">
        <v>14.44</v>
      </c>
      <c r="D4352">
        <f t="shared" si="70"/>
        <v>5.0418410041841</v>
      </c>
      <c r="E4352" s="171">
        <v>-4.1379310344827926E-3</v>
      </c>
    </row>
    <row r="4353" spans="2:5">
      <c r="B4353" t="s">
        <v>7706</v>
      </c>
      <c r="C4353">
        <v>2.39</v>
      </c>
      <c r="D4353">
        <f t="shared" si="70"/>
        <v>-0.87473794549266248</v>
      </c>
      <c r="E4353" s="171">
        <v>-4.1666666666665781E-3</v>
      </c>
    </row>
    <row r="4354" spans="2:5">
      <c r="B4354" t="s">
        <v>3992</v>
      </c>
      <c r="C4354">
        <v>19.079999999999998</v>
      </c>
      <c r="D4354">
        <f t="shared" si="70"/>
        <v>0.14319952067106032</v>
      </c>
      <c r="E4354" s="171">
        <v>-4.1753653444677376E-3</v>
      </c>
    </row>
    <row r="4355" spans="2:5">
      <c r="B4355" t="s">
        <v>4024</v>
      </c>
      <c r="C4355">
        <v>16.690000000000001</v>
      </c>
      <c r="D4355">
        <f t="shared" ref="D4355:D4418" si="71">(C4355-C4356)/C4356</f>
        <v>1.1997600479903762E-3</v>
      </c>
      <c r="E4355" s="171">
        <v>-4.1766109785203029E-3</v>
      </c>
    </row>
    <row r="4356" spans="2:5">
      <c r="B4356" t="s">
        <v>4184</v>
      </c>
      <c r="C4356">
        <v>16.670000000000002</v>
      </c>
      <c r="D4356">
        <f t="shared" si="71"/>
        <v>6.0042016806722707</v>
      </c>
      <c r="E4356" s="171">
        <v>-4.1816009557943097E-3</v>
      </c>
    </row>
    <row r="4357" spans="2:5">
      <c r="B4357" t="s">
        <v>7481</v>
      </c>
      <c r="C4357">
        <v>2.38</v>
      </c>
      <c r="D4357">
        <f t="shared" si="71"/>
        <v>0</v>
      </c>
      <c r="E4357" s="171">
        <v>-4.1841004184101386E-3</v>
      </c>
    </row>
    <row r="4358" spans="2:5">
      <c r="B4358" t="s">
        <v>7710</v>
      </c>
      <c r="C4358">
        <v>2.38</v>
      </c>
      <c r="D4358">
        <f t="shared" si="71"/>
        <v>-0.97909713683470934</v>
      </c>
      <c r="E4358" s="171">
        <v>-4.1841004184101386E-3</v>
      </c>
    </row>
    <row r="4359" spans="2:5">
      <c r="B4359" t="s">
        <v>952</v>
      </c>
      <c r="C4359">
        <v>113.86</v>
      </c>
      <c r="D4359">
        <f t="shared" si="71"/>
        <v>3.3725038402457757</v>
      </c>
      <c r="E4359" s="171">
        <v>-4.1980059471751268E-3</v>
      </c>
    </row>
    <row r="4360" spans="2:5">
      <c r="B4360" t="s">
        <v>2249</v>
      </c>
      <c r="C4360">
        <v>26.04</v>
      </c>
      <c r="D4360">
        <f t="shared" si="71"/>
        <v>-0.81002407528999787</v>
      </c>
      <c r="E4360" s="171">
        <v>-4.2065009560229233E-3</v>
      </c>
    </row>
    <row r="4361" spans="2:5">
      <c r="B4361" t="s">
        <v>431</v>
      </c>
      <c r="C4361">
        <v>137.07</v>
      </c>
      <c r="D4361">
        <f t="shared" si="71"/>
        <v>10.616101694915253</v>
      </c>
      <c r="E4361" s="171">
        <v>-4.2135851798039414E-3</v>
      </c>
    </row>
    <row r="4362" spans="2:5">
      <c r="B4362" t="s">
        <v>2867</v>
      </c>
      <c r="C4362">
        <v>11.8</v>
      </c>
      <c r="D4362">
        <f t="shared" si="71"/>
        <v>-0.76171243941841671</v>
      </c>
      <c r="E4362" s="171">
        <v>-4.2194092827003322E-3</v>
      </c>
    </row>
    <row r="4363" spans="2:5">
      <c r="B4363" t="s">
        <v>1237</v>
      </c>
      <c r="C4363">
        <v>49.52</v>
      </c>
      <c r="D4363">
        <f t="shared" si="71"/>
        <v>2.5046001415428165</v>
      </c>
      <c r="E4363" s="171">
        <v>-4.2228031369393477E-3</v>
      </c>
    </row>
    <row r="4364" spans="2:5">
      <c r="B4364" t="s">
        <v>3198</v>
      </c>
      <c r="C4364">
        <v>14.13</v>
      </c>
      <c r="D4364">
        <f t="shared" si="71"/>
        <v>-0.13998782714546554</v>
      </c>
      <c r="E4364" s="171">
        <v>-4.2283298097250685E-3</v>
      </c>
    </row>
    <row r="4365" spans="2:5">
      <c r="B4365" t="s">
        <v>4031</v>
      </c>
      <c r="C4365">
        <v>16.43</v>
      </c>
      <c r="D4365">
        <f t="shared" si="71"/>
        <v>-0.90123827843231541</v>
      </c>
      <c r="E4365" s="171">
        <v>-4.2424242424242593E-3</v>
      </c>
    </row>
    <row r="4366" spans="2:5">
      <c r="B4366" t="s">
        <v>585</v>
      </c>
      <c r="C4366">
        <v>166.36</v>
      </c>
      <c r="D4366">
        <f t="shared" si="71"/>
        <v>7.8772678762006416</v>
      </c>
      <c r="E4366" s="171">
        <v>-4.2497156880348334E-3</v>
      </c>
    </row>
    <row r="4367" spans="2:5">
      <c r="B4367" t="s">
        <v>4601</v>
      </c>
      <c r="C4367">
        <v>18.739999999999998</v>
      </c>
      <c r="D4367">
        <f t="shared" si="71"/>
        <v>1.6034206306786522E-3</v>
      </c>
      <c r="E4367" s="171">
        <v>-4.2507970244421807E-3</v>
      </c>
    </row>
    <row r="4368" spans="2:5">
      <c r="B4368" t="s">
        <v>3039</v>
      </c>
      <c r="C4368">
        <v>18.71</v>
      </c>
      <c r="D4368">
        <f t="shared" si="71"/>
        <v>2.1424745581145764E-3</v>
      </c>
      <c r="E4368" s="171">
        <v>-4.2575838211813891E-3</v>
      </c>
    </row>
    <row r="4369" spans="2:5">
      <c r="B4369" t="s">
        <v>4127</v>
      </c>
      <c r="C4369">
        <v>18.670000000000002</v>
      </c>
      <c r="D4369">
        <f t="shared" si="71"/>
        <v>1.6094420600858978E-3</v>
      </c>
      <c r="E4369" s="171">
        <v>-4.2666666666665758E-3</v>
      </c>
    </row>
    <row r="4370" spans="2:5">
      <c r="B4370" t="s">
        <v>3026</v>
      </c>
      <c r="C4370">
        <v>18.64</v>
      </c>
      <c r="D4370">
        <f t="shared" si="71"/>
        <v>1.6120365394949564E-3</v>
      </c>
      <c r="E4370" s="171">
        <v>-4.2735042735041829E-3</v>
      </c>
    </row>
    <row r="4371" spans="2:5">
      <c r="B4371" t="s">
        <v>1929</v>
      </c>
      <c r="C4371">
        <v>18.61</v>
      </c>
      <c r="D4371">
        <f t="shared" si="71"/>
        <v>-0.88219282142178901</v>
      </c>
      <c r="E4371" s="171">
        <v>-4.2803638309257272E-3</v>
      </c>
    </row>
    <row r="4372" spans="2:5">
      <c r="B4372" t="s">
        <v>643</v>
      </c>
      <c r="C4372">
        <v>157.97</v>
      </c>
      <c r="D4372">
        <f t="shared" si="71"/>
        <v>67.090517241379317</v>
      </c>
      <c r="E4372" s="171">
        <v>-4.286164513079148E-3</v>
      </c>
    </row>
    <row r="4373" spans="2:5">
      <c r="B4373" t="s">
        <v>7441</v>
      </c>
      <c r="C4373">
        <v>2.3199999999999998</v>
      </c>
      <c r="D4373">
        <f t="shared" si="71"/>
        <v>-0.90898391526088662</v>
      </c>
      <c r="E4373" s="171">
        <v>-4.2918454935623306E-3</v>
      </c>
    </row>
    <row r="4374" spans="2:5">
      <c r="B4374" t="s">
        <v>2172</v>
      </c>
      <c r="C4374">
        <v>25.49</v>
      </c>
      <c r="D4374">
        <f t="shared" si="71"/>
        <v>1.2031114952463264</v>
      </c>
      <c r="E4374" s="171">
        <v>-4.2968750000001166E-3</v>
      </c>
    </row>
    <row r="4375" spans="2:5">
      <c r="B4375" t="s">
        <v>4934</v>
      </c>
      <c r="C4375">
        <v>11.57</v>
      </c>
      <c r="D4375">
        <f t="shared" si="71"/>
        <v>4.0086580086580081</v>
      </c>
      <c r="E4375" s="171">
        <v>-4.3029259896728862E-3</v>
      </c>
    </row>
    <row r="4376" spans="2:5">
      <c r="B4376" t="s">
        <v>7440</v>
      </c>
      <c r="C4376">
        <v>2.31</v>
      </c>
      <c r="D4376">
        <f t="shared" si="71"/>
        <v>0</v>
      </c>
      <c r="E4376" s="171">
        <v>-4.3103448275861149E-3</v>
      </c>
    </row>
    <row r="4377" spans="2:5">
      <c r="B4377" t="s">
        <v>7587</v>
      </c>
      <c r="C4377">
        <v>2.31</v>
      </c>
      <c r="D4377">
        <f t="shared" si="71"/>
        <v>4.3478260869566224E-3</v>
      </c>
      <c r="E4377" s="171">
        <v>-4.3103448275861149E-3</v>
      </c>
    </row>
    <row r="4378" spans="2:5">
      <c r="B4378" t="s">
        <v>7600</v>
      </c>
      <c r="C4378">
        <v>2.2999999999999998</v>
      </c>
      <c r="D4378">
        <f t="shared" si="71"/>
        <v>4.3668122270741428E-3</v>
      </c>
      <c r="E4378" s="171">
        <v>-4.3290043290044287E-3</v>
      </c>
    </row>
    <row r="4379" spans="2:5">
      <c r="B4379" t="s">
        <v>7487</v>
      </c>
      <c r="C4379">
        <v>2.29</v>
      </c>
      <c r="D4379">
        <f t="shared" si="71"/>
        <v>0</v>
      </c>
      <c r="E4379" s="171">
        <v>-4.347826086956429E-3</v>
      </c>
    </row>
    <row r="4380" spans="2:5">
      <c r="B4380" t="s">
        <v>7599</v>
      </c>
      <c r="C4380">
        <v>2.29</v>
      </c>
      <c r="D4380">
        <f t="shared" si="71"/>
        <v>-0.83321194464675896</v>
      </c>
      <c r="E4380" s="171">
        <v>-4.347826086956429E-3</v>
      </c>
    </row>
    <row r="4381" spans="2:5">
      <c r="B4381" t="s">
        <v>2950</v>
      </c>
      <c r="C4381">
        <v>13.73</v>
      </c>
      <c r="D4381">
        <f t="shared" si="71"/>
        <v>2.9218407596786652E-3</v>
      </c>
      <c r="E4381" s="171">
        <v>-4.3509789702682175E-3</v>
      </c>
    </row>
    <row r="4382" spans="2:5">
      <c r="B4382" t="s">
        <v>3423</v>
      </c>
      <c r="C4382">
        <v>13.69</v>
      </c>
      <c r="D4382">
        <f t="shared" si="71"/>
        <v>-0.24986301369863018</v>
      </c>
      <c r="E4382" s="171">
        <v>-4.3636363636364002E-3</v>
      </c>
    </row>
    <row r="4383" spans="2:5">
      <c r="B4383" t="s">
        <v>1919</v>
      </c>
      <c r="C4383">
        <v>18.25</v>
      </c>
      <c r="D4383">
        <f t="shared" si="71"/>
        <v>7.0043859649122817</v>
      </c>
      <c r="E4383" s="171">
        <v>-4.3644298963446976E-3</v>
      </c>
    </row>
    <row r="4384" spans="2:5">
      <c r="B4384" t="s">
        <v>7286</v>
      </c>
      <c r="C4384">
        <v>2.2799999999999998</v>
      </c>
      <c r="D4384">
        <f t="shared" si="71"/>
        <v>0</v>
      </c>
      <c r="E4384" s="171">
        <v>-4.3668122270743362E-3</v>
      </c>
    </row>
    <row r="4385" spans="2:5">
      <c r="B4385" t="s">
        <v>7605</v>
      </c>
      <c r="C4385">
        <v>2.2799999999999998</v>
      </c>
      <c r="D4385">
        <f t="shared" si="71"/>
        <v>-0.83284457478005869</v>
      </c>
      <c r="E4385" s="171">
        <v>-4.3668122270743362E-3</v>
      </c>
    </row>
    <row r="4386" spans="2:5">
      <c r="B4386" t="s">
        <v>3480</v>
      </c>
      <c r="C4386">
        <v>13.64</v>
      </c>
      <c r="D4386">
        <f t="shared" si="71"/>
        <v>0.2007042253521128</v>
      </c>
      <c r="E4386" s="171">
        <v>-4.3795620437955271E-3</v>
      </c>
    </row>
    <row r="4387" spans="2:5">
      <c r="B4387" t="s">
        <v>2626</v>
      </c>
      <c r="C4387">
        <v>11.36</v>
      </c>
      <c r="D4387">
        <f t="shared" si="71"/>
        <v>-0.1659324522760646</v>
      </c>
      <c r="E4387" s="171">
        <v>-4.382120946538187E-3</v>
      </c>
    </row>
    <row r="4388" spans="2:5">
      <c r="B4388" t="s">
        <v>4794</v>
      </c>
      <c r="C4388">
        <v>13.62</v>
      </c>
      <c r="D4388">
        <f t="shared" si="71"/>
        <v>-0.13906447534766125</v>
      </c>
      <c r="E4388" s="171">
        <v>-4.3859649122807379E-3</v>
      </c>
    </row>
    <row r="4389" spans="2:5">
      <c r="B4389" t="s">
        <v>2957</v>
      </c>
      <c r="C4389">
        <v>15.82</v>
      </c>
      <c r="D4389">
        <f t="shared" si="71"/>
        <v>-0.22068965517241382</v>
      </c>
      <c r="E4389" s="171">
        <v>-4.4052863436123526E-3</v>
      </c>
    </row>
    <row r="4390" spans="2:5">
      <c r="B4390" t="s">
        <v>4712</v>
      </c>
      <c r="C4390">
        <v>20.3</v>
      </c>
      <c r="D4390">
        <f t="shared" si="71"/>
        <v>0.12652608213096567</v>
      </c>
      <c r="E4390" s="171">
        <v>-4.4139283962726754E-3</v>
      </c>
    </row>
    <row r="4391" spans="2:5">
      <c r="B4391" t="s">
        <v>3056</v>
      </c>
      <c r="C4391">
        <v>18.02</v>
      </c>
      <c r="D4391">
        <f t="shared" si="71"/>
        <v>0.33481481481481479</v>
      </c>
      <c r="E4391" s="171">
        <v>-4.4198895027625328E-3</v>
      </c>
    </row>
    <row r="4392" spans="2:5">
      <c r="B4392" t="s">
        <v>1791</v>
      </c>
      <c r="C4392">
        <v>13.5</v>
      </c>
      <c r="D4392">
        <f t="shared" si="71"/>
        <v>-0.14176732358550542</v>
      </c>
      <c r="E4392" s="171">
        <v>-4.4247787610619833E-3</v>
      </c>
    </row>
    <row r="4393" spans="2:5">
      <c r="B4393" t="s">
        <v>4733</v>
      </c>
      <c r="C4393">
        <v>15.73</v>
      </c>
      <c r="D4393">
        <f t="shared" si="71"/>
        <v>-0.85098522167487678</v>
      </c>
      <c r="E4393" s="171">
        <v>-4.4303797468354606E-3</v>
      </c>
    </row>
    <row r="4394" spans="2:5">
      <c r="B4394" t="s">
        <v>976</v>
      </c>
      <c r="C4394">
        <v>105.56</v>
      </c>
      <c r="D4394">
        <f t="shared" si="71"/>
        <v>6.8600148920327619</v>
      </c>
      <c r="E4394" s="171">
        <v>-4.4327077242289807E-3</v>
      </c>
    </row>
    <row r="4395" spans="2:5">
      <c r="B4395" t="s">
        <v>3098</v>
      </c>
      <c r="C4395">
        <v>13.43</v>
      </c>
      <c r="D4395">
        <f t="shared" si="71"/>
        <v>-0.33117529880478086</v>
      </c>
      <c r="E4395" s="171">
        <v>-4.4477390659748333E-3</v>
      </c>
    </row>
    <row r="4396" spans="2:5">
      <c r="B4396" t="s">
        <v>2317</v>
      </c>
      <c r="C4396">
        <v>20.079999999999998</v>
      </c>
      <c r="D4396">
        <f t="shared" si="71"/>
        <v>0.50299401197604787</v>
      </c>
      <c r="E4396" s="171">
        <v>-4.4620723847299659E-3</v>
      </c>
    </row>
    <row r="4397" spans="2:5">
      <c r="B4397" t="s">
        <v>1603</v>
      </c>
      <c r="C4397">
        <v>13.36</v>
      </c>
      <c r="D4397">
        <f t="shared" si="71"/>
        <v>-0.87489465305740244</v>
      </c>
      <c r="E4397" s="171">
        <v>-4.4709388971684427E-3</v>
      </c>
    </row>
    <row r="4398" spans="2:5">
      <c r="B4398" t="s">
        <v>1056</v>
      </c>
      <c r="C4398">
        <v>106.79</v>
      </c>
      <c r="D4398">
        <f t="shared" si="71"/>
        <v>-0.18487138386382709</v>
      </c>
      <c r="E4398" s="171">
        <v>-4.4746900344923074E-3</v>
      </c>
    </row>
    <row r="4399" spans="2:5">
      <c r="B4399" t="s">
        <v>713</v>
      </c>
      <c r="C4399">
        <v>131.01</v>
      </c>
      <c r="D4399">
        <f t="shared" si="71"/>
        <v>13.753378378378377</v>
      </c>
      <c r="E4399" s="171">
        <v>-4.4832826747720628E-3</v>
      </c>
    </row>
    <row r="4400" spans="2:5">
      <c r="B4400" t="s">
        <v>5407</v>
      </c>
      <c r="C4400">
        <v>8.8800000000000008</v>
      </c>
      <c r="D4400">
        <f t="shared" si="71"/>
        <v>3</v>
      </c>
      <c r="E4400" s="171">
        <v>-4.4843049327353305E-3</v>
      </c>
    </row>
    <row r="4401" spans="2:5">
      <c r="B4401" t="s">
        <v>7411</v>
      </c>
      <c r="C4401">
        <v>2.2200000000000002</v>
      </c>
      <c r="D4401">
        <f t="shared" si="71"/>
        <v>-0.83270535041446869</v>
      </c>
      <c r="E4401" s="171">
        <v>-4.4843049327353305E-3</v>
      </c>
    </row>
    <row r="4402" spans="2:5">
      <c r="B4402" t="s">
        <v>2511</v>
      </c>
      <c r="C4402">
        <v>13.27</v>
      </c>
      <c r="D4402">
        <f t="shared" si="71"/>
        <v>1.0015082956259427</v>
      </c>
      <c r="E4402" s="171">
        <v>-4.5011252813203671E-3</v>
      </c>
    </row>
    <row r="4403" spans="2:5">
      <c r="B4403" t="s">
        <v>5477</v>
      </c>
      <c r="C4403">
        <v>6.63</v>
      </c>
      <c r="D4403">
        <f t="shared" si="71"/>
        <v>2</v>
      </c>
      <c r="E4403" s="171">
        <v>-4.5045045045045418E-3</v>
      </c>
    </row>
    <row r="4404" spans="2:5">
      <c r="B4404" t="s">
        <v>7746</v>
      </c>
      <c r="C4404">
        <v>2.21</v>
      </c>
      <c r="D4404">
        <f t="shared" si="71"/>
        <v>-0.97674173858135138</v>
      </c>
      <c r="E4404" s="171">
        <v>-4.5045045045046085E-3</v>
      </c>
    </row>
    <row r="4405" spans="2:5">
      <c r="B4405" t="s">
        <v>1017</v>
      </c>
      <c r="C4405">
        <v>95.02</v>
      </c>
      <c r="D4405">
        <f t="shared" si="71"/>
        <v>5.1581335061568376</v>
      </c>
      <c r="E4405" s="171">
        <v>-4.5049764274489972E-3</v>
      </c>
    </row>
    <row r="4406" spans="2:5">
      <c r="B4406" t="s">
        <v>1512</v>
      </c>
      <c r="C4406">
        <v>15.43</v>
      </c>
      <c r="D4406">
        <f t="shared" si="71"/>
        <v>6.0136363636363637</v>
      </c>
      <c r="E4406" s="171">
        <v>-4.5161290322580832E-3</v>
      </c>
    </row>
    <row r="4407" spans="2:5">
      <c r="B4407" t="s">
        <v>7536</v>
      </c>
      <c r="C4407">
        <v>2.2000000000000002</v>
      </c>
      <c r="D4407">
        <f t="shared" si="71"/>
        <v>4.566210045662206E-3</v>
      </c>
      <c r="E4407" s="171">
        <v>-4.5248868778279576E-3</v>
      </c>
    </row>
    <row r="4408" spans="2:5">
      <c r="B4408" t="s">
        <v>7394</v>
      </c>
      <c r="C4408">
        <v>2.19</v>
      </c>
      <c r="D4408">
        <f t="shared" si="71"/>
        <v>-0.87442660550458717</v>
      </c>
      <c r="E4408" s="171">
        <v>-4.5454545454546502E-3</v>
      </c>
    </row>
    <row r="4409" spans="2:5">
      <c r="B4409" t="s">
        <v>3067</v>
      </c>
      <c r="C4409">
        <v>17.440000000000001</v>
      </c>
      <c r="D4409">
        <f t="shared" si="71"/>
        <v>7</v>
      </c>
      <c r="E4409" s="171">
        <v>-4.5662100456620031E-3</v>
      </c>
    </row>
    <row r="4410" spans="2:5">
      <c r="B4410" t="s">
        <v>5899</v>
      </c>
      <c r="C4410">
        <v>2.1800000000000002</v>
      </c>
      <c r="D4410">
        <f t="shared" si="71"/>
        <v>0</v>
      </c>
      <c r="E4410" s="171">
        <v>-4.5662100456620031E-3</v>
      </c>
    </row>
    <row r="4411" spans="2:5">
      <c r="B4411" t="s">
        <v>7744</v>
      </c>
      <c r="C4411">
        <v>2.1800000000000002</v>
      </c>
      <c r="D4411">
        <f t="shared" si="71"/>
        <v>0</v>
      </c>
      <c r="E4411" s="171">
        <v>-4.5662100456620031E-3</v>
      </c>
    </row>
    <row r="4412" spans="2:5">
      <c r="B4412" t="s">
        <v>7749</v>
      </c>
      <c r="C4412">
        <v>2.1800000000000002</v>
      </c>
      <c r="D4412">
        <f t="shared" si="71"/>
        <v>-0.66666666666666663</v>
      </c>
      <c r="E4412" s="171">
        <v>-4.5662100456620031E-3</v>
      </c>
    </row>
    <row r="4413" spans="2:5">
      <c r="B4413" t="s">
        <v>5457</v>
      </c>
      <c r="C4413">
        <v>6.54</v>
      </c>
      <c r="D4413">
        <f t="shared" si="71"/>
        <v>-0.2491389207807119</v>
      </c>
      <c r="E4413" s="171">
        <v>-4.5662100456621384E-3</v>
      </c>
    </row>
    <row r="4414" spans="2:5">
      <c r="B4414" t="s">
        <v>2794</v>
      </c>
      <c r="C4414">
        <v>8.7100000000000009</v>
      </c>
      <c r="D4414">
        <f t="shared" si="71"/>
        <v>-0.6662835249042145</v>
      </c>
      <c r="E4414" s="171">
        <v>-4.5714285714284738E-3</v>
      </c>
    </row>
    <row r="4415" spans="2:5">
      <c r="B4415" t="s">
        <v>2203</v>
      </c>
      <c r="C4415">
        <v>26.1</v>
      </c>
      <c r="D4415">
        <f t="shared" si="71"/>
        <v>11.027649769585254</v>
      </c>
      <c r="E4415" s="171">
        <v>-4.5766590389015047E-3</v>
      </c>
    </row>
    <row r="4416" spans="2:5">
      <c r="B4416" t="s">
        <v>7401</v>
      </c>
      <c r="C4416">
        <v>2.17</v>
      </c>
      <c r="D4416">
        <f t="shared" si="71"/>
        <v>-0.74971164936562862</v>
      </c>
      <c r="E4416" s="171">
        <v>-4.5871559633028575E-3</v>
      </c>
    </row>
    <row r="4417" spans="2:5">
      <c r="B4417" t="s">
        <v>5193</v>
      </c>
      <c r="C4417">
        <v>8.67</v>
      </c>
      <c r="D4417">
        <f t="shared" si="71"/>
        <v>-0.85702506596306061</v>
      </c>
      <c r="E4417" s="171">
        <v>-4.59242250287037E-3</v>
      </c>
    </row>
    <row r="4418" spans="2:5">
      <c r="B4418" t="s">
        <v>1291</v>
      </c>
      <c r="C4418">
        <v>60.64</v>
      </c>
      <c r="D4418">
        <f t="shared" si="71"/>
        <v>3.6682063125481137</v>
      </c>
      <c r="E4418" s="171">
        <v>-4.5961917268549099E-3</v>
      </c>
    </row>
    <row r="4419" spans="2:5">
      <c r="B4419" t="s">
        <v>3489</v>
      </c>
      <c r="C4419">
        <v>12.99</v>
      </c>
      <c r="D4419">
        <f t="shared" ref="D4419:D4482" si="72">(C4419-C4420)/C4420</f>
        <v>0.50521436848203927</v>
      </c>
      <c r="E4419" s="171">
        <v>-4.5977011494253255E-3</v>
      </c>
    </row>
    <row r="4420" spans="2:5">
      <c r="B4420" t="s">
        <v>5273</v>
      </c>
      <c r="C4420">
        <v>8.6300000000000008</v>
      </c>
      <c r="D4420">
        <f t="shared" si="72"/>
        <v>3.0139534883720933</v>
      </c>
      <c r="E4420" s="171">
        <v>-4.6136101499422311E-3</v>
      </c>
    </row>
    <row r="4421" spans="2:5">
      <c r="B4421" t="s">
        <v>5906</v>
      </c>
      <c r="C4421">
        <v>2.15</v>
      </c>
      <c r="D4421">
        <f t="shared" si="72"/>
        <v>4.6728971962615821E-3</v>
      </c>
      <c r="E4421" s="171">
        <v>-4.6296296296297361E-3</v>
      </c>
    </row>
    <row r="4422" spans="2:5">
      <c r="B4422" t="s">
        <v>7566</v>
      </c>
      <c r="C4422">
        <v>2.14</v>
      </c>
      <c r="D4422">
        <f t="shared" si="72"/>
        <v>-0.87492694330800702</v>
      </c>
      <c r="E4422" s="171">
        <v>-4.6511627906975755E-3</v>
      </c>
    </row>
    <row r="4423" spans="2:5">
      <c r="B4423" t="s">
        <v>1557</v>
      </c>
      <c r="C4423">
        <v>17.11</v>
      </c>
      <c r="D4423">
        <f t="shared" si="72"/>
        <v>7.0328638497652589</v>
      </c>
      <c r="E4423" s="171">
        <v>-4.6538685282141853E-3</v>
      </c>
    </row>
    <row r="4424" spans="2:5">
      <c r="B4424" t="s">
        <v>7383</v>
      </c>
      <c r="C4424">
        <v>2.13</v>
      </c>
      <c r="D4424">
        <f t="shared" si="72"/>
        <v>0</v>
      </c>
      <c r="E4424" s="171">
        <v>-4.6728971962617903E-3</v>
      </c>
    </row>
    <row r="4425" spans="2:5">
      <c r="B4425" t="s">
        <v>7397</v>
      </c>
      <c r="C4425">
        <v>2.13</v>
      </c>
      <c r="D4425">
        <f t="shared" si="72"/>
        <v>-0.87448438420742491</v>
      </c>
      <c r="E4425" s="171">
        <v>-4.6728971962617903E-3</v>
      </c>
    </row>
    <row r="4426" spans="2:5">
      <c r="B4426" t="s">
        <v>2420</v>
      </c>
      <c r="C4426">
        <v>16.97</v>
      </c>
      <c r="D4426">
        <f t="shared" si="72"/>
        <v>7.0047169811320744</v>
      </c>
      <c r="E4426" s="171">
        <v>-4.6920821114370586E-3</v>
      </c>
    </row>
    <row r="4427" spans="2:5">
      <c r="B4427" t="s">
        <v>7301</v>
      </c>
      <c r="C4427">
        <v>2.12</v>
      </c>
      <c r="D4427">
        <f t="shared" si="72"/>
        <v>-0.88859695218076717</v>
      </c>
      <c r="E4427" s="171">
        <v>-4.6948356807510741E-3</v>
      </c>
    </row>
    <row r="4428" spans="2:5">
      <c r="B4428" t="s">
        <v>1948</v>
      </c>
      <c r="C4428">
        <v>19.03</v>
      </c>
      <c r="D4428">
        <f t="shared" si="72"/>
        <v>-0.86952348303051075</v>
      </c>
      <c r="E4428" s="171">
        <v>-4.7071129707112894E-3</v>
      </c>
    </row>
    <row r="4429" spans="2:5">
      <c r="B4429" t="s">
        <v>490</v>
      </c>
      <c r="C4429">
        <v>145.85</v>
      </c>
      <c r="D4429">
        <f t="shared" si="72"/>
        <v>10.520537124802527</v>
      </c>
      <c r="E4429" s="171">
        <v>-4.7086119830762781E-3</v>
      </c>
    </row>
    <row r="4430" spans="2:5">
      <c r="B4430" t="s">
        <v>4251</v>
      </c>
      <c r="C4430">
        <v>12.66</v>
      </c>
      <c r="D4430">
        <f t="shared" si="72"/>
        <v>5.0000000000000009</v>
      </c>
      <c r="E4430" s="171">
        <v>-4.7169811320755105E-3</v>
      </c>
    </row>
    <row r="4431" spans="2:5">
      <c r="B4431" t="s">
        <v>5919</v>
      </c>
      <c r="C4431">
        <v>2.11</v>
      </c>
      <c r="D4431">
        <f t="shared" si="72"/>
        <v>0</v>
      </c>
      <c r="E4431" s="171">
        <v>-4.7169811320755808E-3</v>
      </c>
    </row>
    <row r="4432" spans="2:5">
      <c r="B4432" t="s">
        <v>5926</v>
      </c>
      <c r="C4432">
        <v>2.11</v>
      </c>
      <c r="D4432">
        <f t="shared" si="72"/>
        <v>0</v>
      </c>
      <c r="E4432" s="171">
        <v>-4.7169811320755808E-3</v>
      </c>
    </row>
    <row r="4433" spans="2:5">
      <c r="B4433" t="s">
        <v>5930</v>
      </c>
      <c r="C4433">
        <v>2.11</v>
      </c>
      <c r="D4433">
        <f t="shared" si="72"/>
        <v>0</v>
      </c>
      <c r="E4433" s="171">
        <v>-4.7169811320755808E-3</v>
      </c>
    </row>
    <row r="4434" spans="2:5">
      <c r="B4434" t="s">
        <v>7399</v>
      </c>
      <c r="C4434">
        <v>2.11</v>
      </c>
      <c r="D4434">
        <f t="shared" si="72"/>
        <v>0</v>
      </c>
      <c r="E4434" s="171">
        <v>-4.7169811320755808E-3</v>
      </c>
    </row>
    <row r="4435" spans="2:5">
      <c r="B4435" t="s">
        <v>7404</v>
      </c>
      <c r="C4435">
        <v>2.11</v>
      </c>
      <c r="D4435">
        <f t="shared" si="72"/>
        <v>-0.97869977791237639</v>
      </c>
      <c r="E4435" s="171">
        <v>-4.7169811320755808E-3</v>
      </c>
    </row>
    <row r="4436" spans="2:5">
      <c r="B4436" t="s">
        <v>898</v>
      </c>
      <c r="C4436">
        <v>99.06</v>
      </c>
      <c r="D4436">
        <f t="shared" si="72"/>
        <v>2.9262782401902494</v>
      </c>
      <c r="E4436" s="171">
        <v>-4.7221943132723689E-3</v>
      </c>
    </row>
    <row r="4437" spans="2:5">
      <c r="B4437" t="s">
        <v>4569</v>
      </c>
      <c r="C4437">
        <v>25.23</v>
      </c>
      <c r="D4437">
        <f t="shared" si="72"/>
        <v>2.0035714285714281</v>
      </c>
      <c r="E4437" s="171">
        <v>-4.7337278106509267E-3</v>
      </c>
    </row>
    <row r="4438" spans="2:5">
      <c r="B4438" t="s">
        <v>5201</v>
      </c>
      <c r="C4438">
        <v>8.4</v>
      </c>
      <c r="D4438">
        <f t="shared" si="72"/>
        <v>3</v>
      </c>
      <c r="E4438" s="171">
        <v>-4.7393364928908941E-3</v>
      </c>
    </row>
    <row r="4439" spans="2:5">
      <c r="B4439" t="s">
        <v>5918</v>
      </c>
      <c r="C4439">
        <v>2.1</v>
      </c>
      <c r="D4439">
        <f t="shared" si="72"/>
        <v>0</v>
      </c>
      <c r="E4439" s="171">
        <v>-4.7393364928908941E-3</v>
      </c>
    </row>
    <row r="4440" spans="2:5">
      <c r="B4440" t="s">
        <v>7298</v>
      </c>
      <c r="C4440">
        <v>2.1</v>
      </c>
      <c r="D4440">
        <f t="shared" si="72"/>
        <v>-0.88883006881948112</v>
      </c>
      <c r="E4440" s="171">
        <v>-4.7393364928908941E-3</v>
      </c>
    </row>
    <row r="4441" spans="2:5">
      <c r="B4441" t="s">
        <v>3849</v>
      </c>
      <c r="C4441">
        <v>18.89</v>
      </c>
      <c r="D4441">
        <f t="shared" si="72"/>
        <v>0.50158982511923689</v>
      </c>
      <c r="E4441" s="171">
        <v>-4.741833508956789E-3</v>
      </c>
    </row>
    <row r="4442" spans="2:5">
      <c r="B4442" t="s">
        <v>2616</v>
      </c>
      <c r="C4442">
        <v>12.58</v>
      </c>
      <c r="D4442">
        <f t="shared" si="72"/>
        <v>-0.91776165261162312</v>
      </c>
      <c r="E4442" s="171">
        <v>-4.7468354430380139E-3</v>
      </c>
    </row>
    <row r="4443" spans="2:5">
      <c r="B4443" t="s">
        <v>556</v>
      </c>
      <c r="C4443">
        <v>152.97</v>
      </c>
      <c r="D4443">
        <f t="shared" si="72"/>
        <v>72.191387559808618</v>
      </c>
      <c r="E4443" s="171">
        <v>-4.7495120364345464E-3</v>
      </c>
    </row>
    <row r="4444" spans="2:5">
      <c r="B4444" t="s">
        <v>7559</v>
      </c>
      <c r="C4444">
        <v>2.09</v>
      </c>
      <c r="D4444">
        <f t="shared" si="72"/>
        <v>-0.89980824544582938</v>
      </c>
      <c r="E4444" s="171">
        <v>-4.7619047619048716E-3</v>
      </c>
    </row>
    <row r="4445" spans="2:5">
      <c r="B4445" t="s">
        <v>3929</v>
      </c>
      <c r="C4445">
        <v>20.86</v>
      </c>
      <c r="D4445">
        <f t="shared" si="72"/>
        <v>-0.86289845547157418</v>
      </c>
      <c r="E4445" s="171">
        <v>-4.7709923664122815E-3</v>
      </c>
    </row>
    <row r="4446" spans="2:5">
      <c r="B4446" t="s">
        <v>553</v>
      </c>
      <c r="C4446">
        <v>152.15</v>
      </c>
      <c r="D4446">
        <f t="shared" si="72"/>
        <v>13.629807692307692</v>
      </c>
      <c r="E4446" s="171">
        <v>-4.7749869178439937E-3</v>
      </c>
    </row>
    <row r="4447" spans="2:5">
      <c r="B4447" t="s">
        <v>2825</v>
      </c>
      <c r="C4447">
        <v>10.4</v>
      </c>
      <c r="D4447">
        <f t="shared" si="72"/>
        <v>-0.58299919807538092</v>
      </c>
      <c r="E4447" s="171">
        <v>-4.7846889952152093E-3</v>
      </c>
    </row>
    <row r="4448" spans="2:5">
      <c r="B4448" t="s">
        <v>2273</v>
      </c>
      <c r="C4448">
        <v>24.94</v>
      </c>
      <c r="D4448">
        <f t="shared" si="72"/>
        <v>0.34302638664512658</v>
      </c>
      <c r="E4448" s="171">
        <v>-4.7885075818035697E-3</v>
      </c>
    </row>
    <row r="4449" spans="2:5">
      <c r="B4449" t="s">
        <v>2329</v>
      </c>
      <c r="C4449">
        <v>18.57</v>
      </c>
      <c r="D4449">
        <f t="shared" si="72"/>
        <v>8.0145631067961176</v>
      </c>
      <c r="E4449" s="171">
        <v>-4.8231511254019218E-3</v>
      </c>
    </row>
    <row r="4450" spans="2:5">
      <c r="B4450" t="s">
        <v>6696</v>
      </c>
      <c r="C4450">
        <v>2.06</v>
      </c>
      <c r="D4450">
        <f t="shared" si="72"/>
        <v>-0.98412209033451514</v>
      </c>
      <c r="E4450" s="171">
        <v>-4.8309178743960327E-3</v>
      </c>
    </row>
    <row r="4451" spans="2:5">
      <c r="B4451" t="s">
        <v>454</v>
      </c>
      <c r="C4451">
        <v>129.74</v>
      </c>
      <c r="D4451">
        <f t="shared" si="72"/>
        <v>62.287804878048789</v>
      </c>
      <c r="E4451" s="171">
        <v>-4.8324000920456807E-3</v>
      </c>
    </row>
    <row r="4452" spans="2:5">
      <c r="B4452" t="s">
        <v>6794</v>
      </c>
      <c r="C4452">
        <v>2.0499999999999998</v>
      </c>
      <c r="D4452">
        <f t="shared" si="72"/>
        <v>0</v>
      </c>
      <c r="E4452" s="171">
        <v>-4.8543689320389473E-3</v>
      </c>
    </row>
    <row r="4453" spans="2:5">
      <c r="B4453" t="s">
        <v>7389</v>
      </c>
      <c r="C4453">
        <v>2.0499999999999998</v>
      </c>
      <c r="D4453">
        <f t="shared" si="72"/>
        <v>-0.98243509553594377</v>
      </c>
      <c r="E4453" s="171">
        <v>-4.8543689320389473E-3</v>
      </c>
    </row>
    <row r="4454" spans="2:5">
      <c r="B4454" t="s">
        <v>948</v>
      </c>
      <c r="C4454">
        <v>116.71</v>
      </c>
      <c r="D4454">
        <f t="shared" si="72"/>
        <v>13.250305250305251</v>
      </c>
      <c r="E4454" s="171">
        <v>-4.8601637107776891E-3</v>
      </c>
    </row>
    <row r="4455" spans="2:5">
      <c r="B4455" t="s">
        <v>5310</v>
      </c>
      <c r="C4455">
        <v>8.19</v>
      </c>
      <c r="D4455">
        <f t="shared" si="72"/>
        <v>-0.42847173761339852</v>
      </c>
      <c r="E4455" s="171">
        <v>-4.860267314702421E-3</v>
      </c>
    </row>
    <row r="4456" spans="2:5">
      <c r="B4456" t="s">
        <v>3615</v>
      </c>
      <c r="C4456">
        <v>14.33</v>
      </c>
      <c r="D4456">
        <f t="shared" si="72"/>
        <v>6.0245098039215685</v>
      </c>
      <c r="E4456" s="171">
        <v>-4.8611111111111311E-3</v>
      </c>
    </row>
    <row r="4457" spans="2:5">
      <c r="B4457" t="s">
        <v>6056</v>
      </c>
      <c r="C4457">
        <v>2.04</v>
      </c>
      <c r="D4457">
        <f t="shared" si="72"/>
        <v>0</v>
      </c>
      <c r="E4457" s="171">
        <v>-4.8780487804877017E-3</v>
      </c>
    </row>
    <row r="4458" spans="2:5">
      <c r="B4458" t="s">
        <v>7388</v>
      </c>
      <c r="C4458">
        <v>2.04</v>
      </c>
      <c r="D4458">
        <f t="shared" si="72"/>
        <v>-0.83333333333333326</v>
      </c>
      <c r="E4458" s="171">
        <v>-4.8780487804877017E-3</v>
      </c>
    </row>
    <row r="4459" spans="2:5">
      <c r="B4459" t="s">
        <v>4952</v>
      </c>
      <c r="C4459">
        <v>12.24</v>
      </c>
      <c r="D4459">
        <f t="shared" si="72"/>
        <v>-0.13984539704848911</v>
      </c>
      <c r="E4459" s="171">
        <v>-4.8780487804878448E-3</v>
      </c>
    </row>
    <row r="4460" spans="2:5">
      <c r="B4460" t="s">
        <v>1785</v>
      </c>
      <c r="C4460">
        <v>14.23</v>
      </c>
      <c r="D4460">
        <f t="shared" si="72"/>
        <v>0.40059055118110237</v>
      </c>
      <c r="E4460" s="171">
        <v>-4.8951048951049146E-3</v>
      </c>
    </row>
    <row r="4461" spans="2:5">
      <c r="B4461" t="s">
        <v>5355</v>
      </c>
      <c r="C4461">
        <v>10.16</v>
      </c>
      <c r="D4461">
        <f t="shared" si="72"/>
        <v>-0.3743842364532019</v>
      </c>
      <c r="E4461" s="171">
        <v>-4.8971596474045743E-3</v>
      </c>
    </row>
    <row r="4462" spans="2:5">
      <c r="B4462" t="s">
        <v>4227</v>
      </c>
      <c r="C4462">
        <v>16.239999999999998</v>
      </c>
      <c r="D4462">
        <f t="shared" si="72"/>
        <v>7</v>
      </c>
      <c r="E4462" s="171">
        <v>-4.9019607843138382E-3</v>
      </c>
    </row>
    <row r="4463" spans="2:5">
      <c r="B4463" t="s">
        <v>6055</v>
      </c>
      <c r="C4463">
        <v>2.0299999999999998</v>
      </c>
      <c r="D4463">
        <f t="shared" si="72"/>
        <v>0</v>
      </c>
      <c r="E4463" s="171">
        <v>-4.9019607843138382E-3</v>
      </c>
    </row>
    <row r="4464" spans="2:5">
      <c r="B4464" t="s">
        <v>7427</v>
      </c>
      <c r="C4464">
        <v>2.0299999999999998</v>
      </c>
      <c r="D4464">
        <f t="shared" si="72"/>
        <v>-0.98208296557811114</v>
      </c>
      <c r="E4464" s="171">
        <v>-4.9019607843138382E-3</v>
      </c>
    </row>
    <row r="4465" spans="2:5">
      <c r="B4465" t="s">
        <v>951</v>
      </c>
      <c r="C4465">
        <v>113.3</v>
      </c>
      <c r="D4465">
        <f t="shared" si="72"/>
        <v>13.004944375772558</v>
      </c>
      <c r="E4465" s="171">
        <v>-4.9183207447743042E-3</v>
      </c>
    </row>
    <row r="4466" spans="2:5">
      <c r="B4466" t="s">
        <v>5296</v>
      </c>
      <c r="C4466">
        <v>8.09</v>
      </c>
      <c r="D4466">
        <f t="shared" si="72"/>
        <v>3.004950495049505</v>
      </c>
      <c r="E4466" s="171">
        <v>-4.9200492004921178E-3</v>
      </c>
    </row>
    <row r="4467" spans="2:5">
      <c r="B4467" t="s">
        <v>6054</v>
      </c>
      <c r="C4467">
        <v>2.02</v>
      </c>
      <c r="D4467">
        <f t="shared" si="72"/>
        <v>-0.98712473707693282</v>
      </c>
      <c r="E4467" s="171">
        <v>-4.9261083743841316E-3</v>
      </c>
    </row>
    <row r="4468" spans="2:5">
      <c r="B4468" t="s">
        <v>647</v>
      </c>
      <c r="C4468">
        <v>156.88999999999999</v>
      </c>
      <c r="D4468">
        <f t="shared" si="72"/>
        <v>38.027363184079597</v>
      </c>
      <c r="E4468" s="171">
        <v>-4.947041288767687E-3</v>
      </c>
    </row>
    <row r="4469" spans="2:5">
      <c r="B4469" t="s">
        <v>5733</v>
      </c>
      <c r="C4469">
        <v>4.0199999999999996</v>
      </c>
      <c r="D4469">
        <f t="shared" si="72"/>
        <v>1</v>
      </c>
      <c r="E4469" s="171">
        <v>-4.950495049505065E-3</v>
      </c>
    </row>
    <row r="4470" spans="2:5">
      <c r="B4470" t="s">
        <v>6053</v>
      </c>
      <c r="C4470">
        <v>2.0099999999999998</v>
      </c>
      <c r="D4470">
        <f t="shared" si="72"/>
        <v>-0.984347013472471</v>
      </c>
      <c r="E4470" s="171">
        <v>-4.950495049505065E-3</v>
      </c>
    </row>
    <row r="4471" spans="2:5">
      <c r="B4471" t="s">
        <v>704</v>
      </c>
      <c r="C4471">
        <v>128.41</v>
      </c>
      <c r="D4471">
        <f t="shared" si="72"/>
        <v>63.204999999999998</v>
      </c>
      <c r="E4471" s="171">
        <v>-4.9593180937622218E-3</v>
      </c>
    </row>
    <row r="4472" spans="2:5">
      <c r="B4472" t="s">
        <v>6052</v>
      </c>
      <c r="C4472">
        <v>2</v>
      </c>
      <c r="D4472">
        <f t="shared" si="72"/>
        <v>0</v>
      </c>
      <c r="E4472" s="171">
        <v>-4.9751243781093468E-3</v>
      </c>
    </row>
    <row r="4473" spans="2:5">
      <c r="B4473" t="s">
        <v>6058</v>
      </c>
      <c r="C4473">
        <v>2</v>
      </c>
      <c r="D4473">
        <f t="shared" si="72"/>
        <v>0</v>
      </c>
      <c r="E4473" s="171">
        <v>-4.9751243781093468E-3</v>
      </c>
    </row>
    <row r="4474" spans="2:5">
      <c r="B4474" t="s">
        <v>6423</v>
      </c>
      <c r="C4474">
        <v>2</v>
      </c>
      <c r="D4474">
        <f t="shared" si="72"/>
        <v>0</v>
      </c>
      <c r="E4474" s="171">
        <v>-4.9751243781093468E-3</v>
      </c>
    </row>
    <row r="4475" spans="2:5">
      <c r="B4475" t="s">
        <v>6770</v>
      </c>
      <c r="C4475">
        <v>2</v>
      </c>
      <c r="D4475">
        <f t="shared" si="72"/>
        <v>0</v>
      </c>
      <c r="E4475" s="171">
        <v>-4.9751243781093468E-3</v>
      </c>
    </row>
    <row r="4476" spans="2:5">
      <c r="B4476" t="s">
        <v>7162</v>
      </c>
      <c r="C4476">
        <v>2</v>
      </c>
      <c r="D4476">
        <f t="shared" si="72"/>
        <v>-0.85693848354792557</v>
      </c>
      <c r="E4476" s="171">
        <v>-4.9751243781093468E-3</v>
      </c>
    </row>
    <row r="4477" spans="2:5">
      <c r="B4477" t="s">
        <v>1761</v>
      </c>
      <c r="C4477">
        <v>13.98</v>
      </c>
      <c r="D4477">
        <f t="shared" si="72"/>
        <v>2.1505376344086837E-3</v>
      </c>
      <c r="E4477" s="171">
        <v>-4.98220640569397E-3</v>
      </c>
    </row>
    <row r="4478" spans="2:5">
      <c r="B4478" t="s">
        <v>3432</v>
      </c>
      <c r="C4478">
        <v>13.95</v>
      </c>
      <c r="D4478">
        <f t="shared" si="72"/>
        <v>0</v>
      </c>
      <c r="E4478" s="171">
        <v>-4.9928673323823315E-3</v>
      </c>
    </row>
    <row r="4479" spans="2:5">
      <c r="B4479" t="s">
        <v>3435</v>
      </c>
      <c r="C4479">
        <v>13.95</v>
      </c>
      <c r="D4479">
        <f t="shared" si="72"/>
        <v>6.0100502512562812</v>
      </c>
      <c r="E4479" s="171">
        <v>-4.9928673323823315E-3</v>
      </c>
    </row>
    <row r="4480" spans="2:5">
      <c r="B4480" t="s">
        <v>7161</v>
      </c>
      <c r="C4480">
        <v>1.99</v>
      </c>
      <c r="D4480">
        <f t="shared" si="72"/>
        <v>-0.98432330234756582</v>
      </c>
      <c r="E4480" s="171">
        <v>-5.0000000000000044E-3</v>
      </c>
    </row>
    <row r="4481" spans="2:5">
      <c r="B4481" t="s">
        <v>792</v>
      </c>
      <c r="C4481">
        <v>126.94</v>
      </c>
      <c r="D4481">
        <f t="shared" si="72"/>
        <v>11.80928355196771</v>
      </c>
      <c r="E4481" s="171">
        <v>-5.0164602602288805E-3</v>
      </c>
    </row>
    <row r="4482" spans="2:5">
      <c r="B4482" t="s">
        <v>3362</v>
      </c>
      <c r="C4482">
        <v>9.91</v>
      </c>
      <c r="D4482">
        <f t="shared" si="72"/>
        <v>0.2512626262626263</v>
      </c>
      <c r="E4482" s="171">
        <v>-5.0200803212852117E-3</v>
      </c>
    </row>
    <row r="4483" spans="2:5">
      <c r="B4483" t="s">
        <v>5323</v>
      </c>
      <c r="C4483">
        <v>7.92</v>
      </c>
      <c r="D4483">
        <f t="shared" ref="D4483:D4546" si="73">(C4483-C4484)/C4484</f>
        <v>-0.93213367609254494</v>
      </c>
      <c r="E4483" s="171">
        <v>-5.0251256281407079E-3</v>
      </c>
    </row>
    <row r="4484" spans="2:5">
      <c r="B4484" t="s">
        <v>752</v>
      </c>
      <c r="C4484">
        <v>116.7</v>
      </c>
      <c r="D4484">
        <f t="shared" si="73"/>
        <v>5.5635545556805397</v>
      </c>
      <c r="E4484" s="171">
        <v>-5.0302668599198855E-3</v>
      </c>
    </row>
    <row r="4485" spans="2:5">
      <c r="B4485" t="s">
        <v>2390</v>
      </c>
      <c r="C4485">
        <v>17.78</v>
      </c>
      <c r="D4485">
        <f t="shared" si="73"/>
        <v>1.126126126126102E-3</v>
      </c>
      <c r="E4485" s="171">
        <v>-5.036373810856175E-3</v>
      </c>
    </row>
    <row r="4486" spans="2:5">
      <c r="B4486" t="s">
        <v>2403</v>
      </c>
      <c r="C4486">
        <v>17.760000000000002</v>
      </c>
      <c r="D4486">
        <f t="shared" si="73"/>
        <v>8.0152284263959395</v>
      </c>
      <c r="E4486" s="171">
        <v>-5.0420168067226807E-3</v>
      </c>
    </row>
    <row r="4487" spans="2:5">
      <c r="B4487" t="s">
        <v>5937</v>
      </c>
      <c r="C4487">
        <v>1.97</v>
      </c>
      <c r="D4487">
        <f t="shared" si="73"/>
        <v>0</v>
      </c>
      <c r="E4487" s="171">
        <v>-5.0505050505050553E-3</v>
      </c>
    </row>
    <row r="4488" spans="2:5">
      <c r="B4488" t="s">
        <v>7154</v>
      </c>
      <c r="C4488">
        <v>1.97</v>
      </c>
      <c r="D4488">
        <f t="shared" si="73"/>
        <v>-0.9599837497460898</v>
      </c>
      <c r="E4488" s="171">
        <v>-5.0505050505050553E-3</v>
      </c>
    </row>
    <row r="4489" spans="2:5">
      <c r="B4489" t="s">
        <v>1337</v>
      </c>
      <c r="C4489">
        <v>49.23</v>
      </c>
      <c r="D4489">
        <f t="shared" si="73"/>
        <v>-0.69836407082899343</v>
      </c>
      <c r="E4489" s="171">
        <v>-5.0525464834276475E-3</v>
      </c>
    </row>
    <row r="4490" spans="2:5">
      <c r="B4490" t="s">
        <v>636</v>
      </c>
      <c r="C4490">
        <v>163.21</v>
      </c>
      <c r="D4490">
        <f t="shared" si="73"/>
        <v>19.791082802547773</v>
      </c>
      <c r="E4490" s="171">
        <v>-5.0597415264568646E-3</v>
      </c>
    </row>
    <row r="4491" spans="2:5">
      <c r="B4491" t="s">
        <v>5413</v>
      </c>
      <c r="C4491">
        <v>7.85</v>
      </c>
      <c r="D4491">
        <f t="shared" si="73"/>
        <v>3.0051020408163263</v>
      </c>
      <c r="E4491" s="171">
        <v>-5.0697084917617286E-3</v>
      </c>
    </row>
    <row r="4492" spans="2:5">
      <c r="B4492" t="s">
        <v>6792</v>
      </c>
      <c r="C4492">
        <v>1.96</v>
      </c>
      <c r="D4492">
        <f t="shared" si="73"/>
        <v>0</v>
      </c>
      <c r="E4492" s="171">
        <v>-5.0761421319797002E-3</v>
      </c>
    </row>
    <row r="4493" spans="2:5">
      <c r="B4493" t="s">
        <v>7275</v>
      </c>
      <c r="C4493">
        <v>1.96</v>
      </c>
      <c r="D4493">
        <f t="shared" si="73"/>
        <v>-0.79938587512794268</v>
      </c>
      <c r="E4493" s="171">
        <v>-5.0761421319797002E-3</v>
      </c>
    </row>
    <row r="4494" spans="2:5">
      <c r="B4494" t="s">
        <v>3247</v>
      </c>
      <c r="C4494">
        <v>9.77</v>
      </c>
      <c r="D4494">
        <f t="shared" si="73"/>
        <v>-0.16638225255972705</v>
      </c>
      <c r="E4494" s="171">
        <v>-5.0916496945010905E-3</v>
      </c>
    </row>
    <row r="4495" spans="2:5">
      <c r="B4495" t="s">
        <v>2576</v>
      </c>
      <c r="C4495">
        <v>11.72</v>
      </c>
      <c r="D4495">
        <f t="shared" si="73"/>
        <v>5.0102564102564111</v>
      </c>
      <c r="E4495" s="171">
        <v>-5.0933786078097391E-3</v>
      </c>
    </row>
    <row r="4496" spans="2:5">
      <c r="B4496" t="s">
        <v>5869</v>
      </c>
      <c r="C4496">
        <v>1.95</v>
      </c>
      <c r="D4496">
        <f t="shared" si="73"/>
        <v>0</v>
      </c>
      <c r="E4496" s="171">
        <v>-5.1020408163265354E-3</v>
      </c>
    </row>
    <row r="4497" spans="2:5">
      <c r="B4497" t="s">
        <v>5939</v>
      </c>
      <c r="C4497">
        <v>1.95</v>
      </c>
      <c r="D4497">
        <f t="shared" si="73"/>
        <v>0</v>
      </c>
      <c r="E4497" s="171">
        <v>-5.1020408163265354E-3</v>
      </c>
    </row>
    <row r="4498" spans="2:5">
      <c r="B4498" t="s">
        <v>7502</v>
      </c>
      <c r="C4498">
        <v>1.95</v>
      </c>
      <c r="D4498">
        <f t="shared" si="73"/>
        <v>-0.49871465295629824</v>
      </c>
      <c r="E4498" s="171">
        <v>-5.1020408163265354E-3</v>
      </c>
    </row>
    <row r="4499" spans="2:5">
      <c r="B4499" t="s">
        <v>5743</v>
      </c>
      <c r="C4499">
        <v>3.89</v>
      </c>
      <c r="D4499">
        <f t="shared" si="73"/>
        <v>-0.83326189455636512</v>
      </c>
      <c r="E4499" s="171">
        <v>-5.1150895140665009E-3</v>
      </c>
    </row>
    <row r="4500" spans="2:5">
      <c r="B4500" t="s">
        <v>2285</v>
      </c>
      <c r="C4500">
        <v>23.33</v>
      </c>
      <c r="D4500">
        <f t="shared" si="73"/>
        <v>0.20072053525476061</v>
      </c>
      <c r="E4500" s="171">
        <v>-5.1172707889126229E-3</v>
      </c>
    </row>
    <row r="4501" spans="2:5">
      <c r="B4501" t="s">
        <v>3846</v>
      </c>
      <c r="C4501">
        <v>19.43</v>
      </c>
      <c r="D4501">
        <f t="shared" si="73"/>
        <v>-0.64276521419378563</v>
      </c>
      <c r="E4501" s="171">
        <v>-5.1203277009729351E-3</v>
      </c>
    </row>
    <row r="4502" spans="2:5">
      <c r="B4502" t="s">
        <v>1274</v>
      </c>
      <c r="C4502">
        <v>54.39</v>
      </c>
      <c r="D4502">
        <f t="shared" si="73"/>
        <v>27.036082474226806</v>
      </c>
      <c r="E4502" s="171">
        <v>-5.1216389244558465E-3</v>
      </c>
    </row>
    <row r="4503" spans="2:5">
      <c r="B4503" t="s">
        <v>6047</v>
      </c>
      <c r="C4503">
        <v>1.94</v>
      </c>
      <c r="D4503">
        <f t="shared" si="73"/>
        <v>0</v>
      </c>
      <c r="E4503" s="171">
        <v>-5.1282051282051325E-3</v>
      </c>
    </row>
    <row r="4504" spans="2:5">
      <c r="B4504" t="s">
        <v>7519</v>
      </c>
      <c r="C4504">
        <v>1.94</v>
      </c>
      <c r="D4504">
        <f t="shared" si="73"/>
        <v>5.1813471502590719E-3</v>
      </c>
      <c r="E4504" s="171">
        <v>-5.1282051282051325E-3</v>
      </c>
    </row>
    <row r="4505" spans="2:5">
      <c r="B4505" t="s">
        <v>6046</v>
      </c>
      <c r="C4505">
        <v>1.93</v>
      </c>
      <c r="D4505">
        <f t="shared" si="73"/>
        <v>-0.93312543312543317</v>
      </c>
      <c r="E4505" s="171">
        <v>-5.1546391752577371E-3</v>
      </c>
    </row>
    <row r="4506" spans="2:5">
      <c r="B4506" t="s">
        <v>1432</v>
      </c>
      <c r="C4506">
        <v>28.86</v>
      </c>
      <c r="D4506">
        <f t="shared" si="73"/>
        <v>0.87524366471734882</v>
      </c>
      <c r="E4506" s="171">
        <v>-5.1706308169597419E-3</v>
      </c>
    </row>
    <row r="4507" spans="2:5">
      <c r="B4507" t="s">
        <v>4486</v>
      </c>
      <c r="C4507">
        <v>15.39</v>
      </c>
      <c r="D4507">
        <f t="shared" si="73"/>
        <v>7.0156250000000009</v>
      </c>
      <c r="E4507" s="171">
        <v>-5.1712992889463519E-3</v>
      </c>
    </row>
    <row r="4508" spans="2:5">
      <c r="B4508" t="s">
        <v>5948</v>
      </c>
      <c r="C4508">
        <v>1.92</v>
      </c>
      <c r="D4508">
        <f t="shared" si="73"/>
        <v>-0.9285714285714286</v>
      </c>
      <c r="E4508" s="171">
        <v>-5.1813471502590719E-3</v>
      </c>
    </row>
    <row r="4509" spans="2:5">
      <c r="B4509" t="s">
        <v>2199</v>
      </c>
      <c r="C4509">
        <v>26.88</v>
      </c>
      <c r="D4509">
        <f t="shared" si="73"/>
        <v>-0.72941413327964577</v>
      </c>
      <c r="E4509" s="171">
        <v>-5.1813471502590884E-3</v>
      </c>
    </row>
    <row r="4510" spans="2:5">
      <c r="B4510" t="s">
        <v>870</v>
      </c>
      <c r="C4510">
        <v>99.34</v>
      </c>
      <c r="D4510">
        <f t="shared" si="73"/>
        <v>6.4356287425149707</v>
      </c>
      <c r="E4510" s="171">
        <v>-5.2072902062887646E-3</v>
      </c>
    </row>
    <row r="4511" spans="2:5">
      <c r="B4511" t="s">
        <v>4803</v>
      </c>
      <c r="C4511">
        <v>13.36</v>
      </c>
      <c r="D4511">
        <f t="shared" si="73"/>
        <v>0.75098296199213621</v>
      </c>
      <c r="E4511" s="171">
        <v>-5.2122114668652483E-3</v>
      </c>
    </row>
    <row r="4512" spans="2:5">
      <c r="B4512" t="s">
        <v>5417</v>
      </c>
      <c r="C4512">
        <v>7.63</v>
      </c>
      <c r="D4512">
        <f t="shared" si="73"/>
        <v>-0.33304195804195802</v>
      </c>
      <c r="E4512" s="171">
        <v>-5.2151238591916609E-3</v>
      </c>
    </row>
    <row r="4513" spans="2:5">
      <c r="B4513" t="s">
        <v>3670</v>
      </c>
      <c r="C4513">
        <v>11.44</v>
      </c>
      <c r="D4513">
        <f t="shared" si="73"/>
        <v>-0.91875577018677657</v>
      </c>
      <c r="E4513" s="171">
        <v>-5.217391304347869E-3</v>
      </c>
    </row>
    <row r="4514" spans="2:5">
      <c r="B4514" t="s">
        <v>691</v>
      </c>
      <c r="C4514">
        <v>140.81</v>
      </c>
      <c r="D4514">
        <f t="shared" si="73"/>
        <v>73.110526315789471</v>
      </c>
      <c r="E4514" s="171">
        <v>-5.2278346873896788E-3</v>
      </c>
    </row>
    <row r="4515" spans="2:5">
      <c r="B4515" t="s">
        <v>5875</v>
      </c>
      <c r="C4515">
        <v>1.9</v>
      </c>
      <c r="D4515">
        <f t="shared" si="73"/>
        <v>-0.9</v>
      </c>
      <c r="E4515" s="171">
        <v>-5.2356020942408424E-3</v>
      </c>
    </row>
    <row r="4516" spans="2:5">
      <c r="B4516" t="s">
        <v>3876</v>
      </c>
      <c r="C4516">
        <v>19</v>
      </c>
      <c r="D4516">
        <f t="shared" si="73"/>
        <v>1</v>
      </c>
      <c r="E4516" s="171">
        <v>-5.2356020942409117E-3</v>
      </c>
    </row>
    <row r="4517" spans="2:5">
      <c r="B4517" t="s">
        <v>5369</v>
      </c>
      <c r="C4517">
        <v>9.5</v>
      </c>
      <c r="D4517">
        <f t="shared" si="73"/>
        <v>-0.28463855421686746</v>
      </c>
      <c r="E4517" s="171">
        <v>-5.2356020942409117E-3</v>
      </c>
    </row>
    <row r="4518" spans="2:5">
      <c r="B4518" t="s">
        <v>2541</v>
      </c>
      <c r="C4518">
        <v>13.28</v>
      </c>
      <c r="D4518">
        <f t="shared" si="73"/>
        <v>-0.75823775714545782</v>
      </c>
      <c r="E4518" s="171">
        <v>-5.2434456928839163E-3</v>
      </c>
    </row>
    <row r="4519" spans="2:5">
      <c r="B4519" t="s">
        <v>1163</v>
      </c>
      <c r="C4519">
        <v>54.93</v>
      </c>
      <c r="D4519">
        <f t="shared" si="73"/>
        <v>3.1456603773584906</v>
      </c>
      <c r="E4519" s="171">
        <v>-5.2517203911626072E-3</v>
      </c>
    </row>
    <row r="4520" spans="2:5">
      <c r="B4520" t="s">
        <v>3478</v>
      </c>
      <c r="C4520">
        <v>13.25</v>
      </c>
      <c r="D4520">
        <f t="shared" si="73"/>
        <v>0.40063424947145865</v>
      </c>
      <c r="E4520" s="171">
        <v>-5.2552552552552765E-3</v>
      </c>
    </row>
    <row r="4521" spans="2:5">
      <c r="B4521" t="s">
        <v>3321</v>
      </c>
      <c r="C4521">
        <v>9.4600000000000009</v>
      </c>
      <c r="D4521">
        <f t="shared" si="73"/>
        <v>4.0052910052910065</v>
      </c>
      <c r="E4521" s="171">
        <v>-5.257623554153411E-3</v>
      </c>
    </row>
    <row r="4522" spans="2:5">
      <c r="B4522" t="s">
        <v>6349</v>
      </c>
      <c r="C4522">
        <v>1.89</v>
      </c>
      <c r="D4522">
        <f t="shared" si="73"/>
        <v>-0.89999999999999991</v>
      </c>
      <c r="E4522" s="171">
        <v>-5.2631578947368472E-3</v>
      </c>
    </row>
    <row r="4523" spans="2:5">
      <c r="B4523" t="s">
        <v>1848</v>
      </c>
      <c r="C4523">
        <v>18.899999999999999</v>
      </c>
      <c r="D4523">
        <f t="shared" si="73"/>
        <v>1</v>
      </c>
      <c r="E4523" s="171">
        <v>-5.2631578947369166E-3</v>
      </c>
    </row>
    <row r="4524" spans="2:5">
      <c r="B4524" t="s">
        <v>5368</v>
      </c>
      <c r="C4524">
        <v>9.4499999999999993</v>
      </c>
      <c r="D4524">
        <f t="shared" si="73"/>
        <v>-0.61522801302931596</v>
      </c>
      <c r="E4524" s="171">
        <v>-5.2631578947369166E-3</v>
      </c>
    </row>
    <row r="4525" spans="2:5">
      <c r="B4525" t="s">
        <v>2162</v>
      </c>
      <c r="C4525">
        <v>24.56</v>
      </c>
      <c r="D4525">
        <f t="shared" si="73"/>
        <v>0.85919757759273252</v>
      </c>
      <c r="E4525" s="171">
        <v>-5.265289590927604E-3</v>
      </c>
    </row>
    <row r="4526" spans="2:5">
      <c r="B4526" t="s">
        <v>3540</v>
      </c>
      <c r="C4526">
        <v>13.21</v>
      </c>
      <c r="D4526">
        <f t="shared" si="73"/>
        <v>2.5132978723404258</v>
      </c>
      <c r="E4526" s="171">
        <v>-5.2710843373492853E-3</v>
      </c>
    </row>
    <row r="4527" spans="2:5">
      <c r="B4527" t="s">
        <v>5754</v>
      </c>
      <c r="C4527">
        <v>3.76</v>
      </c>
      <c r="D4527">
        <f t="shared" si="73"/>
        <v>1</v>
      </c>
      <c r="E4527" s="171">
        <v>-5.2910052910052959E-3</v>
      </c>
    </row>
    <row r="4528" spans="2:5">
      <c r="B4528" t="s">
        <v>7506</v>
      </c>
      <c r="C4528">
        <v>1.88</v>
      </c>
      <c r="D4528">
        <f t="shared" si="73"/>
        <v>-0.98646508279337652</v>
      </c>
      <c r="E4528" s="171">
        <v>-5.2910052910052959E-3</v>
      </c>
    </row>
    <row r="4529" spans="2:5">
      <c r="B4529" t="s">
        <v>666</v>
      </c>
      <c r="C4529">
        <v>138.9</v>
      </c>
      <c r="D4529">
        <f t="shared" si="73"/>
        <v>73.278074866310163</v>
      </c>
      <c r="E4529" s="171">
        <v>-5.2993411629904093E-3</v>
      </c>
    </row>
    <row r="4530" spans="2:5">
      <c r="B4530" t="s">
        <v>7515</v>
      </c>
      <c r="C4530">
        <v>1.87</v>
      </c>
      <c r="D4530">
        <f t="shared" si="73"/>
        <v>-0.85604311008468059</v>
      </c>
      <c r="E4530" s="171">
        <v>-5.3191489361700999E-3</v>
      </c>
    </row>
    <row r="4531" spans="2:5">
      <c r="B4531" t="s">
        <v>2557</v>
      </c>
      <c r="C4531">
        <v>12.99</v>
      </c>
      <c r="D4531">
        <f t="shared" si="73"/>
        <v>-0.76624077739787655</v>
      </c>
      <c r="E4531" s="171">
        <v>-5.3598774885145698E-3</v>
      </c>
    </row>
    <row r="4532" spans="2:5">
      <c r="B4532" t="s">
        <v>1271</v>
      </c>
      <c r="C4532">
        <v>55.57</v>
      </c>
      <c r="D4532">
        <f t="shared" si="73"/>
        <v>29.037837837837834</v>
      </c>
      <c r="E4532" s="171">
        <v>-5.3696080186145904E-3</v>
      </c>
    </row>
    <row r="4533" spans="2:5">
      <c r="B4533" t="s">
        <v>7131</v>
      </c>
      <c r="C4533">
        <v>1.85</v>
      </c>
      <c r="D4533">
        <f t="shared" si="73"/>
        <v>-0.8997289972899728</v>
      </c>
      <c r="E4533" s="171">
        <v>-5.3763440860215101E-3</v>
      </c>
    </row>
    <row r="4534" spans="2:5">
      <c r="B4534" t="s">
        <v>1939</v>
      </c>
      <c r="C4534">
        <v>18.45</v>
      </c>
      <c r="D4534">
        <f t="shared" si="73"/>
        <v>0.66968325791855188</v>
      </c>
      <c r="E4534" s="171">
        <v>-5.3908355795149014E-3</v>
      </c>
    </row>
    <row r="4535" spans="2:5">
      <c r="B4535" t="s">
        <v>1643</v>
      </c>
      <c r="C4535">
        <v>11.05</v>
      </c>
      <c r="D4535">
        <f t="shared" si="73"/>
        <v>5.0054347826086962</v>
      </c>
      <c r="E4535" s="171">
        <v>-5.400540054005286E-3</v>
      </c>
    </row>
    <row r="4536" spans="2:5">
      <c r="B4536" t="s">
        <v>5844</v>
      </c>
      <c r="C4536">
        <v>1.84</v>
      </c>
      <c r="D4536">
        <f t="shared" si="73"/>
        <v>-0.8</v>
      </c>
      <c r="E4536" s="171">
        <v>-5.40540540540541E-3</v>
      </c>
    </row>
    <row r="4537" spans="2:5">
      <c r="B4537" t="s">
        <v>2790</v>
      </c>
      <c r="C4537">
        <v>9.1999999999999993</v>
      </c>
      <c r="D4537">
        <f t="shared" si="73"/>
        <v>0</v>
      </c>
      <c r="E4537" s="171">
        <v>-5.405405405405482E-3</v>
      </c>
    </row>
    <row r="4538" spans="2:5">
      <c r="B4538" t="s">
        <v>5153</v>
      </c>
      <c r="C4538">
        <v>9.1999999999999993</v>
      </c>
      <c r="D4538">
        <f t="shared" si="73"/>
        <v>-0.37372362151123217</v>
      </c>
      <c r="E4538" s="171">
        <v>-5.405405405405482E-3</v>
      </c>
    </row>
    <row r="4539" spans="2:5">
      <c r="B4539" t="s">
        <v>1783</v>
      </c>
      <c r="C4539">
        <v>14.69</v>
      </c>
      <c r="D4539">
        <f t="shared" si="73"/>
        <v>0.14408099688473516</v>
      </c>
      <c r="E4539" s="171">
        <v>-5.4163845633039996E-3</v>
      </c>
    </row>
    <row r="4540" spans="2:5">
      <c r="B4540" t="s">
        <v>3154</v>
      </c>
      <c r="C4540">
        <v>12.84</v>
      </c>
      <c r="D4540">
        <f t="shared" si="73"/>
        <v>-0.12414733969986359</v>
      </c>
      <c r="E4540" s="171">
        <v>-5.4221533694810446E-3</v>
      </c>
    </row>
    <row r="4541" spans="2:5">
      <c r="B4541" t="s">
        <v>2471</v>
      </c>
      <c r="C4541">
        <v>14.66</v>
      </c>
      <c r="D4541">
        <f t="shared" si="73"/>
        <v>-0.19978165938864628</v>
      </c>
      <c r="E4541" s="171">
        <v>-5.4274084124830441E-3</v>
      </c>
    </row>
    <row r="4542" spans="2:5">
      <c r="B4542" t="s">
        <v>3031</v>
      </c>
      <c r="C4542">
        <v>18.32</v>
      </c>
      <c r="D4542">
        <f t="shared" si="73"/>
        <v>0.42901716068642742</v>
      </c>
      <c r="E4542" s="171">
        <v>-5.4288816503800987E-3</v>
      </c>
    </row>
    <row r="4543" spans="2:5">
      <c r="B4543" t="s">
        <v>2554</v>
      </c>
      <c r="C4543">
        <v>12.82</v>
      </c>
      <c r="D4543">
        <f t="shared" si="73"/>
        <v>6.0054644808743172</v>
      </c>
      <c r="E4543" s="171">
        <v>-5.430566330488773E-3</v>
      </c>
    </row>
    <row r="4544" spans="2:5">
      <c r="B4544" t="s">
        <v>6726</v>
      </c>
      <c r="C4544">
        <v>1.83</v>
      </c>
      <c r="D4544">
        <f t="shared" si="73"/>
        <v>-0.85691946833463639</v>
      </c>
      <c r="E4544" s="171">
        <v>-5.4347826086956564E-3</v>
      </c>
    </row>
    <row r="4545" spans="2:5">
      <c r="B4545" t="s">
        <v>4819</v>
      </c>
      <c r="C4545">
        <v>12.79</v>
      </c>
      <c r="D4545">
        <f t="shared" si="73"/>
        <v>-0.87717276481321427</v>
      </c>
      <c r="E4545" s="171">
        <v>-5.4432348367029777E-3</v>
      </c>
    </row>
    <row r="4546" spans="2:5">
      <c r="B4546" t="s">
        <v>882</v>
      </c>
      <c r="C4546">
        <v>104.13</v>
      </c>
      <c r="D4546">
        <f t="shared" si="73"/>
        <v>18.036563071297991</v>
      </c>
      <c r="E4546" s="171">
        <v>-5.4441260744986378E-3</v>
      </c>
    </row>
    <row r="4547" spans="2:5">
      <c r="B4547" t="s">
        <v>5688</v>
      </c>
      <c r="C4547">
        <v>5.47</v>
      </c>
      <c r="D4547">
        <f t="shared" ref="D4547:D4610" si="74">(C4547-C4548)/C4548</f>
        <v>-0.90296256874223879</v>
      </c>
      <c r="E4547" s="171">
        <v>-5.4545454545455001E-3</v>
      </c>
    </row>
    <row r="4548" spans="2:5">
      <c r="B4548" t="s">
        <v>1248</v>
      </c>
      <c r="C4548">
        <v>56.37</v>
      </c>
      <c r="D4548">
        <f t="shared" si="74"/>
        <v>-0.40349206349206351</v>
      </c>
      <c r="E4548" s="171">
        <v>-5.4693013408610141E-3</v>
      </c>
    </row>
    <row r="4549" spans="2:5">
      <c r="B4549" t="s">
        <v>1015</v>
      </c>
      <c r="C4549">
        <v>94.5</v>
      </c>
      <c r="D4549">
        <f t="shared" si="74"/>
        <v>51.209944751381215</v>
      </c>
      <c r="E4549" s="171">
        <v>-5.4725320985055358E-3</v>
      </c>
    </row>
    <row r="4550" spans="2:5">
      <c r="B4550" t="s">
        <v>6067</v>
      </c>
      <c r="C4550">
        <v>1.81</v>
      </c>
      <c r="D4550">
        <f t="shared" si="74"/>
        <v>0</v>
      </c>
      <c r="E4550" s="171">
        <v>-5.4945054945054993E-3</v>
      </c>
    </row>
    <row r="4551" spans="2:5">
      <c r="B4551" t="s">
        <v>6712</v>
      </c>
      <c r="C4551">
        <v>1.81</v>
      </c>
      <c r="D4551">
        <f t="shared" si="74"/>
        <v>0</v>
      </c>
      <c r="E4551" s="171">
        <v>-5.4945054945054993E-3</v>
      </c>
    </row>
    <row r="4552" spans="2:5">
      <c r="B4552" t="s">
        <v>6747</v>
      </c>
      <c r="C4552">
        <v>1.81</v>
      </c>
      <c r="D4552">
        <f t="shared" si="74"/>
        <v>0</v>
      </c>
      <c r="E4552" s="171">
        <v>-5.4945054945054993E-3</v>
      </c>
    </row>
    <row r="4553" spans="2:5">
      <c r="B4553" t="s">
        <v>7262</v>
      </c>
      <c r="C4553">
        <v>1.81</v>
      </c>
      <c r="D4553">
        <f t="shared" si="74"/>
        <v>5.5555555555555601E-3</v>
      </c>
      <c r="E4553" s="171">
        <v>-5.4945054945054993E-3</v>
      </c>
    </row>
    <row r="4554" spans="2:5">
      <c r="B4554" t="s">
        <v>6334</v>
      </c>
      <c r="C4554">
        <v>1.8</v>
      </c>
      <c r="D4554">
        <f t="shared" si="74"/>
        <v>0</v>
      </c>
      <c r="E4554" s="171">
        <v>-5.5248618784530436E-3</v>
      </c>
    </row>
    <row r="4555" spans="2:5">
      <c r="B4555" t="s">
        <v>6359</v>
      </c>
      <c r="C4555">
        <v>1.8</v>
      </c>
      <c r="D4555">
        <f t="shared" si="74"/>
        <v>0</v>
      </c>
      <c r="E4555" s="171">
        <v>-5.5248618784530436E-3</v>
      </c>
    </row>
    <row r="4556" spans="2:5">
      <c r="B4556" t="s">
        <v>6427</v>
      </c>
      <c r="C4556">
        <v>1.8</v>
      </c>
      <c r="D4556">
        <f t="shared" si="74"/>
        <v>0</v>
      </c>
      <c r="E4556" s="171">
        <v>-5.5248618784530436E-3</v>
      </c>
    </row>
    <row r="4557" spans="2:5">
      <c r="B4557" t="s">
        <v>6722</v>
      </c>
      <c r="C4557">
        <v>1.8</v>
      </c>
      <c r="D4557">
        <f t="shared" si="74"/>
        <v>-0.90881458966565343</v>
      </c>
      <c r="E4557" s="171">
        <v>-5.5248618784530436E-3</v>
      </c>
    </row>
    <row r="4558" spans="2:5">
      <c r="B4558" t="s">
        <v>2322</v>
      </c>
      <c r="C4558">
        <v>19.739999999999998</v>
      </c>
      <c r="D4558">
        <f t="shared" si="74"/>
        <v>-8.2713754646840207E-2</v>
      </c>
      <c r="E4558" s="171">
        <v>-5.5415617128464975E-3</v>
      </c>
    </row>
    <row r="4559" spans="2:5">
      <c r="B4559" t="s">
        <v>2079</v>
      </c>
      <c r="C4559">
        <v>21.52</v>
      </c>
      <c r="D4559">
        <f t="shared" si="74"/>
        <v>0.71474103585657356</v>
      </c>
      <c r="E4559" s="171">
        <v>-5.5452865064695468E-3</v>
      </c>
    </row>
    <row r="4560" spans="2:5">
      <c r="B4560" t="s">
        <v>3513</v>
      </c>
      <c r="C4560">
        <v>12.55</v>
      </c>
      <c r="D4560">
        <f t="shared" si="74"/>
        <v>-0.9053829915560917</v>
      </c>
      <c r="E4560" s="171">
        <v>-5.5467511885894227E-3</v>
      </c>
    </row>
    <row r="4561" spans="2:5">
      <c r="B4561" t="s">
        <v>466</v>
      </c>
      <c r="C4561">
        <v>132.63999999999999</v>
      </c>
      <c r="D4561">
        <f t="shared" si="74"/>
        <v>73.100558659217867</v>
      </c>
      <c r="E4561" s="171">
        <v>-5.5480581796371956E-3</v>
      </c>
    </row>
    <row r="4562" spans="2:5">
      <c r="B4562" t="s">
        <v>6358</v>
      </c>
      <c r="C4562">
        <v>1.79</v>
      </c>
      <c r="D4562">
        <f t="shared" si="74"/>
        <v>0</v>
      </c>
      <c r="E4562" s="171">
        <v>-5.5555555555555601E-3</v>
      </c>
    </row>
    <row r="4563" spans="2:5">
      <c r="B4563" t="s">
        <v>6719</v>
      </c>
      <c r="C4563">
        <v>1.79</v>
      </c>
      <c r="D4563">
        <f t="shared" si="74"/>
        <v>0</v>
      </c>
      <c r="E4563" s="171">
        <v>-5.5555555555555601E-3</v>
      </c>
    </row>
    <row r="4564" spans="2:5">
      <c r="B4564" t="s">
        <v>6775</v>
      </c>
      <c r="C4564">
        <v>1.79</v>
      </c>
      <c r="D4564">
        <f t="shared" si="74"/>
        <v>0</v>
      </c>
      <c r="E4564" s="171">
        <v>-5.5555555555555601E-3</v>
      </c>
    </row>
    <row r="4565" spans="2:5">
      <c r="B4565" t="s">
        <v>7177</v>
      </c>
      <c r="C4565">
        <v>1.79</v>
      </c>
      <c r="D4565">
        <f t="shared" si="74"/>
        <v>-0.83255378858746487</v>
      </c>
      <c r="E4565" s="171">
        <v>-5.5555555555555601E-3</v>
      </c>
    </row>
    <row r="4566" spans="2:5">
      <c r="B4566" t="s">
        <v>4324</v>
      </c>
      <c r="C4566">
        <v>10.69</v>
      </c>
      <c r="D4566">
        <f t="shared" si="74"/>
        <v>-0.69980342600393153</v>
      </c>
      <c r="E4566" s="171">
        <v>-5.5813953488372554E-3</v>
      </c>
    </row>
    <row r="4567" spans="2:5">
      <c r="B4567" t="s">
        <v>1395</v>
      </c>
      <c r="C4567">
        <v>35.61</v>
      </c>
      <c r="D4567">
        <f t="shared" si="74"/>
        <v>19.00561797752809</v>
      </c>
      <c r="E4567" s="171">
        <v>-5.5850321139347342E-3</v>
      </c>
    </row>
    <row r="4568" spans="2:5">
      <c r="B4568" t="s">
        <v>6357</v>
      </c>
      <c r="C4568">
        <v>1.78</v>
      </c>
      <c r="D4568">
        <f t="shared" si="74"/>
        <v>0</v>
      </c>
      <c r="E4568" s="171">
        <v>-5.5865921787709542E-3</v>
      </c>
    </row>
    <row r="4569" spans="2:5">
      <c r="B4569" t="s">
        <v>6687</v>
      </c>
      <c r="C4569">
        <v>1.78</v>
      </c>
      <c r="D4569">
        <f t="shared" si="74"/>
        <v>0</v>
      </c>
      <c r="E4569" s="171">
        <v>-5.5865921787709542E-3</v>
      </c>
    </row>
    <row r="4570" spans="2:5">
      <c r="B4570" t="s">
        <v>6773</v>
      </c>
      <c r="C4570">
        <v>1.78</v>
      </c>
      <c r="D4570">
        <f t="shared" si="74"/>
        <v>5.649717514124299E-3</v>
      </c>
      <c r="E4570" s="171">
        <v>-5.5865921787709542E-3</v>
      </c>
    </row>
    <row r="4571" spans="2:5">
      <c r="B4571" t="s">
        <v>6575</v>
      </c>
      <c r="C4571">
        <v>1.77</v>
      </c>
      <c r="D4571">
        <f t="shared" si="74"/>
        <v>0</v>
      </c>
      <c r="E4571" s="171">
        <v>-5.6179775280898927E-3</v>
      </c>
    </row>
    <row r="4572" spans="2:5">
      <c r="B4572" t="s">
        <v>6685</v>
      </c>
      <c r="C4572">
        <v>1.77</v>
      </c>
      <c r="D4572">
        <f t="shared" si="74"/>
        <v>0</v>
      </c>
      <c r="E4572" s="171">
        <v>-5.6179775280898927E-3</v>
      </c>
    </row>
    <row r="4573" spans="2:5">
      <c r="B4573" t="s">
        <v>6743</v>
      </c>
      <c r="C4573">
        <v>1.77</v>
      </c>
      <c r="D4573">
        <f t="shared" si="74"/>
        <v>-0.8</v>
      </c>
      <c r="E4573" s="171">
        <v>-5.6179775280898927E-3</v>
      </c>
    </row>
    <row r="4574" spans="2:5">
      <c r="B4574" t="s">
        <v>5266</v>
      </c>
      <c r="C4574">
        <v>8.85</v>
      </c>
      <c r="D4574">
        <f t="shared" si="74"/>
        <v>-0.91213264495631463</v>
      </c>
      <c r="E4574" s="171">
        <v>-5.6179775280899673E-3</v>
      </c>
    </row>
    <row r="4575" spans="2:5">
      <c r="B4575" t="s">
        <v>1000</v>
      </c>
      <c r="C4575">
        <v>100.72</v>
      </c>
      <c r="D4575">
        <f t="shared" si="74"/>
        <v>18.03969754253308</v>
      </c>
      <c r="E4575" s="171">
        <v>-5.6274064567085336E-3</v>
      </c>
    </row>
    <row r="4576" spans="2:5">
      <c r="B4576" t="s">
        <v>5524</v>
      </c>
      <c r="C4576">
        <v>5.29</v>
      </c>
      <c r="D4576">
        <f t="shared" si="74"/>
        <v>2.0056818181818183</v>
      </c>
      <c r="E4576" s="171">
        <v>-5.6390977443609488E-3</v>
      </c>
    </row>
    <row r="4577" spans="2:5">
      <c r="B4577" t="s">
        <v>5963</v>
      </c>
      <c r="C4577">
        <v>1.76</v>
      </c>
      <c r="D4577">
        <f t="shared" si="74"/>
        <v>0</v>
      </c>
      <c r="E4577" s="171">
        <v>-5.649717514124299E-3</v>
      </c>
    </row>
    <row r="4578" spans="2:5">
      <c r="B4578" t="s">
        <v>5971</v>
      </c>
      <c r="C4578">
        <v>1.76</v>
      </c>
      <c r="D4578">
        <f t="shared" si="74"/>
        <v>0</v>
      </c>
      <c r="E4578" s="171">
        <v>-5.649717514124299E-3</v>
      </c>
    </row>
    <row r="4579" spans="2:5">
      <c r="B4579" t="s">
        <v>6821</v>
      </c>
      <c r="C4579">
        <v>1.76</v>
      </c>
      <c r="D4579">
        <f t="shared" si="74"/>
        <v>0</v>
      </c>
      <c r="E4579" s="171">
        <v>-5.649717514124299E-3</v>
      </c>
    </row>
    <row r="4580" spans="2:5">
      <c r="B4580" t="s">
        <v>7119</v>
      </c>
      <c r="C4580">
        <v>1.76</v>
      </c>
      <c r="D4580">
        <f t="shared" si="74"/>
        <v>0</v>
      </c>
      <c r="E4580" s="171">
        <v>-5.649717514124299E-3</v>
      </c>
    </row>
    <row r="4581" spans="2:5">
      <c r="B4581" t="s">
        <v>7128</v>
      </c>
      <c r="C4581">
        <v>1.76</v>
      </c>
      <c r="D4581">
        <f t="shared" si="74"/>
        <v>-0.79977246871444829</v>
      </c>
      <c r="E4581" s="171">
        <v>-5.649717514124299E-3</v>
      </c>
    </row>
    <row r="4582" spans="2:5">
      <c r="B4582" t="s">
        <v>2797</v>
      </c>
      <c r="C4582">
        <v>8.7899999999999991</v>
      </c>
      <c r="D4582">
        <f t="shared" si="74"/>
        <v>4.0228571428571422</v>
      </c>
      <c r="E4582" s="171">
        <v>-5.6561085972851484E-3</v>
      </c>
    </row>
    <row r="4583" spans="2:5">
      <c r="B4583" t="s">
        <v>5962</v>
      </c>
      <c r="C4583">
        <v>1.75</v>
      </c>
      <c r="D4583">
        <f t="shared" si="74"/>
        <v>-0.8883928571428571</v>
      </c>
      <c r="E4583" s="171">
        <v>-5.6818181818181872E-3</v>
      </c>
    </row>
    <row r="4584" spans="2:5">
      <c r="B4584" t="s">
        <v>4040</v>
      </c>
      <c r="C4584">
        <v>15.68</v>
      </c>
      <c r="D4584">
        <f t="shared" si="74"/>
        <v>-0.24940162757300147</v>
      </c>
      <c r="E4584" s="171">
        <v>-5.7070386810399408E-3</v>
      </c>
    </row>
    <row r="4585" spans="2:5">
      <c r="B4585" t="s">
        <v>2301</v>
      </c>
      <c r="C4585">
        <v>20.89</v>
      </c>
      <c r="D4585">
        <f t="shared" si="74"/>
        <v>11.005747126436782</v>
      </c>
      <c r="E4585" s="171">
        <v>-5.7115659209900516E-3</v>
      </c>
    </row>
    <row r="4586" spans="2:5">
      <c r="B4586" t="s">
        <v>6014</v>
      </c>
      <c r="C4586">
        <v>1.74</v>
      </c>
      <c r="D4586">
        <f t="shared" si="74"/>
        <v>0</v>
      </c>
      <c r="E4586" s="171">
        <v>-5.7142857142857195E-3</v>
      </c>
    </row>
    <row r="4587" spans="2:5">
      <c r="B4587" t="s">
        <v>6779</v>
      </c>
      <c r="C4587">
        <v>1.74</v>
      </c>
      <c r="D4587">
        <f t="shared" si="74"/>
        <v>0</v>
      </c>
      <c r="E4587" s="171">
        <v>-5.7142857142857195E-3</v>
      </c>
    </row>
    <row r="4588" spans="2:5">
      <c r="B4588" t="s">
        <v>6810</v>
      </c>
      <c r="C4588">
        <v>1.74</v>
      </c>
      <c r="D4588">
        <f t="shared" si="74"/>
        <v>-0.8571428571428571</v>
      </c>
      <c r="E4588" s="171">
        <v>-5.7142857142857195E-3</v>
      </c>
    </row>
    <row r="4589" spans="2:5">
      <c r="B4589" t="s">
        <v>3697</v>
      </c>
      <c r="C4589">
        <v>12.18</v>
      </c>
      <c r="D4589">
        <f t="shared" si="74"/>
        <v>-0.9247172260337474</v>
      </c>
      <c r="E4589" s="171">
        <v>-5.7142857142857377E-3</v>
      </c>
    </row>
    <row r="4590" spans="2:5">
      <c r="B4590" t="s">
        <v>650</v>
      </c>
      <c r="C4590">
        <v>161.79</v>
      </c>
      <c r="D4590">
        <f t="shared" si="74"/>
        <v>7.4618200836820074</v>
      </c>
      <c r="E4590" s="171">
        <v>-5.7153392330383896E-3</v>
      </c>
    </row>
    <row r="4591" spans="2:5">
      <c r="B4591" t="s">
        <v>3891</v>
      </c>
      <c r="C4591">
        <v>19.12</v>
      </c>
      <c r="D4591">
        <f t="shared" si="74"/>
        <v>0.22485586162716217</v>
      </c>
      <c r="E4591" s="171">
        <v>-5.7202288091523362E-3</v>
      </c>
    </row>
    <row r="4592" spans="2:5">
      <c r="B4592" t="s">
        <v>1752</v>
      </c>
      <c r="C4592">
        <v>15.61</v>
      </c>
      <c r="D4592">
        <f t="shared" si="74"/>
        <v>-0.39961538461538465</v>
      </c>
      <c r="E4592" s="171">
        <v>-5.7324840764331119E-3</v>
      </c>
    </row>
    <row r="4593" spans="2:5">
      <c r="B4593" t="s">
        <v>2223</v>
      </c>
      <c r="C4593">
        <v>26</v>
      </c>
      <c r="D4593">
        <f t="shared" si="74"/>
        <v>0.50289017341040454</v>
      </c>
      <c r="E4593" s="171">
        <v>-5.7361376673039609E-3</v>
      </c>
    </row>
    <row r="4594" spans="2:5">
      <c r="B4594" t="s">
        <v>3805</v>
      </c>
      <c r="C4594">
        <v>17.3</v>
      </c>
      <c r="D4594">
        <f t="shared" si="74"/>
        <v>9</v>
      </c>
      <c r="E4594" s="171">
        <v>-5.7471264367814868E-3</v>
      </c>
    </row>
    <row r="4595" spans="2:5">
      <c r="B4595" t="s">
        <v>6439</v>
      </c>
      <c r="C4595">
        <v>1.73</v>
      </c>
      <c r="D4595">
        <f t="shared" si="74"/>
        <v>-0.83317261330761805</v>
      </c>
      <c r="E4595" s="171">
        <v>-5.7471264367816143E-3</v>
      </c>
    </row>
    <row r="4596" spans="2:5">
      <c r="B4596" t="s">
        <v>2820</v>
      </c>
      <c r="C4596">
        <v>10.37</v>
      </c>
      <c r="D4596">
        <f t="shared" si="74"/>
        <v>-0.45392311743022645</v>
      </c>
      <c r="E4596" s="171">
        <v>-5.7526366251198944E-3</v>
      </c>
    </row>
    <row r="4597" spans="2:5">
      <c r="B4597" t="s">
        <v>1710</v>
      </c>
      <c r="C4597">
        <v>18.989999999999998</v>
      </c>
      <c r="D4597">
        <f t="shared" si="74"/>
        <v>-0.26651216685979151</v>
      </c>
      <c r="E4597" s="171">
        <v>-5.7591623036650774E-3</v>
      </c>
    </row>
    <row r="4598" spans="2:5">
      <c r="B4598" t="s">
        <v>2248</v>
      </c>
      <c r="C4598">
        <v>25.89</v>
      </c>
      <c r="D4598">
        <f t="shared" si="74"/>
        <v>-0.57057555150107808</v>
      </c>
      <c r="E4598" s="171">
        <v>-5.7603686635944156E-3</v>
      </c>
    </row>
    <row r="4599" spans="2:5">
      <c r="B4599" t="s">
        <v>1290</v>
      </c>
      <c r="C4599">
        <v>60.29</v>
      </c>
      <c r="D4599">
        <f t="shared" si="74"/>
        <v>-0.52006049992039494</v>
      </c>
      <c r="E4599" s="171">
        <v>-5.7717678100264085E-3</v>
      </c>
    </row>
    <row r="4600" spans="2:5">
      <c r="B4600" t="s">
        <v>780</v>
      </c>
      <c r="C4600">
        <v>125.62</v>
      </c>
      <c r="D4600">
        <f t="shared" si="74"/>
        <v>72.034883720930239</v>
      </c>
      <c r="E4600" s="171">
        <v>-5.7776018994854751E-3</v>
      </c>
    </row>
    <row r="4601" spans="2:5">
      <c r="B4601" t="s">
        <v>5982</v>
      </c>
      <c r="C4601">
        <v>1.72</v>
      </c>
      <c r="D4601">
        <f t="shared" si="74"/>
        <v>-0.98806964000832354</v>
      </c>
      <c r="E4601" s="171">
        <v>-5.7803468208092535E-3</v>
      </c>
    </row>
    <row r="4602" spans="2:5">
      <c r="B4602" t="s">
        <v>504</v>
      </c>
      <c r="C4602">
        <v>144.16999999999999</v>
      </c>
      <c r="D4602">
        <f t="shared" si="74"/>
        <v>9.5387426900584789</v>
      </c>
      <c r="E4602" s="171">
        <v>-5.7927039514516481E-3</v>
      </c>
    </row>
    <row r="4603" spans="2:5">
      <c r="B4603" t="s">
        <v>2544</v>
      </c>
      <c r="C4603">
        <v>13.68</v>
      </c>
      <c r="D4603">
        <f t="shared" si="74"/>
        <v>6.9999999999999991</v>
      </c>
      <c r="E4603" s="171">
        <v>-5.8139534883720981E-3</v>
      </c>
    </row>
    <row r="4604" spans="2:5">
      <c r="B4604" t="s">
        <v>6010</v>
      </c>
      <c r="C4604">
        <v>1.71</v>
      </c>
      <c r="D4604">
        <f t="shared" si="74"/>
        <v>-0.85678391959799005</v>
      </c>
      <c r="E4604" s="171">
        <v>-5.8139534883720981E-3</v>
      </c>
    </row>
    <row r="4605" spans="2:5">
      <c r="B4605" t="s">
        <v>2589</v>
      </c>
      <c r="C4605">
        <v>11.94</v>
      </c>
      <c r="D4605">
        <f t="shared" si="74"/>
        <v>-0.89690899671904678</v>
      </c>
      <c r="E4605" s="171">
        <v>-5.8284762697752108E-3</v>
      </c>
    </row>
    <row r="4606" spans="2:5">
      <c r="B4606" t="s">
        <v>814</v>
      </c>
      <c r="C4606">
        <v>115.82</v>
      </c>
      <c r="D4606">
        <f t="shared" si="74"/>
        <v>67.129411764705878</v>
      </c>
      <c r="E4606" s="171">
        <v>-5.8369098712446939E-3</v>
      </c>
    </row>
    <row r="4607" spans="2:5">
      <c r="B4607" t="s">
        <v>5989</v>
      </c>
      <c r="C4607">
        <v>1.7</v>
      </c>
      <c r="D4607">
        <f t="shared" si="74"/>
        <v>0</v>
      </c>
      <c r="E4607" s="171">
        <v>-5.8479532163742748E-3</v>
      </c>
    </row>
    <row r="4608" spans="2:5">
      <c r="B4608" t="s">
        <v>6005</v>
      </c>
      <c r="C4608">
        <v>1.7</v>
      </c>
      <c r="D4608">
        <f t="shared" si="74"/>
        <v>0</v>
      </c>
      <c r="E4608" s="171">
        <v>-5.8479532163742748E-3</v>
      </c>
    </row>
    <row r="4609" spans="2:5">
      <c r="B4609" t="s">
        <v>6008</v>
      </c>
      <c r="C4609">
        <v>1.7</v>
      </c>
      <c r="D4609">
        <f t="shared" si="74"/>
        <v>0</v>
      </c>
      <c r="E4609" s="171">
        <v>-5.8479532163742748E-3</v>
      </c>
    </row>
    <row r="4610" spans="2:5">
      <c r="B4610" t="s">
        <v>6590</v>
      </c>
      <c r="C4610">
        <v>1.7</v>
      </c>
      <c r="D4610">
        <f t="shared" si="74"/>
        <v>0</v>
      </c>
      <c r="E4610" s="171">
        <v>-5.8479532163742748E-3</v>
      </c>
    </row>
    <row r="4611" spans="2:5">
      <c r="B4611" t="s">
        <v>6816</v>
      </c>
      <c r="C4611">
        <v>1.7</v>
      </c>
      <c r="D4611">
        <f t="shared" ref="D4611:D4674" si="75">(C4611-C4612)/C4612</f>
        <v>-0.98908927539952518</v>
      </c>
      <c r="E4611" s="171">
        <v>-5.8479532163742748E-3</v>
      </c>
    </row>
    <row r="4612" spans="2:5">
      <c r="B4612" t="s">
        <v>412</v>
      </c>
      <c r="C4612">
        <v>155.81</v>
      </c>
      <c r="D4612">
        <f t="shared" si="75"/>
        <v>8.2031896042528061</v>
      </c>
      <c r="E4612" s="171">
        <v>-5.8699674599629144E-3</v>
      </c>
    </row>
    <row r="4613" spans="2:5">
      <c r="B4613" t="s">
        <v>2400</v>
      </c>
      <c r="C4613">
        <v>16.93</v>
      </c>
      <c r="D4613">
        <f t="shared" si="75"/>
        <v>9.0177514792899416</v>
      </c>
      <c r="E4613" s="171">
        <v>-5.8719906048151152E-3</v>
      </c>
    </row>
    <row r="4614" spans="2:5">
      <c r="B4614" t="s">
        <v>5978</v>
      </c>
      <c r="C4614">
        <v>1.69</v>
      </c>
      <c r="D4614">
        <f t="shared" si="75"/>
        <v>0</v>
      </c>
      <c r="E4614" s="171">
        <v>-5.8823529411764757E-3</v>
      </c>
    </row>
    <row r="4615" spans="2:5">
      <c r="B4615" t="s">
        <v>5988</v>
      </c>
      <c r="C4615">
        <v>1.69</v>
      </c>
      <c r="D4615">
        <f t="shared" si="75"/>
        <v>0</v>
      </c>
      <c r="E4615" s="171">
        <v>-5.8823529411764757E-3</v>
      </c>
    </row>
    <row r="4616" spans="2:5">
      <c r="B4616" t="s">
        <v>6017</v>
      </c>
      <c r="C4616">
        <v>1.69</v>
      </c>
      <c r="D4616">
        <f t="shared" si="75"/>
        <v>0</v>
      </c>
      <c r="E4616" s="171">
        <v>-5.8823529411764757E-3</v>
      </c>
    </row>
    <row r="4617" spans="2:5">
      <c r="B4617" t="s">
        <v>6076</v>
      </c>
      <c r="C4617">
        <v>1.69</v>
      </c>
      <c r="D4617">
        <f t="shared" si="75"/>
        <v>-0.88874259381171827</v>
      </c>
      <c r="E4617" s="171">
        <v>-5.8823529411764757E-3</v>
      </c>
    </row>
    <row r="4618" spans="2:5">
      <c r="B4618" t="s">
        <v>5078</v>
      </c>
      <c r="C4618">
        <v>15.19</v>
      </c>
      <c r="D4618">
        <f t="shared" si="75"/>
        <v>-0.24801980198019802</v>
      </c>
      <c r="E4618" s="171">
        <v>-5.890052356020933E-3</v>
      </c>
    </row>
    <row r="4619" spans="2:5">
      <c r="B4619" t="s">
        <v>1896</v>
      </c>
      <c r="C4619">
        <v>20.2</v>
      </c>
      <c r="D4619">
        <f t="shared" si="75"/>
        <v>0.71622769753610871</v>
      </c>
      <c r="E4619" s="171">
        <v>-5.9055118110236705E-3</v>
      </c>
    </row>
    <row r="4620" spans="2:5">
      <c r="B4620" t="s">
        <v>4302</v>
      </c>
      <c r="C4620">
        <v>11.77</v>
      </c>
      <c r="D4620">
        <f t="shared" si="75"/>
        <v>6.0059523809523814</v>
      </c>
      <c r="E4620" s="171">
        <v>-5.9121621621621859E-3</v>
      </c>
    </row>
    <row r="4621" spans="2:5">
      <c r="B4621" t="s">
        <v>6330</v>
      </c>
      <c r="C4621">
        <v>1.68</v>
      </c>
      <c r="D4621">
        <f t="shared" si="75"/>
        <v>-0.98550599603140365</v>
      </c>
      <c r="E4621" s="171">
        <v>-5.9171597633136145E-3</v>
      </c>
    </row>
    <row r="4622" spans="2:5">
      <c r="B4622" t="s">
        <v>803</v>
      </c>
      <c r="C4622">
        <v>115.91</v>
      </c>
      <c r="D4622">
        <f t="shared" si="75"/>
        <v>5.9117471675611215</v>
      </c>
      <c r="E4622" s="171">
        <v>-5.9176672384219364E-3</v>
      </c>
    </row>
    <row r="4623" spans="2:5">
      <c r="B4623" t="s">
        <v>4003</v>
      </c>
      <c r="C4623">
        <v>16.77</v>
      </c>
      <c r="D4623">
        <f t="shared" si="75"/>
        <v>-8.9082020640956036E-2</v>
      </c>
      <c r="E4623" s="171">
        <v>-5.927682276230078E-3</v>
      </c>
    </row>
    <row r="4624" spans="2:5">
      <c r="B4624" t="s">
        <v>1865</v>
      </c>
      <c r="C4624">
        <v>18.41</v>
      </c>
      <c r="D4624">
        <f t="shared" si="75"/>
        <v>0.2240691489361703</v>
      </c>
      <c r="E4624" s="171">
        <v>-5.939524838012928E-3</v>
      </c>
    </row>
    <row r="4625" spans="2:5">
      <c r="B4625" t="s">
        <v>3611</v>
      </c>
      <c r="C4625">
        <v>15.04</v>
      </c>
      <c r="D4625">
        <f t="shared" si="75"/>
        <v>8.0059880239520957</v>
      </c>
      <c r="E4625" s="171">
        <v>-5.9484467944482238E-3</v>
      </c>
    </row>
    <row r="4626" spans="2:5">
      <c r="B4626" t="s">
        <v>6024</v>
      </c>
      <c r="C4626">
        <v>1.67</v>
      </c>
      <c r="D4626">
        <f t="shared" si="75"/>
        <v>0</v>
      </c>
      <c r="E4626" s="171">
        <v>-5.9523809523809581E-3</v>
      </c>
    </row>
    <row r="4627" spans="2:5">
      <c r="B4627" t="s">
        <v>6436</v>
      </c>
      <c r="C4627">
        <v>1.67</v>
      </c>
      <c r="D4627">
        <f t="shared" si="75"/>
        <v>-0.98647335169285599</v>
      </c>
      <c r="E4627" s="171">
        <v>-5.9523809523809581E-3</v>
      </c>
    </row>
    <row r="4628" spans="2:5">
      <c r="B4628" t="s">
        <v>741</v>
      </c>
      <c r="C4628">
        <v>123.46</v>
      </c>
      <c r="D4628">
        <f t="shared" si="75"/>
        <v>5.7317339149400217</v>
      </c>
      <c r="E4628" s="171">
        <v>-5.95813204508864E-3</v>
      </c>
    </row>
    <row r="4629" spans="2:5">
      <c r="B4629" t="s">
        <v>3779</v>
      </c>
      <c r="C4629">
        <v>18.34</v>
      </c>
      <c r="D4629">
        <f t="shared" si="75"/>
        <v>0.37584396099024753</v>
      </c>
      <c r="E4629" s="171">
        <v>-5.9620596205961756E-3</v>
      </c>
    </row>
    <row r="4630" spans="2:5">
      <c r="B4630" t="s">
        <v>2512</v>
      </c>
      <c r="C4630">
        <v>13.33</v>
      </c>
      <c r="D4630">
        <f t="shared" si="75"/>
        <v>-0.85963988627987786</v>
      </c>
      <c r="E4630" s="171">
        <v>-5.9656972408650318E-3</v>
      </c>
    </row>
    <row r="4631" spans="2:5">
      <c r="B4631" t="s">
        <v>1013</v>
      </c>
      <c r="C4631">
        <v>94.97</v>
      </c>
      <c r="D4631">
        <f t="shared" si="75"/>
        <v>10.400960384153661</v>
      </c>
      <c r="E4631" s="171">
        <v>-5.9660875026167817E-3</v>
      </c>
    </row>
    <row r="4632" spans="2:5">
      <c r="B4632" t="s">
        <v>5172</v>
      </c>
      <c r="C4632">
        <v>8.33</v>
      </c>
      <c r="D4632">
        <f t="shared" si="75"/>
        <v>0.25075075075075076</v>
      </c>
      <c r="E4632" s="171">
        <v>-5.9665871121719217E-3</v>
      </c>
    </row>
    <row r="4633" spans="2:5">
      <c r="B4633" t="s">
        <v>5478</v>
      </c>
      <c r="C4633">
        <v>6.66</v>
      </c>
      <c r="D4633">
        <f t="shared" si="75"/>
        <v>-0.6658304064224787</v>
      </c>
      <c r="E4633" s="171">
        <v>-5.9701492537313485E-3</v>
      </c>
    </row>
    <row r="4634" spans="2:5">
      <c r="B4634" t="s">
        <v>3933</v>
      </c>
      <c r="C4634">
        <v>19.93</v>
      </c>
      <c r="D4634">
        <f t="shared" si="75"/>
        <v>11.006024096385543</v>
      </c>
      <c r="E4634" s="171">
        <v>-5.98503740648384E-3</v>
      </c>
    </row>
    <row r="4635" spans="2:5">
      <c r="B4635" t="s">
        <v>6468</v>
      </c>
      <c r="C4635">
        <v>1.66</v>
      </c>
      <c r="D4635">
        <f t="shared" si="75"/>
        <v>0</v>
      </c>
      <c r="E4635" s="171">
        <v>-5.988023952095814E-3</v>
      </c>
    </row>
    <row r="4636" spans="2:5">
      <c r="B4636" t="s">
        <v>7117</v>
      </c>
      <c r="C4636">
        <v>1.66</v>
      </c>
      <c r="D4636">
        <f t="shared" si="75"/>
        <v>0</v>
      </c>
      <c r="E4636" s="171">
        <v>-5.988023952095814E-3</v>
      </c>
    </row>
    <row r="4637" spans="2:5">
      <c r="B4637" t="s">
        <v>7182</v>
      </c>
      <c r="C4637">
        <v>1.66</v>
      </c>
      <c r="D4637">
        <f t="shared" si="75"/>
        <v>-0.8571428571428571</v>
      </c>
      <c r="E4637" s="171">
        <v>-5.988023952095814E-3</v>
      </c>
    </row>
    <row r="4638" spans="2:5">
      <c r="B4638" t="s">
        <v>4935</v>
      </c>
      <c r="C4638">
        <v>11.62</v>
      </c>
      <c r="D4638">
        <f t="shared" si="75"/>
        <v>-0.56134390335975837</v>
      </c>
      <c r="E4638" s="171">
        <v>-5.988023952095833E-3</v>
      </c>
    </row>
    <row r="4639" spans="2:5">
      <c r="B4639" t="s">
        <v>4656</v>
      </c>
      <c r="C4639">
        <v>26.49</v>
      </c>
      <c r="D4639">
        <f t="shared" si="75"/>
        <v>1.0007552870090632</v>
      </c>
      <c r="E4639" s="171">
        <v>-6.0037523452157659E-3</v>
      </c>
    </row>
    <row r="4640" spans="2:5">
      <c r="B4640" t="s">
        <v>3494</v>
      </c>
      <c r="C4640">
        <v>13.24</v>
      </c>
      <c r="D4640">
        <f t="shared" si="75"/>
        <v>-0.89730065156686323</v>
      </c>
      <c r="E4640" s="171">
        <v>-6.0060060060060112E-3</v>
      </c>
    </row>
    <row r="4641" spans="2:5">
      <c r="B4641" t="s">
        <v>456</v>
      </c>
      <c r="C4641">
        <v>128.91999999999999</v>
      </c>
      <c r="D4641">
        <f t="shared" si="75"/>
        <v>77.133333333333326</v>
      </c>
      <c r="E4641" s="171">
        <v>-6.0138781804163549E-3</v>
      </c>
    </row>
    <row r="4642" spans="2:5">
      <c r="B4642" t="s">
        <v>5976</v>
      </c>
      <c r="C4642">
        <v>1.65</v>
      </c>
      <c r="D4642">
        <f t="shared" si="75"/>
        <v>-0.990287261596421</v>
      </c>
      <c r="E4642" s="171">
        <v>-6.0240963855421742E-3</v>
      </c>
    </row>
    <row r="4643" spans="2:5">
      <c r="B4643" t="s">
        <v>624</v>
      </c>
      <c r="C4643">
        <v>169.88</v>
      </c>
      <c r="D4643">
        <f t="shared" si="75"/>
        <v>16.176946410515672</v>
      </c>
      <c r="E4643" s="171">
        <v>-6.026563688491025E-3</v>
      </c>
    </row>
    <row r="4644" spans="2:5">
      <c r="B4644" t="s">
        <v>3340</v>
      </c>
      <c r="C4644">
        <v>9.89</v>
      </c>
      <c r="D4644">
        <f t="shared" si="75"/>
        <v>-0.49949392712550611</v>
      </c>
      <c r="E4644" s="171">
        <v>-6.0301507537687165E-3</v>
      </c>
    </row>
    <row r="4645" spans="2:5">
      <c r="B4645" t="s">
        <v>3957</v>
      </c>
      <c r="C4645">
        <v>19.760000000000002</v>
      </c>
      <c r="D4645">
        <f t="shared" si="75"/>
        <v>0.5003796507213365</v>
      </c>
      <c r="E4645" s="171">
        <v>-6.0362173038228089E-3</v>
      </c>
    </row>
    <row r="4646" spans="2:5">
      <c r="B4646" t="s">
        <v>3177</v>
      </c>
      <c r="C4646">
        <v>13.17</v>
      </c>
      <c r="D4646">
        <f t="shared" si="75"/>
        <v>-0.38400374181478014</v>
      </c>
      <c r="E4646" s="171">
        <v>-6.0377358490566095E-3</v>
      </c>
    </row>
    <row r="4647" spans="2:5">
      <c r="B4647" t="s">
        <v>2083</v>
      </c>
      <c r="C4647">
        <v>21.38</v>
      </c>
      <c r="D4647">
        <f t="shared" si="75"/>
        <v>12.036585365853659</v>
      </c>
      <c r="E4647" s="171">
        <v>-6.0437006043701788E-3</v>
      </c>
    </row>
    <row r="4648" spans="2:5">
      <c r="B4648" t="s">
        <v>5975</v>
      </c>
      <c r="C4648">
        <v>1.64</v>
      </c>
      <c r="D4648">
        <f t="shared" si="75"/>
        <v>0</v>
      </c>
      <c r="E4648" s="171">
        <v>-6.0606060606060667E-3</v>
      </c>
    </row>
    <row r="4649" spans="2:5">
      <c r="B4649" t="s">
        <v>5995</v>
      </c>
      <c r="C4649">
        <v>1.64</v>
      </c>
      <c r="D4649">
        <f t="shared" si="75"/>
        <v>0</v>
      </c>
      <c r="E4649" s="171">
        <v>-6.0606060606060667E-3</v>
      </c>
    </row>
    <row r="4650" spans="2:5">
      <c r="B4650" t="s">
        <v>5997</v>
      </c>
      <c r="C4650">
        <v>1.64</v>
      </c>
      <c r="D4650">
        <f t="shared" si="75"/>
        <v>0</v>
      </c>
      <c r="E4650" s="171">
        <v>-6.0606060606060667E-3</v>
      </c>
    </row>
    <row r="4651" spans="2:5">
      <c r="B4651" t="s">
        <v>6097</v>
      </c>
      <c r="C4651">
        <v>1.64</v>
      </c>
      <c r="D4651">
        <f t="shared" si="75"/>
        <v>-0.98977683580600928</v>
      </c>
      <c r="E4651" s="171">
        <v>-6.0606060606060667E-3</v>
      </c>
    </row>
    <row r="4652" spans="2:5">
      <c r="B4652" t="s">
        <v>655</v>
      </c>
      <c r="C4652">
        <v>160.41999999999999</v>
      </c>
      <c r="D4652">
        <f t="shared" si="75"/>
        <v>15.336048879837065</v>
      </c>
      <c r="E4652" s="171">
        <v>-6.0718711276333218E-3</v>
      </c>
    </row>
    <row r="4653" spans="2:5">
      <c r="B4653" t="s">
        <v>4902</v>
      </c>
      <c r="C4653">
        <v>9.82</v>
      </c>
      <c r="D4653">
        <f t="shared" si="75"/>
        <v>-0.94434999433299338</v>
      </c>
      <c r="E4653" s="171">
        <v>-6.072874493927175E-3</v>
      </c>
    </row>
    <row r="4654" spans="2:5">
      <c r="B4654" t="s">
        <v>605</v>
      </c>
      <c r="C4654">
        <v>176.46</v>
      </c>
      <c r="D4654">
        <f t="shared" si="75"/>
        <v>107.25766871165645</v>
      </c>
      <c r="E4654" s="171">
        <v>-6.0831361946602691E-3</v>
      </c>
    </row>
    <row r="4655" spans="2:5">
      <c r="B4655" t="s">
        <v>6671</v>
      </c>
      <c r="C4655">
        <v>1.63</v>
      </c>
      <c r="D4655">
        <f t="shared" si="75"/>
        <v>-0.85714285714285721</v>
      </c>
      <c r="E4655" s="171">
        <v>-6.0975609756097615E-3</v>
      </c>
    </row>
    <row r="4656" spans="2:5">
      <c r="B4656" t="s">
        <v>3383</v>
      </c>
      <c r="C4656">
        <v>11.41</v>
      </c>
      <c r="D4656">
        <f t="shared" si="75"/>
        <v>-0.9099091985787604</v>
      </c>
      <c r="E4656" s="171">
        <v>-6.0975609756097806E-3</v>
      </c>
    </row>
    <row r="4657" spans="2:5">
      <c r="B4657" t="s">
        <v>732</v>
      </c>
      <c r="C4657">
        <v>126.65</v>
      </c>
      <c r="D4657">
        <f t="shared" si="75"/>
        <v>4.5743838028169019</v>
      </c>
      <c r="E4657" s="171">
        <v>-6.1210076120222952E-3</v>
      </c>
    </row>
    <row r="4658" spans="2:5">
      <c r="B4658" t="s">
        <v>2012</v>
      </c>
      <c r="C4658">
        <v>22.72</v>
      </c>
      <c r="D4658">
        <f t="shared" si="75"/>
        <v>0.27497194163860822</v>
      </c>
      <c r="E4658" s="171">
        <v>-6.1242344706911884E-3</v>
      </c>
    </row>
    <row r="4659" spans="2:5">
      <c r="B4659" t="s">
        <v>1552</v>
      </c>
      <c r="C4659">
        <v>17.82</v>
      </c>
      <c r="D4659">
        <f t="shared" si="75"/>
        <v>0.37925696594427249</v>
      </c>
      <c r="E4659" s="171">
        <v>-6.1349693251533423E-3</v>
      </c>
    </row>
    <row r="4660" spans="2:5">
      <c r="B4660" t="s">
        <v>3535</v>
      </c>
      <c r="C4660">
        <v>12.92</v>
      </c>
      <c r="D4660">
        <f t="shared" si="75"/>
        <v>-0.10896551724137932</v>
      </c>
      <c r="E4660" s="171">
        <v>-6.153846153846159E-3</v>
      </c>
    </row>
    <row r="4661" spans="2:5">
      <c r="B4661" t="s">
        <v>3742</v>
      </c>
      <c r="C4661">
        <v>14.5</v>
      </c>
      <c r="D4661">
        <f t="shared" si="75"/>
        <v>8.0062111801242235</v>
      </c>
      <c r="E4661" s="171">
        <v>-6.1686086360520807E-3</v>
      </c>
    </row>
    <row r="4662" spans="2:5">
      <c r="B4662" t="s">
        <v>6471</v>
      </c>
      <c r="C4662">
        <v>1.61</v>
      </c>
      <c r="D4662">
        <f t="shared" si="75"/>
        <v>-0.89993784959602241</v>
      </c>
      <c r="E4662" s="171">
        <v>-6.1728395061728444E-3</v>
      </c>
    </row>
    <row r="4663" spans="2:5">
      <c r="B4663" t="s">
        <v>4013</v>
      </c>
      <c r="C4663">
        <v>16.09</v>
      </c>
      <c r="D4663">
        <f t="shared" si="75"/>
        <v>-0.89236738243360758</v>
      </c>
      <c r="E4663" s="171">
        <v>-6.1766522544781603E-3</v>
      </c>
    </row>
    <row r="4664" spans="2:5">
      <c r="B4664" t="s">
        <v>669</v>
      </c>
      <c r="C4664">
        <v>149.49</v>
      </c>
      <c r="D4664">
        <f t="shared" si="75"/>
        <v>5.2235636969192347</v>
      </c>
      <c r="E4664" s="171">
        <v>-6.1826884722774797E-3</v>
      </c>
    </row>
    <row r="4665" spans="2:5">
      <c r="B4665" t="s">
        <v>2021</v>
      </c>
      <c r="C4665">
        <v>24.02</v>
      </c>
      <c r="D4665">
        <f t="shared" si="75"/>
        <v>-0.53095098613552039</v>
      </c>
      <c r="E4665" s="171">
        <v>-6.2060405461316559E-3</v>
      </c>
    </row>
    <row r="4666" spans="2:5">
      <c r="B4666" t="s">
        <v>1201</v>
      </c>
      <c r="C4666">
        <v>51.21</v>
      </c>
      <c r="D4666">
        <f t="shared" si="75"/>
        <v>31.006249999999998</v>
      </c>
      <c r="E4666" s="171">
        <v>-6.2099747719774941E-3</v>
      </c>
    </row>
    <row r="4667" spans="2:5">
      <c r="B4667" t="s">
        <v>6325</v>
      </c>
      <c r="C4667">
        <v>1.6</v>
      </c>
      <c r="D4667">
        <f t="shared" si="75"/>
        <v>-0.85714285714285721</v>
      </c>
      <c r="E4667" s="171">
        <v>-6.2111801242236073E-3</v>
      </c>
    </row>
    <row r="4668" spans="2:5">
      <c r="B4668" t="s">
        <v>2631</v>
      </c>
      <c r="C4668">
        <v>11.2</v>
      </c>
      <c r="D4668">
        <f t="shared" si="75"/>
        <v>-0.90410958904109584</v>
      </c>
      <c r="E4668" s="171">
        <v>-6.2111801242236281E-3</v>
      </c>
    </row>
    <row r="4669" spans="2:5">
      <c r="B4669" t="s">
        <v>759</v>
      </c>
      <c r="C4669">
        <v>116.8</v>
      </c>
      <c r="D4669">
        <f t="shared" si="75"/>
        <v>6.008349972771819E-2</v>
      </c>
      <c r="E4669" s="171">
        <v>-6.2111801242236359E-3</v>
      </c>
    </row>
    <row r="4670" spans="2:5">
      <c r="B4670" t="s">
        <v>839</v>
      </c>
      <c r="C4670">
        <v>110.18</v>
      </c>
      <c r="D4670">
        <f t="shared" si="75"/>
        <v>7.6280344557556781</v>
      </c>
      <c r="E4670" s="171">
        <v>-6.2235050058627017E-3</v>
      </c>
    </row>
    <row r="4671" spans="2:5">
      <c r="B4671" t="s">
        <v>1607</v>
      </c>
      <c r="C4671">
        <v>12.77</v>
      </c>
      <c r="D4671">
        <f t="shared" si="75"/>
        <v>-0.27194982896237169</v>
      </c>
      <c r="E4671" s="171">
        <v>-6.2256809338521457E-3</v>
      </c>
    </row>
    <row r="4672" spans="2:5">
      <c r="B4672" t="s">
        <v>1686</v>
      </c>
      <c r="C4672">
        <v>17.54</v>
      </c>
      <c r="D4672">
        <f t="shared" si="75"/>
        <v>0</v>
      </c>
      <c r="E4672" s="171">
        <v>-6.2322946175637078E-3</v>
      </c>
    </row>
    <row r="4673" spans="2:5">
      <c r="B4673" t="s">
        <v>2352</v>
      </c>
      <c r="C4673">
        <v>17.54</v>
      </c>
      <c r="D4673">
        <f t="shared" si="75"/>
        <v>1.7133066818959212E-3</v>
      </c>
      <c r="E4673" s="171">
        <v>-6.2322946175637078E-3</v>
      </c>
    </row>
    <row r="4674" spans="2:5">
      <c r="B4674" t="s">
        <v>1545</v>
      </c>
      <c r="C4674">
        <v>17.510000000000002</v>
      </c>
      <c r="D4674">
        <f t="shared" si="75"/>
        <v>10.012578616352203</v>
      </c>
      <c r="E4674" s="171">
        <v>-6.2429057888762447E-3</v>
      </c>
    </row>
    <row r="4675" spans="2:5">
      <c r="B4675" t="s">
        <v>6090</v>
      </c>
      <c r="C4675">
        <v>1.59</v>
      </c>
      <c r="D4675">
        <f t="shared" ref="D4675:D4738" si="76">(C4675-C4676)/C4676</f>
        <v>0</v>
      </c>
      <c r="E4675" s="171">
        <v>-6.2500000000000056E-3</v>
      </c>
    </row>
    <row r="4676" spans="2:5">
      <c r="B4676" t="s">
        <v>6584</v>
      </c>
      <c r="C4676">
        <v>1.59</v>
      </c>
      <c r="D4676">
        <f t="shared" si="76"/>
        <v>-0.98627772503667899</v>
      </c>
      <c r="E4676" s="171">
        <v>-6.2500000000000056E-3</v>
      </c>
    </row>
    <row r="4677" spans="2:5">
      <c r="B4677" t="s">
        <v>817</v>
      </c>
      <c r="C4677">
        <v>115.87</v>
      </c>
      <c r="D4677">
        <f t="shared" si="76"/>
        <v>9.4387387387387403</v>
      </c>
      <c r="E4677" s="171">
        <v>-6.2607204116637205E-3</v>
      </c>
    </row>
    <row r="4678" spans="2:5">
      <c r="B4678" t="s">
        <v>1625</v>
      </c>
      <c r="C4678">
        <v>11.1</v>
      </c>
      <c r="D4678">
        <f t="shared" si="76"/>
        <v>2.501577287066246</v>
      </c>
      <c r="E4678" s="171">
        <v>-6.266786034019721E-3</v>
      </c>
    </row>
    <row r="4679" spans="2:5">
      <c r="B4679" t="s">
        <v>7633</v>
      </c>
      <c r="C4679">
        <v>3.17</v>
      </c>
      <c r="D4679">
        <f t="shared" si="76"/>
        <v>1.0063291139240504</v>
      </c>
      <c r="E4679" s="171">
        <v>-6.269592476489034E-3</v>
      </c>
    </row>
    <row r="4680" spans="2:5">
      <c r="B4680" t="s">
        <v>7091</v>
      </c>
      <c r="C4680">
        <v>1.58</v>
      </c>
      <c r="D4680">
        <f t="shared" si="76"/>
        <v>0</v>
      </c>
      <c r="E4680" s="171">
        <v>-6.2893081761006345E-3</v>
      </c>
    </row>
    <row r="4681" spans="2:5">
      <c r="B4681" t="s">
        <v>7254</v>
      </c>
      <c r="C4681">
        <v>1.58</v>
      </c>
      <c r="D4681">
        <f t="shared" si="76"/>
        <v>-0.98590669877798587</v>
      </c>
      <c r="E4681" s="171">
        <v>-6.2893081761006345E-3</v>
      </c>
    </row>
    <row r="4682" spans="2:5">
      <c r="B4682" t="s">
        <v>954</v>
      </c>
      <c r="C4682">
        <v>112.11</v>
      </c>
      <c r="D4682">
        <f t="shared" si="76"/>
        <v>6.1000633312222927</v>
      </c>
      <c r="E4682" s="171">
        <v>-6.2932104236836893E-3</v>
      </c>
    </row>
    <row r="4683" spans="2:5">
      <c r="B4683" t="s">
        <v>4239</v>
      </c>
      <c r="C4683">
        <v>15.79</v>
      </c>
      <c r="D4683">
        <f t="shared" si="76"/>
        <v>0.25416997617156467</v>
      </c>
      <c r="E4683" s="171">
        <v>-6.2932662051605678E-3</v>
      </c>
    </row>
    <row r="4684" spans="2:5">
      <c r="B4684" t="s">
        <v>2906</v>
      </c>
      <c r="C4684">
        <v>12.59</v>
      </c>
      <c r="D4684">
        <f t="shared" si="76"/>
        <v>-0.10898796886058039</v>
      </c>
      <c r="E4684" s="171">
        <v>-6.3141278610891931E-3</v>
      </c>
    </row>
    <row r="4685" spans="2:5">
      <c r="B4685" t="s">
        <v>3108</v>
      </c>
      <c r="C4685">
        <v>14.13</v>
      </c>
      <c r="D4685">
        <f t="shared" si="76"/>
        <v>8</v>
      </c>
      <c r="E4685" s="171">
        <v>-6.3291139240506224E-3</v>
      </c>
    </row>
    <row r="4686" spans="2:5">
      <c r="B4686" t="s">
        <v>7253</v>
      </c>
      <c r="C4686">
        <v>1.57</v>
      </c>
      <c r="D4686">
        <f t="shared" si="76"/>
        <v>-0.92300147130946542</v>
      </c>
      <c r="E4686" s="171">
        <v>-6.329113924050638E-3</v>
      </c>
    </row>
    <row r="4687" spans="2:5">
      <c r="B4687" t="s">
        <v>1958</v>
      </c>
      <c r="C4687">
        <v>20.39</v>
      </c>
      <c r="D4687">
        <f t="shared" si="76"/>
        <v>-0.86016048282010837</v>
      </c>
      <c r="E4687" s="171">
        <v>-6.3352826510720767E-3</v>
      </c>
    </row>
    <row r="4688" spans="2:5">
      <c r="B4688" t="s">
        <v>664</v>
      </c>
      <c r="C4688">
        <v>145.81</v>
      </c>
      <c r="D4688">
        <f t="shared" si="76"/>
        <v>12.291704649042844</v>
      </c>
      <c r="E4688" s="171">
        <v>-6.3377402207987375E-3</v>
      </c>
    </row>
    <row r="4689" spans="2:5">
      <c r="B4689" t="s">
        <v>3678</v>
      </c>
      <c r="C4689">
        <v>10.97</v>
      </c>
      <c r="D4689">
        <f t="shared" si="76"/>
        <v>-0.12450119712689535</v>
      </c>
      <c r="E4689" s="171">
        <v>-6.3405797101447926E-3</v>
      </c>
    </row>
    <row r="4690" spans="2:5">
      <c r="B4690" t="s">
        <v>3401</v>
      </c>
      <c r="C4690">
        <v>12.53</v>
      </c>
      <c r="D4690">
        <f t="shared" si="76"/>
        <v>3.0031948881789132</v>
      </c>
      <c r="E4690" s="171">
        <v>-6.344171292624907E-3</v>
      </c>
    </row>
    <row r="4691" spans="2:5">
      <c r="B4691" t="s">
        <v>7630</v>
      </c>
      <c r="C4691">
        <v>3.13</v>
      </c>
      <c r="D4691">
        <f t="shared" si="76"/>
        <v>-0.71415525114155254</v>
      </c>
      <c r="E4691" s="171">
        <v>-6.3492063492063553E-3</v>
      </c>
    </row>
    <row r="4692" spans="2:5">
      <c r="B4692" t="s">
        <v>2573</v>
      </c>
      <c r="C4692">
        <v>10.95</v>
      </c>
      <c r="D4692">
        <f t="shared" si="76"/>
        <v>-0.63143722652305623</v>
      </c>
      <c r="E4692" s="171">
        <v>-6.3520871143375943E-3</v>
      </c>
    </row>
    <row r="4693" spans="2:5">
      <c r="B4693" t="s">
        <v>1410</v>
      </c>
      <c r="C4693">
        <v>29.71</v>
      </c>
      <c r="D4693">
        <f t="shared" si="76"/>
        <v>1.3768</v>
      </c>
      <c r="E4693" s="171">
        <v>-6.354515050167148E-3</v>
      </c>
    </row>
    <row r="4694" spans="2:5">
      <c r="B4694" t="s">
        <v>3533</v>
      </c>
      <c r="C4694">
        <v>12.5</v>
      </c>
      <c r="D4694">
        <f t="shared" si="76"/>
        <v>7.0128205128205119</v>
      </c>
      <c r="E4694" s="171">
        <v>-6.3593004769475414E-3</v>
      </c>
    </row>
    <row r="4695" spans="2:5">
      <c r="B4695" t="s">
        <v>6101</v>
      </c>
      <c r="C4695">
        <v>1.56</v>
      </c>
      <c r="D4695">
        <f t="shared" si="76"/>
        <v>0</v>
      </c>
      <c r="E4695" s="171">
        <v>-6.3694267515923622E-3</v>
      </c>
    </row>
    <row r="4696" spans="2:5">
      <c r="B4696" t="s">
        <v>7242</v>
      </c>
      <c r="C4696">
        <v>1.56</v>
      </c>
      <c r="D4696">
        <f t="shared" si="76"/>
        <v>-0.87489975942261422</v>
      </c>
      <c r="E4696" s="171">
        <v>-6.3694267515923622E-3</v>
      </c>
    </row>
    <row r="4697" spans="2:5">
      <c r="B4697" t="s">
        <v>2849</v>
      </c>
      <c r="C4697">
        <v>12.47</v>
      </c>
      <c r="D4697">
        <f t="shared" si="76"/>
        <v>-0.91751554438417782</v>
      </c>
      <c r="E4697" s="171">
        <v>-6.374501992031878E-3</v>
      </c>
    </row>
    <row r="4698" spans="2:5">
      <c r="B4698" t="s">
        <v>552</v>
      </c>
      <c r="C4698">
        <v>151.18</v>
      </c>
      <c r="D4698">
        <f t="shared" si="76"/>
        <v>15.168983957219254</v>
      </c>
      <c r="E4698" s="171">
        <v>-6.3752875451856643E-3</v>
      </c>
    </row>
    <row r="4699" spans="2:5">
      <c r="B4699" t="s">
        <v>4858</v>
      </c>
      <c r="C4699">
        <v>9.35</v>
      </c>
      <c r="D4699">
        <f t="shared" si="76"/>
        <v>-0.57110091743119273</v>
      </c>
      <c r="E4699" s="171">
        <v>-6.3761955366631769E-3</v>
      </c>
    </row>
    <row r="4700" spans="2:5">
      <c r="B4700" t="s">
        <v>2085</v>
      </c>
      <c r="C4700">
        <v>21.8</v>
      </c>
      <c r="D4700">
        <f t="shared" si="76"/>
        <v>6.0096463022508049</v>
      </c>
      <c r="E4700" s="171">
        <v>-6.3810391978122404E-3</v>
      </c>
    </row>
    <row r="4701" spans="2:5">
      <c r="B4701" t="s">
        <v>5778</v>
      </c>
      <c r="C4701">
        <v>3.11</v>
      </c>
      <c r="D4701">
        <f t="shared" si="76"/>
        <v>0</v>
      </c>
      <c r="E4701" s="171">
        <v>-6.3897763578274818E-3</v>
      </c>
    </row>
    <row r="4702" spans="2:5">
      <c r="B4702" t="s">
        <v>7641</v>
      </c>
      <c r="C4702">
        <v>3.11</v>
      </c>
      <c r="D4702">
        <f t="shared" si="76"/>
        <v>-0.97750614783740764</v>
      </c>
      <c r="E4702" s="171">
        <v>-6.3897763578274818E-3</v>
      </c>
    </row>
    <row r="4703" spans="2:5">
      <c r="B4703" t="s">
        <v>683</v>
      </c>
      <c r="C4703">
        <v>138.26</v>
      </c>
      <c r="D4703">
        <f t="shared" si="76"/>
        <v>28.733333333333327</v>
      </c>
      <c r="E4703" s="171">
        <v>-6.395975565936146E-3</v>
      </c>
    </row>
    <row r="4704" spans="2:5">
      <c r="B4704" t="s">
        <v>5535</v>
      </c>
      <c r="C4704">
        <v>4.6500000000000004</v>
      </c>
      <c r="D4704">
        <f t="shared" si="76"/>
        <v>2.0000000000000004</v>
      </c>
      <c r="E4704" s="171">
        <v>-6.4102564102562739E-3</v>
      </c>
    </row>
    <row r="4705" spans="2:5">
      <c r="B4705" t="s">
        <v>6560</v>
      </c>
      <c r="C4705">
        <v>1.55</v>
      </c>
      <c r="D4705">
        <f t="shared" si="76"/>
        <v>0</v>
      </c>
      <c r="E4705" s="171">
        <v>-6.4102564102564161E-3</v>
      </c>
    </row>
    <row r="4706" spans="2:5">
      <c r="B4706" t="s">
        <v>7094</v>
      </c>
      <c r="C4706">
        <v>1.55</v>
      </c>
      <c r="D4706">
        <f t="shared" si="76"/>
        <v>-0.98998060762766638</v>
      </c>
      <c r="E4706" s="171">
        <v>-6.4102564102564161E-3</v>
      </c>
    </row>
    <row r="4707" spans="2:5">
      <c r="B4707" t="s">
        <v>558</v>
      </c>
      <c r="C4707">
        <v>154.69999999999999</v>
      </c>
      <c r="D4707">
        <f t="shared" si="76"/>
        <v>7.3351293103448274</v>
      </c>
      <c r="E4707" s="171">
        <v>-6.4226075786769435E-3</v>
      </c>
    </row>
    <row r="4708" spans="2:5">
      <c r="B4708" t="s">
        <v>3946</v>
      </c>
      <c r="C4708">
        <v>18.559999999999999</v>
      </c>
      <c r="D4708">
        <f t="shared" si="76"/>
        <v>5.3908355795137519E-4</v>
      </c>
      <c r="E4708" s="171">
        <v>-6.4239828693790687E-3</v>
      </c>
    </row>
    <row r="4709" spans="2:5">
      <c r="B4709" t="s">
        <v>4126</v>
      </c>
      <c r="C4709">
        <v>18.55</v>
      </c>
      <c r="D4709">
        <f t="shared" si="76"/>
        <v>5.0032362459546933</v>
      </c>
      <c r="E4709" s="171">
        <v>-6.4274236743439199E-3</v>
      </c>
    </row>
    <row r="4710" spans="2:5">
      <c r="B4710" t="s">
        <v>5777</v>
      </c>
      <c r="C4710">
        <v>3.09</v>
      </c>
      <c r="D4710">
        <f t="shared" si="76"/>
        <v>-0.66666666666666663</v>
      </c>
      <c r="E4710" s="171">
        <v>-6.4308681672025783E-3</v>
      </c>
    </row>
    <row r="4711" spans="2:5">
      <c r="B4711" t="s">
        <v>5376</v>
      </c>
      <c r="C4711">
        <v>9.27</v>
      </c>
      <c r="D4711">
        <f t="shared" si="76"/>
        <v>-0.76877026689947625</v>
      </c>
      <c r="E4711" s="171">
        <v>-6.4308681672026252E-3</v>
      </c>
    </row>
    <row r="4712" spans="2:5">
      <c r="B4712" t="s">
        <v>1381</v>
      </c>
      <c r="C4712">
        <v>40.090000000000003</v>
      </c>
      <c r="D4712">
        <f t="shared" si="76"/>
        <v>1.0004990019960083</v>
      </c>
      <c r="E4712" s="171">
        <v>-6.4436183395290706E-3</v>
      </c>
    </row>
    <row r="4713" spans="2:5">
      <c r="B4713" t="s">
        <v>3915</v>
      </c>
      <c r="C4713">
        <v>20.04</v>
      </c>
      <c r="D4713">
        <f t="shared" si="76"/>
        <v>0.18230088495575222</v>
      </c>
      <c r="E4713" s="171">
        <v>-6.4452156668320547E-3</v>
      </c>
    </row>
    <row r="4714" spans="2:5">
      <c r="B4714" t="s">
        <v>1733</v>
      </c>
      <c r="C4714">
        <v>16.95</v>
      </c>
      <c r="D4714">
        <f t="shared" si="76"/>
        <v>0.10136452241715391</v>
      </c>
      <c r="E4714" s="171">
        <v>-6.4478311840562392E-3</v>
      </c>
    </row>
    <row r="4715" spans="2:5">
      <c r="B4715" t="s">
        <v>4738</v>
      </c>
      <c r="C4715">
        <v>15.39</v>
      </c>
      <c r="D4715">
        <f t="shared" si="76"/>
        <v>-0.85064052795031053</v>
      </c>
      <c r="E4715" s="171">
        <v>-6.455777921239486E-3</v>
      </c>
    </row>
    <row r="4716" spans="2:5">
      <c r="B4716" t="s">
        <v>876</v>
      </c>
      <c r="C4716">
        <v>103.04</v>
      </c>
      <c r="D4716">
        <f t="shared" si="76"/>
        <v>-0.32960312296681837</v>
      </c>
      <c r="E4716" s="171">
        <v>-6.4603220518753019E-3</v>
      </c>
    </row>
    <row r="4717" spans="2:5">
      <c r="B4717" t="s">
        <v>557</v>
      </c>
      <c r="C4717">
        <v>153.69999999999999</v>
      </c>
      <c r="D4717">
        <f t="shared" si="76"/>
        <v>19.039113428943939</v>
      </c>
      <c r="E4717" s="171">
        <v>-6.4641241111829352E-3</v>
      </c>
    </row>
    <row r="4718" spans="2:5">
      <c r="B4718" t="s">
        <v>4343</v>
      </c>
      <c r="C4718">
        <v>7.67</v>
      </c>
      <c r="D4718">
        <f t="shared" si="76"/>
        <v>-0.70556621880998094</v>
      </c>
      <c r="E4718" s="171">
        <v>-6.4766839378238112E-3</v>
      </c>
    </row>
    <row r="4719" spans="2:5">
      <c r="B4719" t="s">
        <v>1467</v>
      </c>
      <c r="C4719">
        <v>26.05</v>
      </c>
      <c r="D4719">
        <f t="shared" si="76"/>
        <v>0.88905003625815826</v>
      </c>
      <c r="E4719" s="171">
        <v>-6.4836003051105323E-3</v>
      </c>
    </row>
    <row r="4720" spans="2:5">
      <c r="B4720" t="s">
        <v>3544</v>
      </c>
      <c r="C4720">
        <v>13.79</v>
      </c>
      <c r="D4720">
        <f t="shared" si="76"/>
        <v>8.0130718954248366</v>
      </c>
      <c r="E4720" s="171">
        <v>-6.4841498559078982E-3</v>
      </c>
    </row>
    <row r="4721" spans="2:5">
      <c r="B4721" t="s">
        <v>6149</v>
      </c>
      <c r="C4721">
        <v>1.53</v>
      </c>
      <c r="D4721">
        <f t="shared" si="76"/>
        <v>-0.83333333333333326</v>
      </c>
      <c r="E4721" s="171">
        <v>-6.4935064935064991E-3</v>
      </c>
    </row>
    <row r="4722" spans="2:5">
      <c r="B4722" t="s">
        <v>5379</v>
      </c>
      <c r="C4722">
        <v>9.18</v>
      </c>
      <c r="D4722">
        <f t="shared" si="76"/>
        <v>2.0098360655737704</v>
      </c>
      <c r="E4722" s="171">
        <v>-6.4935064935065468E-3</v>
      </c>
    </row>
    <row r="4723" spans="2:5">
      <c r="B4723" t="s">
        <v>7643</v>
      </c>
      <c r="C4723">
        <v>3.05</v>
      </c>
      <c r="D4723">
        <f t="shared" si="76"/>
        <v>-0.96964570063694266</v>
      </c>
      <c r="E4723" s="171">
        <v>-6.5146579804560324E-3</v>
      </c>
    </row>
    <row r="4724" spans="2:5">
      <c r="B4724" t="s">
        <v>994</v>
      </c>
      <c r="C4724">
        <v>100.48</v>
      </c>
      <c r="D4724">
        <f t="shared" si="76"/>
        <v>3.405085488820693</v>
      </c>
      <c r="E4724" s="171">
        <v>-6.5256080680244867E-3</v>
      </c>
    </row>
    <row r="4725" spans="2:5">
      <c r="B4725" t="s">
        <v>2289</v>
      </c>
      <c r="C4725">
        <v>22.81</v>
      </c>
      <c r="D4725">
        <f t="shared" si="76"/>
        <v>14.006578947368419</v>
      </c>
      <c r="E4725" s="171">
        <v>-6.5331010452962602E-3</v>
      </c>
    </row>
    <row r="4726" spans="2:5">
      <c r="B4726" t="s">
        <v>6104</v>
      </c>
      <c r="C4726">
        <v>1.52</v>
      </c>
      <c r="D4726">
        <f t="shared" si="76"/>
        <v>0</v>
      </c>
      <c r="E4726" s="171">
        <v>-6.5359477124183061E-3</v>
      </c>
    </row>
    <row r="4727" spans="2:5">
      <c r="B4727" t="s">
        <v>7103</v>
      </c>
      <c r="C4727">
        <v>1.52</v>
      </c>
      <c r="D4727">
        <f t="shared" si="76"/>
        <v>0</v>
      </c>
      <c r="E4727" s="171">
        <v>-6.5359477124183061E-3</v>
      </c>
    </row>
    <row r="4728" spans="2:5">
      <c r="B4728" t="s">
        <v>7206</v>
      </c>
      <c r="C4728">
        <v>1.52</v>
      </c>
      <c r="D4728">
        <f t="shared" si="76"/>
        <v>0</v>
      </c>
      <c r="E4728" s="171">
        <v>-6.5359477124183061E-3</v>
      </c>
    </row>
    <row r="4729" spans="2:5">
      <c r="B4729" t="s">
        <v>7208</v>
      </c>
      <c r="C4729">
        <v>1.52</v>
      </c>
      <c r="D4729">
        <f t="shared" si="76"/>
        <v>0</v>
      </c>
      <c r="E4729" s="171">
        <v>-6.5359477124183061E-3</v>
      </c>
    </row>
    <row r="4730" spans="2:5">
      <c r="B4730" t="s">
        <v>7223</v>
      </c>
      <c r="C4730">
        <v>1.52</v>
      </c>
      <c r="D4730">
        <f t="shared" si="76"/>
        <v>-0.87479406919275127</v>
      </c>
      <c r="E4730" s="171">
        <v>-6.5359477124183061E-3</v>
      </c>
    </row>
    <row r="4731" spans="2:5">
      <c r="B4731" t="s">
        <v>4945</v>
      </c>
      <c r="C4731">
        <v>12.14</v>
      </c>
      <c r="D4731">
        <f t="shared" si="76"/>
        <v>-0.38375634517766494</v>
      </c>
      <c r="E4731" s="171">
        <v>-6.5466448445171905E-3</v>
      </c>
    </row>
    <row r="4732" spans="2:5">
      <c r="B4732" t="s">
        <v>1844</v>
      </c>
      <c r="C4732">
        <v>19.7</v>
      </c>
      <c r="D4732">
        <f t="shared" si="76"/>
        <v>0.44746509919177074</v>
      </c>
      <c r="E4732" s="171">
        <v>-6.5557236510337376E-3</v>
      </c>
    </row>
    <row r="4733" spans="2:5">
      <c r="B4733" t="s">
        <v>4809</v>
      </c>
      <c r="C4733">
        <v>13.61</v>
      </c>
      <c r="D4733">
        <f t="shared" si="76"/>
        <v>-0.18159951894167167</v>
      </c>
      <c r="E4733" s="171">
        <v>-6.5693430656934204E-3</v>
      </c>
    </row>
    <row r="4734" spans="2:5">
      <c r="B4734" t="s">
        <v>4021</v>
      </c>
      <c r="C4734">
        <v>16.63</v>
      </c>
      <c r="D4734">
        <f t="shared" si="76"/>
        <v>-8.2229580573951536E-2</v>
      </c>
      <c r="E4734" s="171">
        <v>-6.5710872162484729E-3</v>
      </c>
    </row>
    <row r="4735" spans="2:5">
      <c r="B4735" t="s">
        <v>3787</v>
      </c>
      <c r="C4735">
        <v>18.12</v>
      </c>
      <c r="D4735">
        <f t="shared" si="76"/>
        <v>11</v>
      </c>
      <c r="E4735" s="171">
        <v>-6.5789473684209126E-3</v>
      </c>
    </row>
    <row r="4736" spans="2:5">
      <c r="B4736" t="s">
        <v>7102</v>
      </c>
      <c r="C4736">
        <v>1.51</v>
      </c>
      <c r="D4736">
        <f t="shared" si="76"/>
        <v>-0.87437603993344426</v>
      </c>
      <c r="E4736" s="171">
        <v>-6.5789473684210583E-3</v>
      </c>
    </row>
    <row r="4737" spans="2:5">
      <c r="B4737" t="s">
        <v>4827</v>
      </c>
      <c r="C4737">
        <v>12.02</v>
      </c>
      <c r="D4737">
        <f t="shared" si="76"/>
        <v>0.33407325194228632</v>
      </c>
      <c r="E4737" s="171">
        <v>-6.6115702479338902E-3</v>
      </c>
    </row>
    <row r="4738" spans="2:5">
      <c r="B4738" t="s">
        <v>2701</v>
      </c>
      <c r="C4738">
        <v>9.01</v>
      </c>
      <c r="D4738">
        <f t="shared" si="76"/>
        <v>-0.53818554587391088</v>
      </c>
      <c r="E4738" s="171">
        <v>-6.6152149944873756E-3</v>
      </c>
    </row>
    <row r="4739" spans="2:5">
      <c r="B4739" t="s">
        <v>1838</v>
      </c>
      <c r="C4739">
        <v>19.510000000000002</v>
      </c>
      <c r="D4739">
        <f t="shared" ref="D4739:D4802" si="77">(C4739-C4740)/C4740</f>
        <v>0.18242424242424252</v>
      </c>
      <c r="E4739" s="171">
        <v>-6.6191446028512728E-3</v>
      </c>
    </row>
    <row r="4740" spans="2:5">
      <c r="B4740" t="s">
        <v>4032</v>
      </c>
      <c r="C4740">
        <v>16.5</v>
      </c>
      <c r="D4740">
        <f t="shared" si="77"/>
        <v>10</v>
      </c>
      <c r="E4740" s="171">
        <v>-6.6225165562913569E-3</v>
      </c>
    </row>
    <row r="4741" spans="2:5">
      <c r="B4741" t="s">
        <v>6556</v>
      </c>
      <c r="C4741">
        <v>1.5</v>
      </c>
      <c r="D4741">
        <f t="shared" si="77"/>
        <v>0</v>
      </c>
      <c r="E4741" s="171">
        <v>-6.6225165562913968E-3</v>
      </c>
    </row>
    <row r="4742" spans="2:5">
      <c r="B4742" t="s">
        <v>6606</v>
      </c>
      <c r="C4742">
        <v>1.5</v>
      </c>
      <c r="D4742">
        <f t="shared" si="77"/>
        <v>0</v>
      </c>
      <c r="E4742" s="171">
        <v>-6.6225165562913968E-3</v>
      </c>
    </row>
    <row r="4743" spans="2:5">
      <c r="B4743" t="s">
        <v>7213</v>
      </c>
      <c r="C4743">
        <v>1.5</v>
      </c>
      <c r="D4743">
        <f t="shared" si="77"/>
        <v>-0.87458193979933108</v>
      </c>
      <c r="E4743" s="171">
        <v>-6.6225165562913968E-3</v>
      </c>
    </row>
    <row r="4744" spans="2:5">
      <c r="B4744" t="s">
        <v>4949</v>
      </c>
      <c r="C4744">
        <v>11.96</v>
      </c>
      <c r="D4744">
        <f t="shared" si="77"/>
        <v>7.026845637583893</v>
      </c>
      <c r="E4744" s="171">
        <v>-6.6445182724251079E-3</v>
      </c>
    </row>
    <row r="4745" spans="2:5">
      <c r="B4745" t="s">
        <v>7194</v>
      </c>
      <c r="C4745">
        <v>1.49</v>
      </c>
      <c r="D4745">
        <f t="shared" si="77"/>
        <v>0</v>
      </c>
      <c r="E4745" s="171">
        <v>-6.6666666666666723E-3</v>
      </c>
    </row>
    <row r="4746" spans="2:5">
      <c r="B4746" t="s">
        <v>7198</v>
      </c>
      <c r="C4746">
        <v>1.49</v>
      </c>
      <c r="D4746">
        <f t="shared" si="77"/>
        <v>-0.83333333333333326</v>
      </c>
      <c r="E4746" s="171">
        <v>-6.6666666666666723E-3</v>
      </c>
    </row>
    <row r="4747" spans="2:5">
      <c r="B4747" t="s">
        <v>2656</v>
      </c>
      <c r="C4747">
        <v>8.94</v>
      </c>
      <c r="D4747">
        <f t="shared" si="77"/>
        <v>-0.14038461538461547</v>
      </c>
      <c r="E4747" s="171">
        <v>-6.6666666666667217E-3</v>
      </c>
    </row>
    <row r="4748" spans="2:5">
      <c r="B4748" t="s">
        <v>4908</v>
      </c>
      <c r="C4748">
        <v>10.4</v>
      </c>
      <c r="D4748">
        <f t="shared" si="77"/>
        <v>-0.41540191118605951</v>
      </c>
      <c r="E4748" s="171">
        <v>-6.6857688634193203E-3</v>
      </c>
    </row>
    <row r="4749" spans="2:5">
      <c r="B4749" t="s">
        <v>3830</v>
      </c>
      <c r="C4749">
        <v>17.79</v>
      </c>
      <c r="D4749">
        <f t="shared" si="77"/>
        <v>2.0050675675675675</v>
      </c>
      <c r="E4749" s="171">
        <v>-6.7001675041876603E-3</v>
      </c>
    </row>
    <row r="4750" spans="2:5">
      <c r="B4750" t="s">
        <v>5487</v>
      </c>
      <c r="C4750">
        <v>5.92</v>
      </c>
      <c r="D4750">
        <f t="shared" si="77"/>
        <v>2.9999999999999996</v>
      </c>
      <c r="E4750" s="171">
        <v>-6.7114093959731603E-3</v>
      </c>
    </row>
    <row r="4751" spans="2:5">
      <c r="B4751" t="s">
        <v>6973</v>
      </c>
      <c r="C4751">
        <v>1.48</v>
      </c>
      <c r="D4751">
        <f t="shared" si="77"/>
        <v>0</v>
      </c>
      <c r="E4751" s="171">
        <v>-6.7114093959731603E-3</v>
      </c>
    </row>
    <row r="4752" spans="2:5">
      <c r="B4752" t="s">
        <v>7196</v>
      </c>
      <c r="C4752">
        <v>1.48</v>
      </c>
      <c r="D4752">
        <f t="shared" si="77"/>
        <v>-0.98683742440412658</v>
      </c>
      <c r="E4752" s="171">
        <v>-6.7114093959731603E-3</v>
      </c>
    </row>
    <row r="4753" spans="2:5">
      <c r="B4753" t="s">
        <v>961</v>
      </c>
      <c r="C4753">
        <v>112.44</v>
      </c>
      <c r="D4753">
        <f t="shared" si="77"/>
        <v>3.4707753479125247</v>
      </c>
      <c r="E4753" s="171">
        <v>-6.7137809187279599E-3</v>
      </c>
    </row>
    <row r="4754" spans="2:5">
      <c r="B4754" t="s">
        <v>1474</v>
      </c>
      <c r="C4754">
        <v>25.15</v>
      </c>
      <c r="D4754">
        <f t="shared" si="77"/>
        <v>-0.79482786751509227</v>
      </c>
      <c r="E4754" s="171">
        <v>-6.7140600315956436E-3</v>
      </c>
    </row>
    <row r="4755" spans="2:5">
      <c r="B4755" t="s">
        <v>769</v>
      </c>
      <c r="C4755">
        <v>122.58</v>
      </c>
      <c r="D4755">
        <f t="shared" si="77"/>
        <v>8.2373775433308225</v>
      </c>
      <c r="E4755" s="171">
        <v>-6.7255489830645677E-3</v>
      </c>
    </row>
    <row r="4756" spans="2:5">
      <c r="B4756" t="s">
        <v>3485</v>
      </c>
      <c r="C4756">
        <v>13.27</v>
      </c>
      <c r="D4756">
        <f t="shared" si="77"/>
        <v>0</v>
      </c>
      <c r="E4756" s="171">
        <v>-6.7365269461077742E-3</v>
      </c>
    </row>
    <row r="4757" spans="2:5">
      <c r="B4757" t="s">
        <v>4786</v>
      </c>
      <c r="C4757">
        <v>13.27</v>
      </c>
      <c r="D4757">
        <f t="shared" si="77"/>
        <v>0.12648556876061123</v>
      </c>
      <c r="E4757" s="171">
        <v>-6.7365269461077742E-3</v>
      </c>
    </row>
    <row r="4758" spans="2:5">
      <c r="B4758" t="s">
        <v>2577</v>
      </c>
      <c r="C4758">
        <v>11.78</v>
      </c>
      <c r="D4758">
        <f t="shared" si="77"/>
        <v>7.0136054421768703</v>
      </c>
      <c r="E4758" s="171">
        <v>-6.7453625632377806E-3</v>
      </c>
    </row>
    <row r="4759" spans="2:5">
      <c r="B4759" t="s">
        <v>7109</v>
      </c>
      <c r="C4759">
        <v>1.47</v>
      </c>
      <c r="D4759">
        <f t="shared" si="77"/>
        <v>0</v>
      </c>
      <c r="E4759" s="171">
        <v>-6.7567567567567632E-3</v>
      </c>
    </row>
    <row r="4760" spans="2:5">
      <c r="B4760" t="s">
        <v>7203</v>
      </c>
      <c r="C4760">
        <v>1.47</v>
      </c>
      <c r="D4760">
        <f t="shared" si="77"/>
        <v>-0.83276450511945399</v>
      </c>
      <c r="E4760" s="171">
        <v>-6.7567567567567632E-3</v>
      </c>
    </row>
    <row r="4761" spans="2:5">
      <c r="B4761" t="s">
        <v>5147</v>
      </c>
      <c r="C4761">
        <v>8.7899999999999991</v>
      </c>
      <c r="D4761">
        <f t="shared" si="77"/>
        <v>-0.24935952177625972</v>
      </c>
      <c r="E4761" s="171">
        <v>-6.7796610169492087E-3</v>
      </c>
    </row>
    <row r="4762" spans="2:5">
      <c r="B4762" t="s">
        <v>2591</v>
      </c>
      <c r="C4762">
        <v>11.71</v>
      </c>
      <c r="D4762">
        <f t="shared" si="77"/>
        <v>-0.42738386308068455</v>
      </c>
      <c r="E4762" s="171">
        <v>-6.7854113655638933E-3</v>
      </c>
    </row>
    <row r="4763" spans="2:5">
      <c r="B4763" t="s">
        <v>2310</v>
      </c>
      <c r="C4763">
        <v>20.45</v>
      </c>
      <c r="D4763">
        <f t="shared" si="77"/>
        <v>13.006849315068493</v>
      </c>
      <c r="E4763" s="171">
        <v>-6.7994171928120722E-3</v>
      </c>
    </row>
    <row r="4764" spans="2:5">
      <c r="B4764" t="s">
        <v>6530</v>
      </c>
      <c r="C4764">
        <v>1.46</v>
      </c>
      <c r="D4764">
        <f t="shared" si="77"/>
        <v>-0.98730213950252221</v>
      </c>
      <c r="E4764" s="171">
        <v>-6.80272108843538E-3</v>
      </c>
    </row>
    <row r="4765" spans="2:5">
      <c r="B4765" t="s">
        <v>755</v>
      </c>
      <c r="C4765">
        <v>114.98</v>
      </c>
      <c r="D4765">
        <f t="shared" si="77"/>
        <v>4.65012285012285</v>
      </c>
      <c r="E4765" s="171">
        <v>-6.8238749244190385E-3</v>
      </c>
    </row>
    <row r="4766" spans="2:5">
      <c r="B4766" t="s">
        <v>1868</v>
      </c>
      <c r="C4766">
        <v>20.350000000000001</v>
      </c>
      <c r="D4766">
        <f t="shared" si="77"/>
        <v>0.40055058499655899</v>
      </c>
      <c r="E4766" s="171">
        <v>-6.8326012689115187E-3</v>
      </c>
    </row>
    <row r="4767" spans="2:5">
      <c r="B4767" t="s">
        <v>3763</v>
      </c>
      <c r="C4767">
        <v>14.53</v>
      </c>
      <c r="D4767">
        <f t="shared" si="77"/>
        <v>-0.88079415866765121</v>
      </c>
      <c r="E4767" s="171">
        <v>-6.835269993164827E-3</v>
      </c>
    </row>
    <row r="4768" spans="2:5">
      <c r="B4768" t="s">
        <v>745</v>
      </c>
      <c r="C4768">
        <v>121.89</v>
      </c>
      <c r="D4768">
        <f t="shared" si="77"/>
        <v>5.0281899109792292</v>
      </c>
      <c r="E4768" s="171">
        <v>-6.8442923490589372E-3</v>
      </c>
    </row>
    <row r="4769" spans="2:5">
      <c r="B4769" t="s">
        <v>1894</v>
      </c>
      <c r="C4769">
        <v>20.22</v>
      </c>
      <c r="D4769">
        <f t="shared" si="77"/>
        <v>0.75216637781629114</v>
      </c>
      <c r="E4769" s="171">
        <v>-6.8762278978389277E-3</v>
      </c>
    </row>
    <row r="4770" spans="2:5">
      <c r="B4770" t="s">
        <v>3377</v>
      </c>
      <c r="C4770">
        <v>11.54</v>
      </c>
      <c r="D4770">
        <f t="shared" si="77"/>
        <v>-0.87867956265769565</v>
      </c>
      <c r="E4770" s="171">
        <v>-6.8846815834767705E-3</v>
      </c>
    </row>
    <row r="4771" spans="2:5">
      <c r="B4771" t="s">
        <v>1011</v>
      </c>
      <c r="C4771">
        <v>95.12</v>
      </c>
      <c r="D4771">
        <f t="shared" si="77"/>
        <v>65.055555555555557</v>
      </c>
      <c r="E4771" s="171">
        <v>-6.8907913969513115E-3</v>
      </c>
    </row>
    <row r="4772" spans="2:5">
      <c r="B4772" t="s">
        <v>6927</v>
      </c>
      <c r="C4772">
        <v>1.44</v>
      </c>
      <c r="D4772">
        <f t="shared" si="77"/>
        <v>-0.89993050729673385</v>
      </c>
      <c r="E4772" s="171">
        <v>-6.896551724137937E-3</v>
      </c>
    </row>
    <row r="4773" spans="2:5">
      <c r="B4773" t="s">
        <v>4047</v>
      </c>
      <c r="C4773">
        <v>14.39</v>
      </c>
      <c r="D4773">
        <f t="shared" si="77"/>
        <v>-8.9240506329113928E-2</v>
      </c>
      <c r="E4773" s="171">
        <v>-6.9013112491373117E-3</v>
      </c>
    </row>
    <row r="4774" spans="2:5">
      <c r="B4774" t="s">
        <v>4734</v>
      </c>
      <c r="C4774">
        <v>15.8</v>
      </c>
      <c r="D4774">
        <f t="shared" si="77"/>
        <v>-0.89714880874886072</v>
      </c>
      <c r="E4774" s="171">
        <v>-6.913890634820832E-3</v>
      </c>
    </row>
    <row r="4775" spans="2:5">
      <c r="B4775" t="s">
        <v>407</v>
      </c>
      <c r="C4775">
        <v>153.62</v>
      </c>
      <c r="D4775">
        <f t="shared" si="77"/>
        <v>16.842044134727061</v>
      </c>
      <c r="E4775" s="171">
        <v>-6.9170599263041772E-3</v>
      </c>
    </row>
    <row r="4776" spans="2:5">
      <c r="B4776" t="s">
        <v>3309</v>
      </c>
      <c r="C4776">
        <v>8.61</v>
      </c>
      <c r="D4776">
        <f t="shared" si="77"/>
        <v>0.50524475524475521</v>
      </c>
      <c r="E4776" s="171">
        <v>-6.9204152249135523E-3</v>
      </c>
    </row>
    <row r="4777" spans="2:5">
      <c r="B4777" t="s">
        <v>5492</v>
      </c>
      <c r="C4777">
        <v>5.72</v>
      </c>
      <c r="D4777">
        <f t="shared" si="77"/>
        <v>3</v>
      </c>
      <c r="E4777" s="171">
        <v>-6.944444444444451E-3</v>
      </c>
    </row>
    <row r="4778" spans="2:5">
      <c r="B4778" t="s">
        <v>6942</v>
      </c>
      <c r="C4778">
        <v>1.43</v>
      </c>
      <c r="D4778">
        <f t="shared" si="77"/>
        <v>-0.88862928348909664</v>
      </c>
      <c r="E4778" s="171">
        <v>-6.944444444444451E-3</v>
      </c>
    </row>
    <row r="4779" spans="2:5">
      <c r="B4779" t="s">
        <v>3210</v>
      </c>
      <c r="C4779">
        <v>12.84</v>
      </c>
      <c r="D4779">
        <f t="shared" si="77"/>
        <v>-0.89766478042559972</v>
      </c>
      <c r="E4779" s="171">
        <v>-6.9605568445475531E-3</v>
      </c>
    </row>
    <row r="4780" spans="2:5">
      <c r="B4780" t="s">
        <v>777</v>
      </c>
      <c r="C4780">
        <v>125.47</v>
      </c>
      <c r="D4780">
        <f t="shared" si="77"/>
        <v>7.0223785166240402</v>
      </c>
      <c r="E4780" s="171">
        <v>-6.9647803719825527E-3</v>
      </c>
    </row>
    <row r="4781" spans="2:5">
      <c r="B4781" t="s">
        <v>3082</v>
      </c>
      <c r="C4781">
        <v>15.64</v>
      </c>
      <c r="D4781">
        <f t="shared" si="77"/>
        <v>-0.15276273022751896</v>
      </c>
      <c r="E4781" s="171">
        <v>-6.9841269841269477E-3</v>
      </c>
    </row>
    <row r="4782" spans="2:5">
      <c r="B4782" t="s">
        <v>1943</v>
      </c>
      <c r="C4782">
        <v>18.46</v>
      </c>
      <c r="D4782">
        <f t="shared" si="77"/>
        <v>12</v>
      </c>
      <c r="E4782" s="171">
        <v>-6.9930069930069392E-3</v>
      </c>
    </row>
    <row r="4783" spans="2:5">
      <c r="B4783" t="s">
        <v>6158</v>
      </c>
      <c r="C4783">
        <v>1.42</v>
      </c>
      <c r="D4783">
        <f t="shared" si="77"/>
        <v>-0.8571428571428571</v>
      </c>
      <c r="E4783" s="171">
        <v>-6.9930069930069999E-3</v>
      </c>
    </row>
    <row r="4784" spans="2:5">
      <c r="B4784" t="s">
        <v>5352</v>
      </c>
      <c r="C4784">
        <v>9.94</v>
      </c>
      <c r="D4784">
        <f t="shared" si="77"/>
        <v>-0.29901269393511992</v>
      </c>
      <c r="E4784" s="171">
        <v>-6.9930069930070216E-3</v>
      </c>
    </row>
    <row r="4785" spans="2:5">
      <c r="B4785" t="s">
        <v>3547</v>
      </c>
      <c r="C4785">
        <v>14.18</v>
      </c>
      <c r="D4785">
        <f t="shared" si="77"/>
        <v>0.11128526645768025</v>
      </c>
      <c r="E4785" s="171">
        <v>-7.0028011204481544E-3</v>
      </c>
    </row>
    <row r="4786" spans="2:5">
      <c r="B4786" t="s">
        <v>3517</v>
      </c>
      <c r="C4786">
        <v>12.76</v>
      </c>
      <c r="D4786">
        <f t="shared" si="77"/>
        <v>0.12920353982300875</v>
      </c>
      <c r="E4786" s="171">
        <v>-7.0038910505836466E-3</v>
      </c>
    </row>
    <row r="4787" spans="2:5">
      <c r="B4787" t="s">
        <v>1656</v>
      </c>
      <c r="C4787">
        <v>11.3</v>
      </c>
      <c r="D4787">
        <f t="shared" si="77"/>
        <v>-0.92443493379697728</v>
      </c>
      <c r="E4787" s="171">
        <v>-7.0298769771529055E-3</v>
      </c>
    </row>
    <row r="4788" spans="2:5">
      <c r="B4788" t="s">
        <v>541</v>
      </c>
      <c r="C4788">
        <v>149.54</v>
      </c>
      <c r="D4788">
        <f t="shared" si="77"/>
        <v>105.05673758865248</v>
      </c>
      <c r="E4788" s="171">
        <v>-7.0385126162018745E-3</v>
      </c>
    </row>
    <row r="4789" spans="2:5">
      <c r="B4789" t="s">
        <v>6547</v>
      </c>
      <c r="C4789">
        <v>1.41</v>
      </c>
      <c r="D4789">
        <f t="shared" si="77"/>
        <v>-0.96655597722960163</v>
      </c>
      <c r="E4789" s="171">
        <v>-7.0422535211267668E-3</v>
      </c>
    </row>
    <row r="4790" spans="2:5">
      <c r="B4790" t="s">
        <v>1114</v>
      </c>
      <c r="C4790">
        <v>42.16</v>
      </c>
      <c r="D4790">
        <f t="shared" si="77"/>
        <v>0.76919848929920265</v>
      </c>
      <c r="E4790" s="171">
        <v>-7.06547338671701E-3</v>
      </c>
    </row>
    <row r="4791" spans="2:5">
      <c r="B4791" t="s">
        <v>2263</v>
      </c>
      <c r="C4791">
        <v>23.83</v>
      </c>
      <c r="D4791">
        <f t="shared" si="77"/>
        <v>16.021428571428572</v>
      </c>
      <c r="E4791" s="171">
        <v>-7.0833333333334041E-3</v>
      </c>
    </row>
    <row r="4792" spans="2:5">
      <c r="B4792" t="s">
        <v>6114</v>
      </c>
      <c r="C4792">
        <v>1.4</v>
      </c>
      <c r="D4792">
        <f t="shared" si="77"/>
        <v>0</v>
      </c>
      <c r="E4792" s="171">
        <v>-7.0921985815602905E-3</v>
      </c>
    </row>
    <row r="4793" spans="2:5">
      <c r="B4793" t="s">
        <v>6546</v>
      </c>
      <c r="C4793">
        <v>1.4</v>
      </c>
      <c r="D4793">
        <f t="shared" si="77"/>
        <v>0</v>
      </c>
      <c r="E4793" s="171">
        <v>-7.0921985815602905E-3</v>
      </c>
    </row>
    <row r="4794" spans="2:5">
      <c r="B4794" t="s">
        <v>6620</v>
      </c>
      <c r="C4794">
        <v>1.4</v>
      </c>
      <c r="D4794">
        <f t="shared" si="77"/>
        <v>-0.94100294985250743</v>
      </c>
      <c r="E4794" s="171">
        <v>-7.0921985815602905E-3</v>
      </c>
    </row>
    <row r="4795" spans="2:5">
      <c r="B4795" t="s">
        <v>2280</v>
      </c>
      <c r="C4795">
        <v>23.73</v>
      </c>
      <c r="D4795">
        <f t="shared" si="77"/>
        <v>0.21567622950819676</v>
      </c>
      <c r="E4795" s="171">
        <v>-7.1129707112969941E-3</v>
      </c>
    </row>
    <row r="4796" spans="2:5">
      <c r="B4796" t="s">
        <v>3907</v>
      </c>
      <c r="C4796">
        <v>19.52</v>
      </c>
      <c r="D4796">
        <f t="shared" si="77"/>
        <v>0.40028694404591109</v>
      </c>
      <c r="E4796" s="171">
        <v>-7.1210579857579129E-3</v>
      </c>
    </row>
    <row r="4797" spans="2:5">
      <c r="B4797" t="s">
        <v>4782</v>
      </c>
      <c r="C4797">
        <v>13.94</v>
      </c>
      <c r="D4797">
        <f t="shared" si="77"/>
        <v>-0.16526946107784429</v>
      </c>
      <c r="E4797" s="171">
        <v>-7.1225071225070975E-3</v>
      </c>
    </row>
    <row r="4798" spans="2:5">
      <c r="B4798" t="s">
        <v>1534</v>
      </c>
      <c r="C4798">
        <v>16.7</v>
      </c>
      <c r="D4798">
        <f t="shared" si="77"/>
        <v>-0.67560217560217561</v>
      </c>
      <c r="E4798" s="171">
        <v>-7.1343638525565396E-3</v>
      </c>
    </row>
    <row r="4799" spans="2:5">
      <c r="B4799" t="s">
        <v>1242</v>
      </c>
      <c r="C4799">
        <v>51.48</v>
      </c>
      <c r="D4799">
        <f t="shared" si="77"/>
        <v>36.035971223021583</v>
      </c>
      <c r="E4799" s="171">
        <v>-7.13596914175515E-3</v>
      </c>
    </row>
    <row r="4800" spans="2:5">
      <c r="B4800" t="s">
        <v>6134</v>
      </c>
      <c r="C4800">
        <v>1.39</v>
      </c>
      <c r="D4800">
        <f t="shared" si="77"/>
        <v>0</v>
      </c>
      <c r="E4800" s="171">
        <v>-7.1428571428571496E-3</v>
      </c>
    </row>
    <row r="4801" spans="2:5">
      <c r="B4801" t="s">
        <v>6487</v>
      </c>
      <c r="C4801">
        <v>1.39</v>
      </c>
      <c r="D4801">
        <f t="shared" si="77"/>
        <v>0</v>
      </c>
      <c r="E4801" s="171">
        <v>-7.1428571428571496E-3</v>
      </c>
    </row>
    <row r="4802" spans="2:5">
      <c r="B4802" t="s">
        <v>6921</v>
      </c>
      <c r="C4802">
        <v>1.39</v>
      </c>
      <c r="D4802">
        <f t="shared" si="77"/>
        <v>-0.91661667666466706</v>
      </c>
      <c r="E4802" s="171">
        <v>-7.1428571428571496E-3</v>
      </c>
    </row>
    <row r="4803" spans="2:5">
      <c r="B4803" t="s">
        <v>1498</v>
      </c>
      <c r="C4803">
        <v>16.670000000000002</v>
      </c>
      <c r="D4803">
        <f t="shared" ref="D4803:D4866" si="78">(C4803-C4804)/C4804</f>
        <v>0.2001439884809216</v>
      </c>
      <c r="E4803" s="171">
        <v>-7.1471113758187878E-3</v>
      </c>
    </row>
    <row r="4804" spans="2:5">
      <c r="B4804" t="s">
        <v>2534</v>
      </c>
      <c r="C4804">
        <v>13.89</v>
      </c>
      <c r="D4804">
        <f t="shared" si="78"/>
        <v>1.0072254335260116</v>
      </c>
      <c r="E4804" s="171">
        <v>-7.1479628305932555E-3</v>
      </c>
    </row>
    <row r="4805" spans="2:5">
      <c r="B4805" t="s">
        <v>5465</v>
      </c>
      <c r="C4805">
        <v>6.92</v>
      </c>
      <c r="D4805">
        <f t="shared" si="78"/>
        <v>-0.86104417670682731</v>
      </c>
      <c r="E4805" s="171">
        <v>-7.1736011477761584E-3</v>
      </c>
    </row>
    <row r="4806" spans="2:5">
      <c r="B4806" t="s">
        <v>1119</v>
      </c>
      <c r="C4806">
        <v>49.8</v>
      </c>
      <c r="D4806">
        <f t="shared" si="78"/>
        <v>2.2806324110671934</v>
      </c>
      <c r="E4806" s="171">
        <v>-7.1770334928229554E-3</v>
      </c>
    </row>
    <row r="4807" spans="2:5">
      <c r="B4807" t="s">
        <v>2460</v>
      </c>
      <c r="C4807">
        <v>15.18</v>
      </c>
      <c r="D4807">
        <f t="shared" si="78"/>
        <v>10.000000000000002</v>
      </c>
      <c r="E4807" s="171">
        <v>-7.1942446043165098E-3</v>
      </c>
    </row>
    <row r="4808" spans="2:5">
      <c r="B4808" t="s">
        <v>6179</v>
      </c>
      <c r="C4808">
        <v>1.38</v>
      </c>
      <c r="D4808">
        <f t="shared" si="78"/>
        <v>0</v>
      </c>
      <c r="E4808" s="171">
        <v>-7.1942446043165541E-3</v>
      </c>
    </row>
    <row r="4809" spans="2:5">
      <c r="B4809" t="s">
        <v>6654</v>
      </c>
      <c r="C4809">
        <v>1.38</v>
      </c>
      <c r="D4809">
        <f t="shared" si="78"/>
        <v>-0.8886198547215497</v>
      </c>
      <c r="E4809" s="171">
        <v>-7.1942446043165541E-3</v>
      </c>
    </row>
    <row r="4810" spans="2:5">
      <c r="B4810" t="s">
        <v>4980</v>
      </c>
      <c r="C4810">
        <v>12.39</v>
      </c>
      <c r="D4810">
        <f t="shared" si="78"/>
        <v>-0.46983311938382544</v>
      </c>
      <c r="E4810" s="171">
        <v>-7.2115384615384498E-3</v>
      </c>
    </row>
    <row r="4811" spans="2:5">
      <c r="B4811" t="s">
        <v>4545</v>
      </c>
      <c r="C4811">
        <v>23.37</v>
      </c>
      <c r="D4811">
        <f t="shared" si="78"/>
        <v>16.058394160583941</v>
      </c>
      <c r="E4811" s="171">
        <v>-7.2217502124043396E-3</v>
      </c>
    </row>
    <row r="4812" spans="2:5">
      <c r="B4812" t="s">
        <v>6162</v>
      </c>
      <c r="C4812">
        <v>1.37</v>
      </c>
      <c r="D4812">
        <f t="shared" si="78"/>
        <v>0</v>
      </c>
      <c r="E4812" s="171">
        <v>-7.2463768115940486E-3</v>
      </c>
    </row>
    <row r="4813" spans="2:5">
      <c r="B4813" t="s">
        <v>6618</v>
      </c>
      <c r="C4813">
        <v>1.37</v>
      </c>
      <c r="D4813">
        <f t="shared" si="78"/>
        <v>-0.99105276907001039</v>
      </c>
      <c r="E4813" s="171">
        <v>-7.2463768115940486E-3</v>
      </c>
    </row>
    <row r="4814" spans="2:5">
      <c r="B4814" t="s">
        <v>409</v>
      </c>
      <c r="C4814">
        <v>153.12</v>
      </c>
      <c r="D4814">
        <f t="shared" si="78"/>
        <v>2.7857957978116438E-2</v>
      </c>
      <c r="E4814" s="171">
        <v>-7.2614107883817716E-3</v>
      </c>
    </row>
    <row r="4815" spans="2:5">
      <c r="B4815" t="s">
        <v>513</v>
      </c>
      <c r="C4815">
        <v>148.97</v>
      </c>
      <c r="D4815">
        <f t="shared" si="78"/>
        <v>4.4627796112944633</v>
      </c>
      <c r="E4815" s="171">
        <v>-7.2637611622018089E-3</v>
      </c>
    </row>
    <row r="4816" spans="2:5">
      <c r="B4816" t="s">
        <v>2168</v>
      </c>
      <c r="C4816">
        <v>27.27</v>
      </c>
      <c r="D4816">
        <f t="shared" si="78"/>
        <v>19.051470588235293</v>
      </c>
      <c r="E4816" s="171">
        <v>-7.2806698216235635E-3</v>
      </c>
    </row>
    <row r="4817" spans="2:5">
      <c r="B4817" t="s">
        <v>6132</v>
      </c>
      <c r="C4817">
        <v>1.36</v>
      </c>
      <c r="D4817">
        <f t="shared" si="78"/>
        <v>0</v>
      </c>
      <c r="E4817" s="171">
        <v>-7.2992700729927066E-3</v>
      </c>
    </row>
    <row r="4818" spans="2:5">
      <c r="B4818" t="s">
        <v>6137</v>
      </c>
      <c r="C4818">
        <v>1.36</v>
      </c>
      <c r="D4818">
        <f t="shared" si="78"/>
        <v>0</v>
      </c>
      <c r="E4818" s="171">
        <v>-7.2992700729927066E-3</v>
      </c>
    </row>
    <row r="4819" spans="2:5">
      <c r="B4819" t="s">
        <v>6161</v>
      </c>
      <c r="C4819">
        <v>1.36</v>
      </c>
      <c r="D4819">
        <f t="shared" si="78"/>
        <v>0</v>
      </c>
      <c r="E4819" s="171">
        <v>-7.2992700729927066E-3</v>
      </c>
    </row>
    <row r="4820" spans="2:5">
      <c r="B4820" t="s">
        <v>6956</v>
      </c>
      <c r="C4820">
        <v>1.36</v>
      </c>
      <c r="D4820">
        <f t="shared" si="78"/>
        <v>-0.89992641648270788</v>
      </c>
      <c r="E4820" s="171">
        <v>-7.2992700729927066E-3</v>
      </c>
    </row>
    <row r="4821" spans="2:5">
      <c r="B4821" t="s">
        <v>2931</v>
      </c>
      <c r="C4821">
        <v>13.59</v>
      </c>
      <c r="D4821">
        <f t="shared" si="78"/>
        <v>1.0044247787610618</v>
      </c>
      <c r="E4821" s="171">
        <v>-7.3046018991964681E-3</v>
      </c>
    </row>
    <row r="4822" spans="2:5">
      <c r="B4822" t="s">
        <v>5469</v>
      </c>
      <c r="C4822">
        <v>6.78</v>
      </c>
      <c r="D4822">
        <f t="shared" si="78"/>
        <v>-0.58302583025830257</v>
      </c>
      <c r="E4822" s="171">
        <v>-7.320644216691043E-3</v>
      </c>
    </row>
    <row r="4823" spans="2:5">
      <c r="B4823" t="s">
        <v>2372</v>
      </c>
      <c r="C4823">
        <v>16.260000000000002</v>
      </c>
      <c r="D4823">
        <f t="shared" si="78"/>
        <v>-0.1990147783251231</v>
      </c>
      <c r="E4823" s="171">
        <v>-7.3260073260071699E-3</v>
      </c>
    </row>
    <row r="4824" spans="2:5">
      <c r="B4824" t="s">
        <v>2309</v>
      </c>
      <c r="C4824">
        <v>20.3</v>
      </c>
      <c r="D4824">
        <f t="shared" si="78"/>
        <v>14.037037037037036</v>
      </c>
      <c r="E4824" s="171">
        <v>-7.3349633251833047E-3</v>
      </c>
    </row>
    <row r="4825" spans="2:5">
      <c r="B4825" t="s">
        <v>6121</v>
      </c>
      <c r="C4825">
        <v>1.35</v>
      </c>
      <c r="D4825">
        <f t="shared" si="78"/>
        <v>0</v>
      </c>
      <c r="E4825" s="171">
        <v>-7.3529411764705942E-3</v>
      </c>
    </row>
    <row r="4826" spans="2:5">
      <c r="B4826" t="s">
        <v>6123</v>
      </c>
      <c r="C4826">
        <v>1.35</v>
      </c>
      <c r="D4826">
        <f t="shared" si="78"/>
        <v>0</v>
      </c>
      <c r="E4826" s="171">
        <v>-7.3529411764705942E-3</v>
      </c>
    </row>
    <row r="4827" spans="2:5">
      <c r="B4827" t="s">
        <v>6916</v>
      </c>
      <c r="C4827">
        <v>1.35</v>
      </c>
      <c r="D4827">
        <f t="shared" si="78"/>
        <v>-0.91666666666666663</v>
      </c>
      <c r="E4827" s="171">
        <v>-7.3529411764705942E-3</v>
      </c>
    </row>
    <row r="4828" spans="2:5">
      <c r="B4828" t="s">
        <v>1509</v>
      </c>
      <c r="C4828">
        <v>16.2</v>
      </c>
      <c r="D4828">
        <f t="shared" si="78"/>
        <v>-0.29195804195804198</v>
      </c>
      <c r="E4828" s="171">
        <v>-7.3529411764706488E-3</v>
      </c>
    </row>
    <row r="4829" spans="2:5">
      <c r="B4829" t="s">
        <v>2129</v>
      </c>
      <c r="C4829">
        <v>22.88</v>
      </c>
      <c r="D4829">
        <f t="shared" si="78"/>
        <v>6.9158878504672922E-2</v>
      </c>
      <c r="E4829" s="171">
        <v>-7.3752711496746937E-3</v>
      </c>
    </row>
    <row r="4830" spans="2:5">
      <c r="B4830" t="s">
        <v>1997</v>
      </c>
      <c r="C4830">
        <v>21.4</v>
      </c>
      <c r="D4830">
        <f t="shared" si="78"/>
        <v>0.33416458852867831</v>
      </c>
      <c r="E4830" s="171">
        <v>-7.4211502782931425E-3</v>
      </c>
    </row>
    <row r="4831" spans="2:5">
      <c r="B4831" t="s">
        <v>1738</v>
      </c>
      <c r="C4831">
        <v>16.04</v>
      </c>
      <c r="D4831">
        <f t="shared" si="78"/>
        <v>0.20420420420420413</v>
      </c>
      <c r="E4831" s="171">
        <v>-7.425742574257487E-3</v>
      </c>
    </row>
    <row r="4832" spans="2:5">
      <c r="B4832" t="s">
        <v>2531</v>
      </c>
      <c r="C4832">
        <v>13.32</v>
      </c>
      <c r="D4832">
        <f t="shared" si="78"/>
        <v>0.42918454935622319</v>
      </c>
      <c r="E4832" s="171">
        <v>-7.4515648286139829E-3</v>
      </c>
    </row>
    <row r="4833" spans="2:5">
      <c r="B4833" t="s">
        <v>5129</v>
      </c>
      <c r="C4833">
        <v>9.32</v>
      </c>
      <c r="D4833">
        <f t="shared" si="78"/>
        <v>0.16791979949874683</v>
      </c>
      <c r="E4833" s="171">
        <v>-7.4547390841320851E-3</v>
      </c>
    </row>
    <row r="4834" spans="2:5">
      <c r="B4834" t="s">
        <v>2759</v>
      </c>
      <c r="C4834">
        <v>7.98</v>
      </c>
      <c r="D4834">
        <f t="shared" si="78"/>
        <v>-0.66652737150020891</v>
      </c>
      <c r="E4834" s="171">
        <v>-7.4626865671640211E-3</v>
      </c>
    </row>
    <row r="4835" spans="2:5">
      <c r="B4835" t="s">
        <v>2107</v>
      </c>
      <c r="C4835">
        <v>23.93</v>
      </c>
      <c r="D4835">
        <f t="shared" si="78"/>
        <v>0.50882723833543508</v>
      </c>
      <c r="E4835" s="171">
        <v>-7.4657818332641941E-3</v>
      </c>
    </row>
    <row r="4836" spans="2:5">
      <c r="B4836" t="s">
        <v>2966</v>
      </c>
      <c r="C4836">
        <v>15.86</v>
      </c>
      <c r="D4836">
        <f t="shared" si="78"/>
        <v>0.2042520880789673</v>
      </c>
      <c r="E4836" s="171">
        <v>-7.5093867334168332E-3</v>
      </c>
    </row>
    <row r="4837" spans="2:5">
      <c r="B4837" t="s">
        <v>3413</v>
      </c>
      <c r="C4837">
        <v>13.17</v>
      </c>
      <c r="D4837">
        <f t="shared" si="78"/>
        <v>-0.86811536150610857</v>
      </c>
      <c r="E4837" s="171">
        <v>-7.5357950263752558E-3</v>
      </c>
    </row>
    <row r="4838" spans="2:5">
      <c r="B4838" t="s">
        <v>871</v>
      </c>
      <c r="C4838">
        <v>99.86</v>
      </c>
      <c r="D4838">
        <f t="shared" si="78"/>
        <v>1.0024062562662925</v>
      </c>
      <c r="E4838" s="171">
        <v>-7.5531703438680691E-3</v>
      </c>
    </row>
    <row r="4839" spans="2:5">
      <c r="B4839" t="s">
        <v>1176</v>
      </c>
      <c r="C4839">
        <v>49.87</v>
      </c>
      <c r="D4839">
        <f t="shared" si="78"/>
        <v>5.3447837150127224</v>
      </c>
      <c r="E4839" s="171">
        <v>-7.5621890547264191E-3</v>
      </c>
    </row>
    <row r="4840" spans="2:5">
      <c r="B4840" t="s">
        <v>5325</v>
      </c>
      <c r="C4840">
        <v>7.86</v>
      </c>
      <c r="D4840">
        <f t="shared" si="78"/>
        <v>-0.25</v>
      </c>
      <c r="E4840" s="171">
        <v>-7.5757575757575265E-3</v>
      </c>
    </row>
    <row r="4841" spans="2:5">
      <c r="B4841" t="s">
        <v>4898</v>
      </c>
      <c r="C4841">
        <v>10.48</v>
      </c>
      <c r="D4841">
        <f t="shared" si="78"/>
        <v>7</v>
      </c>
      <c r="E4841" s="171">
        <v>-7.575757575757582E-3</v>
      </c>
    </row>
    <row r="4842" spans="2:5">
      <c r="B4842" t="s">
        <v>6203</v>
      </c>
      <c r="C4842">
        <v>1.31</v>
      </c>
      <c r="D4842">
        <f t="shared" si="78"/>
        <v>-0.92845439650464234</v>
      </c>
      <c r="E4842" s="171">
        <v>-7.575757575757582E-3</v>
      </c>
    </row>
    <row r="4843" spans="2:5">
      <c r="B4843" t="s">
        <v>2347</v>
      </c>
      <c r="C4843">
        <v>18.309999999999999</v>
      </c>
      <c r="D4843">
        <f t="shared" si="78"/>
        <v>-0.88128890041493779</v>
      </c>
      <c r="E4843" s="171">
        <v>-7.5880758807588388E-3</v>
      </c>
    </row>
    <row r="4844" spans="2:5">
      <c r="B4844" t="s">
        <v>410</v>
      </c>
      <c r="C4844">
        <v>154.24</v>
      </c>
      <c r="D4844">
        <f t="shared" si="78"/>
        <v>10.819157088122605</v>
      </c>
      <c r="E4844" s="171">
        <v>-7.5923304594001963E-3</v>
      </c>
    </row>
    <row r="4845" spans="2:5">
      <c r="B4845" t="s">
        <v>2548</v>
      </c>
      <c r="C4845">
        <v>13.05</v>
      </c>
      <c r="D4845">
        <f t="shared" si="78"/>
        <v>0</v>
      </c>
      <c r="E4845" s="171">
        <v>-7.6045627376425586E-3</v>
      </c>
    </row>
    <row r="4846" spans="2:5">
      <c r="B4846" t="s">
        <v>2916</v>
      </c>
      <c r="C4846">
        <v>13.05</v>
      </c>
      <c r="D4846">
        <f t="shared" si="78"/>
        <v>0.1115843270868825</v>
      </c>
      <c r="E4846" s="171">
        <v>-7.6045627376425586E-3</v>
      </c>
    </row>
    <row r="4847" spans="2:5">
      <c r="B4847" t="s">
        <v>3458</v>
      </c>
      <c r="C4847">
        <v>11.74</v>
      </c>
      <c r="D4847">
        <f t="shared" si="78"/>
        <v>-0.80842036553524799</v>
      </c>
      <c r="E4847" s="171">
        <v>-7.6077768385460574E-3</v>
      </c>
    </row>
    <row r="4848" spans="2:5">
      <c r="B4848" t="s">
        <v>1286</v>
      </c>
      <c r="C4848">
        <v>61.28</v>
      </c>
      <c r="D4848">
        <f t="shared" si="78"/>
        <v>4.8753595397890699</v>
      </c>
      <c r="E4848" s="171">
        <v>-7.6113360323886454E-3</v>
      </c>
    </row>
    <row r="4849" spans="2:5">
      <c r="B4849" t="s">
        <v>2815</v>
      </c>
      <c r="C4849">
        <v>10.43</v>
      </c>
      <c r="D4849">
        <f t="shared" si="78"/>
        <v>-0.90096847702240779</v>
      </c>
      <c r="E4849" s="171">
        <v>-7.6117982873453926E-3</v>
      </c>
    </row>
    <row r="4850" spans="2:5">
      <c r="B4850" t="s">
        <v>971</v>
      </c>
      <c r="C4850">
        <v>105.32</v>
      </c>
      <c r="D4850">
        <f t="shared" si="78"/>
        <v>39.507692307692309</v>
      </c>
      <c r="E4850" s="171">
        <v>-7.6321492509187063E-3</v>
      </c>
    </row>
    <row r="4851" spans="2:5">
      <c r="B4851" t="s">
        <v>7346</v>
      </c>
      <c r="C4851">
        <v>2.6</v>
      </c>
      <c r="D4851">
        <f t="shared" si="78"/>
        <v>-0.88879384088964919</v>
      </c>
      <c r="E4851" s="171">
        <v>-7.6335877862595486E-3</v>
      </c>
    </row>
    <row r="4852" spans="2:5">
      <c r="B4852" t="s">
        <v>4668</v>
      </c>
      <c r="C4852">
        <v>23.38</v>
      </c>
      <c r="D4852">
        <f t="shared" si="78"/>
        <v>0.1262042389210018</v>
      </c>
      <c r="E4852" s="171">
        <v>-7.6400679117147588E-3</v>
      </c>
    </row>
    <row r="4853" spans="2:5">
      <c r="B4853" t="s">
        <v>1973</v>
      </c>
      <c r="C4853">
        <v>20.76</v>
      </c>
      <c r="D4853">
        <f t="shared" si="78"/>
        <v>0.45888966971187639</v>
      </c>
      <c r="E4853" s="171">
        <v>-7.6481835564053595E-3</v>
      </c>
    </row>
    <row r="4854" spans="2:5">
      <c r="B4854" t="s">
        <v>3606</v>
      </c>
      <c r="C4854">
        <v>14.23</v>
      </c>
      <c r="D4854">
        <f t="shared" si="78"/>
        <v>0.22566752799310949</v>
      </c>
      <c r="E4854" s="171">
        <v>-7.6708507670850369E-3</v>
      </c>
    </row>
    <row r="4855" spans="2:5">
      <c r="B4855" t="s">
        <v>2609</v>
      </c>
      <c r="C4855">
        <v>11.61</v>
      </c>
      <c r="D4855">
        <f t="shared" si="78"/>
        <v>-0.35678670360110809</v>
      </c>
      <c r="E4855" s="171">
        <v>-7.6923076923076806E-3</v>
      </c>
    </row>
    <row r="4856" spans="2:5">
      <c r="B4856" t="s">
        <v>1688</v>
      </c>
      <c r="C4856">
        <v>18.05</v>
      </c>
      <c r="D4856">
        <f t="shared" si="78"/>
        <v>-0.12378640776699032</v>
      </c>
      <c r="E4856" s="171">
        <v>-7.6965365585486842E-3</v>
      </c>
    </row>
    <row r="4857" spans="2:5">
      <c r="B4857" t="s">
        <v>2305</v>
      </c>
      <c r="C4857">
        <v>20.6</v>
      </c>
      <c r="D4857">
        <f t="shared" si="78"/>
        <v>-0.82212244193074868</v>
      </c>
      <c r="E4857" s="171">
        <v>-7.7071290944123374E-3</v>
      </c>
    </row>
    <row r="4858" spans="2:5">
      <c r="B4858" t="s">
        <v>947</v>
      </c>
      <c r="C4858">
        <v>115.81</v>
      </c>
      <c r="D4858">
        <f t="shared" si="78"/>
        <v>10.254616132167154</v>
      </c>
      <c r="E4858" s="171">
        <v>-7.7114214720246039E-3</v>
      </c>
    </row>
    <row r="4859" spans="2:5">
      <c r="B4859" t="s">
        <v>3343</v>
      </c>
      <c r="C4859">
        <v>10.29</v>
      </c>
      <c r="D4859">
        <f t="shared" si="78"/>
        <v>-0.49853801169590645</v>
      </c>
      <c r="E4859" s="171">
        <v>-7.7145612343298047E-3</v>
      </c>
    </row>
    <row r="4860" spans="2:5">
      <c r="B4860" t="s">
        <v>1959</v>
      </c>
      <c r="C4860">
        <v>20.52</v>
      </c>
      <c r="D4860">
        <f t="shared" si="78"/>
        <v>1.00390625</v>
      </c>
      <c r="E4860" s="171">
        <v>-7.7369439071566801E-3</v>
      </c>
    </row>
    <row r="4861" spans="2:5">
      <c r="B4861" t="s">
        <v>2813</v>
      </c>
      <c r="C4861">
        <v>10.24</v>
      </c>
      <c r="D4861">
        <f t="shared" si="78"/>
        <v>7.0000000000000009</v>
      </c>
      <c r="E4861" s="171">
        <v>-7.7519379844961309E-3</v>
      </c>
    </row>
    <row r="4862" spans="2:5">
      <c r="B4862" t="s">
        <v>6512</v>
      </c>
      <c r="C4862">
        <v>1.28</v>
      </c>
      <c r="D4862">
        <f t="shared" si="78"/>
        <v>-0.92303066746843054</v>
      </c>
      <c r="E4862" s="171">
        <v>-7.7519379844961309E-3</v>
      </c>
    </row>
    <row r="4863" spans="2:5">
      <c r="B4863" t="s">
        <v>4726</v>
      </c>
      <c r="C4863">
        <v>16.63</v>
      </c>
      <c r="D4863">
        <f t="shared" si="78"/>
        <v>-0.84851521224266724</v>
      </c>
      <c r="E4863" s="171">
        <v>-7.7565632458235405E-3</v>
      </c>
    </row>
    <row r="4864" spans="2:5">
      <c r="B4864" t="s">
        <v>958</v>
      </c>
      <c r="C4864">
        <v>109.78</v>
      </c>
      <c r="D4864">
        <f t="shared" si="78"/>
        <v>-0.25718925502402051</v>
      </c>
      <c r="E4864" s="171">
        <v>-7.7729573391178549E-3</v>
      </c>
    </row>
    <row r="4865" spans="2:5">
      <c r="B4865" t="s">
        <v>482</v>
      </c>
      <c r="C4865">
        <v>147.79</v>
      </c>
      <c r="D4865">
        <f t="shared" si="78"/>
        <v>7.9407138535995152</v>
      </c>
      <c r="E4865" s="171">
        <v>-7.7878482712319345E-3</v>
      </c>
    </row>
    <row r="4866" spans="2:5">
      <c r="B4866" t="s">
        <v>4729</v>
      </c>
      <c r="C4866">
        <v>16.53</v>
      </c>
      <c r="D4866">
        <f t="shared" si="78"/>
        <v>12.015748031496065</v>
      </c>
      <c r="E4866" s="171">
        <v>-7.8031212484993397E-3</v>
      </c>
    </row>
    <row r="4867" spans="2:5">
      <c r="B4867" t="s">
        <v>6511</v>
      </c>
      <c r="C4867">
        <v>1.27</v>
      </c>
      <c r="D4867">
        <f t="shared" ref="D4867:D4930" si="79">(C4867-C4868)/C4868</f>
        <v>-0.8</v>
      </c>
      <c r="E4867" s="171">
        <v>-7.8125000000000069E-3</v>
      </c>
    </row>
    <row r="4868" spans="2:5">
      <c r="B4868" t="s">
        <v>5637</v>
      </c>
      <c r="C4868">
        <v>6.35</v>
      </c>
      <c r="D4868">
        <f t="shared" si="79"/>
        <v>-0.37438423645320201</v>
      </c>
      <c r="E4868" s="171">
        <v>-7.812500000000111E-3</v>
      </c>
    </row>
    <row r="4869" spans="2:5">
      <c r="B4869" t="s">
        <v>2818</v>
      </c>
      <c r="C4869">
        <v>10.15</v>
      </c>
      <c r="D4869">
        <f t="shared" si="79"/>
        <v>0.14430665163472392</v>
      </c>
      <c r="E4869" s="171">
        <v>-7.8201368523949238E-3</v>
      </c>
    </row>
    <row r="4870" spans="2:5">
      <c r="B4870" t="s">
        <v>2686</v>
      </c>
      <c r="C4870">
        <v>8.8699999999999992</v>
      </c>
      <c r="D4870">
        <f t="shared" si="79"/>
        <v>-0.41644736842105268</v>
      </c>
      <c r="E4870" s="171">
        <v>-7.8299776286353782E-3</v>
      </c>
    </row>
    <row r="4871" spans="2:5">
      <c r="B4871" t="s">
        <v>1514</v>
      </c>
      <c r="C4871">
        <v>15.2</v>
      </c>
      <c r="D4871">
        <f t="shared" si="79"/>
        <v>0.71751412429378525</v>
      </c>
      <c r="E4871" s="171">
        <v>-7.8328981723238249E-3</v>
      </c>
    </row>
    <row r="4872" spans="2:5">
      <c r="B4872" t="s">
        <v>5148</v>
      </c>
      <c r="C4872">
        <v>8.85</v>
      </c>
      <c r="D4872">
        <f t="shared" si="79"/>
        <v>-0.29984177215189878</v>
      </c>
      <c r="E4872" s="171">
        <v>-7.8475336322870268E-3</v>
      </c>
    </row>
    <row r="4873" spans="2:5">
      <c r="B4873" t="s">
        <v>5036</v>
      </c>
      <c r="C4873">
        <v>12.64</v>
      </c>
      <c r="D4873">
        <f t="shared" si="79"/>
        <v>0.11169744942832027</v>
      </c>
      <c r="E4873" s="171">
        <v>-7.8492935635792495E-3</v>
      </c>
    </row>
    <row r="4874" spans="2:5">
      <c r="B4874" t="s">
        <v>1641</v>
      </c>
      <c r="C4874">
        <v>11.37</v>
      </c>
      <c r="D4874">
        <f t="shared" si="79"/>
        <v>-0.5709433962264151</v>
      </c>
      <c r="E4874" s="171">
        <v>-7.8534031413613984E-3</v>
      </c>
    </row>
    <row r="4875" spans="2:5">
      <c r="B4875" t="s">
        <v>4658</v>
      </c>
      <c r="C4875">
        <v>26.5</v>
      </c>
      <c r="D4875">
        <f t="shared" si="79"/>
        <v>1.6263627353815659</v>
      </c>
      <c r="E4875" s="171">
        <v>-7.8622238861849811E-3</v>
      </c>
    </row>
    <row r="4876" spans="2:5">
      <c r="B4876" t="s">
        <v>2827</v>
      </c>
      <c r="C4876">
        <v>10.09</v>
      </c>
      <c r="D4876">
        <f t="shared" si="79"/>
        <v>0</v>
      </c>
      <c r="E4876" s="171">
        <v>-7.8662733529990241E-3</v>
      </c>
    </row>
    <row r="4877" spans="2:5">
      <c r="B4877" t="s">
        <v>5357</v>
      </c>
      <c r="C4877">
        <v>10.09</v>
      </c>
      <c r="D4877">
        <f t="shared" si="79"/>
        <v>-0.19984139571768436</v>
      </c>
      <c r="E4877" s="171">
        <v>-7.8662733529990241E-3</v>
      </c>
    </row>
    <row r="4878" spans="2:5">
      <c r="B4878" t="s">
        <v>3402</v>
      </c>
      <c r="C4878">
        <v>12.61</v>
      </c>
      <c r="D4878">
        <f t="shared" si="79"/>
        <v>9.0079365079365079</v>
      </c>
      <c r="E4878" s="171">
        <v>-7.8678206136901189E-3</v>
      </c>
    </row>
    <row r="4879" spans="2:5">
      <c r="B4879" t="s">
        <v>6294</v>
      </c>
      <c r="C4879">
        <v>1.26</v>
      </c>
      <c r="D4879">
        <f t="shared" si="79"/>
        <v>0</v>
      </c>
      <c r="E4879" s="171">
        <v>-7.8740157480315029E-3</v>
      </c>
    </row>
    <row r="4880" spans="2:5">
      <c r="B4880" t="s">
        <v>6499</v>
      </c>
      <c r="C4880">
        <v>1.26</v>
      </c>
      <c r="D4880">
        <f t="shared" si="79"/>
        <v>0</v>
      </c>
      <c r="E4880" s="171">
        <v>-7.8740157480315029E-3</v>
      </c>
    </row>
    <row r="4881" spans="2:5">
      <c r="B4881" t="s">
        <v>6510</v>
      </c>
      <c r="C4881">
        <v>1.26</v>
      </c>
      <c r="D4881">
        <f t="shared" si="79"/>
        <v>-0.5</v>
      </c>
      <c r="E4881" s="171">
        <v>-7.8740157480315029E-3</v>
      </c>
    </row>
    <row r="4882" spans="2:5">
      <c r="B4882" t="s">
        <v>7332</v>
      </c>
      <c r="C4882">
        <v>2.52</v>
      </c>
      <c r="D4882">
        <f t="shared" si="79"/>
        <v>0</v>
      </c>
      <c r="E4882" s="171">
        <v>-7.8740157480315029E-3</v>
      </c>
    </row>
    <row r="4883" spans="2:5">
      <c r="B4883" t="s">
        <v>7716</v>
      </c>
      <c r="C4883">
        <v>2.52</v>
      </c>
      <c r="D4883">
        <f t="shared" si="79"/>
        <v>-0.89984101748807632</v>
      </c>
      <c r="E4883" s="171">
        <v>-7.8740157480315029E-3</v>
      </c>
    </row>
    <row r="4884" spans="2:5">
      <c r="B4884" t="s">
        <v>2231</v>
      </c>
      <c r="C4884">
        <v>25.16</v>
      </c>
      <c r="D4884">
        <f t="shared" si="79"/>
        <v>-0.82453448636585536</v>
      </c>
      <c r="E4884" s="171">
        <v>-7.8864353312302557E-3</v>
      </c>
    </row>
    <row r="4885" spans="2:5">
      <c r="B4885" t="s">
        <v>494</v>
      </c>
      <c r="C4885">
        <v>143.38999999999999</v>
      </c>
      <c r="D4885">
        <f t="shared" si="79"/>
        <v>27.506958250497014</v>
      </c>
      <c r="E4885" s="171">
        <v>-7.887635784958243E-3</v>
      </c>
    </row>
    <row r="4886" spans="2:5">
      <c r="B4886" t="s">
        <v>5717</v>
      </c>
      <c r="C4886">
        <v>5.03</v>
      </c>
      <c r="D4886">
        <f t="shared" si="79"/>
        <v>0.33421750663129979</v>
      </c>
      <c r="E4886" s="171">
        <v>-7.88954635108482E-3</v>
      </c>
    </row>
    <row r="4887" spans="2:5">
      <c r="B4887" t="s">
        <v>5758</v>
      </c>
      <c r="C4887">
        <v>3.77</v>
      </c>
      <c r="D4887">
        <f t="shared" si="79"/>
        <v>-0.66666666666666674</v>
      </c>
      <c r="E4887" s="171">
        <v>-7.8947368421052114E-3</v>
      </c>
    </row>
    <row r="4888" spans="2:5">
      <c r="B4888" t="s">
        <v>3132</v>
      </c>
      <c r="C4888">
        <v>11.31</v>
      </c>
      <c r="D4888">
        <f t="shared" si="79"/>
        <v>-0.24900398406374502</v>
      </c>
      <c r="E4888" s="171">
        <v>-7.8947368421052513E-3</v>
      </c>
    </row>
    <row r="4889" spans="2:5">
      <c r="B4889" t="s">
        <v>2459</v>
      </c>
      <c r="C4889">
        <v>15.06</v>
      </c>
      <c r="D4889">
        <f t="shared" si="79"/>
        <v>0.20191540303272157</v>
      </c>
      <c r="E4889" s="171">
        <v>-7.9051383399208978E-3</v>
      </c>
    </row>
    <row r="4890" spans="2:5">
      <c r="B4890" t="s">
        <v>3579</v>
      </c>
      <c r="C4890">
        <v>12.53</v>
      </c>
      <c r="D4890">
        <f t="shared" si="79"/>
        <v>2.399999999999949E-3</v>
      </c>
      <c r="E4890" s="171">
        <v>-7.9176563737134928E-3</v>
      </c>
    </row>
    <row r="4891" spans="2:5">
      <c r="B4891" t="s">
        <v>2620</v>
      </c>
      <c r="C4891">
        <v>12.5</v>
      </c>
      <c r="D4891">
        <f t="shared" si="79"/>
        <v>9</v>
      </c>
      <c r="E4891" s="171">
        <v>-7.9365079365079083E-3</v>
      </c>
    </row>
    <row r="4892" spans="2:5">
      <c r="B4892" t="s">
        <v>6201</v>
      </c>
      <c r="C4892">
        <v>1.25</v>
      </c>
      <c r="D4892">
        <f t="shared" si="79"/>
        <v>0</v>
      </c>
      <c r="E4892" s="171">
        <v>-7.936507936507943E-3</v>
      </c>
    </row>
    <row r="4893" spans="2:5">
      <c r="B4893" t="s">
        <v>6213</v>
      </c>
      <c r="C4893">
        <v>1.25</v>
      </c>
      <c r="D4893">
        <f t="shared" si="79"/>
        <v>0</v>
      </c>
      <c r="E4893" s="171">
        <v>-7.936507936507943E-3</v>
      </c>
    </row>
    <row r="4894" spans="2:5">
      <c r="B4894" t="s">
        <v>6291</v>
      </c>
      <c r="C4894">
        <v>1.25</v>
      </c>
      <c r="D4894">
        <f t="shared" si="79"/>
        <v>0</v>
      </c>
      <c r="E4894" s="171">
        <v>-7.936507936507943E-3</v>
      </c>
    </row>
    <row r="4895" spans="2:5">
      <c r="B4895" t="s">
        <v>6293</v>
      </c>
      <c r="C4895">
        <v>1.25</v>
      </c>
      <c r="D4895">
        <f t="shared" si="79"/>
        <v>-0.92848970251716245</v>
      </c>
      <c r="E4895" s="171">
        <v>-7.936507936507943E-3</v>
      </c>
    </row>
    <row r="4896" spans="2:5">
      <c r="B4896" t="s">
        <v>4090</v>
      </c>
      <c r="C4896">
        <v>17.48</v>
      </c>
      <c r="D4896">
        <f t="shared" si="79"/>
        <v>1</v>
      </c>
      <c r="E4896" s="171">
        <v>-7.945516458569838E-3</v>
      </c>
    </row>
    <row r="4897" spans="2:5">
      <c r="B4897" t="s">
        <v>5259</v>
      </c>
      <c r="C4897">
        <v>8.74</v>
      </c>
      <c r="D4897">
        <f t="shared" si="79"/>
        <v>-0.12248995983935748</v>
      </c>
      <c r="E4897" s="171">
        <v>-7.945516458569838E-3</v>
      </c>
    </row>
    <row r="4898" spans="2:5">
      <c r="B4898" t="s">
        <v>3334</v>
      </c>
      <c r="C4898">
        <v>9.9600000000000009</v>
      </c>
      <c r="D4898">
        <f t="shared" si="79"/>
        <v>-0.55476084041126505</v>
      </c>
      <c r="E4898" s="171">
        <v>-7.9681274900396722E-3</v>
      </c>
    </row>
    <row r="4899" spans="2:5">
      <c r="B4899" t="s">
        <v>2115</v>
      </c>
      <c r="C4899">
        <v>22.37</v>
      </c>
      <c r="D4899">
        <f t="shared" si="79"/>
        <v>17.040322580645164</v>
      </c>
      <c r="E4899" s="171">
        <v>-7.982261640798214E-3</v>
      </c>
    </row>
    <row r="4900" spans="2:5">
      <c r="B4900" t="s">
        <v>6216</v>
      </c>
      <c r="C4900">
        <v>1.24</v>
      </c>
      <c r="D4900">
        <f t="shared" si="79"/>
        <v>0</v>
      </c>
      <c r="E4900" s="171">
        <v>-8.0000000000000071E-3</v>
      </c>
    </row>
    <row r="4901" spans="2:5">
      <c r="B4901" t="s">
        <v>6290</v>
      </c>
      <c r="C4901">
        <v>1.24</v>
      </c>
      <c r="D4901">
        <f t="shared" si="79"/>
        <v>-0.5</v>
      </c>
      <c r="E4901" s="171">
        <v>-8.0000000000000071E-3</v>
      </c>
    </row>
    <row r="4902" spans="2:5">
      <c r="B4902" t="s">
        <v>7687</v>
      </c>
      <c r="C4902">
        <v>2.48</v>
      </c>
      <c r="D4902">
        <f t="shared" si="79"/>
        <v>-0.81737849779086891</v>
      </c>
      <c r="E4902" s="171">
        <v>-8.0000000000000071E-3</v>
      </c>
    </row>
    <row r="4903" spans="2:5">
      <c r="B4903" t="s">
        <v>3422</v>
      </c>
      <c r="C4903">
        <v>13.58</v>
      </c>
      <c r="D4903">
        <f t="shared" si="79"/>
        <v>-0.26594594594594595</v>
      </c>
      <c r="E4903" s="171">
        <v>-8.0350620891161025E-3</v>
      </c>
    </row>
    <row r="4904" spans="2:5">
      <c r="B4904" t="s">
        <v>3997</v>
      </c>
      <c r="C4904">
        <v>18.5</v>
      </c>
      <c r="D4904">
        <f t="shared" si="79"/>
        <v>1.1436848203939742</v>
      </c>
      <c r="E4904" s="171">
        <v>-8.0428954423591732E-3</v>
      </c>
    </row>
    <row r="4905" spans="2:5">
      <c r="B4905" t="s">
        <v>2661</v>
      </c>
      <c r="C4905">
        <v>8.6300000000000008</v>
      </c>
      <c r="D4905">
        <f t="shared" si="79"/>
        <v>-0.58767319636884852</v>
      </c>
      <c r="E4905" s="171">
        <v>-8.0459770114940828E-3</v>
      </c>
    </row>
    <row r="4906" spans="2:5">
      <c r="B4906" t="s">
        <v>4104</v>
      </c>
      <c r="C4906">
        <v>20.93</v>
      </c>
      <c r="D4906">
        <f t="shared" si="79"/>
        <v>16.016260162601625</v>
      </c>
      <c r="E4906" s="171">
        <v>-8.0568720379147717E-3</v>
      </c>
    </row>
    <row r="4907" spans="2:5">
      <c r="B4907" t="s">
        <v>6286</v>
      </c>
      <c r="C4907">
        <v>1.23</v>
      </c>
      <c r="D4907">
        <f t="shared" si="79"/>
        <v>0</v>
      </c>
      <c r="E4907" s="171">
        <v>-8.0645161290322648E-3</v>
      </c>
    </row>
    <row r="4908" spans="2:5">
      <c r="B4908" t="s">
        <v>6302</v>
      </c>
      <c r="C4908">
        <v>1.23</v>
      </c>
      <c r="D4908">
        <f t="shared" si="79"/>
        <v>-0.91649694501018331</v>
      </c>
      <c r="E4908" s="171">
        <v>-8.0645161290322648E-3</v>
      </c>
    </row>
    <row r="4909" spans="2:5">
      <c r="B4909" t="s">
        <v>3746</v>
      </c>
      <c r="C4909">
        <v>14.73</v>
      </c>
      <c r="D4909">
        <f t="shared" si="79"/>
        <v>0.71478463329452857</v>
      </c>
      <c r="E4909" s="171">
        <v>-8.0808080808080288E-3</v>
      </c>
    </row>
    <row r="4910" spans="2:5">
      <c r="B4910" t="s">
        <v>5204</v>
      </c>
      <c r="C4910">
        <v>8.59</v>
      </c>
      <c r="D4910">
        <f t="shared" si="79"/>
        <v>-0.29991850040749796</v>
      </c>
      <c r="E4910" s="171">
        <v>-8.0831408775981859E-3</v>
      </c>
    </row>
    <row r="4911" spans="2:5">
      <c r="B4911" t="s">
        <v>3502</v>
      </c>
      <c r="C4911">
        <v>12.27</v>
      </c>
      <c r="D4911">
        <f t="shared" si="79"/>
        <v>-0.87648479967787396</v>
      </c>
      <c r="E4911" s="171">
        <v>-8.0840743734842072E-3</v>
      </c>
    </row>
    <row r="4912" spans="2:5">
      <c r="B4912" t="s">
        <v>920</v>
      </c>
      <c r="C4912">
        <v>99.34</v>
      </c>
      <c r="D4912">
        <f t="shared" si="79"/>
        <v>5.2321204516938522</v>
      </c>
      <c r="E4912" s="171">
        <v>-8.0878681977034662E-3</v>
      </c>
    </row>
    <row r="4913" spans="2:5">
      <c r="B4913" t="s">
        <v>5076</v>
      </c>
      <c r="C4913">
        <v>15.94</v>
      </c>
      <c r="D4913">
        <f t="shared" si="79"/>
        <v>1.256281407035149E-3</v>
      </c>
      <c r="E4913" s="171">
        <v>-8.0896079651525069E-3</v>
      </c>
    </row>
    <row r="4914" spans="2:5">
      <c r="B4914" t="s">
        <v>4016</v>
      </c>
      <c r="C4914">
        <v>15.92</v>
      </c>
      <c r="D4914">
        <f t="shared" si="79"/>
        <v>0.44464609800362981</v>
      </c>
      <c r="E4914" s="171">
        <v>-8.0996884735202983E-3</v>
      </c>
    </row>
    <row r="4915" spans="2:5">
      <c r="B4915" t="s">
        <v>1622</v>
      </c>
      <c r="C4915">
        <v>11.02</v>
      </c>
      <c r="D4915">
        <f t="shared" si="79"/>
        <v>-0.74971610265727917</v>
      </c>
      <c r="E4915" s="171">
        <v>-8.1008100810080891E-3</v>
      </c>
    </row>
    <row r="4916" spans="2:5">
      <c r="B4916" t="s">
        <v>1112</v>
      </c>
      <c r="C4916">
        <v>44.03</v>
      </c>
      <c r="D4916">
        <f t="shared" si="79"/>
        <v>3.5020449897750514</v>
      </c>
      <c r="E4916" s="171">
        <v>-8.1099346699707014E-3</v>
      </c>
    </row>
    <row r="4917" spans="2:5">
      <c r="B4917" t="s">
        <v>5230</v>
      </c>
      <c r="C4917">
        <v>9.7799999999999994</v>
      </c>
      <c r="D4917">
        <f t="shared" si="79"/>
        <v>-0.2723214285714286</v>
      </c>
      <c r="E4917" s="171">
        <v>-8.1135902636916904E-3</v>
      </c>
    </row>
    <row r="4918" spans="2:5">
      <c r="B4918" t="s">
        <v>3542</v>
      </c>
      <c r="C4918">
        <v>13.44</v>
      </c>
      <c r="D4918">
        <f t="shared" si="79"/>
        <v>-0.47581903276131049</v>
      </c>
      <c r="E4918" s="171">
        <v>-8.1180811808118977E-3</v>
      </c>
    </row>
    <row r="4919" spans="2:5">
      <c r="B4919" t="s">
        <v>4560</v>
      </c>
      <c r="C4919">
        <v>25.64</v>
      </c>
      <c r="D4919">
        <f t="shared" si="79"/>
        <v>0.75017064846416381</v>
      </c>
      <c r="E4919" s="171">
        <v>-8.1237911025145385E-3</v>
      </c>
    </row>
    <row r="4920" spans="2:5">
      <c r="B4920" t="s">
        <v>2467</v>
      </c>
      <c r="C4920">
        <v>14.65</v>
      </c>
      <c r="D4920">
        <f t="shared" si="79"/>
        <v>11.008196721311476</v>
      </c>
      <c r="E4920" s="171">
        <v>-8.12457684495594E-3</v>
      </c>
    </row>
    <row r="4921" spans="2:5">
      <c r="B4921" t="s">
        <v>6198</v>
      </c>
      <c r="C4921">
        <v>1.22</v>
      </c>
      <c r="D4921">
        <f t="shared" si="79"/>
        <v>0</v>
      </c>
      <c r="E4921" s="171">
        <v>-8.1300813008130159E-3</v>
      </c>
    </row>
    <row r="4922" spans="2:5">
      <c r="B4922" t="s">
        <v>6285</v>
      </c>
      <c r="C4922">
        <v>1.22</v>
      </c>
      <c r="D4922">
        <f t="shared" si="79"/>
        <v>0</v>
      </c>
      <c r="E4922" s="171">
        <v>-8.1300813008130159E-3</v>
      </c>
    </row>
    <row r="4923" spans="2:5">
      <c r="B4923" t="s">
        <v>6911</v>
      </c>
      <c r="C4923">
        <v>1.22</v>
      </c>
      <c r="D4923">
        <f t="shared" si="79"/>
        <v>-0.8</v>
      </c>
      <c r="E4923" s="171">
        <v>-8.1300813008130159E-3</v>
      </c>
    </row>
    <row r="4924" spans="2:5">
      <c r="B4924" t="s">
        <v>5587</v>
      </c>
      <c r="C4924">
        <v>6.1</v>
      </c>
      <c r="D4924">
        <f t="shared" si="79"/>
        <v>-0.95364741641337392</v>
      </c>
      <c r="E4924" s="171">
        <v>-8.1300813008131235E-3</v>
      </c>
    </row>
    <row r="4925" spans="2:5">
      <c r="B4925" t="s">
        <v>714</v>
      </c>
      <c r="C4925">
        <v>131.6</v>
      </c>
      <c r="D4925">
        <f t="shared" si="79"/>
        <v>0.33821435834858643</v>
      </c>
      <c r="E4925" s="171">
        <v>-8.1398854386494756E-3</v>
      </c>
    </row>
    <row r="4926" spans="2:5">
      <c r="B4926" t="s">
        <v>1031</v>
      </c>
      <c r="C4926">
        <v>98.34</v>
      </c>
      <c r="D4926">
        <f t="shared" si="79"/>
        <v>5.2358909321496521</v>
      </c>
      <c r="E4926" s="171">
        <v>-8.1694402420575112E-3</v>
      </c>
    </row>
    <row r="4927" spans="2:5">
      <c r="B4927" t="s">
        <v>4038</v>
      </c>
      <c r="C4927">
        <v>15.77</v>
      </c>
      <c r="D4927">
        <f t="shared" si="79"/>
        <v>0.62577319587628877</v>
      </c>
      <c r="E4927" s="171">
        <v>-8.1761006289308661E-3</v>
      </c>
    </row>
    <row r="4928" spans="2:5">
      <c r="B4928" t="s">
        <v>5229</v>
      </c>
      <c r="C4928">
        <v>9.6999999999999993</v>
      </c>
      <c r="D4928">
        <f t="shared" si="79"/>
        <v>0.14386792452830174</v>
      </c>
      <c r="E4928" s="171">
        <v>-8.1799591002045067E-3</v>
      </c>
    </row>
    <row r="4929" spans="2:5">
      <c r="B4929" t="s">
        <v>5175</v>
      </c>
      <c r="C4929">
        <v>8.48</v>
      </c>
      <c r="D4929">
        <f t="shared" si="79"/>
        <v>-0.56220960247805885</v>
      </c>
      <c r="E4929" s="171">
        <v>-8.1871345029240084E-3</v>
      </c>
    </row>
    <row r="4930" spans="2:5">
      <c r="B4930" t="s">
        <v>3853</v>
      </c>
      <c r="C4930">
        <v>19.37</v>
      </c>
      <c r="D4930">
        <f t="shared" si="79"/>
        <v>-0.86986899563318776</v>
      </c>
      <c r="E4930" s="171">
        <v>-8.1925243215565866E-3</v>
      </c>
    </row>
    <row r="4931" spans="2:5">
      <c r="B4931" t="s">
        <v>673</v>
      </c>
      <c r="C4931">
        <v>148.85</v>
      </c>
      <c r="D4931">
        <f t="shared" ref="D4931:D4994" si="80">(C4931-C4932)/C4932</f>
        <v>8.4628099173553721</v>
      </c>
      <c r="E4931" s="171">
        <v>-8.1956289978679236E-3</v>
      </c>
    </row>
    <row r="4932" spans="2:5">
      <c r="B4932" t="s">
        <v>4768</v>
      </c>
      <c r="C4932">
        <v>15.73</v>
      </c>
      <c r="D4932">
        <f t="shared" si="80"/>
        <v>12</v>
      </c>
      <c r="E4932" s="171">
        <v>-8.1967213114753478E-3</v>
      </c>
    </row>
    <row r="4933" spans="2:5">
      <c r="B4933" t="s">
        <v>6284</v>
      </c>
      <c r="C4933">
        <v>1.21</v>
      </c>
      <c r="D4933">
        <f t="shared" si="80"/>
        <v>0</v>
      </c>
      <c r="E4933" s="171">
        <v>-8.1967213114754172E-3</v>
      </c>
    </row>
    <row r="4934" spans="2:5">
      <c r="B4934" t="s">
        <v>6881</v>
      </c>
      <c r="C4934">
        <v>1.21</v>
      </c>
      <c r="D4934">
        <f t="shared" si="80"/>
        <v>-0.93314917127071817</v>
      </c>
      <c r="E4934" s="171">
        <v>-8.1967213114754172E-3</v>
      </c>
    </row>
    <row r="4935" spans="2:5">
      <c r="B4935" t="s">
        <v>3057</v>
      </c>
      <c r="C4935">
        <v>18.100000000000001</v>
      </c>
      <c r="D4935">
        <f t="shared" si="80"/>
        <v>-0.85432595573440651</v>
      </c>
      <c r="E4935" s="171">
        <v>-8.2191780821917037E-3</v>
      </c>
    </row>
    <row r="4936" spans="2:5">
      <c r="B4936" t="s">
        <v>783</v>
      </c>
      <c r="C4936">
        <v>124.25</v>
      </c>
      <c r="D4936">
        <f t="shared" si="80"/>
        <v>5.8798449612403108</v>
      </c>
      <c r="E4936" s="171">
        <v>-8.2215836526181446E-3</v>
      </c>
    </row>
    <row r="4937" spans="2:5">
      <c r="B4937" t="s">
        <v>1935</v>
      </c>
      <c r="C4937">
        <v>18.059999999999999</v>
      </c>
      <c r="D4937">
        <f t="shared" si="80"/>
        <v>1.1474435196195003</v>
      </c>
      <c r="E4937" s="171">
        <v>-8.2372322899506925E-3</v>
      </c>
    </row>
    <row r="4938" spans="2:5">
      <c r="B4938" t="s">
        <v>5174</v>
      </c>
      <c r="C4938">
        <v>8.41</v>
      </c>
      <c r="D4938">
        <f t="shared" si="80"/>
        <v>-0.36336109008327028</v>
      </c>
      <c r="E4938" s="171">
        <v>-8.2547169811321083E-3</v>
      </c>
    </row>
    <row r="4939" spans="2:5">
      <c r="B4939" t="s">
        <v>5032</v>
      </c>
      <c r="C4939">
        <v>13.21</v>
      </c>
      <c r="D4939">
        <f t="shared" si="80"/>
        <v>4.5041666666666673</v>
      </c>
      <c r="E4939" s="171">
        <v>-8.2582582582582161E-3</v>
      </c>
    </row>
    <row r="4940" spans="2:5">
      <c r="B4940" t="s">
        <v>7707</v>
      </c>
      <c r="C4940">
        <v>2.4</v>
      </c>
      <c r="D4940">
        <f t="shared" si="80"/>
        <v>-0.94870698867279335</v>
      </c>
      <c r="E4940" s="171">
        <v>-8.2644628099173625E-3</v>
      </c>
    </row>
    <row r="4941" spans="2:5">
      <c r="B4941" t="s">
        <v>1230</v>
      </c>
      <c r="C4941">
        <v>46.79</v>
      </c>
      <c r="D4941">
        <f t="shared" si="80"/>
        <v>-0.67339103727488481</v>
      </c>
      <c r="E4941" s="171">
        <v>-8.2662144976685149E-3</v>
      </c>
    </row>
    <row r="4942" spans="2:5">
      <c r="B4942" t="s">
        <v>479</v>
      </c>
      <c r="C4942">
        <v>143.26</v>
      </c>
      <c r="D4942">
        <f t="shared" si="80"/>
        <v>2.5923804067602443E-2</v>
      </c>
      <c r="E4942" s="171">
        <v>-8.3067977294754049E-3</v>
      </c>
    </row>
    <row r="4943" spans="2:5">
      <c r="B4943" t="s">
        <v>667</v>
      </c>
      <c r="C4943">
        <v>139.63999999999999</v>
      </c>
      <c r="D4943">
        <f t="shared" si="80"/>
        <v>8.009032258064515</v>
      </c>
      <c r="E4943" s="171">
        <v>-8.3090689581706966E-3</v>
      </c>
    </row>
    <row r="4944" spans="2:5">
      <c r="B4944" t="s">
        <v>4079</v>
      </c>
      <c r="C4944">
        <v>15.5</v>
      </c>
      <c r="D4944">
        <f t="shared" si="80"/>
        <v>0.62815126050420178</v>
      </c>
      <c r="E4944" s="171">
        <v>-8.3173384516955079E-3</v>
      </c>
    </row>
    <row r="4945" spans="2:5">
      <c r="B4945" t="s">
        <v>4853</v>
      </c>
      <c r="C4945">
        <v>9.52</v>
      </c>
      <c r="D4945">
        <f t="shared" si="80"/>
        <v>7</v>
      </c>
      <c r="E4945" s="171">
        <v>-8.3333333333333419E-3</v>
      </c>
    </row>
    <row r="4946" spans="2:5">
      <c r="B4946" t="s">
        <v>7041</v>
      </c>
      <c r="C4946">
        <v>1.19</v>
      </c>
      <c r="D4946">
        <f t="shared" si="80"/>
        <v>-0.5</v>
      </c>
      <c r="E4946" s="171">
        <v>-8.3333333333333419E-3</v>
      </c>
    </row>
    <row r="4947" spans="2:5">
      <c r="B4947" t="s">
        <v>7462</v>
      </c>
      <c r="C4947">
        <v>2.38</v>
      </c>
      <c r="D4947">
        <f t="shared" si="80"/>
        <v>0</v>
      </c>
      <c r="E4947" s="171">
        <v>-8.3333333333333419E-3</v>
      </c>
    </row>
    <row r="4948" spans="2:5">
      <c r="B4948" t="s">
        <v>7576</v>
      </c>
      <c r="C4948">
        <v>2.38</v>
      </c>
      <c r="D4948">
        <f t="shared" si="80"/>
        <v>0</v>
      </c>
      <c r="E4948" s="171">
        <v>-8.3333333333333419E-3</v>
      </c>
    </row>
    <row r="4949" spans="2:5">
      <c r="B4949" t="s">
        <v>7702</v>
      </c>
      <c r="C4949">
        <v>2.38</v>
      </c>
      <c r="D4949">
        <f t="shared" si="80"/>
        <v>-0.86659192825112108</v>
      </c>
      <c r="E4949" s="171">
        <v>-8.3333333333333419E-3</v>
      </c>
    </row>
    <row r="4950" spans="2:5">
      <c r="B4950" t="s">
        <v>3777</v>
      </c>
      <c r="C4950">
        <v>17.84</v>
      </c>
      <c r="D4950">
        <f t="shared" si="80"/>
        <v>0.50294860994102786</v>
      </c>
      <c r="E4950" s="171">
        <v>-8.337965536409038E-3</v>
      </c>
    </row>
    <row r="4951" spans="2:5">
      <c r="B4951" t="s">
        <v>5019</v>
      </c>
      <c r="C4951">
        <v>11.87</v>
      </c>
      <c r="D4951">
        <f t="shared" si="80"/>
        <v>-0.28537025888019268</v>
      </c>
      <c r="E4951" s="171">
        <v>-8.3542188805347875E-3</v>
      </c>
    </row>
    <row r="4952" spans="2:5">
      <c r="B4952" t="s">
        <v>1669</v>
      </c>
      <c r="C4952">
        <v>16.61</v>
      </c>
      <c r="D4952">
        <f t="shared" si="80"/>
        <v>-0.88789903489235344</v>
      </c>
      <c r="E4952" s="171">
        <v>-8.3582089552239145E-3</v>
      </c>
    </row>
    <row r="4953" spans="2:5">
      <c r="B4953" t="s">
        <v>547</v>
      </c>
      <c r="C4953">
        <v>148.16999999999999</v>
      </c>
      <c r="D4953">
        <f t="shared" si="80"/>
        <v>6.3533498759305207</v>
      </c>
      <c r="E4953" s="171">
        <v>-8.3656806317762029E-3</v>
      </c>
    </row>
    <row r="4954" spans="2:5">
      <c r="B4954" t="s">
        <v>3904</v>
      </c>
      <c r="C4954">
        <v>20.149999999999999</v>
      </c>
      <c r="D4954">
        <f t="shared" si="80"/>
        <v>0.70042194092826993</v>
      </c>
      <c r="E4954" s="171">
        <v>-8.3661417322835486E-3</v>
      </c>
    </row>
    <row r="4955" spans="2:5">
      <c r="B4955" t="s">
        <v>4939</v>
      </c>
      <c r="C4955">
        <v>11.85</v>
      </c>
      <c r="D4955">
        <f t="shared" si="80"/>
        <v>-0.41132637853949328</v>
      </c>
      <c r="E4955" s="171">
        <v>-8.3682008368200552E-3</v>
      </c>
    </row>
    <row r="4956" spans="2:5">
      <c r="B4956" t="s">
        <v>2308</v>
      </c>
      <c r="C4956">
        <v>20.13</v>
      </c>
      <c r="D4956">
        <f t="shared" si="80"/>
        <v>-0.8606534680880521</v>
      </c>
      <c r="E4956" s="171">
        <v>-8.3743842364532861E-3</v>
      </c>
    </row>
    <row r="4957" spans="2:5">
      <c r="B4957" t="s">
        <v>480</v>
      </c>
      <c r="C4957">
        <v>144.46</v>
      </c>
      <c r="D4957">
        <f t="shared" si="80"/>
        <v>4.8226521563885534</v>
      </c>
      <c r="E4957" s="171">
        <v>-8.3745194947830778E-3</v>
      </c>
    </row>
    <row r="4958" spans="2:5">
      <c r="B4958" t="s">
        <v>4562</v>
      </c>
      <c r="C4958">
        <v>24.81</v>
      </c>
      <c r="D4958">
        <f t="shared" si="80"/>
        <v>3.205084745762711</v>
      </c>
      <c r="E4958" s="171">
        <v>-8.3932853717026724E-3</v>
      </c>
    </row>
    <row r="4959" spans="2:5">
      <c r="B4959" t="s">
        <v>5506</v>
      </c>
      <c r="C4959">
        <v>5.9</v>
      </c>
      <c r="D4959">
        <f t="shared" si="80"/>
        <v>4.0000000000000009</v>
      </c>
      <c r="E4959" s="171">
        <v>-8.4033613445377853E-3</v>
      </c>
    </row>
    <row r="4960" spans="2:5">
      <c r="B4960" t="s">
        <v>6281</v>
      </c>
      <c r="C4960">
        <v>1.18</v>
      </c>
      <c r="D4960">
        <f t="shared" si="80"/>
        <v>0</v>
      </c>
      <c r="E4960" s="171">
        <v>-8.4033613445378234E-3</v>
      </c>
    </row>
    <row r="4961" spans="2:5">
      <c r="B4961" t="s">
        <v>7040</v>
      </c>
      <c r="C4961">
        <v>1.18</v>
      </c>
      <c r="D4961">
        <f t="shared" si="80"/>
        <v>-0.85714285714285721</v>
      </c>
      <c r="E4961" s="171">
        <v>-8.4033613445378234E-3</v>
      </c>
    </row>
    <row r="4962" spans="2:5">
      <c r="B4962" t="s">
        <v>5400</v>
      </c>
      <c r="C4962">
        <v>8.26</v>
      </c>
      <c r="D4962">
        <f t="shared" si="80"/>
        <v>-0.53333333333333333</v>
      </c>
      <c r="E4962" s="171">
        <v>-8.4033613445378495E-3</v>
      </c>
    </row>
    <row r="4963" spans="2:5">
      <c r="B4963" t="s">
        <v>1550</v>
      </c>
      <c r="C4963">
        <v>17.7</v>
      </c>
      <c r="D4963">
        <f t="shared" si="80"/>
        <v>-0.28513731825525046</v>
      </c>
      <c r="E4963" s="171">
        <v>-8.4033613445379345E-3</v>
      </c>
    </row>
    <row r="4964" spans="2:5">
      <c r="B4964" t="s">
        <v>4677</v>
      </c>
      <c r="C4964">
        <v>24.76</v>
      </c>
      <c r="D4964">
        <f t="shared" si="80"/>
        <v>-0.7527708437343984</v>
      </c>
      <c r="E4964" s="171">
        <v>-8.410092110532532E-3</v>
      </c>
    </row>
    <row r="4965" spans="2:5">
      <c r="B4965" t="s">
        <v>1045</v>
      </c>
      <c r="C4965">
        <v>100.15</v>
      </c>
      <c r="D4965">
        <f t="shared" si="80"/>
        <v>7.5089209855565002</v>
      </c>
      <c r="E4965" s="171">
        <v>-8.4158415841583591E-3</v>
      </c>
    </row>
    <row r="4966" spans="2:5">
      <c r="B4966" t="s">
        <v>5018</v>
      </c>
      <c r="C4966">
        <v>11.77</v>
      </c>
      <c r="D4966">
        <f t="shared" si="80"/>
        <v>-0.37393617021276598</v>
      </c>
      <c r="E4966" s="171">
        <v>-8.4245998315079732E-3</v>
      </c>
    </row>
    <row r="4967" spans="2:5">
      <c r="B4967" t="s">
        <v>3037</v>
      </c>
      <c r="C4967">
        <v>18.8</v>
      </c>
      <c r="D4967">
        <f t="shared" si="80"/>
        <v>-0.23732251521298167</v>
      </c>
      <c r="E4967" s="171">
        <v>-8.4388185654008518E-3</v>
      </c>
    </row>
    <row r="4968" spans="2:5">
      <c r="B4968" t="s">
        <v>4557</v>
      </c>
      <c r="C4968">
        <v>24.65</v>
      </c>
      <c r="D4968">
        <f t="shared" si="80"/>
        <v>-4.3832428238945016E-2</v>
      </c>
      <c r="E4968" s="171">
        <v>-8.4473049074819326E-3</v>
      </c>
    </row>
    <row r="4969" spans="2:5">
      <c r="B4969" t="s">
        <v>2222</v>
      </c>
      <c r="C4969">
        <v>25.78</v>
      </c>
      <c r="D4969">
        <f t="shared" si="80"/>
        <v>0.46727376209447924</v>
      </c>
      <c r="E4969" s="171">
        <v>-8.4615384615384179E-3</v>
      </c>
    </row>
    <row r="4970" spans="2:5">
      <c r="B4970" t="s">
        <v>4503</v>
      </c>
      <c r="C4970">
        <v>17.57</v>
      </c>
      <c r="D4970">
        <f t="shared" si="80"/>
        <v>-0.24946604015378043</v>
      </c>
      <c r="E4970" s="171">
        <v>-8.4650112866816365E-3</v>
      </c>
    </row>
    <row r="4971" spans="2:5">
      <c r="B4971" t="s">
        <v>4686</v>
      </c>
      <c r="C4971">
        <v>23.41</v>
      </c>
      <c r="D4971">
        <f t="shared" si="80"/>
        <v>4.0021367521367521</v>
      </c>
      <c r="E4971" s="171">
        <v>-8.4709868699703213E-3</v>
      </c>
    </row>
    <row r="4972" spans="2:5">
      <c r="B4972" t="s">
        <v>5536</v>
      </c>
      <c r="C4972">
        <v>4.68</v>
      </c>
      <c r="D4972">
        <f t="shared" si="80"/>
        <v>3</v>
      </c>
      <c r="E4972" s="171">
        <v>-8.4745762711864493E-3</v>
      </c>
    </row>
    <row r="4973" spans="2:5">
      <c r="B4973" t="s">
        <v>7044</v>
      </c>
      <c r="C4973">
        <v>1.17</v>
      </c>
      <c r="D4973">
        <f t="shared" si="80"/>
        <v>-0.5</v>
      </c>
      <c r="E4973" s="171">
        <v>-8.4745762711864493E-3</v>
      </c>
    </row>
    <row r="4974" spans="2:5">
      <c r="B4974" t="s">
        <v>7607</v>
      </c>
      <c r="C4974">
        <v>2.34</v>
      </c>
      <c r="D4974">
        <f t="shared" si="80"/>
        <v>-0.7142857142857143</v>
      </c>
      <c r="E4974" s="171">
        <v>-8.4745762711864493E-3</v>
      </c>
    </row>
    <row r="4975" spans="2:5">
      <c r="B4975" t="s">
        <v>5307</v>
      </c>
      <c r="C4975">
        <v>8.19</v>
      </c>
      <c r="D4975">
        <f t="shared" si="80"/>
        <v>-0.93802028151960049</v>
      </c>
      <c r="E4975" s="171">
        <v>-8.4745762711864753E-3</v>
      </c>
    </row>
    <row r="4976" spans="2:5">
      <c r="B4976" t="s">
        <v>696</v>
      </c>
      <c r="C4976">
        <v>132.13999999999999</v>
      </c>
      <c r="D4976">
        <f t="shared" si="80"/>
        <v>9.2832684824902714</v>
      </c>
      <c r="E4976" s="171">
        <v>-8.4790275380807675E-3</v>
      </c>
    </row>
    <row r="4977" spans="2:5">
      <c r="B4977" t="s">
        <v>3518</v>
      </c>
      <c r="C4977">
        <v>12.85</v>
      </c>
      <c r="D4977">
        <f t="shared" si="80"/>
        <v>-0.21262254901960786</v>
      </c>
      <c r="E4977" s="171">
        <v>-8.4876543209877475E-3</v>
      </c>
    </row>
    <row r="4978" spans="2:5">
      <c r="B4978" t="s">
        <v>1530</v>
      </c>
      <c r="C4978">
        <v>16.32</v>
      </c>
      <c r="D4978">
        <f t="shared" si="80"/>
        <v>6.0042918454935625</v>
      </c>
      <c r="E4978" s="171">
        <v>-8.5054678007290743E-3</v>
      </c>
    </row>
    <row r="4979" spans="2:5">
      <c r="B4979" t="s">
        <v>7540</v>
      </c>
      <c r="C4979">
        <v>2.33</v>
      </c>
      <c r="D4979">
        <f t="shared" si="80"/>
        <v>-0.79913793103448272</v>
      </c>
      <c r="E4979" s="171">
        <v>-8.5106382978723475E-3</v>
      </c>
    </row>
    <row r="4980" spans="2:5">
      <c r="B4980" t="s">
        <v>3380</v>
      </c>
      <c r="C4980">
        <v>11.6</v>
      </c>
      <c r="D4980">
        <f t="shared" si="80"/>
        <v>-0.5</v>
      </c>
      <c r="E4980" s="171">
        <v>-8.5470085470085166E-3</v>
      </c>
    </row>
    <row r="4981" spans="2:5">
      <c r="B4981" t="s">
        <v>4648</v>
      </c>
      <c r="C4981">
        <v>23.2</v>
      </c>
      <c r="D4981">
        <f t="shared" si="80"/>
        <v>19</v>
      </c>
      <c r="E4981" s="171">
        <v>-8.5470085470085166E-3</v>
      </c>
    </row>
    <row r="4982" spans="2:5">
      <c r="B4982" t="s">
        <v>6222</v>
      </c>
      <c r="C4982">
        <v>1.1599999999999999</v>
      </c>
      <c r="D4982">
        <f t="shared" si="80"/>
        <v>0</v>
      </c>
      <c r="E4982" s="171">
        <v>-8.5470085470085548E-3</v>
      </c>
    </row>
    <row r="4983" spans="2:5">
      <c r="B4983" t="s">
        <v>6902</v>
      </c>
      <c r="C4983">
        <v>1.1599999999999999</v>
      </c>
      <c r="D4983">
        <f t="shared" si="80"/>
        <v>0</v>
      </c>
      <c r="E4983" s="171">
        <v>-8.5470085470085548E-3</v>
      </c>
    </row>
    <row r="4984" spans="2:5">
      <c r="B4984" t="s">
        <v>7065</v>
      </c>
      <c r="C4984">
        <v>1.1599999999999999</v>
      </c>
      <c r="D4984">
        <f t="shared" si="80"/>
        <v>0</v>
      </c>
      <c r="E4984" s="171">
        <v>-8.5470085470085548E-3</v>
      </c>
    </row>
    <row r="4985" spans="2:5">
      <c r="B4985" t="s">
        <v>7071</v>
      </c>
      <c r="C4985">
        <v>1.1599999999999999</v>
      </c>
      <c r="D4985">
        <f t="shared" si="80"/>
        <v>-0.99159298449050592</v>
      </c>
      <c r="E4985" s="171">
        <v>-8.5470085470085548E-3</v>
      </c>
    </row>
    <row r="4986" spans="2:5">
      <c r="B4986" t="s">
        <v>502</v>
      </c>
      <c r="C4986">
        <v>137.97999999999999</v>
      </c>
      <c r="D4986">
        <f t="shared" si="80"/>
        <v>4.9654128837008216</v>
      </c>
      <c r="E4986" s="171">
        <v>-8.550693396565336E-3</v>
      </c>
    </row>
    <row r="4987" spans="2:5">
      <c r="B4987" t="s">
        <v>2284</v>
      </c>
      <c r="C4987">
        <v>23.13</v>
      </c>
      <c r="D4987">
        <f t="shared" si="80"/>
        <v>0.17650050864699893</v>
      </c>
      <c r="E4987" s="171">
        <v>-8.5726532361765674E-3</v>
      </c>
    </row>
    <row r="4988" spans="2:5">
      <c r="B4988" t="s">
        <v>3908</v>
      </c>
      <c r="C4988">
        <v>19.66</v>
      </c>
      <c r="D4988">
        <f t="shared" si="80"/>
        <v>-5.4807692307692335E-2</v>
      </c>
      <c r="E4988" s="171">
        <v>-8.5728693898133208E-3</v>
      </c>
    </row>
    <row r="4989" spans="2:5">
      <c r="B4989" t="s">
        <v>1891</v>
      </c>
      <c r="C4989">
        <v>20.8</v>
      </c>
      <c r="D4989">
        <f t="shared" si="80"/>
        <v>8.004329004329005</v>
      </c>
      <c r="E4989" s="171">
        <v>-8.5795996186844477E-3</v>
      </c>
    </row>
    <row r="4990" spans="2:5">
      <c r="B4990" t="s">
        <v>7601</v>
      </c>
      <c r="C4990">
        <v>2.31</v>
      </c>
      <c r="D4990">
        <f t="shared" si="80"/>
        <v>-0.9591150442477876</v>
      </c>
      <c r="E4990" s="171">
        <v>-8.5836909871244704E-3</v>
      </c>
    </row>
    <row r="4991" spans="2:5">
      <c r="B4991" t="s">
        <v>1154</v>
      </c>
      <c r="C4991">
        <v>56.5</v>
      </c>
      <c r="D4991">
        <f t="shared" si="80"/>
        <v>3.4558359621451107</v>
      </c>
      <c r="E4991" s="171">
        <v>-8.5979996490612737E-3</v>
      </c>
    </row>
    <row r="4992" spans="2:5">
      <c r="B4992" t="s">
        <v>3170</v>
      </c>
      <c r="C4992">
        <v>12.68</v>
      </c>
      <c r="D4992">
        <f t="shared" si="80"/>
        <v>0.22275795564127296</v>
      </c>
      <c r="E4992" s="171">
        <v>-8.6004691164972193E-3</v>
      </c>
    </row>
    <row r="4993" spans="2:5">
      <c r="B4993" t="s">
        <v>2644</v>
      </c>
      <c r="C4993">
        <v>10.37</v>
      </c>
      <c r="D4993">
        <f t="shared" si="80"/>
        <v>0.8003472222222221</v>
      </c>
      <c r="E4993" s="171">
        <v>-8.604206500956179E-3</v>
      </c>
    </row>
    <row r="4994" spans="2:5">
      <c r="B4994" t="s">
        <v>5493</v>
      </c>
      <c r="C4994">
        <v>5.76</v>
      </c>
      <c r="D4994">
        <f t="shared" si="80"/>
        <v>-0.49913043478260871</v>
      </c>
      <c r="E4994" s="171">
        <v>-8.605851979345925E-3</v>
      </c>
    </row>
    <row r="4995" spans="2:5">
      <c r="B4995" t="s">
        <v>2600</v>
      </c>
      <c r="C4995">
        <v>11.5</v>
      </c>
      <c r="D4995">
        <f t="shared" ref="D4995:D5058" si="81">(C4995-C4996)/C4996</f>
        <v>9</v>
      </c>
      <c r="E4995" s="171">
        <v>-8.6206896551723842E-3</v>
      </c>
    </row>
    <row r="4996" spans="2:5">
      <c r="B4996" t="s">
        <v>6507</v>
      </c>
      <c r="C4996">
        <v>1.1499999999999999</v>
      </c>
      <c r="D4996">
        <f t="shared" si="81"/>
        <v>0</v>
      </c>
      <c r="E4996" s="171">
        <v>-8.6206896551724223E-3</v>
      </c>
    </row>
    <row r="4997" spans="2:5">
      <c r="B4997" t="s">
        <v>7047</v>
      </c>
      <c r="C4997">
        <v>1.1499999999999999</v>
      </c>
      <c r="D4997">
        <f t="shared" si="81"/>
        <v>0</v>
      </c>
      <c r="E4997" s="171">
        <v>-8.6206896551724223E-3</v>
      </c>
    </row>
    <row r="4998" spans="2:5">
      <c r="B4998" t="s">
        <v>7049</v>
      </c>
      <c r="C4998">
        <v>1.1499999999999999</v>
      </c>
      <c r="D4998">
        <f t="shared" si="81"/>
        <v>0</v>
      </c>
      <c r="E4998" s="171">
        <v>-8.6206896551724223E-3</v>
      </c>
    </row>
    <row r="4999" spans="2:5">
      <c r="B4999" t="s">
        <v>7062</v>
      </c>
      <c r="C4999">
        <v>1.1499999999999999</v>
      </c>
      <c r="D4999">
        <f t="shared" si="81"/>
        <v>0</v>
      </c>
      <c r="E4999" s="171">
        <v>-8.6206896551724223E-3</v>
      </c>
    </row>
    <row r="5000" spans="2:5">
      <c r="B5000" t="s">
        <v>7070</v>
      </c>
      <c r="C5000">
        <v>1.1499999999999999</v>
      </c>
      <c r="D5000">
        <f t="shared" si="81"/>
        <v>-0.90894695170229611</v>
      </c>
      <c r="E5000" s="171">
        <v>-8.6206896551724223E-3</v>
      </c>
    </row>
    <row r="5001" spans="2:5">
      <c r="B5001" t="s">
        <v>3580</v>
      </c>
      <c r="C5001">
        <v>12.63</v>
      </c>
      <c r="D5001">
        <f t="shared" si="81"/>
        <v>-0.90418752844788353</v>
      </c>
      <c r="E5001" s="171">
        <v>-8.6342229199371616E-3</v>
      </c>
    </row>
    <row r="5002" spans="2:5">
      <c r="B5002" t="s">
        <v>447</v>
      </c>
      <c r="C5002">
        <v>131.82</v>
      </c>
      <c r="D5002">
        <f t="shared" si="81"/>
        <v>4.4788029925187027</v>
      </c>
      <c r="E5002" s="171">
        <v>-8.6485673460179411E-3</v>
      </c>
    </row>
    <row r="5003" spans="2:5">
      <c r="B5003" t="s">
        <v>2026</v>
      </c>
      <c r="C5003">
        <v>24.06</v>
      </c>
      <c r="D5003">
        <f t="shared" si="81"/>
        <v>9.5065502183406103</v>
      </c>
      <c r="E5003" s="171">
        <v>-8.6526576019777864E-3</v>
      </c>
    </row>
    <row r="5004" spans="2:5">
      <c r="B5004" t="s">
        <v>7367</v>
      </c>
      <c r="C5004">
        <v>2.29</v>
      </c>
      <c r="D5004">
        <f t="shared" si="81"/>
        <v>0</v>
      </c>
      <c r="E5004" s="171">
        <v>-8.6580086580086649E-3</v>
      </c>
    </row>
    <row r="5005" spans="2:5">
      <c r="B5005" t="s">
        <v>7594</v>
      </c>
      <c r="C5005">
        <v>2.29</v>
      </c>
      <c r="D5005">
        <f t="shared" si="81"/>
        <v>-0.79982517482517479</v>
      </c>
      <c r="E5005" s="171">
        <v>-8.6580086580086649E-3</v>
      </c>
    </row>
    <row r="5006" spans="2:5">
      <c r="B5006" t="s">
        <v>1650</v>
      </c>
      <c r="C5006">
        <v>11.44</v>
      </c>
      <c r="D5006">
        <f t="shared" si="81"/>
        <v>-0.90737592097805853</v>
      </c>
      <c r="E5006" s="171">
        <v>-8.665511265164615E-3</v>
      </c>
    </row>
    <row r="5007" spans="2:5">
      <c r="B5007" t="s">
        <v>765</v>
      </c>
      <c r="C5007">
        <v>123.51</v>
      </c>
      <c r="D5007">
        <f t="shared" si="81"/>
        <v>6.7145534041224231</v>
      </c>
      <c r="E5007" s="171">
        <v>-8.6684324584637464E-3</v>
      </c>
    </row>
    <row r="5008" spans="2:5">
      <c r="B5008" t="s">
        <v>1743</v>
      </c>
      <c r="C5008">
        <v>16.010000000000002</v>
      </c>
      <c r="D5008">
        <f t="shared" si="81"/>
        <v>0.27366746221161503</v>
      </c>
      <c r="E5008" s="171">
        <v>-8.6687306501546154E-3</v>
      </c>
    </row>
    <row r="5009" spans="2:5">
      <c r="B5009" t="s">
        <v>3169</v>
      </c>
      <c r="C5009">
        <v>12.57</v>
      </c>
      <c r="D5009">
        <f t="shared" si="81"/>
        <v>0</v>
      </c>
      <c r="E5009" s="171">
        <v>-8.675078864353267E-3</v>
      </c>
    </row>
    <row r="5010" spans="2:5">
      <c r="B5010" t="s">
        <v>4961</v>
      </c>
      <c r="C5010">
        <v>12.57</v>
      </c>
      <c r="D5010">
        <f t="shared" si="81"/>
        <v>1.2014010507880912</v>
      </c>
      <c r="E5010" s="171">
        <v>-8.675078864353267E-3</v>
      </c>
    </row>
    <row r="5011" spans="2:5">
      <c r="B5011" t="s">
        <v>5678</v>
      </c>
      <c r="C5011">
        <v>5.71</v>
      </c>
      <c r="D5011">
        <f t="shared" si="81"/>
        <v>-0.70582174137042752</v>
      </c>
      <c r="E5011" s="171">
        <v>-8.6805555555555247E-3</v>
      </c>
    </row>
    <row r="5012" spans="2:5">
      <c r="B5012" t="s">
        <v>3900</v>
      </c>
      <c r="C5012">
        <v>19.41</v>
      </c>
      <c r="D5012">
        <f t="shared" si="81"/>
        <v>0.30971659919028338</v>
      </c>
      <c r="E5012" s="171">
        <v>-8.6823289070479138E-3</v>
      </c>
    </row>
    <row r="5013" spans="2:5">
      <c r="B5013" t="s">
        <v>2953</v>
      </c>
      <c r="C5013">
        <v>14.82</v>
      </c>
      <c r="D5013">
        <f t="shared" si="81"/>
        <v>12</v>
      </c>
      <c r="E5013" s="171">
        <v>-8.6956521739129777E-3</v>
      </c>
    </row>
    <row r="5014" spans="2:5">
      <c r="B5014" t="s">
        <v>6270</v>
      </c>
      <c r="C5014">
        <v>1.1399999999999999</v>
      </c>
      <c r="D5014">
        <f t="shared" si="81"/>
        <v>0</v>
      </c>
      <c r="E5014" s="171">
        <v>-8.6956521739130523E-3</v>
      </c>
    </row>
    <row r="5015" spans="2:5">
      <c r="B5015" t="s">
        <v>7053</v>
      </c>
      <c r="C5015">
        <v>1.1399999999999999</v>
      </c>
      <c r="D5015">
        <f t="shared" si="81"/>
        <v>-0.92297297297297298</v>
      </c>
      <c r="E5015" s="171">
        <v>-8.6956521739130523E-3</v>
      </c>
    </row>
    <row r="5016" spans="2:5">
      <c r="B5016" t="s">
        <v>2456</v>
      </c>
      <c r="C5016">
        <v>14.8</v>
      </c>
      <c r="D5016">
        <f t="shared" si="81"/>
        <v>0</v>
      </c>
      <c r="E5016" s="171">
        <v>-8.7073007367715338E-3</v>
      </c>
    </row>
    <row r="5017" spans="2:5">
      <c r="B5017" t="s">
        <v>3715</v>
      </c>
      <c r="C5017">
        <v>14.8</v>
      </c>
      <c r="D5017">
        <f t="shared" si="81"/>
        <v>-0.13196480938416422</v>
      </c>
      <c r="E5017" s="171">
        <v>-8.7073007367715338E-3</v>
      </c>
    </row>
    <row r="5018" spans="2:5">
      <c r="B5018" t="s">
        <v>2423</v>
      </c>
      <c r="C5018">
        <v>17.05</v>
      </c>
      <c r="D5018">
        <f t="shared" si="81"/>
        <v>0.87775330396475781</v>
      </c>
      <c r="E5018" s="171">
        <v>-8.7209302325580579E-3</v>
      </c>
    </row>
    <row r="5019" spans="2:5">
      <c r="B5019" t="s">
        <v>2692</v>
      </c>
      <c r="C5019">
        <v>9.08</v>
      </c>
      <c r="D5019">
        <f t="shared" si="81"/>
        <v>-0.93159044677164171</v>
      </c>
      <c r="E5019" s="171">
        <v>-8.7336244541484798E-3</v>
      </c>
    </row>
    <row r="5020" spans="2:5">
      <c r="B5020" t="s">
        <v>725</v>
      </c>
      <c r="C5020">
        <v>132.72999999999999</v>
      </c>
      <c r="D5020">
        <f t="shared" si="81"/>
        <v>116.46017699115045</v>
      </c>
      <c r="E5020" s="171">
        <v>-8.7378640776700212E-3</v>
      </c>
    </row>
    <row r="5021" spans="2:5">
      <c r="B5021" t="s">
        <v>6273</v>
      </c>
      <c r="C5021">
        <v>1.1299999999999999</v>
      </c>
      <c r="D5021">
        <f t="shared" si="81"/>
        <v>-0.97493901086715451</v>
      </c>
      <c r="E5021" s="171">
        <v>-8.7719298245614117E-3</v>
      </c>
    </row>
    <row r="5022" spans="2:5">
      <c r="B5022" t="s">
        <v>1105</v>
      </c>
      <c r="C5022">
        <v>45.09</v>
      </c>
      <c r="D5022">
        <f t="shared" si="81"/>
        <v>2.3375277572168769</v>
      </c>
      <c r="E5022" s="171">
        <v>-8.7931413497471661E-3</v>
      </c>
    </row>
    <row r="5023" spans="2:5">
      <c r="B5023" t="s">
        <v>3417</v>
      </c>
      <c r="C5023">
        <v>13.51</v>
      </c>
      <c r="D5023">
        <f t="shared" si="81"/>
        <v>5.0044444444444443</v>
      </c>
      <c r="E5023" s="171">
        <v>-8.8041085840059423E-3</v>
      </c>
    </row>
    <row r="5024" spans="2:5">
      <c r="B5024" t="s">
        <v>7573</v>
      </c>
      <c r="C5024">
        <v>2.25</v>
      </c>
      <c r="D5024">
        <f t="shared" si="81"/>
        <v>4.4642857142856186E-3</v>
      </c>
      <c r="E5024" s="171">
        <v>-8.8105726872246774E-3</v>
      </c>
    </row>
    <row r="5025" spans="2:5">
      <c r="B5025" t="s">
        <v>7434</v>
      </c>
      <c r="C5025">
        <v>2.2400000000000002</v>
      </c>
      <c r="D5025">
        <f t="shared" si="81"/>
        <v>-0.84594222833562582</v>
      </c>
      <c r="E5025" s="171">
        <v>-8.8495575221237063E-3</v>
      </c>
    </row>
    <row r="5026" spans="2:5">
      <c r="B5026" t="s">
        <v>2445</v>
      </c>
      <c r="C5026">
        <v>14.54</v>
      </c>
      <c r="D5026">
        <f t="shared" si="81"/>
        <v>1.1733931240657696</v>
      </c>
      <c r="E5026" s="171">
        <v>-8.8616223585549266E-3</v>
      </c>
    </row>
    <row r="5027" spans="2:5">
      <c r="B5027" t="s">
        <v>5633</v>
      </c>
      <c r="C5027">
        <v>6.69</v>
      </c>
      <c r="D5027">
        <f t="shared" si="81"/>
        <v>-0.39999999999999997</v>
      </c>
      <c r="E5027" s="171">
        <v>-8.8888888888888316E-3</v>
      </c>
    </row>
    <row r="5028" spans="2:5">
      <c r="B5028" t="s">
        <v>3228</v>
      </c>
      <c r="C5028">
        <v>11.15</v>
      </c>
      <c r="D5028">
        <f t="shared" si="81"/>
        <v>0.25000000000000006</v>
      </c>
      <c r="E5028" s="171">
        <v>-8.8888888888888577E-3</v>
      </c>
    </row>
    <row r="5029" spans="2:5">
      <c r="B5029" t="s">
        <v>2742</v>
      </c>
      <c r="C5029">
        <v>8.92</v>
      </c>
      <c r="D5029">
        <f t="shared" si="81"/>
        <v>3</v>
      </c>
      <c r="E5029" s="171">
        <v>-8.8888888888888976E-3</v>
      </c>
    </row>
    <row r="5030" spans="2:5">
      <c r="B5030" t="s">
        <v>5812</v>
      </c>
      <c r="C5030">
        <v>2.23</v>
      </c>
      <c r="D5030">
        <f t="shared" si="81"/>
        <v>0</v>
      </c>
      <c r="E5030" s="171">
        <v>-8.8888888888888976E-3</v>
      </c>
    </row>
    <row r="5031" spans="2:5">
      <c r="B5031" t="s">
        <v>7572</v>
      </c>
      <c r="C5031">
        <v>2.23</v>
      </c>
      <c r="D5031">
        <f t="shared" si="81"/>
        <v>-0.93930321175830167</v>
      </c>
      <c r="E5031" s="171">
        <v>-8.8888888888888976E-3</v>
      </c>
    </row>
    <row r="5032" spans="2:5">
      <c r="B5032" t="s">
        <v>1388</v>
      </c>
      <c r="C5032">
        <v>36.74</v>
      </c>
      <c r="D5032">
        <f t="shared" si="81"/>
        <v>1.065205171444632</v>
      </c>
      <c r="E5032" s="171">
        <v>-8.9020771513352651E-3</v>
      </c>
    </row>
    <row r="5033" spans="2:5">
      <c r="B5033" t="s">
        <v>3017</v>
      </c>
      <c r="C5033">
        <v>17.79</v>
      </c>
      <c r="D5033">
        <f t="shared" si="81"/>
        <v>15.027027027027026</v>
      </c>
      <c r="E5033" s="171">
        <v>-8.9136490250696469E-3</v>
      </c>
    </row>
    <row r="5034" spans="2:5">
      <c r="B5034" t="s">
        <v>6992</v>
      </c>
      <c r="C5034">
        <v>1.1100000000000001</v>
      </c>
      <c r="D5034">
        <f t="shared" si="81"/>
        <v>-0.5</v>
      </c>
      <c r="E5034" s="171">
        <v>-8.928571428571435E-3</v>
      </c>
    </row>
    <row r="5035" spans="2:5">
      <c r="B5035" t="s">
        <v>7309</v>
      </c>
      <c r="C5035">
        <v>2.2200000000000002</v>
      </c>
      <c r="D5035">
        <f t="shared" si="81"/>
        <v>-0.88204038257173223</v>
      </c>
      <c r="E5035" s="171">
        <v>-8.928571428571435E-3</v>
      </c>
    </row>
    <row r="5036" spans="2:5">
      <c r="B5036" t="s">
        <v>1709</v>
      </c>
      <c r="C5036">
        <v>18.82</v>
      </c>
      <c r="D5036">
        <f t="shared" si="81"/>
        <v>-0.89227863316352818</v>
      </c>
      <c r="E5036" s="171">
        <v>-8.9520800421273392E-3</v>
      </c>
    </row>
    <row r="5037" spans="2:5">
      <c r="B5037" t="s">
        <v>593</v>
      </c>
      <c r="C5037">
        <v>174.71</v>
      </c>
      <c r="D5037">
        <f t="shared" si="81"/>
        <v>78.054298642533936</v>
      </c>
      <c r="E5037" s="171">
        <v>-8.9625049634124692E-3</v>
      </c>
    </row>
    <row r="5038" spans="2:5">
      <c r="B5038" t="s">
        <v>7454</v>
      </c>
      <c r="C5038">
        <v>2.21</v>
      </c>
      <c r="D5038">
        <f t="shared" si="81"/>
        <v>-0.8327024981074943</v>
      </c>
      <c r="E5038" s="171">
        <v>-8.9686098654708606E-3</v>
      </c>
    </row>
    <row r="5039" spans="2:5">
      <c r="B5039" t="s">
        <v>3528</v>
      </c>
      <c r="C5039">
        <v>13.21</v>
      </c>
      <c r="D5039">
        <f t="shared" si="81"/>
        <v>-0.24985803520726851</v>
      </c>
      <c r="E5039" s="171">
        <v>-9.0022505626406023E-3</v>
      </c>
    </row>
    <row r="5040" spans="2:5">
      <c r="B5040" t="s">
        <v>3816</v>
      </c>
      <c r="C5040">
        <v>17.61</v>
      </c>
      <c r="D5040">
        <f t="shared" si="81"/>
        <v>15.009090909090906</v>
      </c>
      <c r="E5040" s="171">
        <v>-9.0039392234102494E-3</v>
      </c>
    </row>
    <row r="5041" spans="2:5">
      <c r="B5041" t="s">
        <v>7060</v>
      </c>
      <c r="C5041">
        <v>1.1000000000000001</v>
      </c>
      <c r="D5041">
        <f t="shared" si="81"/>
        <v>-0.99280198926842045</v>
      </c>
      <c r="E5041" s="171">
        <v>-9.0090090090090159E-3</v>
      </c>
    </row>
    <row r="5042" spans="2:5">
      <c r="B5042" t="s">
        <v>543</v>
      </c>
      <c r="C5042">
        <v>152.82</v>
      </c>
      <c r="D5042">
        <f t="shared" si="81"/>
        <v>8.9298245614035086</v>
      </c>
      <c r="E5042" s="171">
        <v>-9.0136826405551821E-3</v>
      </c>
    </row>
    <row r="5043" spans="2:5">
      <c r="B5043" t="s">
        <v>4207</v>
      </c>
      <c r="C5043">
        <v>15.39</v>
      </c>
      <c r="D5043">
        <f t="shared" si="81"/>
        <v>-0.90786086331796678</v>
      </c>
      <c r="E5043" s="171">
        <v>-9.0148100450739722E-3</v>
      </c>
    </row>
    <row r="5044" spans="2:5">
      <c r="B5044" t="s">
        <v>533</v>
      </c>
      <c r="C5044">
        <v>167.03</v>
      </c>
      <c r="D5044">
        <f t="shared" si="81"/>
        <v>7.4529352226720649</v>
      </c>
      <c r="E5044" s="171">
        <v>-9.0180955206170879E-3</v>
      </c>
    </row>
    <row r="5045" spans="2:5">
      <c r="B5045" t="s">
        <v>4158</v>
      </c>
      <c r="C5045">
        <v>19.760000000000002</v>
      </c>
      <c r="D5045">
        <f t="shared" si="81"/>
        <v>5.8949624866023655E-2</v>
      </c>
      <c r="E5045" s="171">
        <v>-9.0270812437311786E-3</v>
      </c>
    </row>
    <row r="5046" spans="2:5">
      <c r="B5046" t="s">
        <v>2330</v>
      </c>
      <c r="C5046">
        <v>18.66</v>
      </c>
      <c r="D5046">
        <f t="shared" si="81"/>
        <v>0.41793313069908816</v>
      </c>
      <c r="E5046" s="171">
        <v>-9.028146574614879E-3</v>
      </c>
    </row>
    <row r="5047" spans="2:5">
      <c r="B5047" t="s">
        <v>3474</v>
      </c>
      <c r="C5047">
        <v>13.16</v>
      </c>
      <c r="D5047">
        <f t="shared" si="81"/>
        <v>-0.33333333333333326</v>
      </c>
      <c r="E5047" s="171">
        <v>-9.0361445783131954E-3</v>
      </c>
    </row>
    <row r="5048" spans="2:5">
      <c r="B5048" t="s">
        <v>1696</v>
      </c>
      <c r="C5048">
        <v>19.739999999999998</v>
      </c>
      <c r="D5048">
        <f t="shared" si="81"/>
        <v>2.6021897810218975</v>
      </c>
      <c r="E5048" s="171">
        <v>-9.0361445783134157E-3</v>
      </c>
    </row>
    <row r="5049" spans="2:5">
      <c r="B5049" t="s">
        <v>5708</v>
      </c>
      <c r="C5049">
        <v>5.48</v>
      </c>
      <c r="D5049">
        <f t="shared" si="81"/>
        <v>1.5022831050228314</v>
      </c>
      <c r="E5049" s="171">
        <v>-9.0415913200723001E-3</v>
      </c>
    </row>
    <row r="5050" spans="2:5">
      <c r="B5050" t="s">
        <v>7745</v>
      </c>
      <c r="C5050">
        <v>2.19</v>
      </c>
      <c r="D5050">
        <f t="shared" si="81"/>
        <v>-0.89471153846153839</v>
      </c>
      <c r="E5050" s="171">
        <v>-9.0497737556561163E-3</v>
      </c>
    </row>
    <row r="5051" spans="2:5">
      <c r="B5051" t="s">
        <v>1889</v>
      </c>
      <c r="C5051">
        <v>20.8</v>
      </c>
      <c r="D5051">
        <f t="shared" si="81"/>
        <v>1.3771428571428572</v>
      </c>
      <c r="E5051" s="171">
        <v>-9.0519294902333368E-3</v>
      </c>
    </row>
    <row r="5052" spans="2:5">
      <c r="B5052" t="s">
        <v>2795</v>
      </c>
      <c r="C5052">
        <v>8.75</v>
      </c>
      <c r="D5052">
        <f t="shared" si="81"/>
        <v>-0.11077235772357723</v>
      </c>
      <c r="E5052" s="171">
        <v>-9.0600226500566327E-3</v>
      </c>
    </row>
    <row r="5053" spans="2:5">
      <c r="B5053" t="s">
        <v>3350</v>
      </c>
      <c r="C5053">
        <v>9.84</v>
      </c>
      <c r="D5053">
        <f t="shared" si="81"/>
        <v>-0.24999999999999997</v>
      </c>
      <c r="E5053" s="171">
        <v>-9.0634441087613146E-3</v>
      </c>
    </row>
    <row r="5054" spans="2:5">
      <c r="B5054" t="s">
        <v>3556</v>
      </c>
      <c r="C5054">
        <v>13.12</v>
      </c>
      <c r="D5054">
        <f t="shared" si="81"/>
        <v>-0.42832244008714598</v>
      </c>
      <c r="E5054" s="171">
        <v>-9.0634441087614048E-3</v>
      </c>
    </row>
    <row r="5055" spans="2:5">
      <c r="B5055" t="s">
        <v>2291</v>
      </c>
      <c r="C5055">
        <v>22.95</v>
      </c>
      <c r="D5055">
        <f t="shared" si="81"/>
        <v>0.40109890109890112</v>
      </c>
      <c r="E5055" s="171">
        <v>-9.0673575129534053E-3</v>
      </c>
    </row>
    <row r="5056" spans="2:5">
      <c r="B5056" t="s">
        <v>2435</v>
      </c>
      <c r="C5056">
        <v>16.38</v>
      </c>
      <c r="D5056">
        <f t="shared" si="81"/>
        <v>6.5137614678899078</v>
      </c>
      <c r="E5056" s="171">
        <v>-9.0744101633395118E-3</v>
      </c>
    </row>
    <row r="5057" spans="2:5">
      <c r="B5057" t="s">
        <v>5904</v>
      </c>
      <c r="C5057">
        <v>2.1800000000000002</v>
      </c>
      <c r="D5057">
        <f t="shared" si="81"/>
        <v>-0.59926470588235292</v>
      </c>
      <c r="E5057" s="171">
        <v>-9.0909090909090974E-3</v>
      </c>
    </row>
    <row r="5058" spans="2:5">
      <c r="B5058" t="s">
        <v>5704</v>
      </c>
      <c r="C5058">
        <v>5.44</v>
      </c>
      <c r="D5058">
        <f t="shared" si="81"/>
        <v>-0.68735632183908035</v>
      </c>
      <c r="E5058" s="171">
        <v>-9.1074681238615344E-3</v>
      </c>
    </row>
    <row r="5059" spans="2:5">
      <c r="B5059" t="s">
        <v>3824</v>
      </c>
      <c r="C5059">
        <v>17.399999999999999</v>
      </c>
      <c r="D5059">
        <f t="shared" ref="D5059:D5122" si="82">(C5059-C5060)/C5060</f>
        <v>1.0023014959723819</v>
      </c>
      <c r="E5059" s="171">
        <v>-9.1116173120729012E-3</v>
      </c>
    </row>
    <row r="5060" spans="2:5">
      <c r="B5060" t="s">
        <v>5285</v>
      </c>
      <c r="C5060">
        <v>8.69</v>
      </c>
      <c r="D5060">
        <f t="shared" si="82"/>
        <v>-0.55549872122762156</v>
      </c>
      <c r="E5060" s="171">
        <v>-9.1220068415051401E-3</v>
      </c>
    </row>
    <row r="5061" spans="2:5">
      <c r="B5061" t="s">
        <v>3851</v>
      </c>
      <c r="C5061">
        <v>19.55</v>
      </c>
      <c r="D5061">
        <f t="shared" si="82"/>
        <v>0.50038372985418278</v>
      </c>
      <c r="E5061" s="171">
        <v>-9.1231626964014042E-3</v>
      </c>
    </row>
    <row r="5062" spans="2:5">
      <c r="B5062" t="s">
        <v>3587</v>
      </c>
      <c r="C5062">
        <v>13.03</v>
      </c>
      <c r="D5062">
        <f t="shared" si="82"/>
        <v>-0.29376693766937673</v>
      </c>
      <c r="E5062" s="171">
        <v>-9.1254752851711776E-3</v>
      </c>
    </row>
    <row r="5063" spans="2:5">
      <c r="B5063" t="s">
        <v>3893</v>
      </c>
      <c r="C5063">
        <v>18.45</v>
      </c>
      <c r="D5063">
        <f t="shared" si="82"/>
        <v>7.5023041474654386</v>
      </c>
      <c r="E5063" s="171">
        <v>-9.1299677765844089E-3</v>
      </c>
    </row>
    <row r="5064" spans="2:5">
      <c r="B5064" t="s">
        <v>7392</v>
      </c>
      <c r="C5064">
        <v>2.17</v>
      </c>
      <c r="D5064">
        <f t="shared" si="82"/>
        <v>-0.83333333333333337</v>
      </c>
      <c r="E5064" s="171">
        <v>-9.1324200913242091E-3</v>
      </c>
    </row>
    <row r="5065" spans="2:5">
      <c r="B5065" t="s">
        <v>1587</v>
      </c>
      <c r="C5065">
        <v>13.02</v>
      </c>
      <c r="D5065">
        <f t="shared" si="82"/>
        <v>1.5384615384615057E-3</v>
      </c>
      <c r="E5065" s="171">
        <v>-9.1324200913242767E-3</v>
      </c>
    </row>
    <row r="5066" spans="2:5">
      <c r="B5066" t="s">
        <v>1591</v>
      </c>
      <c r="C5066">
        <v>13</v>
      </c>
      <c r="D5066">
        <f t="shared" si="82"/>
        <v>-0.71390845070422537</v>
      </c>
      <c r="E5066" s="171">
        <v>-9.1463414634145746E-3</v>
      </c>
    </row>
    <row r="5067" spans="2:5">
      <c r="B5067" t="s">
        <v>1352</v>
      </c>
      <c r="C5067">
        <v>45.44</v>
      </c>
      <c r="D5067">
        <f t="shared" si="82"/>
        <v>2.5034695451040863</v>
      </c>
      <c r="E5067" s="171">
        <v>-9.1583078935892209E-3</v>
      </c>
    </row>
    <row r="5068" spans="2:5">
      <c r="B5068" t="s">
        <v>4801</v>
      </c>
      <c r="C5068">
        <v>12.97</v>
      </c>
      <c r="D5068">
        <f t="shared" si="82"/>
        <v>5.0046296296296298</v>
      </c>
      <c r="E5068" s="171">
        <v>-9.1673032849502838E-3</v>
      </c>
    </row>
    <row r="5069" spans="2:5">
      <c r="B5069" t="s">
        <v>5907</v>
      </c>
      <c r="C5069">
        <v>2.16</v>
      </c>
      <c r="D5069">
        <f t="shared" si="82"/>
        <v>1</v>
      </c>
      <c r="E5069" s="171">
        <v>-9.174311926605512E-3</v>
      </c>
    </row>
    <row r="5070" spans="2:5">
      <c r="B5070" t="s">
        <v>6241</v>
      </c>
      <c r="C5070">
        <v>1.08</v>
      </c>
      <c r="D5070">
        <f t="shared" si="82"/>
        <v>0</v>
      </c>
      <c r="E5070" s="171">
        <v>-9.174311926605512E-3</v>
      </c>
    </row>
    <row r="5071" spans="2:5">
      <c r="B5071" t="s">
        <v>6275</v>
      </c>
      <c r="C5071">
        <v>1.08</v>
      </c>
      <c r="D5071">
        <f t="shared" si="82"/>
        <v>-0.5</v>
      </c>
      <c r="E5071" s="171">
        <v>-9.174311926605512E-3</v>
      </c>
    </row>
    <row r="5072" spans="2:5">
      <c r="B5072" t="s">
        <v>7283</v>
      </c>
      <c r="C5072">
        <v>2.16</v>
      </c>
      <c r="D5072">
        <f t="shared" si="82"/>
        <v>0</v>
      </c>
      <c r="E5072" s="171">
        <v>-9.174311926605512E-3</v>
      </c>
    </row>
    <row r="5073" spans="2:5">
      <c r="B5073" t="s">
        <v>7748</v>
      </c>
      <c r="C5073">
        <v>2.16</v>
      </c>
      <c r="D5073">
        <f t="shared" si="82"/>
        <v>-0.71390728476821186</v>
      </c>
      <c r="E5073" s="171">
        <v>-9.174311926605512E-3</v>
      </c>
    </row>
    <row r="5074" spans="2:5">
      <c r="B5074" t="s">
        <v>5424</v>
      </c>
      <c r="C5074">
        <v>7.55</v>
      </c>
      <c r="D5074">
        <f t="shared" si="82"/>
        <v>-0.86260236578707927</v>
      </c>
      <c r="E5074" s="171">
        <v>-9.1863517060367834E-3</v>
      </c>
    </row>
    <row r="5075" spans="2:5">
      <c r="B5075" t="s">
        <v>1137</v>
      </c>
      <c r="C5075">
        <v>54.95</v>
      </c>
      <c r="D5075">
        <f t="shared" si="82"/>
        <v>3.2563903950426032</v>
      </c>
      <c r="E5075" s="171">
        <v>-9.1958168049043991E-3</v>
      </c>
    </row>
    <row r="5076" spans="2:5">
      <c r="B5076" t="s">
        <v>1589</v>
      </c>
      <c r="C5076">
        <v>12.91</v>
      </c>
      <c r="D5076">
        <f t="shared" si="82"/>
        <v>0</v>
      </c>
      <c r="E5076" s="171">
        <v>-9.2095165003836712E-3</v>
      </c>
    </row>
    <row r="5077" spans="2:5">
      <c r="B5077" t="s">
        <v>3586</v>
      </c>
      <c r="C5077">
        <v>12.91</v>
      </c>
      <c r="D5077">
        <f t="shared" si="82"/>
        <v>-0.87360485607989036</v>
      </c>
      <c r="E5077" s="171">
        <v>-9.2095165003836712E-3</v>
      </c>
    </row>
    <row r="5078" spans="2:5">
      <c r="B5078" t="s">
        <v>1042</v>
      </c>
      <c r="C5078">
        <v>102.14</v>
      </c>
      <c r="D5078">
        <f t="shared" si="82"/>
        <v>46.506976744186048</v>
      </c>
      <c r="E5078" s="171">
        <v>-9.2152488117179434E-3</v>
      </c>
    </row>
    <row r="5079" spans="2:5">
      <c r="B5079" t="s">
        <v>7414</v>
      </c>
      <c r="C5079">
        <v>2.15</v>
      </c>
      <c r="D5079">
        <f t="shared" si="82"/>
        <v>-0.91292021061158368</v>
      </c>
      <c r="E5079" s="171">
        <v>-9.2165898617511607E-3</v>
      </c>
    </row>
    <row r="5080" spans="2:5">
      <c r="B5080" t="s">
        <v>2270</v>
      </c>
      <c r="C5080">
        <v>24.69</v>
      </c>
      <c r="D5080">
        <f t="shared" si="82"/>
        <v>0.91841491841491862</v>
      </c>
      <c r="E5080" s="171">
        <v>-9.2295345104334032E-3</v>
      </c>
    </row>
    <row r="5081" spans="2:5">
      <c r="B5081" t="s">
        <v>3212</v>
      </c>
      <c r="C5081">
        <v>12.87</v>
      </c>
      <c r="D5081">
        <f t="shared" si="82"/>
        <v>-0.1981308411214954</v>
      </c>
      <c r="E5081" s="171">
        <v>-9.237875288683679E-3</v>
      </c>
    </row>
    <row r="5082" spans="2:5">
      <c r="B5082" t="s">
        <v>2366</v>
      </c>
      <c r="C5082">
        <v>16.05</v>
      </c>
      <c r="D5082">
        <f t="shared" si="82"/>
        <v>14</v>
      </c>
      <c r="E5082" s="171">
        <v>-9.259259259259172E-3</v>
      </c>
    </row>
    <row r="5083" spans="2:5">
      <c r="B5083" t="s">
        <v>6228</v>
      </c>
      <c r="C5083">
        <v>1.07</v>
      </c>
      <c r="D5083">
        <f t="shared" si="82"/>
        <v>-0.5</v>
      </c>
      <c r="E5083" s="171">
        <v>-9.2592592592592674E-3</v>
      </c>
    </row>
    <row r="5084" spans="2:5">
      <c r="B5084" t="s">
        <v>7290</v>
      </c>
      <c r="C5084">
        <v>2.14</v>
      </c>
      <c r="D5084">
        <f t="shared" si="82"/>
        <v>-0.6661466458658345</v>
      </c>
      <c r="E5084" s="171">
        <v>-9.2592592592592674E-3</v>
      </c>
    </row>
    <row r="5085" spans="2:5">
      <c r="B5085" t="s">
        <v>5647</v>
      </c>
      <c r="C5085">
        <v>6.41</v>
      </c>
      <c r="D5085">
        <f t="shared" si="82"/>
        <v>-0.3329864724245577</v>
      </c>
      <c r="E5085" s="171">
        <v>-9.2735703245749018E-3</v>
      </c>
    </row>
    <row r="5086" spans="2:5">
      <c r="B5086" t="s">
        <v>2810</v>
      </c>
      <c r="C5086">
        <v>9.61</v>
      </c>
      <c r="D5086">
        <f t="shared" si="82"/>
        <v>1.2505854800936769</v>
      </c>
      <c r="E5086" s="171">
        <v>-9.2783505154639036E-3</v>
      </c>
    </row>
    <row r="5087" spans="2:5">
      <c r="B5087" t="s">
        <v>5545</v>
      </c>
      <c r="C5087">
        <v>4.2699999999999996</v>
      </c>
      <c r="D5087">
        <f t="shared" si="82"/>
        <v>-0.6362862010221465</v>
      </c>
      <c r="E5087" s="171">
        <v>-9.28074245939676E-3</v>
      </c>
    </row>
    <row r="5088" spans="2:5">
      <c r="B5088" t="s">
        <v>2872</v>
      </c>
      <c r="C5088">
        <v>11.74</v>
      </c>
      <c r="D5088">
        <f t="shared" si="82"/>
        <v>-0.78831590335376844</v>
      </c>
      <c r="E5088" s="171">
        <v>-9.2827004219408812E-3</v>
      </c>
    </row>
    <row r="5089" spans="2:5">
      <c r="B5089" t="s">
        <v>1138</v>
      </c>
      <c r="C5089">
        <v>55.46</v>
      </c>
      <c r="D5089">
        <f t="shared" si="82"/>
        <v>1.1681000781860831</v>
      </c>
      <c r="E5089" s="171">
        <v>-9.2890317970703122E-3</v>
      </c>
    </row>
    <row r="5090" spans="2:5">
      <c r="B5090" t="s">
        <v>2174</v>
      </c>
      <c r="C5090">
        <v>25.58</v>
      </c>
      <c r="D5090">
        <f t="shared" si="82"/>
        <v>0.60075093867334151</v>
      </c>
      <c r="E5090" s="171">
        <v>-9.2951200619675444E-3</v>
      </c>
    </row>
    <row r="5091" spans="2:5">
      <c r="B5091" t="s">
        <v>2967</v>
      </c>
      <c r="C5091">
        <v>15.98</v>
      </c>
      <c r="D5091">
        <f t="shared" si="82"/>
        <v>-0.8539305301645338</v>
      </c>
      <c r="E5091" s="171">
        <v>-9.2994420334779043E-3</v>
      </c>
    </row>
    <row r="5092" spans="2:5">
      <c r="B5092" t="s">
        <v>836</v>
      </c>
      <c r="C5092">
        <v>109.4</v>
      </c>
      <c r="D5092">
        <f t="shared" si="82"/>
        <v>0.90924956369982568</v>
      </c>
      <c r="E5092" s="171">
        <v>-9.3271755863442996E-3</v>
      </c>
    </row>
    <row r="5093" spans="2:5">
      <c r="B5093" t="s">
        <v>1143</v>
      </c>
      <c r="C5093">
        <v>57.3</v>
      </c>
      <c r="D5093">
        <f t="shared" si="82"/>
        <v>26.028301886792452</v>
      </c>
      <c r="E5093" s="171">
        <v>-9.336099585062348E-3</v>
      </c>
    </row>
    <row r="5094" spans="2:5">
      <c r="B5094" t="s">
        <v>5927</v>
      </c>
      <c r="C5094">
        <v>2.12</v>
      </c>
      <c r="D5094">
        <f t="shared" si="82"/>
        <v>1</v>
      </c>
      <c r="E5094" s="171">
        <v>-9.3457943925233725E-3</v>
      </c>
    </row>
    <row r="5095" spans="2:5">
      <c r="B5095" t="s">
        <v>6227</v>
      </c>
      <c r="C5095">
        <v>1.06</v>
      </c>
      <c r="D5095">
        <f t="shared" si="82"/>
        <v>-0.90901287553648069</v>
      </c>
      <c r="E5095" s="171">
        <v>-9.3457943925233725E-3</v>
      </c>
    </row>
    <row r="5096" spans="2:5">
      <c r="B5096" t="s">
        <v>3508</v>
      </c>
      <c r="C5096">
        <v>11.65</v>
      </c>
      <c r="D5096">
        <f t="shared" si="82"/>
        <v>0.22373949579831942</v>
      </c>
      <c r="E5096" s="171">
        <v>-9.3537414965985909E-3</v>
      </c>
    </row>
    <row r="5097" spans="2:5">
      <c r="B5097" t="s">
        <v>2800</v>
      </c>
      <c r="C5097">
        <v>9.52</v>
      </c>
      <c r="D5097">
        <f t="shared" si="82"/>
        <v>-0.62445759368836296</v>
      </c>
      <c r="E5097" s="171">
        <v>-9.3652445369406725E-3</v>
      </c>
    </row>
    <row r="5098" spans="2:5">
      <c r="B5098" t="s">
        <v>2255</v>
      </c>
      <c r="C5098">
        <v>25.35</v>
      </c>
      <c r="D5098">
        <f t="shared" si="82"/>
        <v>-0.54715969989281876</v>
      </c>
      <c r="E5098" s="171">
        <v>-9.3786635404454251E-3</v>
      </c>
    </row>
    <row r="5099" spans="2:5">
      <c r="B5099" t="s">
        <v>1139</v>
      </c>
      <c r="C5099">
        <v>55.98</v>
      </c>
      <c r="D5099">
        <f t="shared" si="82"/>
        <v>-0.6012252457615046</v>
      </c>
      <c r="E5099" s="171">
        <v>-9.3788709962838637E-3</v>
      </c>
    </row>
    <row r="5100" spans="2:5">
      <c r="B5100" t="s">
        <v>476</v>
      </c>
      <c r="C5100">
        <v>140.38</v>
      </c>
      <c r="D5100">
        <f t="shared" si="82"/>
        <v>65.530805687203781</v>
      </c>
      <c r="E5100" s="171">
        <v>-9.3853644767483771E-3</v>
      </c>
    </row>
    <row r="5101" spans="2:5">
      <c r="B5101" t="s">
        <v>5921</v>
      </c>
      <c r="C5101">
        <v>2.11</v>
      </c>
      <c r="D5101">
        <f t="shared" si="82"/>
        <v>-0.92588689848963823</v>
      </c>
      <c r="E5101" s="171">
        <v>-9.3896713615023563E-3</v>
      </c>
    </row>
    <row r="5102" spans="2:5">
      <c r="B5102" t="s">
        <v>2178</v>
      </c>
      <c r="C5102">
        <v>28.47</v>
      </c>
      <c r="D5102">
        <f t="shared" si="82"/>
        <v>-0.82236226368003995</v>
      </c>
      <c r="E5102" s="171">
        <v>-9.3945720250521777E-3</v>
      </c>
    </row>
    <row r="5103" spans="2:5">
      <c r="B5103" t="s">
        <v>649</v>
      </c>
      <c r="C5103">
        <v>160.27000000000001</v>
      </c>
      <c r="D5103">
        <f t="shared" si="82"/>
        <v>0.41556262144497447</v>
      </c>
      <c r="E5103" s="171">
        <v>-9.3948946164780379E-3</v>
      </c>
    </row>
    <row r="5104" spans="2:5">
      <c r="B5104" t="s">
        <v>825</v>
      </c>
      <c r="C5104">
        <v>113.22</v>
      </c>
      <c r="D5104">
        <f t="shared" si="82"/>
        <v>6.7177914110429446</v>
      </c>
      <c r="E5104" s="171">
        <v>-9.4488188976377813E-3</v>
      </c>
    </row>
    <row r="5105" spans="2:5">
      <c r="B5105" t="s">
        <v>4059</v>
      </c>
      <c r="C5105">
        <v>14.67</v>
      </c>
      <c r="D5105">
        <f t="shared" si="82"/>
        <v>-0.72548652694610771</v>
      </c>
      <c r="E5105" s="171">
        <v>-9.4530722484807948E-3</v>
      </c>
    </row>
    <row r="5106" spans="2:5">
      <c r="B5106" t="s">
        <v>1324</v>
      </c>
      <c r="C5106">
        <v>53.44</v>
      </c>
      <c r="D5106">
        <f t="shared" si="82"/>
        <v>1.8365180467091293</v>
      </c>
      <c r="E5106" s="171">
        <v>-9.4531974050047277E-3</v>
      </c>
    </row>
    <row r="5107" spans="2:5">
      <c r="B5107" t="s">
        <v>1822</v>
      </c>
      <c r="C5107">
        <v>18.84</v>
      </c>
      <c r="D5107">
        <f t="shared" si="82"/>
        <v>8.0143540669856463</v>
      </c>
      <c r="E5107" s="171">
        <v>-9.4637223974763252E-3</v>
      </c>
    </row>
    <row r="5108" spans="2:5">
      <c r="B5108" t="s">
        <v>5888</v>
      </c>
      <c r="C5108">
        <v>2.09</v>
      </c>
      <c r="D5108">
        <f t="shared" si="82"/>
        <v>0</v>
      </c>
      <c r="E5108" s="171">
        <v>-9.4786729857819999E-3</v>
      </c>
    </row>
    <row r="5109" spans="2:5">
      <c r="B5109" t="s">
        <v>7304</v>
      </c>
      <c r="C5109">
        <v>2.09</v>
      </c>
      <c r="D5109">
        <f t="shared" si="82"/>
        <v>0</v>
      </c>
      <c r="E5109" s="171">
        <v>-9.4786729857819999E-3</v>
      </c>
    </row>
    <row r="5110" spans="2:5">
      <c r="B5110" t="s">
        <v>7556</v>
      </c>
      <c r="C5110">
        <v>2.09</v>
      </c>
      <c r="D5110">
        <f t="shared" si="82"/>
        <v>-0.96152430044182624</v>
      </c>
      <c r="E5110" s="171">
        <v>-9.4786729857819999E-3</v>
      </c>
    </row>
    <row r="5111" spans="2:5">
      <c r="B5111" t="s">
        <v>1245</v>
      </c>
      <c r="C5111">
        <v>54.32</v>
      </c>
      <c r="D5111">
        <f t="shared" si="82"/>
        <v>-0.60274974403978365</v>
      </c>
      <c r="E5111" s="171">
        <v>-9.4821298322392972E-3</v>
      </c>
    </row>
    <row r="5112" spans="2:5">
      <c r="B5112" t="s">
        <v>471</v>
      </c>
      <c r="C5112">
        <v>136.74</v>
      </c>
      <c r="D5112">
        <f t="shared" si="82"/>
        <v>9.9217252396166149</v>
      </c>
      <c r="E5112" s="171">
        <v>-9.4893154654110985E-3</v>
      </c>
    </row>
    <row r="5113" spans="2:5">
      <c r="B5113" t="s">
        <v>5035</v>
      </c>
      <c r="C5113">
        <v>12.52</v>
      </c>
      <c r="D5113">
        <f t="shared" si="82"/>
        <v>3.0000000000000004</v>
      </c>
      <c r="E5113" s="171">
        <v>-9.4936708860760277E-3</v>
      </c>
    </row>
    <row r="5114" spans="2:5">
      <c r="B5114" t="s">
        <v>7637</v>
      </c>
      <c r="C5114">
        <v>3.13</v>
      </c>
      <c r="D5114">
        <f t="shared" si="82"/>
        <v>-0.74919871794871806</v>
      </c>
      <c r="E5114" s="171">
        <v>-9.4936708860760277E-3</v>
      </c>
    </row>
    <row r="5115" spans="2:5">
      <c r="B5115" t="s">
        <v>4999</v>
      </c>
      <c r="C5115">
        <v>12.48</v>
      </c>
      <c r="D5115">
        <f t="shared" si="82"/>
        <v>-0.24864539434075852</v>
      </c>
      <c r="E5115" s="171">
        <v>-9.5238095238094622E-3</v>
      </c>
    </row>
    <row r="5116" spans="2:5">
      <c r="B5116" t="s">
        <v>4033</v>
      </c>
      <c r="C5116">
        <v>16.61</v>
      </c>
      <c r="D5116">
        <f t="shared" si="82"/>
        <v>-0.82208654670094261</v>
      </c>
      <c r="E5116" s="171">
        <v>-9.5408467501490839E-3</v>
      </c>
    </row>
    <row r="5117" spans="2:5">
      <c r="B5117" t="s">
        <v>1024</v>
      </c>
      <c r="C5117">
        <v>93.36</v>
      </c>
      <c r="D5117">
        <f t="shared" si="82"/>
        <v>5.0115904700579526</v>
      </c>
      <c r="E5117" s="171">
        <v>-9.5480585614259039E-3</v>
      </c>
    </row>
    <row r="5118" spans="2:5">
      <c r="B5118" t="s">
        <v>3088</v>
      </c>
      <c r="C5118">
        <v>15.53</v>
      </c>
      <c r="D5118">
        <f t="shared" si="82"/>
        <v>1.500805152979066</v>
      </c>
      <c r="E5118" s="171">
        <v>-9.5663265306122677E-3</v>
      </c>
    </row>
    <row r="5119" spans="2:5">
      <c r="B5119" t="s">
        <v>5511</v>
      </c>
      <c r="C5119">
        <v>6.21</v>
      </c>
      <c r="D5119">
        <f t="shared" si="82"/>
        <v>-0.39999999999999997</v>
      </c>
      <c r="E5119" s="171">
        <v>-9.5693779904305609E-3</v>
      </c>
    </row>
    <row r="5120" spans="2:5">
      <c r="B5120" t="s">
        <v>4910</v>
      </c>
      <c r="C5120">
        <v>10.35</v>
      </c>
      <c r="D5120">
        <f t="shared" si="82"/>
        <v>-0.375</v>
      </c>
      <c r="E5120" s="171">
        <v>-9.5693779904305887E-3</v>
      </c>
    </row>
    <row r="5121" spans="2:5">
      <c r="B5121" t="s">
        <v>4489</v>
      </c>
      <c r="C5121">
        <v>16.559999999999999</v>
      </c>
      <c r="D5121">
        <f t="shared" si="82"/>
        <v>0.60620756547041688</v>
      </c>
      <c r="E5121" s="171">
        <v>-9.5693779904306303E-3</v>
      </c>
    </row>
    <row r="5122" spans="2:5">
      <c r="B5122" t="s">
        <v>3366</v>
      </c>
      <c r="C5122">
        <v>10.31</v>
      </c>
      <c r="D5122">
        <f t="shared" si="82"/>
        <v>-0.79163298302344376</v>
      </c>
      <c r="E5122" s="171">
        <v>-9.6061479346781602E-3</v>
      </c>
    </row>
    <row r="5123" spans="2:5">
      <c r="B5123" t="s">
        <v>1338</v>
      </c>
      <c r="C5123">
        <v>49.48</v>
      </c>
      <c r="D5123">
        <f t="shared" ref="D5123:D5186" si="83">(C5123-C5124)/C5124</f>
        <v>47.038834951456302</v>
      </c>
      <c r="E5123" s="171">
        <v>-9.6076861489192145E-3</v>
      </c>
    </row>
    <row r="5124" spans="2:5">
      <c r="B5124" t="s">
        <v>7030</v>
      </c>
      <c r="C5124">
        <v>1.03</v>
      </c>
      <c r="D5124">
        <f t="shared" si="83"/>
        <v>-0.49756097560975604</v>
      </c>
      <c r="E5124" s="171">
        <v>-9.6153846153846229E-3</v>
      </c>
    </row>
    <row r="5125" spans="2:5">
      <c r="B5125" t="s">
        <v>7530</v>
      </c>
      <c r="C5125">
        <v>2.0499999999999998</v>
      </c>
      <c r="D5125">
        <f t="shared" si="83"/>
        <v>0</v>
      </c>
      <c r="E5125" s="171">
        <v>-9.6618357487922805E-3</v>
      </c>
    </row>
    <row r="5126" spans="2:5">
      <c r="B5126" t="s">
        <v>7741</v>
      </c>
      <c r="C5126">
        <v>2.0499999999999998</v>
      </c>
      <c r="D5126">
        <f t="shared" si="83"/>
        <v>-0.98206474190726156</v>
      </c>
      <c r="E5126" s="171">
        <v>-9.6618357487922805E-3</v>
      </c>
    </row>
    <row r="5127" spans="2:5">
      <c r="B5127" t="s">
        <v>829</v>
      </c>
      <c r="C5127">
        <v>114.3</v>
      </c>
      <c r="D5127">
        <f t="shared" si="83"/>
        <v>8.3765381460213284</v>
      </c>
      <c r="E5127" s="171">
        <v>-9.7036908681338123E-3</v>
      </c>
    </row>
    <row r="5128" spans="2:5">
      <c r="B5128" t="s">
        <v>3511</v>
      </c>
      <c r="C5128">
        <v>12.19</v>
      </c>
      <c r="D5128">
        <f t="shared" si="83"/>
        <v>0.33662280701754393</v>
      </c>
      <c r="E5128" s="171">
        <v>-9.7481722177092597E-3</v>
      </c>
    </row>
    <row r="5129" spans="2:5">
      <c r="B5129" t="s">
        <v>5381</v>
      </c>
      <c r="C5129">
        <v>9.1199999999999992</v>
      </c>
      <c r="D5129">
        <f t="shared" si="83"/>
        <v>1.0976948408342247E-3</v>
      </c>
      <c r="E5129" s="171">
        <v>-9.7719869706842152E-3</v>
      </c>
    </row>
    <row r="5130" spans="2:5">
      <c r="B5130" t="s">
        <v>5152</v>
      </c>
      <c r="C5130">
        <v>9.11</v>
      </c>
      <c r="D5130">
        <f t="shared" si="83"/>
        <v>-0.90992683409135855</v>
      </c>
      <c r="E5130" s="171">
        <v>-9.7826086956521591E-3</v>
      </c>
    </row>
    <row r="5131" spans="2:5">
      <c r="B5131" t="s">
        <v>1051</v>
      </c>
      <c r="C5131">
        <v>101.14</v>
      </c>
      <c r="D5131">
        <f t="shared" si="83"/>
        <v>11.532837670384138</v>
      </c>
      <c r="E5131" s="171">
        <v>-9.790483649892304E-3</v>
      </c>
    </row>
    <row r="5132" spans="2:5">
      <c r="B5132" t="s">
        <v>2715</v>
      </c>
      <c r="C5132">
        <v>8.07</v>
      </c>
      <c r="D5132">
        <f t="shared" si="83"/>
        <v>-0.42847025495750701</v>
      </c>
      <c r="E5132" s="171">
        <v>-9.8159509202454063E-3</v>
      </c>
    </row>
    <row r="5133" spans="2:5">
      <c r="B5133" t="s">
        <v>5086</v>
      </c>
      <c r="C5133">
        <v>14.12</v>
      </c>
      <c r="D5133">
        <f t="shared" si="83"/>
        <v>0.4007936507936507</v>
      </c>
      <c r="E5133" s="171">
        <v>-9.8176718092567016E-3</v>
      </c>
    </row>
    <row r="5134" spans="2:5">
      <c r="B5134" t="s">
        <v>4904</v>
      </c>
      <c r="C5134">
        <v>10.08</v>
      </c>
      <c r="D5134">
        <f t="shared" si="83"/>
        <v>-0.49925484351713856</v>
      </c>
      <c r="E5134" s="171">
        <v>-9.8231827111983933E-3</v>
      </c>
    </row>
    <row r="5135" spans="2:5">
      <c r="B5135" t="s">
        <v>2314</v>
      </c>
      <c r="C5135">
        <v>20.13</v>
      </c>
      <c r="D5135">
        <f t="shared" si="83"/>
        <v>0.54016832440703888</v>
      </c>
      <c r="E5135" s="171">
        <v>-9.8376783079192967E-3</v>
      </c>
    </row>
    <row r="5136" spans="2:5">
      <c r="B5136" t="s">
        <v>3166</v>
      </c>
      <c r="C5136">
        <v>13.07</v>
      </c>
      <c r="D5136">
        <f t="shared" si="83"/>
        <v>5.5024875621890557</v>
      </c>
      <c r="E5136" s="171">
        <v>-9.8484848484847731E-3</v>
      </c>
    </row>
    <row r="5137" spans="2:5">
      <c r="B5137" t="s">
        <v>7164</v>
      </c>
      <c r="C5137">
        <v>2.0099999999999998</v>
      </c>
      <c r="D5137">
        <f t="shared" si="83"/>
        <v>0</v>
      </c>
      <c r="E5137" s="171">
        <v>-9.8522167487684834E-3</v>
      </c>
    </row>
    <row r="5138" spans="2:5">
      <c r="B5138" t="s">
        <v>7533</v>
      </c>
      <c r="C5138">
        <v>2.0099999999999998</v>
      </c>
      <c r="D5138">
        <f t="shared" si="83"/>
        <v>-0.59960159362549803</v>
      </c>
      <c r="E5138" s="171">
        <v>-9.8522167487684834E-3</v>
      </c>
    </row>
    <row r="5139" spans="2:5">
      <c r="B5139" t="s">
        <v>4394</v>
      </c>
      <c r="C5139">
        <v>5.0199999999999996</v>
      </c>
      <c r="D5139">
        <f t="shared" si="83"/>
        <v>-0.6153256704980844</v>
      </c>
      <c r="E5139" s="171">
        <v>-9.8619329388561546E-3</v>
      </c>
    </row>
    <row r="5140" spans="2:5">
      <c r="B5140" t="s">
        <v>3407</v>
      </c>
      <c r="C5140">
        <v>13.05</v>
      </c>
      <c r="D5140">
        <f t="shared" si="83"/>
        <v>-0.72292993630573243</v>
      </c>
      <c r="E5140" s="171">
        <v>-9.8634294385431722E-3</v>
      </c>
    </row>
    <row r="5141" spans="2:5">
      <c r="B5141" t="s">
        <v>1213</v>
      </c>
      <c r="C5141">
        <v>47.1</v>
      </c>
      <c r="D5141">
        <f t="shared" si="83"/>
        <v>4.880149812734083</v>
      </c>
      <c r="E5141" s="171">
        <v>-9.8801765818793113E-3</v>
      </c>
    </row>
    <row r="5142" spans="2:5">
      <c r="B5142" t="s">
        <v>5295</v>
      </c>
      <c r="C5142">
        <v>8.01</v>
      </c>
      <c r="D5142">
        <f t="shared" si="83"/>
        <v>-0.42826552462526768</v>
      </c>
      <c r="E5142" s="171">
        <v>-9.8887515451174385E-3</v>
      </c>
    </row>
    <row r="5143" spans="2:5">
      <c r="B5143" t="s">
        <v>2449</v>
      </c>
      <c r="C5143">
        <v>14.01</v>
      </c>
      <c r="D5143">
        <f t="shared" si="83"/>
        <v>6.0049999999999999</v>
      </c>
      <c r="E5143" s="171">
        <v>-9.8939929328622309E-3</v>
      </c>
    </row>
    <row r="5144" spans="2:5">
      <c r="B5144" t="s">
        <v>7554</v>
      </c>
      <c r="C5144">
        <v>2</v>
      </c>
      <c r="D5144">
        <f t="shared" si="83"/>
        <v>-0.88864142538975499</v>
      </c>
      <c r="E5144" s="171">
        <v>-9.9009900990099098E-3</v>
      </c>
    </row>
    <row r="5145" spans="2:5">
      <c r="B5145" t="s">
        <v>3821</v>
      </c>
      <c r="C5145">
        <v>17.96</v>
      </c>
      <c r="D5145">
        <f t="shared" si="83"/>
        <v>0.80140421263791373</v>
      </c>
      <c r="E5145" s="171">
        <v>-9.9228224917309645E-3</v>
      </c>
    </row>
    <row r="5146" spans="2:5">
      <c r="B5146" t="s">
        <v>5360</v>
      </c>
      <c r="C5146">
        <v>9.9700000000000006</v>
      </c>
      <c r="D5146">
        <f t="shared" si="83"/>
        <v>1.0040160642570066E-3</v>
      </c>
      <c r="E5146" s="171">
        <v>-9.9304865938430621E-3</v>
      </c>
    </row>
    <row r="5147" spans="2:5">
      <c r="B5147" t="s">
        <v>3363</v>
      </c>
      <c r="C5147">
        <v>9.9600000000000009</v>
      </c>
      <c r="D5147">
        <f t="shared" si="83"/>
        <v>-0.47357293868921774</v>
      </c>
      <c r="E5147" s="171">
        <v>-9.9403578528826676E-3</v>
      </c>
    </row>
    <row r="5148" spans="2:5">
      <c r="B5148" t="s">
        <v>1921</v>
      </c>
      <c r="C5148">
        <v>18.920000000000002</v>
      </c>
      <c r="D5148">
        <f t="shared" si="83"/>
        <v>8.5075376884422127</v>
      </c>
      <c r="E5148" s="171">
        <v>-9.942438513866966E-3</v>
      </c>
    </row>
    <row r="5149" spans="2:5">
      <c r="B5149" t="s">
        <v>5858</v>
      </c>
      <c r="C5149">
        <v>1.99</v>
      </c>
      <c r="D5149">
        <f t="shared" si="83"/>
        <v>-0.74968553459119491</v>
      </c>
      <c r="E5149" s="171">
        <v>-9.9502487562188047E-3</v>
      </c>
    </row>
    <row r="5150" spans="2:5">
      <c r="B5150" t="s">
        <v>5395</v>
      </c>
      <c r="C5150">
        <v>7.95</v>
      </c>
      <c r="D5150">
        <f t="shared" si="83"/>
        <v>1.6677852348993292</v>
      </c>
      <c r="E5150" s="171">
        <v>-9.9626400996263003E-3</v>
      </c>
    </row>
    <row r="5151" spans="2:5">
      <c r="B5151" t="s">
        <v>7667</v>
      </c>
      <c r="C5151">
        <v>2.98</v>
      </c>
      <c r="D5151">
        <f t="shared" si="83"/>
        <v>-0.81246066708621778</v>
      </c>
      <c r="E5151" s="171">
        <v>-9.9667774086378089E-3</v>
      </c>
    </row>
    <row r="5152" spans="2:5">
      <c r="B5152" t="s">
        <v>2365</v>
      </c>
      <c r="C5152">
        <v>15.89</v>
      </c>
      <c r="D5152">
        <f t="shared" si="83"/>
        <v>0.23178294573643413</v>
      </c>
      <c r="E5152" s="171">
        <v>-9.9688473520249312E-3</v>
      </c>
    </row>
    <row r="5153" spans="2:5">
      <c r="B5153" t="s">
        <v>3492</v>
      </c>
      <c r="C5153">
        <v>12.9</v>
      </c>
      <c r="D5153">
        <f t="shared" si="83"/>
        <v>-0.37980769230769229</v>
      </c>
      <c r="E5153" s="171">
        <v>-9.9769762087489645E-3</v>
      </c>
    </row>
    <row r="5154" spans="2:5">
      <c r="B5154" t="s">
        <v>1870</v>
      </c>
      <c r="C5154">
        <v>20.8</v>
      </c>
      <c r="D5154">
        <f t="shared" si="83"/>
        <v>6.0033670033670035</v>
      </c>
      <c r="E5154" s="171">
        <v>-9.9952403617325474E-3</v>
      </c>
    </row>
    <row r="5155" spans="2:5">
      <c r="B5155" t="s">
        <v>7656</v>
      </c>
      <c r="C5155">
        <v>2.97</v>
      </c>
      <c r="D5155">
        <f t="shared" si="83"/>
        <v>0.50000000000000011</v>
      </c>
      <c r="E5155" s="171">
        <v>-9.9999999999999343E-3</v>
      </c>
    </row>
    <row r="5156" spans="2:5">
      <c r="B5156" t="s">
        <v>7155</v>
      </c>
      <c r="C5156">
        <v>1.98</v>
      </c>
      <c r="D5156">
        <f t="shared" si="83"/>
        <v>5.0761421319797002E-3</v>
      </c>
      <c r="E5156" s="171">
        <v>-1.0000000000000009E-2</v>
      </c>
    </row>
    <row r="5157" spans="2:5">
      <c r="B5157" t="s">
        <v>5857</v>
      </c>
      <c r="C5157">
        <v>1.97</v>
      </c>
      <c r="D5157">
        <f t="shared" si="83"/>
        <v>0</v>
      </c>
      <c r="E5157" s="171">
        <v>-1.0050251256281416E-2</v>
      </c>
    </row>
    <row r="5158" spans="2:5">
      <c r="B5158" t="s">
        <v>7270</v>
      </c>
      <c r="C5158">
        <v>1.97</v>
      </c>
      <c r="D5158">
        <f t="shared" si="83"/>
        <v>-0.8571428571428571</v>
      </c>
      <c r="E5158" s="171">
        <v>-1.0050251256281416E-2</v>
      </c>
    </row>
    <row r="5159" spans="2:5">
      <c r="B5159" t="s">
        <v>3190</v>
      </c>
      <c r="C5159">
        <v>13.79</v>
      </c>
      <c r="D5159">
        <f t="shared" si="83"/>
        <v>-0.1244444444444445</v>
      </c>
      <c r="E5159" s="171">
        <v>-1.0050251256281449E-2</v>
      </c>
    </row>
    <row r="5160" spans="2:5">
      <c r="B5160" t="s">
        <v>2358</v>
      </c>
      <c r="C5160">
        <v>15.75</v>
      </c>
      <c r="D5160">
        <f t="shared" si="83"/>
        <v>6.9246435845213825E-2</v>
      </c>
      <c r="E5160" s="171">
        <v>-1.0056568196103089E-2</v>
      </c>
    </row>
    <row r="5161" spans="2:5">
      <c r="B5161" t="s">
        <v>2484</v>
      </c>
      <c r="C5161">
        <v>14.73</v>
      </c>
      <c r="D5161">
        <f t="shared" si="83"/>
        <v>1.5008488964346349</v>
      </c>
      <c r="E5161" s="171">
        <v>-1.0080645161290347E-2</v>
      </c>
    </row>
    <row r="5162" spans="2:5">
      <c r="B5162" t="s">
        <v>5595</v>
      </c>
      <c r="C5162">
        <v>5.89</v>
      </c>
      <c r="D5162">
        <f t="shared" si="83"/>
        <v>-0.59986413043478271</v>
      </c>
      <c r="E5162" s="171">
        <v>-1.0084033613445462E-2</v>
      </c>
    </row>
    <row r="5163" spans="2:5">
      <c r="B5163" t="s">
        <v>3598</v>
      </c>
      <c r="C5163">
        <v>14.72</v>
      </c>
      <c r="D5163">
        <f t="shared" si="83"/>
        <v>-0.16600566572237949</v>
      </c>
      <c r="E5163" s="171">
        <v>-1.0087424344317322E-2</v>
      </c>
    </row>
    <row r="5164" spans="2:5">
      <c r="B5164" t="s">
        <v>3062</v>
      </c>
      <c r="C5164">
        <v>17.649999999999999</v>
      </c>
      <c r="D5164">
        <f t="shared" si="83"/>
        <v>5.6689342403616833E-4</v>
      </c>
      <c r="E5164" s="171">
        <v>-1.0095344924284898E-2</v>
      </c>
    </row>
    <row r="5165" spans="2:5">
      <c r="B5165" t="s">
        <v>3773</v>
      </c>
      <c r="C5165">
        <v>17.64</v>
      </c>
      <c r="D5165">
        <f t="shared" si="83"/>
        <v>17</v>
      </c>
      <c r="E5165" s="171">
        <v>-1.0101010101010085E-2</v>
      </c>
    </row>
    <row r="5166" spans="2:5">
      <c r="B5166" t="s">
        <v>6246</v>
      </c>
      <c r="C5166">
        <v>0.98</v>
      </c>
      <c r="D5166">
        <f t="shared" si="83"/>
        <v>0</v>
      </c>
      <c r="E5166" s="171">
        <v>-1.0101010101010111E-2</v>
      </c>
    </row>
    <row r="5167" spans="2:5">
      <c r="B5167" t="s">
        <v>6259</v>
      </c>
      <c r="C5167">
        <v>0.98</v>
      </c>
      <c r="D5167">
        <f t="shared" si="83"/>
        <v>-0.92851932895696565</v>
      </c>
      <c r="E5167" s="171">
        <v>-1.0101010101010111E-2</v>
      </c>
    </row>
    <row r="5168" spans="2:5">
      <c r="B5168" t="s">
        <v>3179</v>
      </c>
      <c r="C5168">
        <v>13.71</v>
      </c>
      <c r="D5168">
        <f t="shared" si="83"/>
        <v>0.55618615209988653</v>
      </c>
      <c r="E5168" s="171">
        <v>-1.0108303249097386E-2</v>
      </c>
    </row>
    <row r="5169" spans="2:5">
      <c r="B5169" t="s">
        <v>2781</v>
      </c>
      <c r="C5169">
        <v>8.81</v>
      </c>
      <c r="D5169">
        <f t="shared" si="83"/>
        <v>-0.24957410562180576</v>
      </c>
      <c r="E5169" s="171">
        <v>-1.0112359550561782E-2</v>
      </c>
    </row>
    <row r="5170" spans="2:5">
      <c r="B5170" t="s">
        <v>3391</v>
      </c>
      <c r="C5170">
        <v>11.74</v>
      </c>
      <c r="D5170">
        <f t="shared" si="83"/>
        <v>9.1078066914498185E-2</v>
      </c>
      <c r="E5170" s="171">
        <v>-1.0118043844856596E-2</v>
      </c>
    </row>
    <row r="5171" spans="2:5">
      <c r="B5171" t="s">
        <v>1633</v>
      </c>
      <c r="C5171">
        <v>10.76</v>
      </c>
      <c r="D5171">
        <f t="shared" si="83"/>
        <v>-0.44989775051124742</v>
      </c>
      <c r="E5171" s="171">
        <v>-1.0119595216191301E-2</v>
      </c>
    </row>
    <row r="5172" spans="2:5">
      <c r="B5172" t="s">
        <v>3956</v>
      </c>
      <c r="C5172">
        <v>19.559999999999999</v>
      </c>
      <c r="D5172">
        <f t="shared" si="83"/>
        <v>-0.62217500482905164</v>
      </c>
      <c r="E5172" s="171">
        <v>-1.0121457489878685E-2</v>
      </c>
    </row>
    <row r="5173" spans="2:5">
      <c r="B5173" t="s">
        <v>1329</v>
      </c>
      <c r="C5173">
        <v>51.77</v>
      </c>
      <c r="D5173">
        <f t="shared" si="83"/>
        <v>1.4101489757914341</v>
      </c>
      <c r="E5173" s="171">
        <v>-1.013384321223698E-2</v>
      </c>
    </row>
    <row r="5174" spans="2:5">
      <c r="B5174" t="s">
        <v>2081</v>
      </c>
      <c r="C5174">
        <v>21.48</v>
      </c>
      <c r="D5174">
        <f t="shared" si="83"/>
        <v>10.015384615384615</v>
      </c>
      <c r="E5174" s="171">
        <v>-1.0138248847926214E-2</v>
      </c>
    </row>
    <row r="5175" spans="2:5">
      <c r="B5175" t="s">
        <v>5942</v>
      </c>
      <c r="C5175">
        <v>1.95</v>
      </c>
      <c r="D5175">
        <f t="shared" si="83"/>
        <v>-0.71407624633431088</v>
      </c>
      <c r="E5175" s="171">
        <v>-1.01522842639594E-2</v>
      </c>
    </row>
    <row r="5176" spans="2:5">
      <c r="B5176" t="s">
        <v>5447</v>
      </c>
      <c r="C5176">
        <v>6.82</v>
      </c>
      <c r="D5176">
        <f t="shared" si="83"/>
        <v>0.16780821917808228</v>
      </c>
      <c r="E5176" s="171">
        <v>-1.0159651669085544E-2</v>
      </c>
    </row>
    <row r="5177" spans="2:5">
      <c r="B5177" t="s">
        <v>5598</v>
      </c>
      <c r="C5177">
        <v>5.84</v>
      </c>
      <c r="D5177">
        <f t="shared" si="83"/>
        <v>-0.59945130315500683</v>
      </c>
      <c r="E5177" s="171">
        <v>-1.0169491525423813E-2</v>
      </c>
    </row>
    <row r="5178" spans="2:5">
      <c r="B5178" t="s">
        <v>3745</v>
      </c>
      <c r="C5178">
        <v>14.58</v>
      </c>
      <c r="D5178">
        <f t="shared" si="83"/>
        <v>-0.31709601873536303</v>
      </c>
      <c r="E5178" s="171">
        <v>-1.0183299389002061E-2</v>
      </c>
    </row>
    <row r="5179" spans="2:5">
      <c r="B5179" t="s">
        <v>1488</v>
      </c>
      <c r="C5179">
        <v>21.35</v>
      </c>
      <c r="D5179">
        <f t="shared" si="83"/>
        <v>21.010309278350519</v>
      </c>
      <c r="E5179" s="171">
        <v>-1.0199350950394013E-2</v>
      </c>
    </row>
    <row r="5180" spans="2:5">
      <c r="B5180" t="s">
        <v>6258</v>
      </c>
      <c r="C5180">
        <v>0.97</v>
      </c>
      <c r="D5180">
        <f t="shared" si="83"/>
        <v>0</v>
      </c>
      <c r="E5180" s="171">
        <v>-1.0204081632653071E-2</v>
      </c>
    </row>
    <row r="5181" spans="2:5">
      <c r="B5181" t="s">
        <v>6261</v>
      </c>
      <c r="C5181">
        <v>0.97</v>
      </c>
      <c r="D5181">
        <f t="shared" si="83"/>
        <v>-0.95829750644883926</v>
      </c>
      <c r="E5181" s="171">
        <v>-1.0204081632653071E-2</v>
      </c>
    </row>
    <row r="5182" spans="2:5">
      <c r="B5182" t="s">
        <v>4625</v>
      </c>
      <c r="C5182">
        <v>23.26</v>
      </c>
      <c r="D5182">
        <f t="shared" si="83"/>
        <v>3.8057851239669427</v>
      </c>
      <c r="E5182" s="171">
        <v>-1.0212765957446742E-2</v>
      </c>
    </row>
    <row r="5183" spans="2:5">
      <c r="B5183" t="s">
        <v>4444</v>
      </c>
      <c r="C5183">
        <v>4.84</v>
      </c>
      <c r="D5183">
        <f t="shared" si="83"/>
        <v>1.5077720207253886</v>
      </c>
      <c r="E5183" s="171">
        <v>-1.0224948875255588E-2</v>
      </c>
    </row>
    <row r="5184" spans="2:5">
      <c r="B5184" t="s">
        <v>6342</v>
      </c>
      <c r="C5184">
        <v>1.93</v>
      </c>
      <c r="D5184">
        <f t="shared" si="83"/>
        <v>0</v>
      </c>
      <c r="E5184" s="171">
        <v>-1.0256410256410265E-2</v>
      </c>
    </row>
    <row r="5185" spans="2:5">
      <c r="B5185" t="s">
        <v>7122</v>
      </c>
      <c r="C5185">
        <v>1.93</v>
      </c>
      <c r="D5185">
        <f t="shared" si="83"/>
        <v>0</v>
      </c>
      <c r="E5185" s="171">
        <v>-1.0256410256410265E-2</v>
      </c>
    </row>
    <row r="5186" spans="2:5">
      <c r="B5186" t="s">
        <v>7504</v>
      </c>
      <c r="C5186">
        <v>1.93</v>
      </c>
      <c r="D5186">
        <f t="shared" si="83"/>
        <v>-0.86652835408022133</v>
      </c>
      <c r="E5186" s="171">
        <v>-1.0256410256410265E-2</v>
      </c>
    </row>
    <row r="5187" spans="2:5">
      <c r="B5187" t="s">
        <v>1799</v>
      </c>
      <c r="C5187">
        <v>14.46</v>
      </c>
      <c r="D5187">
        <f t="shared" ref="D5187:D5250" si="84">(C5187-C5188)/C5188</f>
        <v>-0.28486646884272987</v>
      </c>
      <c r="E5187" s="171">
        <v>-1.0266940451745282E-2</v>
      </c>
    </row>
    <row r="5188" spans="2:5">
      <c r="B5188" t="s">
        <v>1952</v>
      </c>
      <c r="C5188">
        <v>20.22</v>
      </c>
      <c r="D5188">
        <f t="shared" si="84"/>
        <v>0.1667628390075015</v>
      </c>
      <c r="E5188" s="171">
        <v>-1.0279001468428823E-2</v>
      </c>
    </row>
    <row r="5189" spans="2:5">
      <c r="B5189" t="s">
        <v>2408</v>
      </c>
      <c r="C5189">
        <v>17.329999999999998</v>
      </c>
      <c r="D5189">
        <f t="shared" si="84"/>
        <v>-0.70456870098874869</v>
      </c>
      <c r="E5189" s="171">
        <v>-1.0279840091376542E-2</v>
      </c>
    </row>
    <row r="5190" spans="2:5">
      <c r="B5190" t="s">
        <v>1299</v>
      </c>
      <c r="C5190">
        <v>58.66</v>
      </c>
      <c r="D5190">
        <f t="shared" si="84"/>
        <v>-7.5492513790386226E-2</v>
      </c>
      <c r="E5190" s="171">
        <v>-1.02918845959171E-2</v>
      </c>
    </row>
    <row r="5191" spans="2:5">
      <c r="B5191" t="s">
        <v>1304</v>
      </c>
      <c r="C5191">
        <v>63.45</v>
      </c>
      <c r="D5191">
        <f t="shared" si="84"/>
        <v>0.37665437188110212</v>
      </c>
      <c r="E5191" s="171">
        <v>-1.0294805802526855E-2</v>
      </c>
    </row>
    <row r="5192" spans="2:5">
      <c r="B5192" t="s">
        <v>1345</v>
      </c>
      <c r="C5192">
        <v>46.09</v>
      </c>
      <c r="D5192">
        <f t="shared" si="84"/>
        <v>23.005208333333336</v>
      </c>
      <c r="E5192" s="171">
        <v>-1.0307064633884408E-2</v>
      </c>
    </row>
    <row r="5193" spans="2:5">
      <c r="B5193" t="s">
        <v>6049</v>
      </c>
      <c r="C5193">
        <v>1.92</v>
      </c>
      <c r="D5193">
        <f t="shared" si="84"/>
        <v>0</v>
      </c>
      <c r="E5193" s="171">
        <v>-1.0309278350515474E-2</v>
      </c>
    </row>
    <row r="5194" spans="2:5">
      <c r="B5194" t="s">
        <v>6709</v>
      </c>
      <c r="C5194">
        <v>1.92</v>
      </c>
      <c r="D5194">
        <f t="shared" si="84"/>
        <v>1</v>
      </c>
      <c r="E5194" s="171">
        <v>-1.0309278350515474E-2</v>
      </c>
    </row>
    <row r="5195" spans="2:5">
      <c r="B5195" t="s">
        <v>7018</v>
      </c>
      <c r="C5195">
        <v>0.96</v>
      </c>
      <c r="D5195">
        <f t="shared" si="84"/>
        <v>-0.94989561586638827</v>
      </c>
      <c r="E5195" s="171">
        <v>-1.0309278350515474E-2</v>
      </c>
    </row>
    <row r="5196" spans="2:5">
      <c r="B5196" t="s">
        <v>3879</v>
      </c>
      <c r="C5196">
        <v>19.16</v>
      </c>
      <c r="D5196">
        <f t="shared" si="84"/>
        <v>-0.86206896551724144</v>
      </c>
      <c r="E5196" s="171">
        <v>-1.0330578512396658E-2</v>
      </c>
    </row>
    <row r="5197" spans="2:5">
      <c r="B5197" t="s">
        <v>474</v>
      </c>
      <c r="C5197">
        <v>138.91</v>
      </c>
      <c r="D5197">
        <f t="shared" si="84"/>
        <v>0.33030070867649869</v>
      </c>
      <c r="E5197" s="171">
        <v>-1.0330578512396814E-2</v>
      </c>
    </row>
    <row r="5198" spans="2:5">
      <c r="B5198" t="s">
        <v>965</v>
      </c>
      <c r="C5198">
        <v>104.42</v>
      </c>
      <c r="D5198">
        <f t="shared" si="84"/>
        <v>-0.20356952177560833</v>
      </c>
      <c r="E5198" s="171">
        <v>-1.0330774334186365E-2</v>
      </c>
    </row>
    <row r="5199" spans="2:5">
      <c r="B5199" t="s">
        <v>700</v>
      </c>
      <c r="C5199">
        <v>131.11000000000001</v>
      </c>
      <c r="D5199">
        <f t="shared" si="84"/>
        <v>6.6226744186046522</v>
      </c>
      <c r="E5199" s="171">
        <v>-1.0341183574879047E-2</v>
      </c>
    </row>
    <row r="5200" spans="2:5">
      <c r="B5200" t="s">
        <v>1731</v>
      </c>
      <c r="C5200">
        <v>17.2</v>
      </c>
      <c r="D5200">
        <f t="shared" si="84"/>
        <v>1</v>
      </c>
      <c r="E5200" s="171">
        <v>-1.0356731875719201E-2</v>
      </c>
    </row>
    <row r="5201" spans="2:5">
      <c r="B5201" t="s">
        <v>5284</v>
      </c>
      <c r="C5201">
        <v>8.6</v>
      </c>
      <c r="D5201">
        <f t="shared" si="84"/>
        <v>-0.66653741760372232</v>
      </c>
      <c r="E5201" s="171">
        <v>-1.0356731875719201E-2</v>
      </c>
    </row>
    <row r="5202" spans="2:5">
      <c r="B5202" t="s">
        <v>2205</v>
      </c>
      <c r="C5202">
        <v>25.79</v>
      </c>
      <c r="D5202">
        <f t="shared" si="84"/>
        <v>12.502617801047121</v>
      </c>
      <c r="E5202" s="171">
        <v>-1.036070606293168E-2</v>
      </c>
    </row>
    <row r="5203" spans="2:5">
      <c r="B5203" t="s">
        <v>6346</v>
      </c>
      <c r="C5203">
        <v>1.91</v>
      </c>
      <c r="D5203">
        <f t="shared" si="84"/>
        <v>0</v>
      </c>
      <c r="E5203" s="171">
        <v>-1.0362694300518144E-2</v>
      </c>
    </row>
    <row r="5204" spans="2:5">
      <c r="B5204" t="s">
        <v>7521</v>
      </c>
      <c r="C5204">
        <v>1.91</v>
      </c>
      <c r="D5204">
        <f t="shared" si="84"/>
        <v>-0.88209876543209875</v>
      </c>
      <c r="E5204" s="171">
        <v>-1.0362694300518144E-2</v>
      </c>
    </row>
    <row r="5205" spans="2:5">
      <c r="B5205" t="s">
        <v>4006</v>
      </c>
      <c r="C5205">
        <v>16.2</v>
      </c>
      <c r="D5205">
        <f t="shared" si="84"/>
        <v>0.70347003154574128</v>
      </c>
      <c r="E5205" s="171">
        <v>-1.0384850335980555E-2</v>
      </c>
    </row>
    <row r="5206" spans="2:5">
      <c r="B5206" t="s">
        <v>3322</v>
      </c>
      <c r="C5206">
        <v>9.51</v>
      </c>
      <c r="D5206">
        <f t="shared" si="84"/>
        <v>-0.5</v>
      </c>
      <c r="E5206" s="171">
        <v>-1.0405827263267393E-2</v>
      </c>
    </row>
    <row r="5207" spans="2:5">
      <c r="B5207" t="s">
        <v>3843</v>
      </c>
      <c r="C5207">
        <v>19.02</v>
      </c>
      <c r="D5207">
        <f t="shared" si="84"/>
        <v>0.67135325131810175</v>
      </c>
      <c r="E5207" s="171">
        <v>-1.0405827263267393E-2</v>
      </c>
    </row>
    <row r="5208" spans="2:5">
      <c r="B5208" t="s">
        <v>2599</v>
      </c>
      <c r="C5208">
        <v>11.38</v>
      </c>
      <c r="D5208">
        <f t="shared" si="84"/>
        <v>-0.14177978883861231</v>
      </c>
      <c r="E5208" s="171">
        <v>-1.0434782608695584E-2</v>
      </c>
    </row>
    <row r="5209" spans="2:5">
      <c r="B5209" t="s">
        <v>3476</v>
      </c>
      <c r="C5209">
        <v>13.26</v>
      </c>
      <c r="D5209">
        <f t="shared" si="84"/>
        <v>-0.33299798792756535</v>
      </c>
      <c r="E5209" s="171">
        <v>-1.0447761194029893E-2</v>
      </c>
    </row>
    <row r="5210" spans="2:5">
      <c r="B5210" t="s">
        <v>1855</v>
      </c>
      <c r="C5210">
        <v>19.88</v>
      </c>
      <c r="D5210">
        <f t="shared" si="84"/>
        <v>1.6296296296296298</v>
      </c>
      <c r="E5210" s="171">
        <v>-1.045296167247391E-2</v>
      </c>
    </row>
    <row r="5211" spans="2:5">
      <c r="B5211" t="s">
        <v>5426</v>
      </c>
      <c r="C5211">
        <v>7.56</v>
      </c>
      <c r="D5211">
        <f t="shared" si="84"/>
        <v>3</v>
      </c>
      <c r="E5211" s="171">
        <v>-1.0471204188481685E-2</v>
      </c>
    </row>
    <row r="5212" spans="2:5">
      <c r="B5212" t="s">
        <v>5866</v>
      </c>
      <c r="C5212">
        <v>1.89</v>
      </c>
      <c r="D5212">
        <f t="shared" si="84"/>
        <v>0</v>
      </c>
      <c r="E5212" s="171">
        <v>-1.0471204188481685E-2</v>
      </c>
    </row>
    <row r="5213" spans="2:5">
      <c r="B5213" t="s">
        <v>6829</v>
      </c>
      <c r="C5213">
        <v>1.89</v>
      </c>
      <c r="D5213">
        <f t="shared" si="84"/>
        <v>0</v>
      </c>
      <c r="E5213" s="171">
        <v>-1.0471204188481685E-2</v>
      </c>
    </row>
    <row r="5214" spans="2:5">
      <c r="B5214" t="s">
        <v>6849</v>
      </c>
      <c r="C5214">
        <v>1.89</v>
      </c>
      <c r="D5214">
        <f t="shared" si="84"/>
        <v>-0.71406959152798799</v>
      </c>
      <c r="E5214" s="171">
        <v>-1.0471204188481685E-2</v>
      </c>
    </row>
    <row r="5215" spans="2:5">
      <c r="B5215" t="s">
        <v>4425</v>
      </c>
      <c r="C5215">
        <v>6.61</v>
      </c>
      <c r="D5215">
        <f t="shared" si="84"/>
        <v>-0.29978813559322026</v>
      </c>
      <c r="E5215" s="171">
        <v>-1.0479041916167576E-2</v>
      </c>
    </row>
    <row r="5216" spans="2:5">
      <c r="B5216" t="s">
        <v>5046</v>
      </c>
      <c r="C5216">
        <v>9.44</v>
      </c>
      <c r="D5216">
        <f t="shared" si="84"/>
        <v>-0.52275025278058651</v>
      </c>
      <c r="E5216" s="171">
        <v>-1.0482180293501012E-2</v>
      </c>
    </row>
    <row r="5217" spans="2:5">
      <c r="B5217" t="s">
        <v>4098</v>
      </c>
      <c r="C5217">
        <v>19.78</v>
      </c>
      <c r="D5217">
        <f t="shared" si="84"/>
        <v>-0.84086886564762675</v>
      </c>
      <c r="E5217" s="171">
        <v>-1.0505252626313022E-2</v>
      </c>
    </row>
    <row r="5218" spans="2:5">
      <c r="B5218" t="s">
        <v>779</v>
      </c>
      <c r="C5218">
        <v>124.3</v>
      </c>
      <c r="D5218">
        <f t="shared" si="84"/>
        <v>5.6081871345029244</v>
      </c>
      <c r="E5218" s="171">
        <v>-1.0507880910683071E-2</v>
      </c>
    </row>
    <row r="5219" spans="2:5">
      <c r="B5219" t="s">
        <v>4722</v>
      </c>
      <c r="C5219">
        <v>18.809999999999999</v>
      </c>
      <c r="D5219">
        <f t="shared" si="84"/>
        <v>5.6702127659574462</v>
      </c>
      <c r="E5219" s="171">
        <v>-1.0520778537611932E-2</v>
      </c>
    </row>
    <row r="5220" spans="2:5">
      <c r="B5220" t="s">
        <v>7611</v>
      </c>
      <c r="C5220">
        <v>2.82</v>
      </c>
      <c r="D5220">
        <f t="shared" si="84"/>
        <v>-0.76904176904176902</v>
      </c>
      <c r="E5220" s="171">
        <v>-1.0526315789473771E-2</v>
      </c>
    </row>
    <row r="5221" spans="2:5">
      <c r="B5221" t="s">
        <v>4942</v>
      </c>
      <c r="C5221">
        <v>12.21</v>
      </c>
      <c r="D5221">
        <f t="shared" si="84"/>
        <v>0.18313953488372098</v>
      </c>
      <c r="E5221" s="171">
        <v>-1.053484602917334E-2</v>
      </c>
    </row>
    <row r="5222" spans="2:5">
      <c r="B5222" t="s">
        <v>2814</v>
      </c>
      <c r="C5222">
        <v>10.32</v>
      </c>
      <c r="D5222">
        <f t="shared" si="84"/>
        <v>4.5187165775401059</v>
      </c>
      <c r="E5222" s="171">
        <v>-1.0546500479386331E-2</v>
      </c>
    </row>
    <row r="5223" spans="2:5">
      <c r="B5223" t="s">
        <v>5837</v>
      </c>
      <c r="C5223">
        <v>1.87</v>
      </c>
      <c r="D5223">
        <f t="shared" si="84"/>
        <v>0</v>
      </c>
      <c r="E5223" s="171">
        <v>-1.0582010582010474E-2</v>
      </c>
    </row>
    <row r="5224" spans="2:5">
      <c r="B5224" t="s">
        <v>7151</v>
      </c>
      <c r="C5224">
        <v>1.87</v>
      </c>
      <c r="D5224">
        <f t="shared" si="84"/>
        <v>-0.83333333333333337</v>
      </c>
      <c r="E5224" s="171">
        <v>-1.0582010582010474E-2</v>
      </c>
    </row>
    <row r="5225" spans="2:5">
      <c r="B5225" t="s">
        <v>5112</v>
      </c>
      <c r="C5225">
        <v>11.22</v>
      </c>
      <c r="D5225">
        <f t="shared" si="84"/>
        <v>-0.4284258787570045</v>
      </c>
      <c r="E5225" s="171">
        <v>-1.0582010582010514E-2</v>
      </c>
    </row>
    <row r="5226" spans="2:5">
      <c r="B5226" t="s">
        <v>3977</v>
      </c>
      <c r="C5226">
        <v>19.63</v>
      </c>
      <c r="D5226">
        <f t="shared" si="84"/>
        <v>0.10653889515219846</v>
      </c>
      <c r="E5226" s="171">
        <v>-1.0584677419354881E-2</v>
      </c>
    </row>
    <row r="5227" spans="2:5">
      <c r="B5227" t="s">
        <v>2343</v>
      </c>
      <c r="C5227">
        <v>17.739999999999998</v>
      </c>
      <c r="D5227">
        <f t="shared" si="84"/>
        <v>2.1678571428571427</v>
      </c>
      <c r="E5227" s="171">
        <v>-1.0596765197992263E-2</v>
      </c>
    </row>
    <row r="5228" spans="2:5">
      <c r="B5228" t="s">
        <v>5496</v>
      </c>
      <c r="C5228">
        <v>5.6</v>
      </c>
      <c r="D5228">
        <f t="shared" si="84"/>
        <v>-0.5997140814867763</v>
      </c>
      <c r="E5228" s="171">
        <v>-1.0600706713781006E-2</v>
      </c>
    </row>
    <row r="5229" spans="2:5">
      <c r="B5229" t="s">
        <v>2535</v>
      </c>
      <c r="C5229">
        <v>13.99</v>
      </c>
      <c r="D5229">
        <f t="shared" si="84"/>
        <v>-6.107382550335571E-2</v>
      </c>
      <c r="E5229" s="171">
        <v>-1.0608203677510633E-2</v>
      </c>
    </row>
    <row r="5230" spans="2:5">
      <c r="B5230" t="s">
        <v>2488</v>
      </c>
      <c r="C5230">
        <v>14.9</v>
      </c>
      <c r="D5230">
        <f t="shared" si="84"/>
        <v>-0.44773906597479612</v>
      </c>
      <c r="E5230" s="171">
        <v>-1.0624169986719797E-2</v>
      </c>
    </row>
    <row r="5231" spans="2:5">
      <c r="B5231" t="s">
        <v>2167</v>
      </c>
      <c r="C5231">
        <v>26.98</v>
      </c>
      <c r="D5231">
        <f t="shared" si="84"/>
        <v>13.505376344086022</v>
      </c>
      <c r="E5231" s="171">
        <v>-1.0634396773010603E-2</v>
      </c>
    </row>
    <row r="5232" spans="2:5">
      <c r="B5232" t="s">
        <v>5849</v>
      </c>
      <c r="C5232">
        <v>1.86</v>
      </c>
      <c r="D5232">
        <f t="shared" si="84"/>
        <v>-0.84602649006622521</v>
      </c>
      <c r="E5232" s="171">
        <v>-1.0638297872340318E-2</v>
      </c>
    </row>
    <row r="5233" spans="2:5">
      <c r="B5233" t="s">
        <v>4941</v>
      </c>
      <c r="C5233">
        <v>12.08</v>
      </c>
      <c r="D5233">
        <f t="shared" si="84"/>
        <v>-0.92292477509092063</v>
      </c>
      <c r="E5233" s="171">
        <v>-1.0647010647010711E-2</v>
      </c>
    </row>
    <row r="5234" spans="2:5">
      <c r="B5234" t="s">
        <v>413</v>
      </c>
      <c r="C5234">
        <v>156.72999999999999</v>
      </c>
      <c r="D5234">
        <f t="shared" si="84"/>
        <v>11.07473035439137</v>
      </c>
      <c r="E5234" s="171">
        <v>-1.0667844969069548E-2</v>
      </c>
    </row>
    <row r="5235" spans="2:5">
      <c r="B5235" t="s">
        <v>3555</v>
      </c>
      <c r="C5235">
        <v>12.98</v>
      </c>
      <c r="D5235">
        <f t="shared" si="84"/>
        <v>0.16726618705035984</v>
      </c>
      <c r="E5235" s="171">
        <v>-1.0670731707316982E-2</v>
      </c>
    </row>
    <row r="5236" spans="2:5">
      <c r="B5236" t="s">
        <v>2840</v>
      </c>
      <c r="C5236">
        <v>11.12</v>
      </c>
      <c r="D5236">
        <f t="shared" si="84"/>
        <v>3</v>
      </c>
      <c r="E5236" s="171">
        <v>-1.0676156583629982E-2</v>
      </c>
    </row>
    <row r="5237" spans="2:5">
      <c r="B5237" t="s">
        <v>7649</v>
      </c>
      <c r="C5237">
        <v>2.78</v>
      </c>
      <c r="D5237">
        <f t="shared" si="84"/>
        <v>0.50270270270270256</v>
      </c>
      <c r="E5237" s="171">
        <v>-1.0676156583629982E-2</v>
      </c>
    </row>
    <row r="5238" spans="2:5">
      <c r="B5238" t="s">
        <v>6339</v>
      </c>
      <c r="C5238">
        <v>1.85</v>
      </c>
      <c r="D5238">
        <f t="shared" si="84"/>
        <v>0</v>
      </c>
      <c r="E5238" s="171">
        <v>-1.0695187165775409E-2</v>
      </c>
    </row>
    <row r="5239" spans="2:5">
      <c r="B5239" t="s">
        <v>7514</v>
      </c>
      <c r="C5239">
        <v>1.85</v>
      </c>
      <c r="D5239">
        <f t="shared" si="84"/>
        <v>-0.98756553300174754</v>
      </c>
      <c r="E5239" s="171">
        <v>-1.0695187165775409E-2</v>
      </c>
    </row>
    <row r="5240" spans="2:5">
      <c r="B5240" t="s">
        <v>518</v>
      </c>
      <c r="C5240">
        <v>148.78</v>
      </c>
      <c r="D5240">
        <f t="shared" si="84"/>
        <v>16.903730445246691</v>
      </c>
      <c r="E5240" s="171">
        <v>-1.0705499035840052E-2</v>
      </c>
    </row>
    <row r="5241" spans="2:5">
      <c r="B5241" t="s">
        <v>5200</v>
      </c>
      <c r="C5241">
        <v>8.31</v>
      </c>
      <c r="D5241">
        <f t="shared" si="84"/>
        <v>-0.82345442957297632</v>
      </c>
      <c r="E5241" s="171">
        <v>-1.0714285714285697E-2</v>
      </c>
    </row>
    <row r="5242" spans="2:5">
      <c r="B5242" t="s">
        <v>1216</v>
      </c>
      <c r="C5242">
        <v>47.07</v>
      </c>
      <c r="D5242">
        <f t="shared" si="84"/>
        <v>2.6460108443067387</v>
      </c>
      <c r="E5242" s="171">
        <v>-1.0718789407313956E-2</v>
      </c>
    </row>
    <row r="5243" spans="2:5">
      <c r="B5243" t="s">
        <v>2547</v>
      </c>
      <c r="C5243">
        <v>12.91</v>
      </c>
      <c r="D5243">
        <f t="shared" si="84"/>
        <v>-0.90590379008746358</v>
      </c>
      <c r="E5243" s="171">
        <v>-1.0727969348659046E-2</v>
      </c>
    </row>
    <row r="5244" spans="2:5">
      <c r="B5244" t="s">
        <v>429</v>
      </c>
      <c r="C5244">
        <v>137.19999999999999</v>
      </c>
      <c r="D5244">
        <f t="shared" si="84"/>
        <v>9.6439100077579507</v>
      </c>
      <c r="E5244" s="171">
        <v>-1.0743384526642218E-2</v>
      </c>
    </row>
    <row r="5245" spans="2:5">
      <c r="B5245" t="s">
        <v>3444</v>
      </c>
      <c r="C5245">
        <v>12.89</v>
      </c>
      <c r="D5245">
        <f t="shared" si="84"/>
        <v>6.0054347826086953</v>
      </c>
      <c r="E5245" s="171">
        <v>-1.074443591711426E-2</v>
      </c>
    </row>
    <row r="5246" spans="2:5">
      <c r="B5246" t="s">
        <v>7136</v>
      </c>
      <c r="C5246">
        <v>1.84</v>
      </c>
      <c r="D5246">
        <f t="shared" si="84"/>
        <v>-0.84602510460251046</v>
      </c>
      <c r="E5246" s="171">
        <v>-1.075268817204302E-2</v>
      </c>
    </row>
    <row r="5247" spans="2:5">
      <c r="B5247" t="s">
        <v>4940</v>
      </c>
      <c r="C5247">
        <v>11.95</v>
      </c>
      <c r="D5247">
        <f t="shared" si="84"/>
        <v>0.18316831683168314</v>
      </c>
      <c r="E5247" s="171">
        <v>-1.0761589403973575E-2</v>
      </c>
    </row>
    <row r="5248" spans="2:5">
      <c r="B5248" t="s">
        <v>4885</v>
      </c>
      <c r="C5248">
        <v>10.1</v>
      </c>
      <c r="D5248">
        <f t="shared" si="84"/>
        <v>-8.0982711555960013E-2</v>
      </c>
      <c r="E5248" s="171">
        <v>-1.0773751224290029E-2</v>
      </c>
    </row>
    <row r="5249" spans="2:5">
      <c r="B5249" t="s">
        <v>4836</v>
      </c>
      <c r="C5249">
        <v>10.99</v>
      </c>
      <c r="D5249">
        <f t="shared" si="84"/>
        <v>9.1074681238613724E-4</v>
      </c>
      <c r="E5249" s="171">
        <v>-1.0801080108010732E-2</v>
      </c>
    </row>
    <row r="5250" spans="2:5">
      <c r="B5250" t="s">
        <v>1624</v>
      </c>
      <c r="C5250">
        <v>10.98</v>
      </c>
      <c r="D5250">
        <f t="shared" si="84"/>
        <v>5</v>
      </c>
      <c r="E5250" s="171">
        <v>-1.081081081081074E-2</v>
      </c>
    </row>
    <row r="5251" spans="2:5">
      <c r="B5251" t="s">
        <v>6072</v>
      </c>
      <c r="C5251">
        <v>1.83</v>
      </c>
      <c r="D5251">
        <f t="shared" ref="D5251:D5314" si="85">(C5251-C5252)/C5252</f>
        <v>0</v>
      </c>
      <c r="E5251" s="171">
        <v>-1.081081081081082E-2</v>
      </c>
    </row>
    <row r="5252" spans="2:5">
      <c r="B5252" t="s">
        <v>6338</v>
      </c>
      <c r="C5252">
        <v>1.83</v>
      </c>
      <c r="D5252">
        <f t="shared" si="85"/>
        <v>-0.90433873497124928</v>
      </c>
      <c r="E5252" s="171">
        <v>-1.081081081081082E-2</v>
      </c>
    </row>
    <row r="5253" spans="2:5">
      <c r="B5253" t="s">
        <v>1853</v>
      </c>
      <c r="C5253">
        <v>19.13</v>
      </c>
      <c r="D5253">
        <f t="shared" si="85"/>
        <v>1.1021978021978023</v>
      </c>
      <c r="E5253" s="171">
        <v>-1.0858324715615349E-2</v>
      </c>
    </row>
    <row r="5254" spans="2:5">
      <c r="B5254" t="s">
        <v>5150</v>
      </c>
      <c r="C5254">
        <v>9.1</v>
      </c>
      <c r="D5254">
        <f t="shared" si="85"/>
        <v>-0.84315753188555664</v>
      </c>
      <c r="E5254" s="171">
        <v>-1.0869565217391266E-2</v>
      </c>
    </row>
    <row r="5255" spans="2:5">
      <c r="B5255" t="s">
        <v>1298</v>
      </c>
      <c r="C5255">
        <v>58.02</v>
      </c>
      <c r="D5255">
        <f t="shared" si="85"/>
        <v>1.4626485568760614</v>
      </c>
      <c r="E5255" s="171">
        <v>-1.091033071939982E-2</v>
      </c>
    </row>
    <row r="5256" spans="2:5">
      <c r="B5256" t="s">
        <v>2017</v>
      </c>
      <c r="C5256">
        <v>23.56</v>
      </c>
      <c r="D5256">
        <f t="shared" si="85"/>
        <v>0.74131559497413158</v>
      </c>
      <c r="E5256" s="171">
        <v>-1.0915197313182265E-2</v>
      </c>
    </row>
    <row r="5257" spans="2:5">
      <c r="B5257" t="s">
        <v>2543</v>
      </c>
      <c r="C5257">
        <v>13.53</v>
      </c>
      <c r="D5257">
        <f t="shared" si="85"/>
        <v>0.67037037037037039</v>
      </c>
      <c r="E5257" s="171">
        <v>-1.096491228070178E-2</v>
      </c>
    </row>
    <row r="5258" spans="2:5">
      <c r="B5258" t="s">
        <v>5309</v>
      </c>
      <c r="C5258">
        <v>8.1</v>
      </c>
      <c r="D5258">
        <f t="shared" si="85"/>
        <v>3.5</v>
      </c>
      <c r="E5258" s="171">
        <v>-1.0989010989010973E-2</v>
      </c>
    </row>
    <row r="5259" spans="2:5">
      <c r="B5259" t="s">
        <v>5847</v>
      </c>
      <c r="C5259">
        <v>1.8</v>
      </c>
      <c r="D5259">
        <f t="shared" si="85"/>
        <v>0</v>
      </c>
      <c r="E5259" s="171">
        <v>-1.0989010989010999E-2</v>
      </c>
    </row>
    <row r="5260" spans="2:5">
      <c r="B5260" t="s">
        <v>7169</v>
      </c>
      <c r="C5260">
        <v>1.8</v>
      </c>
      <c r="D5260">
        <f t="shared" si="85"/>
        <v>-0.8571428571428571</v>
      </c>
      <c r="E5260" s="171">
        <v>-1.0989010989010999E-2</v>
      </c>
    </row>
    <row r="5261" spans="2:5">
      <c r="B5261" t="s">
        <v>5000</v>
      </c>
      <c r="C5261">
        <v>12.6</v>
      </c>
      <c r="D5261">
        <f t="shared" si="85"/>
        <v>1</v>
      </c>
      <c r="E5261" s="171">
        <v>-1.0989010989011033E-2</v>
      </c>
    </row>
    <row r="5262" spans="2:5">
      <c r="B5262" t="s">
        <v>5627</v>
      </c>
      <c r="C5262">
        <v>6.3</v>
      </c>
      <c r="D5262">
        <f t="shared" si="85"/>
        <v>-0.58796599084368861</v>
      </c>
      <c r="E5262" s="171">
        <v>-1.0989010989011033E-2</v>
      </c>
    </row>
    <row r="5263" spans="2:5">
      <c r="B5263" t="s">
        <v>4741</v>
      </c>
      <c r="C5263">
        <v>15.29</v>
      </c>
      <c r="D5263">
        <f t="shared" si="85"/>
        <v>-0.91408181613845818</v>
      </c>
      <c r="E5263" s="171">
        <v>-1.0996119016817704E-2</v>
      </c>
    </row>
    <row r="5264" spans="2:5">
      <c r="B5264" t="s">
        <v>602</v>
      </c>
      <c r="C5264">
        <v>177.96</v>
      </c>
      <c r="D5264">
        <f t="shared" si="85"/>
        <v>10.669508196721312</v>
      </c>
      <c r="E5264" s="171">
        <v>-1.1003667889296376E-2</v>
      </c>
    </row>
    <row r="5265" spans="2:5">
      <c r="B5265" t="s">
        <v>1516</v>
      </c>
      <c r="C5265">
        <v>15.25</v>
      </c>
      <c r="D5265">
        <f t="shared" si="85"/>
        <v>-0.14852037967615858</v>
      </c>
      <c r="E5265" s="171">
        <v>-1.102464332036316E-2</v>
      </c>
    </row>
    <row r="5266" spans="2:5">
      <c r="B5266" t="s">
        <v>2394</v>
      </c>
      <c r="C5266">
        <v>17.91</v>
      </c>
      <c r="D5266">
        <f t="shared" si="85"/>
        <v>9.005586592178771</v>
      </c>
      <c r="E5266" s="171">
        <v>-1.1043622308117023E-2</v>
      </c>
    </row>
    <row r="5267" spans="2:5">
      <c r="B5267" t="s">
        <v>6746</v>
      </c>
      <c r="C5267">
        <v>1.79</v>
      </c>
      <c r="D5267">
        <f t="shared" si="85"/>
        <v>-0.83317800559179878</v>
      </c>
      <c r="E5267" s="171">
        <v>-1.1049723756906087E-2</v>
      </c>
    </row>
    <row r="5268" spans="2:5">
      <c r="B5268" t="s">
        <v>4920</v>
      </c>
      <c r="C5268">
        <v>10.73</v>
      </c>
      <c r="D5268">
        <f t="shared" si="85"/>
        <v>-0.51991051454138704</v>
      </c>
      <c r="E5268" s="171">
        <v>-1.1059907834101311E-2</v>
      </c>
    </row>
    <row r="5269" spans="2:5">
      <c r="B5269" t="s">
        <v>2004</v>
      </c>
      <c r="C5269">
        <v>22.35</v>
      </c>
      <c r="D5269">
        <f t="shared" si="85"/>
        <v>-0.85789674465920651</v>
      </c>
      <c r="E5269" s="171">
        <v>-1.1061946902654867E-2</v>
      </c>
    </row>
    <row r="5270" spans="2:5">
      <c r="B5270" t="s">
        <v>415</v>
      </c>
      <c r="C5270">
        <v>157.28</v>
      </c>
      <c r="D5270">
        <f t="shared" si="85"/>
        <v>18.562189054726371</v>
      </c>
      <c r="E5270" s="171">
        <v>-1.1066398390341996E-2</v>
      </c>
    </row>
    <row r="5271" spans="2:5">
      <c r="B5271" t="s">
        <v>2760</v>
      </c>
      <c r="C5271">
        <v>8.0399999999999991</v>
      </c>
      <c r="D5271">
        <f t="shared" si="85"/>
        <v>-0.57120000000000004</v>
      </c>
      <c r="E5271" s="171">
        <v>-1.1070110701107212E-2</v>
      </c>
    </row>
    <row r="5272" spans="2:5">
      <c r="B5272" t="s">
        <v>4128</v>
      </c>
      <c r="C5272">
        <v>18.75</v>
      </c>
      <c r="D5272">
        <f t="shared" si="85"/>
        <v>-0.59607927617406287</v>
      </c>
      <c r="E5272" s="171">
        <v>-1.1075949367088653E-2</v>
      </c>
    </row>
    <row r="5273" spans="2:5">
      <c r="B5273" t="s">
        <v>1342</v>
      </c>
      <c r="C5273">
        <v>46.42</v>
      </c>
      <c r="D5273">
        <f t="shared" si="85"/>
        <v>-0.73853779429987609</v>
      </c>
      <c r="E5273" s="171">
        <v>-1.1077971878994376E-2</v>
      </c>
    </row>
    <row r="5274" spans="2:5">
      <c r="B5274" t="s">
        <v>606</v>
      </c>
      <c r="C5274">
        <v>177.54</v>
      </c>
      <c r="D5274">
        <f t="shared" si="85"/>
        <v>18.948314606741572</v>
      </c>
      <c r="E5274" s="171">
        <v>-1.1084498412521635E-2</v>
      </c>
    </row>
    <row r="5275" spans="2:5">
      <c r="B5275" t="s">
        <v>5340</v>
      </c>
      <c r="C5275">
        <v>8.9</v>
      </c>
      <c r="D5275">
        <f t="shared" si="85"/>
        <v>4</v>
      </c>
      <c r="E5275" s="171">
        <v>-1.1111111111111072E-2</v>
      </c>
    </row>
    <row r="5276" spans="2:5">
      <c r="B5276" t="s">
        <v>5966</v>
      </c>
      <c r="C5276">
        <v>1.78</v>
      </c>
      <c r="D5276">
        <f t="shared" si="85"/>
        <v>0</v>
      </c>
      <c r="E5276" s="171">
        <v>-1.111111111111112E-2</v>
      </c>
    </row>
    <row r="5277" spans="2:5">
      <c r="B5277" t="s">
        <v>6681</v>
      </c>
      <c r="C5277">
        <v>1.78</v>
      </c>
      <c r="D5277">
        <f t="shared" si="85"/>
        <v>0</v>
      </c>
      <c r="E5277" s="171">
        <v>-1.111111111111112E-2</v>
      </c>
    </row>
    <row r="5278" spans="2:5">
      <c r="B5278" t="s">
        <v>6721</v>
      </c>
      <c r="C5278">
        <v>1.78</v>
      </c>
      <c r="D5278">
        <f t="shared" si="85"/>
        <v>-0.33333333333333331</v>
      </c>
      <c r="E5278" s="171">
        <v>-1.111111111111112E-2</v>
      </c>
    </row>
    <row r="5279" spans="2:5">
      <c r="B5279" t="s">
        <v>7341</v>
      </c>
      <c r="C5279">
        <v>2.67</v>
      </c>
      <c r="D5279">
        <f t="shared" si="85"/>
        <v>-0.86363636363636354</v>
      </c>
      <c r="E5279" s="171">
        <v>-1.1111111111111202E-2</v>
      </c>
    </row>
    <row r="5280" spans="2:5">
      <c r="B5280" t="s">
        <v>4169</v>
      </c>
      <c r="C5280">
        <v>19.579999999999998</v>
      </c>
      <c r="D5280">
        <f t="shared" si="85"/>
        <v>0.46776611694152914</v>
      </c>
      <c r="E5280" s="171">
        <v>-1.1111111111111233E-2</v>
      </c>
    </row>
    <row r="5281" spans="2:5">
      <c r="B5281" t="s">
        <v>4799</v>
      </c>
      <c r="C5281">
        <v>13.34</v>
      </c>
      <c r="D5281">
        <f t="shared" si="85"/>
        <v>0.50056242969628784</v>
      </c>
      <c r="E5281" s="171">
        <v>-1.1119347664937017E-2</v>
      </c>
    </row>
    <row r="5282" spans="2:5">
      <c r="B5282" t="s">
        <v>5158</v>
      </c>
      <c r="C5282">
        <v>8.89</v>
      </c>
      <c r="D5282">
        <f t="shared" si="85"/>
        <v>-0.5452685421994885</v>
      </c>
      <c r="E5282" s="171">
        <v>-1.1123470522803075E-2</v>
      </c>
    </row>
    <row r="5283" spans="2:5">
      <c r="B5283" t="s">
        <v>2061</v>
      </c>
      <c r="C5283">
        <v>19.55</v>
      </c>
      <c r="D5283">
        <f t="shared" si="85"/>
        <v>-0.59856262833675566</v>
      </c>
      <c r="E5283" s="171">
        <v>-1.1127971674253863E-2</v>
      </c>
    </row>
    <row r="5284" spans="2:5">
      <c r="B5284" t="s">
        <v>1223</v>
      </c>
      <c r="C5284">
        <v>48.7</v>
      </c>
      <c r="D5284">
        <f t="shared" si="85"/>
        <v>26.514124293785311</v>
      </c>
      <c r="E5284" s="171">
        <v>-1.1167512690355272E-2</v>
      </c>
    </row>
    <row r="5285" spans="2:5">
      <c r="B5285" t="s">
        <v>6447</v>
      </c>
      <c r="C5285">
        <v>1.77</v>
      </c>
      <c r="D5285">
        <f t="shared" si="85"/>
        <v>-0.79977375565610864</v>
      </c>
      <c r="E5285" s="171">
        <v>-1.1173184357541908E-2</v>
      </c>
    </row>
    <row r="5286" spans="2:5">
      <c r="B5286" t="s">
        <v>5257</v>
      </c>
      <c r="C5286">
        <v>8.84</v>
      </c>
      <c r="D5286">
        <f t="shared" si="85"/>
        <v>-0.83311308287710018</v>
      </c>
      <c r="E5286" s="171">
        <v>-1.1185682326621885E-2</v>
      </c>
    </row>
    <row r="5287" spans="2:5">
      <c r="B5287" t="s">
        <v>1165</v>
      </c>
      <c r="C5287">
        <v>52.97</v>
      </c>
      <c r="D5287">
        <f t="shared" si="85"/>
        <v>5.0124858115777515</v>
      </c>
      <c r="E5287" s="171">
        <v>-1.120029867463135E-2</v>
      </c>
    </row>
    <row r="5288" spans="2:5">
      <c r="B5288" t="s">
        <v>5386</v>
      </c>
      <c r="C5288">
        <v>8.81</v>
      </c>
      <c r="D5288">
        <f t="shared" si="85"/>
        <v>-8.9876033057851162E-2</v>
      </c>
      <c r="E5288" s="171">
        <v>-1.1223344556677849E-2</v>
      </c>
    </row>
    <row r="5289" spans="2:5">
      <c r="B5289" t="s">
        <v>3253</v>
      </c>
      <c r="C5289">
        <v>9.68</v>
      </c>
      <c r="D5289">
        <f t="shared" si="85"/>
        <v>0.22222222222222221</v>
      </c>
      <c r="E5289" s="171">
        <v>-1.1235955056179718E-2</v>
      </c>
    </row>
    <row r="5290" spans="2:5">
      <c r="B5290" t="s">
        <v>5294</v>
      </c>
      <c r="C5290">
        <v>7.92</v>
      </c>
      <c r="D5290">
        <f t="shared" si="85"/>
        <v>3.5</v>
      </c>
      <c r="E5290" s="171">
        <v>-1.1235955056179758E-2</v>
      </c>
    </row>
    <row r="5291" spans="2:5">
      <c r="B5291" t="s">
        <v>6844</v>
      </c>
      <c r="C5291">
        <v>1.76</v>
      </c>
      <c r="D5291">
        <f t="shared" si="85"/>
        <v>-0.86656557998483696</v>
      </c>
      <c r="E5291" s="171">
        <v>-1.1235955056179785E-2</v>
      </c>
    </row>
    <row r="5292" spans="2:5">
      <c r="B5292" t="s">
        <v>3497</v>
      </c>
      <c r="C5292">
        <v>13.19</v>
      </c>
      <c r="D5292">
        <f t="shared" si="85"/>
        <v>-6.1209964412811471E-2</v>
      </c>
      <c r="E5292" s="171">
        <v>-1.124437781109448E-2</v>
      </c>
    </row>
    <row r="5293" spans="2:5">
      <c r="B5293" t="s">
        <v>3187</v>
      </c>
      <c r="C5293">
        <v>14.05</v>
      </c>
      <c r="D5293">
        <f t="shared" si="85"/>
        <v>-5.8310991957104506E-2</v>
      </c>
      <c r="E5293" s="171">
        <v>-1.1259676284306835E-2</v>
      </c>
    </row>
    <row r="5294" spans="2:5">
      <c r="B5294" t="s">
        <v>2501</v>
      </c>
      <c r="C5294">
        <v>14.92</v>
      </c>
      <c r="D5294">
        <f t="shared" si="85"/>
        <v>4.6730038022813689</v>
      </c>
      <c r="E5294" s="171">
        <v>-1.1265738899933726E-2</v>
      </c>
    </row>
    <row r="5295" spans="2:5">
      <c r="B5295" t="s">
        <v>7682</v>
      </c>
      <c r="C5295">
        <v>2.63</v>
      </c>
      <c r="D5295">
        <f t="shared" si="85"/>
        <v>-0.72689511941848395</v>
      </c>
      <c r="E5295" s="171">
        <v>-1.1278195488721898E-2</v>
      </c>
    </row>
    <row r="5296" spans="2:5">
      <c r="B5296" t="s">
        <v>2807</v>
      </c>
      <c r="C5296">
        <v>9.6300000000000008</v>
      </c>
      <c r="D5296">
        <f t="shared" si="85"/>
        <v>4.5028571428571436</v>
      </c>
      <c r="E5296" s="171">
        <v>-1.129363449691986E-2</v>
      </c>
    </row>
    <row r="5297" spans="2:5">
      <c r="B5297" t="s">
        <v>6332</v>
      </c>
      <c r="C5297">
        <v>1.75</v>
      </c>
      <c r="D5297">
        <f t="shared" si="85"/>
        <v>0</v>
      </c>
      <c r="E5297" s="171">
        <v>-1.1299435028248598E-2</v>
      </c>
    </row>
    <row r="5298" spans="2:5">
      <c r="B5298" t="s">
        <v>6391</v>
      </c>
      <c r="C5298">
        <v>1.75</v>
      </c>
      <c r="D5298">
        <f t="shared" si="85"/>
        <v>0</v>
      </c>
      <c r="E5298" s="171">
        <v>-1.1299435028248598E-2</v>
      </c>
    </row>
    <row r="5299" spans="2:5">
      <c r="B5299" t="s">
        <v>6446</v>
      </c>
      <c r="C5299">
        <v>1.75</v>
      </c>
      <c r="D5299">
        <f t="shared" si="85"/>
        <v>-0.89994282447112639</v>
      </c>
      <c r="E5299" s="171">
        <v>-1.1299435028248598E-2</v>
      </c>
    </row>
    <row r="5300" spans="2:5">
      <c r="B5300" t="s">
        <v>4151</v>
      </c>
      <c r="C5300">
        <v>17.489999999999998</v>
      </c>
      <c r="D5300">
        <f t="shared" si="85"/>
        <v>-0.89238909739740346</v>
      </c>
      <c r="E5300" s="171">
        <v>-1.1305822498586932E-2</v>
      </c>
    </row>
    <row r="5301" spans="2:5">
      <c r="B5301" t="s">
        <v>640</v>
      </c>
      <c r="C5301">
        <v>162.53</v>
      </c>
      <c r="D5301">
        <f t="shared" si="85"/>
        <v>7.8572207084468664</v>
      </c>
      <c r="E5301" s="171">
        <v>-1.1314556846523422E-2</v>
      </c>
    </row>
    <row r="5302" spans="2:5">
      <c r="B5302" t="s">
        <v>3945</v>
      </c>
      <c r="C5302">
        <v>18.350000000000001</v>
      </c>
      <c r="D5302">
        <f t="shared" si="85"/>
        <v>6.0038167938931295</v>
      </c>
      <c r="E5302" s="171">
        <v>-1.1314655172413649E-2</v>
      </c>
    </row>
    <row r="5303" spans="2:5">
      <c r="B5303" t="s">
        <v>7347</v>
      </c>
      <c r="C5303">
        <v>2.62</v>
      </c>
      <c r="D5303">
        <f t="shared" si="85"/>
        <v>-0.8498567335243552</v>
      </c>
      <c r="E5303" s="171">
        <v>-1.1320754716981058E-2</v>
      </c>
    </row>
    <row r="5304" spans="2:5">
      <c r="B5304" t="s">
        <v>3811</v>
      </c>
      <c r="C5304">
        <v>17.45</v>
      </c>
      <c r="D5304">
        <f t="shared" si="85"/>
        <v>-0.64910516790669626</v>
      </c>
      <c r="E5304" s="171">
        <v>-1.133144475920676E-2</v>
      </c>
    </row>
    <row r="5305" spans="2:5">
      <c r="B5305" t="s">
        <v>1238</v>
      </c>
      <c r="C5305">
        <v>49.73</v>
      </c>
      <c r="D5305">
        <f t="shared" si="85"/>
        <v>27.580459770114938</v>
      </c>
      <c r="E5305" s="171">
        <v>-1.1332007952286288E-2</v>
      </c>
    </row>
    <row r="5306" spans="2:5">
      <c r="B5306" t="s">
        <v>6037</v>
      </c>
      <c r="C5306">
        <v>1.74</v>
      </c>
      <c r="D5306">
        <f t="shared" si="85"/>
        <v>0</v>
      </c>
      <c r="E5306" s="171">
        <v>-1.1363636363636374E-2</v>
      </c>
    </row>
    <row r="5307" spans="2:5">
      <c r="B5307" t="s">
        <v>6784</v>
      </c>
      <c r="C5307">
        <v>1.74</v>
      </c>
      <c r="D5307">
        <f t="shared" si="85"/>
        <v>-0.33333333333333331</v>
      </c>
      <c r="E5307" s="171">
        <v>-1.1363636363636374E-2</v>
      </c>
    </row>
    <row r="5308" spans="2:5">
      <c r="B5308" t="s">
        <v>7679</v>
      </c>
      <c r="C5308">
        <v>2.61</v>
      </c>
      <c r="D5308">
        <f t="shared" si="85"/>
        <v>-0.97958864471729101</v>
      </c>
      <c r="E5308" s="171">
        <v>-1.1363636363636458E-2</v>
      </c>
    </row>
    <row r="5309" spans="2:5">
      <c r="B5309" t="s">
        <v>786</v>
      </c>
      <c r="C5309">
        <v>127.87</v>
      </c>
      <c r="D5309">
        <f t="shared" si="85"/>
        <v>6.0104166666666679</v>
      </c>
      <c r="E5309" s="171">
        <v>-1.1365393536415639E-2</v>
      </c>
    </row>
    <row r="5310" spans="2:5">
      <c r="B5310" t="s">
        <v>3835</v>
      </c>
      <c r="C5310">
        <v>18.239999999999998</v>
      </c>
      <c r="D5310">
        <f t="shared" si="85"/>
        <v>-0.84082380661488787</v>
      </c>
      <c r="E5310" s="171">
        <v>-1.1382113821138257E-2</v>
      </c>
    </row>
    <row r="5311" spans="2:5">
      <c r="B5311" t="s">
        <v>802</v>
      </c>
      <c r="C5311">
        <v>114.59</v>
      </c>
      <c r="D5311">
        <f t="shared" si="85"/>
        <v>65.236994219653184</v>
      </c>
      <c r="E5311" s="171">
        <v>-1.1388145975325625E-2</v>
      </c>
    </row>
    <row r="5312" spans="2:5">
      <c r="B5312" t="s">
        <v>6394</v>
      </c>
      <c r="C5312">
        <v>1.73</v>
      </c>
      <c r="D5312">
        <f t="shared" si="85"/>
        <v>-0.98962580954665391</v>
      </c>
      <c r="E5312" s="171">
        <v>-1.1428571428571439E-2</v>
      </c>
    </row>
    <row r="5313" spans="2:5">
      <c r="B5313" t="s">
        <v>587</v>
      </c>
      <c r="C5313">
        <v>166.76</v>
      </c>
      <c r="D5313">
        <f t="shared" si="85"/>
        <v>7.8000000000000007</v>
      </c>
      <c r="E5313" s="171">
        <v>-1.1441104985476357E-2</v>
      </c>
    </row>
    <row r="5314" spans="2:5">
      <c r="B5314" t="s">
        <v>4508</v>
      </c>
      <c r="C5314">
        <v>18.95</v>
      </c>
      <c r="D5314">
        <f t="shared" si="85"/>
        <v>4.869950193691195E-2</v>
      </c>
      <c r="E5314" s="171">
        <v>-1.1476264997391883E-2</v>
      </c>
    </row>
    <row r="5315" spans="2:5">
      <c r="B5315" t="s">
        <v>3838</v>
      </c>
      <c r="C5315">
        <v>18.07</v>
      </c>
      <c r="D5315">
        <f t="shared" ref="D5315:D5378" si="86">(C5315-C5316)/C5316</f>
        <v>9.5058139534883725</v>
      </c>
      <c r="E5315" s="171">
        <v>-1.1487964989059126E-2</v>
      </c>
    </row>
    <row r="5316" spans="2:5">
      <c r="B5316" t="s">
        <v>6036</v>
      </c>
      <c r="C5316">
        <v>1.72</v>
      </c>
      <c r="D5316">
        <f t="shared" si="86"/>
        <v>0</v>
      </c>
      <c r="E5316" s="171">
        <v>-1.1494252873563229E-2</v>
      </c>
    </row>
    <row r="5317" spans="2:5">
      <c r="B5317" t="s">
        <v>6432</v>
      </c>
      <c r="C5317">
        <v>1.72</v>
      </c>
      <c r="D5317">
        <f t="shared" si="86"/>
        <v>-0.90470914127423829</v>
      </c>
      <c r="E5317" s="171">
        <v>-1.1494252873563229E-2</v>
      </c>
    </row>
    <row r="5318" spans="2:5">
      <c r="B5318" t="s">
        <v>3819</v>
      </c>
      <c r="C5318">
        <v>18.05</v>
      </c>
      <c r="D5318">
        <f t="shared" si="86"/>
        <v>0.40248640248640261</v>
      </c>
      <c r="E5318" s="171">
        <v>-1.1500547645126005E-2</v>
      </c>
    </row>
    <row r="5319" spans="2:5">
      <c r="B5319" t="s">
        <v>3521</v>
      </c>
      <c r="C5319">
        <v>12.87</v>
      </c>
      <c r="D5319">
        <f t="shared" si="86"/>
        <v>-0.48250904704463216</v>
      </c>
      <c r="E5319" s="171">
        <v>-1.1520737327188968E-2</v>
      </c>
    </row>
    <row r="5320" spans="2:5">
      <c r="B5320" t="s">
        <v>2230</v>
      </c>
      <c r="C5320">
        <v>24.87</v>
      </c>
      <c r="D5320">
        <f t="shared" si="86"/>
        <v>0.45268691588785043</v>
      </c>
      <c r="E5320" s="171">
        <v>-1.1526232114467374E-2</v>
      </c>
    </row>
    <row r="5321" spans="2:5">
      <c r="B5321" t="s">
        <v>4492</v>
      </c>
      <c r="C5321">
        <v>17.12</v>
      </c>
      <c r="D5321">
        <f t="shared" si="86"/>
        <v>0.33333333333333343</v>
      </c>
      <c r="E5321" s="171">
        <v>-1.1547344110854462E-2</v>
      </c>
    </row>
    <row r="5322" spans="2:5">
      <c r="B5322" t="s">
        <v>4817</v>
      </c>
      <c r="C5322">
        <v>12.84</v>
      </c>
      <c r="D5322">
        <f t="shared" si="86"/>
        <v>-0.9140964742088713</v>
      </c>
      <c r="E5322" s="171">
        <v>-1.1547344110854531E-2</v>
      </c>
    </row>
    <row r="5323" spans="2:5">
      <c r="B5323" t="s">
        <v>549</v>
      </c>
      <c r="C5323">
        <v>149.47</v>
      </c>
      <c r="D5323">
        <f t="shared" si="86"/>
        <v>0.4715959436841588</v>
      </c>
      <c r="E5323" s="171">
        <v>-1.1572543314376404E-2</v>
      </c>
    </row>
    <row r="5324" spans="2:5">
      <c r="B5324" t="s">
        <v>1065</v>
      </c>
      <c r="C5324">
        <v>101.57</v>
      </c>
      <c r="D5324">
        <f t="shared" si="86"/>
        <v>6.4410256410256403</v>
      </c>
      <c r="E5324" s="171">
        <v>-1.1580381471389761E-2</v>
      </c>
    </row>
    <row r="5325" spans="2:5">
      <c r="B5325" t="s">
        <v>2921</v>
      </c>
      <c r="C5325">
        <v>13.65</v>
      </c>
      <c r="D5325">
        <f t="shared" si="86"/>
        <v>-0.27199999999999996</v>
      </c>
      <c r="E5325" s="171">
        <v>-1.1585807385952218E-2</v>
      </c>
    </row>
    <row r="5326" spans="2:5">
      <c r="B5326" t="s">
        <v>4173</v>
      </c>
      <c r="C5326">
        <v>18.75</v>
      </c>
      <c r="D5326">
        <f t="shared" si="86"/>
        <v>0.29488950276243092</v>
      </c>
      <c r="E5326" s="171">
        <v>-1.1597258829731096E-2</v>
      </c>
    </row>
    <row r="5327" spans="2:5">
      <c r="B5327" t="s">
        <v>4045</v>
      </c>
      <c r="C5327">
        <v>14.48</v>
      </c>
      <c r="D5327">
        <f t="shared" si="86"/>
        <v>-0.75700620909548577</v>
      </c>
      <c r="E5327" s="171">
        <v>-1.1604095563139927E-2</v>
      </c>
    </row>
    <row r="5328" spans="2:5">
      <c r="B5328" t="s">
        <v>1310</v>
      </c>
      <c r="C5328">
        <v>59.59</v>
      </c>
      <c r="D5328">
        <f t="shared" si="86"/>
        <v>2.6852195423623995</v>
      </c>
      <c r="E5328" s="171">
        <v>-1.1610549013103263E-2</v>
      </c>
    </row>
    <row r="5329" spans="2:5">
      <c r="B5329" t="s">
        <v>1724</v>
      </c>
      <c r="C5329">
        <v>16.170000000000002</v>
      </c>
      <c r="D5329">
        <f t="shared" si="86"/>
        <v>0</v>
      </c>
      <c r="E5329" s="171">
        <v>-1.1613691931540203E-2</v>
      </c>
    </row>
    <row r="5330" spans="2:5">
      <c r="B5330" t="s">
        <v>4081</v>
      </c>
      <c r="C5330">
        <v>16.170000000000002</v>
      </c>
      <c r="D5330">
        <f t="shared" si="86"/>
        <v>-0.38657056145675256</v>
      </c>
      <c r="E5330" s="171">
        <v>-1.1613691931540203E-2</v>
      </c>
    </row>
    <row r="5331" spans="2:5">
      <c r="B5331" t="s">
        <v>2242</v>
      </c>
      <c r="C5331">
        <v>26.36</v>
      </c>
      <c r="D5331">
        <f t="shared" si="86"/>
        <v>0.47840717891194628</v>
      </c>
      <c r="E5331" s="171">
        <v>-1.1623547056618007E-2</v>
      </c>
    </row>
    <row r="5332" spans="2:5">
      <c r="B5332" t="s">
        <v>2405</v>
      </c>
      <c r="C5332">
        <v>17.829999999999998</v>
      </c>
      <c r="D5332">
        <f t="shared" si="86"/>
        <v>-0.79177858227256803</v>
      </c>
      <c r="E5332" s="171">
        <v>-1.1640798226164128E-2</v>
      </c>
    </row>
    <row r="5333" spans="2:5">
      <c r="B5333" t="s">
        <v>1080</v>
      </c>
      <c r="C5333">
        <v>85.63</v>
      </c>
      <c r="D5333">
        <f t="shared" si="86"/>
        <v>49.668639053254438</v>
      </c>
      <c r="E5333" s="171">
        <v>-1.1657433056325082E-2</v>
      </c>
    </row>
    <row r="5334" spans="2:5">
      <c r="B5334" t="s">
        <v>6328</v>
      </c>
      <c r="C5334">
        <v>1.69</v>
      </c>
      <c r="D5334">
        <f t="shared" si="86"/>
        <v>-0.98317235885691534</v>
      </c>
      <c r="E5334" s="171">
        <v>-1.169590643274855E-2</v>
      </c>
    </row>
    <row r="5335" spans="2:5">
      <c r="B5335" t="s">
        <v>862</v>
      </c>
      <c r="C5335">
        <v>100.43</v>
      </c>
      <c r="D5335">
        <f t="shared" si="86"/>
        <v>8.9239130434782616</v>
      </c>
      <c r="E5335" s="171">
        <v>-1.171029324936034E-2</v>
      </c>
    </row>
    <row r="5336" spans="2:5">
      <c r="B5336" t="s">
        <v>4906</v>
      </c>
      <c r="C5336">
        <v>10.119999999999999</v>
      </c>
      <c r="D5336">
        <f t="shared" si="86"/>
        <v>-0.88771774104071888</v>
      </c>
      <c r="E5336" s="171">
        <v>-1.1718750000000097E-2</v>
      </c>
    </row>
    <row r="5337" spans="2:5">
      <c r="B5337" t="s">
        <v>1070</v>
      </c>
      <c r="C5337">
        <v>90.13</v>
      </c>
      <c r="D5337">
        <f t="shared" si="86"/>
        <v>5.7011152416356872</v>
      </c>
      <c r="E5337" s="171">
        <v>-1.1732456140350957E-2</v>
      </c>
    </row>
    <row r="5338" spans="2:5">
      <c r="B5338" t="s">
        <v>3102</v>
      </c>
      <c r="C5338">
        <v>13.45</v>
      </c>
      <c r="D5338">
        <f t="shared" si="86"/>
        <v>0.60119047619047605</v>
      </c>
      <c r="E5338" s="171">
        <v>-1.1756061719324038E-2</v>
      </c>
    </row>
    <row r="5339" spans="2:5">
      <c r="B5339" t="s">
        <v>5271</v>
      </c>
      <c r="C5339">
        <v>8.4</v>
      </c>
      <c r="D5339">
        <f t="shared" si="86"/>
        <v>4.0000000000000009</v>
      </c>
      <c r="E5339" s="171">
        <v>-1.1764705882352899E-2</v>
      </c>
    </row>
    <row r="5340" spans="2:5">
      <c r="B5340" t="s">
        <v>6589</v>
      </c>
      <c r="C5340">
        <v>1.68</v>
      </c>
      <c r="D5340">
        <f t="shared" si="86"/>
        <v>-0.93740685543964231</v>
      </c>
      <c r="E5340" s="171">
        <v>-1.1764705882352951E-2</v>
      </c>
    </row>
    <row r="5341" spans="2:5">
      <c r="B5341" t="s">
        <v>2176</v>
      </c>
      <c r="C5341">
        <v>26.84</v>
      </c>
      <c r="D5341">
        <f t="shared" si="86"/>
        <v>0.60143198090692107</v>
      </c>
      <c r="E5341" s="171">
        <v>-1.1782032400589112E-2</v>
      </c>
    </row>
    <row r="5342" spans="2:5">
      <c r="B5342" t="s">
        <v>4025</v>
      </c>
      <c r="C5342">
        <v>16.760000000000002</v>
      </c>
      <c r="D5342">
        <f t="shared" si="86"/>
        <v>5.9701492537322768E-4</v>
      </c>
      <c r="E5342" s="171">
        <v>-1.1792452830188637E-2</v>
      </c>
    </row>
    <row r="5343" spans="2:5">
      <c r="B5343" t="s">
        <v>1670</v>
      </c>
      <c r="C5343">
        <v>16.75</v>
      </c>
      <c r="D5343">
        <f t="shared" si="86"/>
        <v>-0.19933078393881459</v>
      </c>
      <c r="E5343" s="171">
        <v>-1.1799410029498483E-2</v>
      </c>
    </row>
    <row r="5344" spans="2:5">
      <c r="B5344" t="s">
        <v>2077</v>
      </c>
      <c r="C5344">
        <v>20.92</v>
      </c>
      <c r="D5344">
        <f t="shared" si="86"/>
        <v>8.8449531737773313E-2</v>
      </c>
      <c r="E5344" s="171">
        <v>-1.1809163911195086E-2</v>
      </c>
    </row>
    <row r="5345" spans="2:5">
      <c r="B5345" t="s">
        <v>3844</v>
      </c>
      <c r="C5345">
        <v>19.22</v>
      </c>
      <c r="D5345">
        <f t="shared" si="86"/>
        <v>4.6271094175285674E-2</v>
      </c>
      <c r="E5345" s="171">
        <v>-1.1825192802056577E-2</v>
      </c>
    </row>
    <row r="5346" spans="2:5">
      <c r="B5346" t="s">
        <v>3870</v>
      </c>
      <c r="C5346">
        <v>18.37</v>
      </c>
      <c r="D5346">
        <f t="shared" si="86"/>
        <v>10.000000000000002</v>
      </c>
      <c r="E5346" s="171">
        <v>-1.1834319526627158E-2</v>
      </c>
    </row>
    <row r="5347" spans="2:5">
      <c r="B5347" t="s">
        <v>6354</v>
      </c>
      <c r="C5347">
        <v>1.67</v>
      </c>
      <c r="D5347">
        <f t="shared" si="86"/>
        <v>0</v>
      </c>
      <c r="E5347" s="171">
        <v>-1.1834319526627229E-2</v>
      </c>
    </row>
    <row r="5348" spans="2:5">
      <c r="B5348" t="s">
        <v>6578</v>
      </c>
      <c r="C5348">
        <v>1.67</v>
      </c>
      <c r="D5348">
        <f t="shared" si="86"/>
        <v>0</v>
      </c>
      <c r="E5348" s="171">
        <v>-1.1834319526627229E-2</v>
      </c>
    </row>
    <row r="5349" spans="2:5">
      <c r="B5349" t="s">
        <v>6592</v>
      </c>
      <c r="C5349">
        <v>1.67</v>
      </c>
      <c r="D5349">
        <f t="shared" si="86"/>
        <v>0</v>
      </c>
      <c r="E5349" s="171">
        <v>-1.1834319526627229E-2</v>
      </c>
    </row>
    <row r="5350" spans="2:5">
      <c r="B5350" t="s">
        <v>6674</v>
      </c>
      <c r="C5350">
        <v>1.67</v>
      </c>
      <c r="D5350">
        <f t="shared" si="86"/>
        <v>-0.9047347404449515</v>
      </c>
      <c r="E5350" s="171">
        <v>-1.1834319526627229E-2</v>
      </c>
    </row>
    <row r="5351" spans="2:5">
      <c r="B5351" t="s">
        <v>4191</v>
      </c>
      <c r="C5351">
        <v>17.53</v>
      </c>
      <c r="D5351">
        <f t="shared" si="86"/>
        <v>0.31507876969242321</v>
      </c>
      <c r="E5351" s="171">
        <v>-1.1837655016910784E-2</v>
      </c>
    </row>
    <row r="5352" spans="2:5">
      <c r="B5352" t="s">
        <v>3529</v>
      </c>
      <c r="C5352">
        <v>13.33</v>
      </c>
      <c r="D5352">
        <f t="shared" si="86"/>
        <v>-0.86529911075181898</v>
      </c>
      <c r="E5352" s="171">
        <v>-1.1860637509266133E-2</v>
      </c>
    </row>
    <row r="5353" spans="2:5">
      <c r="B5353" t="s">
        <v>992</v>
      </c>
      <c r="C5353">
        <v>98.96</v>
      </c>
      <c r="D5353">
        <f t="shared" si="86"/>
        <v>16.003436426116835</v>
      </c>
      <c r="E5353" s="171">
        <v>-1.1882176734897772E-2</v>
      </c>
    </row>
    <row r="5354" spans="2:5">
      <c r="B5354" t="s">
        <v>5590</v>
      </c>
      <c r="C5354">
        <v>5.82</v>
      </c>
      <c r="D5354">
        <f t="shared" si="86"/>
        <v>-0.56174698795180722</v>
      </c>
      <c r="E5354" s="171">
        <v>-1.1884550084889542E-2</v>
      </c>
    </row>
    <row r="5355" spans="2:5">
      <c r="B5355" t="s">
        <v>3541</v>
      </c>
      <c r="C5355">
        <v>13.28</v>
      </c>
      <c r="D5355">
        <f t="shared" si="86"/>
        <v>7</v>
      </c>
      <c r="E5355" s="171">
        <v>-1.1904761904761916E-2</v>
      </c>
    </row>
    <row r="5356" spans="2:5">
      <c r="B5356" t="s">
        <v>6002</v>
      </c>
      <c r="C5356">
        <v>1.66</v>
      </c>
      <c r="D5356">
        <f t="shared" si="86"/>
        <v>-0.98587594656683408</v>
      </c>
      <c r="E5356" s="171">
        <v>-1.1904761904761916E-2</v>
      </c>
    </row>
    <row r="5357" spans="2:5">
      <c r="B5357" t="s">
        <v>761</v>
      </c>
      <c r="C5357">
        <v>117.53</v>
      </c>
      <c r="D5357">
        <f t="shared" si="86"/>
        <v>13.211608222490932</v>
      </c>
      <c r="E5357" s="171">
        <v>-1.1937788986969329E-2</v>
      </c>
    </row>
    <row r="5358" spans="2:5">
      <c r="B5358" t="s">
        <v>5318</v>
      </c>
      <c r="C5358">
        <v>8.27</v>
      </c>
      <c r="D5358">
        <f t="shared" si="86"/>
        <v>-0.52361751152073732</v>
      </c>
      <c r="E5358" s="171">
        <v>-1.1947431302269971E-2</v>
      </c>
    </row>
    <row r="5359" spans="2:5">
      <c r="B5359" t="s">
        <v>1675</v>
      </c>
      <c r="C5359">
        <v>17.36</v>
      </c>
      <c r="D5359">
        <f t="shared" si="86"/>
        <v>0.2364672364672365</v>
      </c>
      <c r="E5359" s="171">
        <v>-1.1952191235059809E-2</v>
      </c>
    </row>
    <row r="5360" spans="2:5">
      <c r="B5360" t="s">
        <v>3196</v>
      </c>
      <c r="C5360">
        <v>14.04</v>
      </c>
      <c r="D5360">
        <f t="shared" si="86"/>
        <v>7.5090909090909088</v>
      </c>
      <c r="E5360" s="171">
        <v>-1.1963406052076122E-2</v>
      </c>
    </row>
    <row r="5361" spans="2:5">
      <c r="B5361" t="s">
        <v>5973</v>
      </c>
      <c r="C5361">
        <v>1.65</v>
      </c>
      <c r="D5361">
        <f t="shared" si="86"/>
        <v>0</v>
      </c>
      <c r="E5361" s="171">
        <v>-1.1976047904191628E-2</v>
      </c>
    </row>
    <row r="5362" spans="2:5">
      <c r="B5362" t="s">
        <v>6458</v>
      </c>
      <c r="C5362">
        <v>1.65</v>
      </c>
      <c r="D5362">
        <f t="shared" si="86"/>
        <v>0</v>
      </c>
      <c r="E5362" s="171">
        <v>-1.1976047904191628E-2</v>
      </c>
    </row>
    <row r="5363" spans="2:5">
      <c r="B5363" t="s">
        <v>7187</v>
      </c>
      <c r="C5363">
        <v>1.65</v>
      </c>
      <c r="D5363">
        <f t="shared" si="86"/>
        <v>0</v>
      </c>
      <c r="E5363" s="171">
        <v>-1.1976047904191628E-2</v>
      </c>
    </row>
    <row r="5364" spans="2:5">
      <c r="B5364" t="s">
        <v>7234</v>
      </c>
      <c r="C5364">
        <v>1.65</v>
      </c>
      <c r="D5364">
        <f t="shared" si="86"/>
        <v>-0.86661277283751004</v>
      </c>
      <c r="E5364" s="171">
        <v>-1.1976047904191628E-2</v>
      </c>
    </row>
    <row r="5365" spans="2:5">
      <c r="B5365" t="s">
        <v>4822</v>
      </c>
      <c r="C5365">
        <v>12.37</v>
      </c>
      <c r="D5365">
        <f t="shared" si="86"/>
        <v>0.15391791044776104</v>
      </c>
      <c r="E5365" s="171">
        <v>-1.1980830670926547E-2</v>
      </c>
    </row>
    <row r="5366" spans="2:5">
      <c r="B5366" t="s">
        <v>1646</v>
      </c>
      <c r="C5366">
        <v>10.72</v>
      </c>
      <c r="D5366">
        <f t="shared" si="86"/>
        <v>-0.45803842264914052</v>
      </c>
      <c r="E5366" s="171">
        <v>-1.1981566820276407E-2</v>
      </c>
    </row>
    <row r="5367" spans="2:5">
      <c r="B5367" t="s">
        <v>1833</v>
      </c>
      <c r="C5367">
        <v>19.78</v>
      </c>
      <c r="D5367">
        <f t="shared" si="86"/>
        <v>9.1009376723662563E-2</v>
      </c>
      <c r="E5367" s="171">
        <v>-1.198801198801191E-2</v>
      </c>
    </row>
    <row r="5368" spans="2:5">
      <c r="B5368" t="s">
        <v>3944</v>
      </c>
      <c r="C5368">
        <v>18.13</v>
      </c>
      <c r="D5368">
        <f t="shared" si="86"/>
        <v>5.518763796908394E-4</v>
      </c>
      <c r="E5368" s="171">
        <v>-1.1989100817438822E-2</v>
      </c>
    </row>
    <row r="5369" spans="2:5">
      <c r="B5369" t="s">
        <v>2335</v>
      </c>
      <c r="C5369">
        <v>18.12</v>
      </c>
      <c r="D5369">
        <f t="shared" si="86"/>
        <v>2.1458333333333335</v>
      </c>
      <c r="E5369" s="171">
        <v>-1.1995637949836361E-2</v>
      </c>
    </row>
    <row r="5370" spans="2:5">
      <c r="B5370" t="s">
        <v>5679</v>
      </c>
      <c r="C5370">
        <v>5.76</v>
      </c>
      <c r="D5370">
        <f t="shared" si="86"/>
        <v>-0.12328767123287679</v>
      </c>
      <c r="E5370" s="171">
        <v>-1.2006861063464885E-2</v>
      </c>
    </row>
    <row r="5371" spans="2:5">
      <c r="B5371" t="s">
        <v>5661</v>
      </c>
      <c r="C5371">
        <v>6.57</v>
      </c>
      <c r="D5371">
        <f t="shared" si="86"/>
        <v>-0.52936962750716332</v>
      </c>
      <c r="E5371" s="171">
        <v>-1.2030075187969934E-2</v>
      </c>
    </row>
    <row r="5372" spans="2:5">
      <c r="B5372" t="s">
        <v>2537</v>
      </c>
      <c r="C5372">
        <v>13.96</v>
      </c>
      <c r="D5372">
        <f t="shared" si="86"/>
        <v>7.51219512195122</v>
      </c>
      <c r="E5372" s="171">
        <v>-1.2031139419674446E-2</v>
      </c>
    </row>
    <row r="5373" spans="2:5">
      <c r="B5373" t="s">
        <v>6000</v>
      </c>
      <c r="C5373">
        <v>1.64</v>
      </c>
      <c r="D5373">
        <f t="shared" si="86"/>
        <v>-0.85701830863121187</v>
      </c>
      <c r="E5373" s="171">
        <v>-1.2048192771084348E-2</v>
      </c>
    </row>
    <row r="5374" spans="2:5">
      <c r="B5374" t="s">
        <v>4838</v>
      </c>
      <c r="C5374">
        <v>11.47</v>
      </c>
      <c r="D5374">
        <f t="shared" si="86"/>
        <v>8.7260034904012098E-4</v>
      </c>
      <c r="E5374" s="171">
        <v>-1.2058570198104978E-2</v>
      </c>
    </row>
    <row r="5375" spans="2:5">
      <c r="B5375" t="s">
        <v>3379</v>
      </c>
      <c r="C5375">
        <v>11.46</v>
      </c>
      <c r="D5375">
        <f t="shared" si="86"/>
        <v>-0.88695995265338323</v>
      </c>
      <c r="E5375" s="171">
        <v>-1.2068965517241275E-2</v>
      </c>
    </row>
    <row r="5376" spans="2:5">
      <c r="B5376" t="s">
        <v>914</v>
      </c>
      <c r="C5376">
        <v>101.38</v>
      </c>
      <c r="D5376">
        <f t="shared" si="86"/>
        <v>1.1769379428816833</v>
      </c>
      <c r="E5376" s="171">
        <v>-1.2083414539076291E-2</v>
      </c>
    </row>
    <row r="5377" spans="2:5">
      <c r="B5377" t="s">
        <v>1346</v>
      </c>
      <c r="C5377">
        <v>46.57</v>
      </c>
      <c r="D5377">
        <f t="shared" si="86"/>
        <v>0.90081632653061228</v>
      </c>
      <c r="E5377" s="171">
        <v>-1.2091641917691987E-2</v>
      </c>
    </row>
    <row r="5378" spans="2:5">
      <c r="B5378" t="s">
        <v>2215</v>
      </c>
      <c r="C5378">
        <v>24.5</v>
      </c>
      <c r="D5378">
        <f t="shared" si="86"/>
        <v>1.0016339869281046</v>
      </c>
      <c r="E5378" s="171">
        <v>-1.2096774193548416E-2</v>
      </c>
    </row>
    <row r="5379" spans="2:5">
      <c r="B5379" t="s">
        <v>4979</v>
      </c>
      <c r="C5379">
        <v>12.24</v>
      </c>
      <c r="D5379">
        <f t="shared" ref="D5379:D5442" si="87">(C5379-C5380)/C5380</f>
        <v>-0.87801474985050831</v>
      </c>
      <c r="E5379" s="171">
        <v>-1.2106537530266371E-2</v>
      </c>
    </row>
    <row r="5380" spans="2:5">
      <c r="B5380" t="s">
        <v>1035</v>
      </c>
      <c r="C5380">
        <v>100.34</v>
      </c>
      <c r="D5380">
        <f t="shared" si="87"/>
        <v>7.2044153720359771</v>
      </c>
      <c r="E5380" s="171">
        <v>-1.210987496307955E-2</v>
      </c>
    </row>
    <row r="5381" spans="2:5">
      <c r="B5381" t="s">
        <v>2613</v>
      </c>
      <c r="C5381">
        <v>12.23</v>
      </c>
      <c r="D5381">
        <f t="shared" si="87"/>
        <v>1.5010224948875257</v>
      </c>
      <c r="E5381" s="171">
        <v>-1.2116316639741546E-2</v>
      </c>
    </row>
    <row r="5382" spans="2:5">
      <c r="B5382" t="s">
        <v>5563</v>
      </c>
      <c r="C5382">
        <v>4.8899999999999997</v>
      </c>
      <c r="D5382">
        <f t="shared" si="87"/>
        <v>-0.57105263157894737</v>
      </c>
      <c r="E5382" s="171">
        <v>-1.2121212121212222E-2</v>
      </c>
    </row>
    <row r="5383" spans="2:5">
      <c r="B5383" t="s">
        <v>3133</v>
      </c>
      <c r="C5383">
        <v>11.4</v>
      </c>
      <c r="D5383">
        <f t="shared" si="87"/>
        <v>-6.6339066339066374E-2</v>
      </c>
      <c r="E5383" s="171">
        <v>-1.2131715771230399E-2</v>
      </c>
    </row>
    <row r="5384" spans="2:5">
      <c r="B5384" t="s">
        <v>4975</v>
      </c>
      <c r="C5384">
        <v>12.21</v>
      </c>
      <c r="D5384">
        <f t="shared" si="87"/>
        <v>-0.9180261832829808</v>
      </c>
      <c r="E5384" s="171">
        <v>-1.2135922330096973E-2</v>
      </c>
    </row>
    <row r="5385" spans="2:5">
      <c r="B5385" t="s">
        <v>483</v>
      </c>
      <c r="C5385">
        <v>148.94999999999999</v>
      </c>
      <c r="D5385">
        <f t="shared" si="87"/>
        <v>21.880184331797235</v>
      </c>
      <c r="E5385" s="171">
        <v>-1.213688818145651E-2</v>
      </c>
    </row>
    <row r="5386" spans="2:5">
      <c r="B5386" t="s">
        <v>4420</v>
      </c>
      <c r="C5386">
        <v>6.51</v>
      </c>
      <c r="D5386">
        <f t="shared" si="87"/>
        <v>-0.27017937219730942</v>
      </c>
      <c r="E5386" s="171">
        <v>-1.2139605462822469E-2</v>
      </c>
    </row>
    <row r="5387" spans="2:5">
      <c r="B5387" t="s">
        <v>5408</v>
      </c>
      <c r="C5387">
        <v>8.92</v>
      </c>
      <c r="D5387">
        <f t="shared" si="87"/>
        <v>-0.38862234407128171</v>
      </c>
      <c r="E5387" s="171">
        <v>-1.2181616832779562E-2</v>
      </c>
    </row>
    <row r="5388" spans="2:5">
      <c r="B5388" t="s">
        <v>3596</v>
      </c>
      <c r="C5388">
        <v>14.59</v>
      </c>
      <c r="D5388">
        <f t="shared" si="87"/>
        <v>8.0061728395061724</v>
      </c>
      <c r="E5388" s="171">
        <v>-1.2186865267433969E-2</v>
      </c>
    </row>
    <row r="5389" spans="2:5">
      <c r="B5389" t="s">
        <v>6586</v>
      </c>
      <c r="C5389">
        <v>1.62</v>
      </c>
      <c r="D5389">
        <f t="shared" si="87"/>
        <v>-0.91666666666666663</v>
      </c>
      <c r="E5389" s="171">
        <v>-1.2195121951219388E-2</v>
      </c>
    </row>
    <row r="5390" spans="2:5">
      <c r="B5390" t="s">
        <v>4161</v>
      </c>
      <c r="C5390">
        <v>19.440000000000001</v>
      </c>
      <c r="D5390">
        <f t="shared" si="87"/>
        <v>-0.80478007632054627</v>
      </c>
      <c r="E5390" s="171">
        <v>-1.2195121951219433E-2</v>
      </c>
    </row>
    <row r="5391" spans="2:5">
      <c r="B5391" t="s">
        <v>987</v>
      </c>
      <c r="C5391">
        <v>99.58</v>
      </c>
      <c r="D5391">
        <f t="shared" si="87"/>
        <v>6.6955177743431227</v>
      </c>
      <c r="E5391" s="171">
        <v>-1.2201170518797778E-2</v>
      </c>
    </row>
    <row r="5392" spans="2:5">
      <c r="B5392" t="s">
        <v>3467</v>
      </c>
      <c r="C5392">
        <v>12.94</v>
      </c>
      <c r="D5392">
        <f t="shared" si="87"/>
        <v>1.2862190812720846</v>
      </c>
      <c r="E5392" s="171">
        <v>-1.2213740458015279E-2</v>
      </c>
    </row>
    <row r="5393" spans="2:5">
      <c r="B5393" t="s">
        <v>5497</v>
      </c>
      <c r="C5393">
        <v>5.66</v>
      </c>
      <c r="D5393">
        <f t="shared" si="87"/>
        <v>-0.69553523399677242</v>
      </c>
      <c r="E5393" s="171">
        <v>-1.2216404886562003E-2</v>
      </c>
    </row>
    <row r="5394" spans="2:5">
      <c r="B5394" t="s">
        <v>3791</v>
      </c>
      <c r="C5394">
        <v>18.59</v>
      </c>
      <c r="D5394">
        <f t="shared" si="87"/>
        <v>-0.25758785942492013</v>
      </c>
      <c r="E5394" s="171">
        <v>-1.2221041445271011E-2</v>
      </c>
    </row>
    <row r="5395" spans="2:5">
      <c r="B5395" t="s">
        <v>2254</v>
      </c>
      <c r="C5395">
        <v>25.04</v>
      </c>
      <c r="D5395">
        <f t="shared" si="87"/>
        <v>2.882170542635659</v>
      </c>
      <c r="E5395" s="171">
        <v>-1.2228796844181549E-2</v>
      </c>
    </row>
    <row r="5396" spans="2:5">
      <c r="B5396" t="s">
        <v>5630</v>
      </c>
      <c r="C5396">
        <v>6.45</v>
      </c>
      <c r="D5396">
        <f t="shared" si="87"/>
        <v>-0.95149281792885609</v>
      </c>
      <c r="E5396" s="171">
        <v>-1.2251148545176121E-2</v>
      </c>
    </row>
    <row r="5397" spans="2:5">
      <c r="B5397" t="s">
        <v>448</v>
      </c>
      <c r="C5397">
        <v>132.97</v>
      </c>
      <c r="D5397">
        <f t="shared" si="87"/>
        <v>5.6022840119165833</v>
      </c>
      <c r="E5397" s="171">
        <v>-1.2256722626652842E-2</v>
      </c>
    </row>
    <row r="5398" spans="2:5">
      <c r="B5398" t="s">
        <v>1957</v>
      </c>
      <c r="C5398">
        <v>20.14</v>
      </c>
      <c r="D5398">
        <f t="shared" si="87"/>
        <v>0.13656884875846512</v>
      </c>
      <c r="E5398" s="171">
        <v>-1.2260912211868563E-2</v>
      </c>
    </row>
    <row r="5399" spans="2:5">
      <c r="B5399" t="s">
        <v>1814</v>
      </c>
      <c r="C5399">
        <v>17.72</v>
      </c>
      <c r="D5399">
        <f t="shared" si="87"/>
        <v>-0.63895680521597398</v>
      </c>
      <c r="E5399" s="171">
        <v>-1.2263099219621092E-2</v>
      </c>
    </row>
    <row r="5400" spans="2:5">
      <c r="B5400" t="s">
        <v>1207</v>
      </c>
      <c r="C5400">
        <v>49.08</v>
      </c>
      <c r="D5400">
        <f t="shared" si="87"/>
        <v>2.8135198135198136</v>
      </c>
      <c r="E5400" s="171">
        <v>-1.2276111893741184E-2</v>
      </c>
    </row>
    <row r="5401" spans="2:5">
      <c r="B5401" t="s">
        <v>3563</v>
      </c>
      <c r="C5401">
        <v>12.87</v>
      </c>
      <c r="D5401">
        <f t="shared" si="87"/>
        <v>-0.30432432432432438</v>
      </c>
      <c r="E5401" s="171">
        <v>-1.2279355333844985E-2</v>
      </c>
    </row>
    <row r="5402" spans="2:5">
      <c r="B5402" t="s">
        <v>1816</v>
      </c>
      <c r="C5402">
        <v>18.5</v>
      </c>
      <c r="D5402">
        <f t="shared" si="87"/>
        <v>-0.69314977608226902</v>
      </c>
      <c r="E5402" s="171">
        <v>-1.2279765082754961E-2</v>
      </c>
    </row>
    <row r="5403" spans="2:5">
      <c r="B5403" t="s">
        <v>1311</v>
      </c>
      <c r="C5403">
        <v>60.29</v>
      </c>
      <c r="D5403">
        <f t="shared" si="87"/>
        <v>17.781931464174455</v>
      </c>
      <c r="E5403" s="171">
        <v>-1.2287024901703801E-2</v>
      </c>
    </row>
    <row r="5404" spans="2:5">
      <c r="B5404" t="s">
        <v>5774</v>
      </c>
      <c r="C5404">
        <v>3.21</v>
      </c>
      <c r="D5404">
        <f t="shared" si="87"/>
        <v>-0.69223394055608822</v>
      </c>
      <c r="E5404" s="171">
        <v>-1.2307692307692318E-2</v>
      </c>
    </row>
    <row r="5405" spans="2:5">
      <c r="B5405" t="s">
        <v>2640</v>
      </c>
      <c r="C5405">
        <v>10.43</v>
      </c>
      <c r="D5405">
        <f t="shared" si="87"/>
        <v>-6.9580731489741393E-2</v>
      </c>
      <c r="E5405" s="171">
        <v>-1.2310606060606135E-2</v>
      </c>
    </row>
    <row r="5406" spans="2:5">
      <c r="B5406" t="s">
        <v>2883</v>
      </c>
      <c r="C5406">
        <v>11.21</v>
      </c>
      <c r="D5406">
        <f t="shared" si="87"/>
        <v>-0.36306818181818185</v>
      </c>
      <c r="E5406" s="171">
        <v>-1.2334801762114432E-2</v>
      </c>
    </row>
    <row r="5407" spans="2:5">
      <c r="B5407" t="s">
        <v>4140</v>
      </c>
      <c r="C5407">
        <v>17.600000000000001</v>
      </c>
      <c r="D5407">
        <f t="shared" si="87"/>
        <v>0.29411764705882365</v>
      </c>
      <c r="E5407" s="171">
        <v>-1.2345679012345616E-2</v>
      </c>
    </row>
    <row r="5408" spans="2:5">
      <c r="B5408" t="s">
        <v>2924</v>
      </c>
      <c r="C5408">
        <v>13.6</v>
      </c>
      <c r="D5408">
        <f t="shared" si="87"/>
        <v>7.5</v>
      </c>
      <c r="E5408" s="171">
        <v>-1.2345679012345675E-2</v>
      </c>
    </row>
    <row r="5409" spans="2:5">
      <c r="B5409" t="s">
        <v>6585</v>
      </c>
      <c r="C5409">
        <v>1.6</v>
      </c>
      <c r="D5409">
        <f t="shared" si="87"/>
        <v>-0.5</v>
      </c>
      <c r="E5409" s="171">
        <v>-1.2345679012345689E-2</v>
      </c>
    </row>
    <row r="5410" spans="2:5">
      <c r="B5410" t="s">
        <v>7635</v>
      </c>
      <c r="C5410">
        <v>3.2</v>
      </c>
      <c r="D5410">
        <f t="shared" si="87"/>
        <v>-0.77762334954829748</v>
      </c>
      <c r="E5410" s="171">
        <v>-1.2345679012345689E-2</v>
      </c>
    </row>
    <row r="5411" spans="2:5">
      <c r="B5411" t="s">
        <v>4766</v>
      </c>
      <c r="C5411">
        <v>14.39</v>
      </c>
      <c r="D5411">
        <f t="shared" si="87"/>
        <v>0.63708759954493765</v>
      </c>
      <c r="E5411" s="171">
        <v>-1.2354152367879184E-2</v>
      </c>
    </row>
    <row r="5412" spans="2:5">
      <c r="B5412" t="s">
        <v>5339</v>
      </c>
      <c r="C5412">
        <v>8.7899999999999991</v>
      </c>
      <c r="D5412">
        <f t="shared" si="87"/>
        <v>-0.93206584743797827</v>
      </c>
      <c r="E5412" s="171">
        <v>-1.2359550561797888E-2</v>
      </c>
    </row>
    <row r="5413" spans="2:5">
      <c r="B5413" t="s">
        <v>712</v>
      </c>
      <c r="C5413">
        <v>129.38999999999999</v>
      </c>
      <c r="D5413">
        <f t="shared" si="87"/>
        <v>-7.2207084468665E-2</v>
      </c>
      <c r="E5413" s="171">
        <v>-1.2365468284863786E-2</v>
      </c>
    </row>
    <row r="5414" spans="2:5">
      <c r="B5414" t="s">
        <v>500</v>
      </c>
      <c r="C5414">
        <v>139.46</v>
      </c>
      <c r="D5414">
        <f t="shared" si="87"/>
        <v>1.432583289726147</v>
      </c>
      <c r="E5414" s="171">
        <v>-1.2392890021953118E-2</v>
      </c>
    </row>
    <row r="5415" spans="2:5">
      <c r="B5415" t="s">
        <v>1301</v>
      </c>
      <c r="C5415">
        <v>57.33</v>
      </c>
      <c r="D5415">
        <f t="shared" si="87"/>
        <v>35.056603773584904</v>
      </c>
      <c r="E5415" s="171">
        <v>-1.2403100775193779E-2</v>
      </c>
    </row>
    <row r="5416" spans="2:5">
      <c r="B5416" t="s">
        <v>6093</v>
      </c>
      <c r="C5416">
        <v>1.59</v>
      </c>
      <c r="D5416">
        <f t="shared" si="87"/>
        <v>0</v>
      </c>
      <c r="E5416" s="171">
        <v>-1.2422360248447215E-2</v>
      </c>
    </row>
    <row r="5417" spans="2:5">
      <c r="B5417" t="s">
        <v>6454</v>
      </c>
      <c r="C5417">
        <v>1.59</v>
      </c>
      <c r="D5417">
        <f t="shared" si="87"/>
        <v>-0.9393592677345538</v>
      </c>
      <c r="E5417" s="171">
        <v>-1.2422360248447215E-2</v>
      </c>
    </row>
    <row r="5418" spans="2:5">
      <c r="B5418" t="s">
        <v>1468</v>
      </c>
      <c r="C5418">
        <v>26.22</v>
      </c>
      <c r="D5418">
        <f t="shared" si="87"/>
        <v>10.016806722689076</v>
      </c>
      <c r="E5418" s="171">
        <v>-1.2429378531073516E-2</v>
      </c>
    </row>
    <row r="5419" spans="2:5">
      <c r="B5419" t="s">
        <v>7371</v>
      </c>
      <c r="C5419">
        <v>2.38</v>
      </c>
      <c r="D5419">
        <f t="shared" si="87"/>
        <v>-0.95159650193207235</v>
      </c>
      <c r="E5419" s="171">
        <v>-1.2448132780083091E-2</v>
      </c>
    </row>
    <row r="5420" spans="2:5">
      <c r="B5420" t="s">
        <v>1225</v>
      </c>
      <c r="C5420">
        <v>49.17</v>
      </c>
      <c r="D5420">
        <f t="shared" si="87"/>
        <v>0.77253064167267504</v>
      </c>
      <c r="E5420" s="171">
        <v>-1.2452299658565926E-2</v>
      </c>
    </row>
    <row r="5421" spans="2:5">
      <c r="B5421" t="s">
        <v>1428</v>
      </c>
      <c r="C5421">
        <v>27.74</v>
      </c>
      <c r="D5421">
        <f t="shared" si="87"/>
        <v>2.5069532237673826</v>
      </c>
      <c r="E5421" s="171">
        <v>-1.245995016019941E-2</v>
      </c>
    </row>
    <row r="5422" spans="2:5">
      <c r="B5422" t="s">
        <v>4464</v>
      </c>
      <c r="C5422">
        <v>7.91</v>
      </c>
      <c r="D5422">
        <f t="shared" si="87"/>
        <v>-0.28545618789521227</v>
      </c>
      <c r="E5422" s="171">
        <v>-1.2484394506866373E-2</v>
      </c>
    </row>
    <row r="5423" spans="2:5">
      <c r="B5423" t="s">
        <v>2882</v>
      </c>
      <c r="C5423">
        <v>11.07</v>
      </c>
      <c r="D5423">
        <f t="shared" si="87"/>
        <v>-0.89442060085836916</v>
      </c>
      <c r="E5423" s="171">
        <v>-1.2488849241748489E-2</v>
      </c>
    </row>
    <row r="5424" spans="2:5">
      <c r="B5424" t="s">
        <v>978</v>
      </c>
      <c r="C5424">
        <v>104.85</v>
      </c>
      <c r="D5424">
        <f t="shared" si="87"/>
        <v>13.788434414668545</v>
      </c>
      <c r="E5424" s="171">
        <v>-1.2525899416086009E-2</v>
      </c>
    </row>
    <row r="5425" spans="2:5">
      <c r="B5425" t="s">
        <v>5436</v>
      </c>
      <c r="C5425">
        <v>7.09</v>
      </c>
      <c r="D5425">
        <f t="shared" si="87"/>
        <v>-0.88306119082962231</v>
      </c>
      <c r="E5425" s="171">
        <v>-1.2534818941504159E-2</v>
      </c>
    </row>
    <row r="5426" spans="2:5">
      <c r="B5426" t="s">
        <v>1284</v>
      </c>
      <c r="C5426">
        <v>60.63</v>
      </c>
      <c r="D5426">
        <f t="shared" si="87"/>
        <v>3.0609511051574017</v>
      </c>
      <c r="E5426" s="171">
        <v>-1.2540716612377786E-2</v>
      </c>
    </row>
    <row r="5427" spans="2:5">
      <c r="B5427" t="s">
        <v>2457</v>
      </c>
      <c r="C5427">
        <v>14.93</v>
      </c>
      <c r="D5427">
        <f t="shared" si="87"/>
        <v>0.5849256900212314</v>
      </c>
      <c r="E5427" s="171">
        <v>-1.2566137566137534E-2</v>
      </c>
    </row>
    <row r="5428" spans="2:5">
      <c r="B5428" t="s">
        <v>5372</v>
      </c>
      <c r="C5428">
        <v>9.42</v>
      </c>
      <c r="D5428">
        <f t="shared" si="87"/>
        <v>-0.42839805825242722</v>
      </c>
      <c r="E5428" s="171">
        <v>-1.2578616352201177E-2</v>
      </c>
    </row>
    <row r="5429" spans="2:5">
      <c r="B5429" t="s">
        <v>4023</v>
      </c>
      <c r="C5429">
        <v>16.48</v>
      </c>
      <c r="D5429">
        <f t="shared" si="87"/>
        <v>0.40136054421768713</v>
      </c>
      <c r="E5429" s="171">
        <v>-1.2582384661473987E-2</v>
      </c>
    </row>
    <row r="5430" spans="2:5">
      <c r="B5430" t="s">
        <v>3509</v>
      </c>
      <c r="C5430">
        <v>11.76</v>
      </c>
      <c r="D5430">
        <f t="shared" si="87"/>
        <v>-0.54541940471588712</v>
      </c>
      <c r="E5430" s="171">
        <v>-1.2594458438287184E-2</v>
      </c>
    </row>
    <row r="5431" spans="2:5">
      <c r="B5431" t="s">
        <v>2159</v>
      </c>
      <c r="C5431">
        <v>25.87</v>
      </c>
      <c r="D5431">
        <f t="shared" si="87"/>
        <v>-0.74204806062418982</v>
      </c>
      <c r="E5431" s="171">
        <v>-1.259541984732818E-2</v>
      </c>
    </row>
    <row r="5432" spans="2:5">
      <c r="B5432" t="s">
        <v>918</v>
      </c>
      <c r="C5432">
        <v>100.29</v>
      </c>
      <c r="D5432">
        <f t="shared" si="87"/>
        <v>41.676595744680853</v>
      </c>
      <c r="E5432" s="171">
        <v>-1.2602146303042109E-2</v>
      </c>
    </row>
    <row r="5433" spans="2:5">
      <c r="B5433" t="s">
        <v>7457</v>
      </c>
      <c r="C5433">
        <v>2.35</v>
      </c>
      <c r="D5433">
        <f t="shared" si="87"/>
        <v>-0.87997957099080681</v>
      </c>
      <c r="E5433" s="171">
        <v>-1.2605042016806641E-2</v>
      </c>
    </row>
    <row r="5434" spans="2:5">
      <c r="B5434" t="s">
        <v>3901</v>
      </c>
      <c r="C5434">
        <v>19.579999999999998</v>
      </c>
      <c r="D5434">
        <f t="shared" si="87"/>
        <v>-0.10593607305936074</v>
      </c>
      <c r="E5434" s="171">
        <v>-1.2607160867372669E-2</v>
      </c>
    </row>
    <row r="5435" spans="2:5">
      <c r="B5435" t="s">
        <v>2294</v>
      </c>
      <c r="C5435">
        <v>21.9</v>
      </c>
      <c r="D5435">
        <f t="shared" si="87"/>
        <v>0.75059952038369293</v>
      </c>
      <c r="E5435" s="171">
        <v>-1.2623985572587969E-2</v>
      </c>
    </row>
    <row r="5436" spans="2:5">
      <c r="B5436" t="s">
        <v>4958</v>
      </c>
      <c r="C5436">
        <v>12.51</v>
      </c>
      <c r="D5436">
        <f t="shared" si="87"/>
        <v>-0.15643964935940663</v>
      </c>
      <c r="E5436" s="171">
        <v>-1.2628255722178386E-2</v>
      </c>
    </row>
    <row r="5437" spans="2:5">
      <c r="B5437" t="s">
        <v>3766</v>
      </c>
      <c r="C5437">
        <v>14.83</v>
      </c>
      <c r="D5437">
        <f t="shared" si="87"/>
        <v>0.26752136752136763</v>
      </c>
      <c r="E5437" s="171">
        <v>-1.2649800266311552E-2</v>
      </c>
    </row>
    <row r="5438" spans="2:5">
      <c r="B5438" t="s">
        <v>4931</v>
      </c>
      <c r="C5438">
        <v>11.7</v>
      </c>
      <c r="D5438">
        <f t="shared" si="87"/>
        <v>0</v>
      </c>
      <c r="E5438" s="171">
        <v>-1.2658227848101297E-2</v>
      </c>
    </row>
    <row r="5439" spans="2:5">
      <c r="B5439" t="s">
        <v>4938</v>
      </c>
      <c r="C5439">
        <v>11.7</v>
      </c>
      <c r="D5439">
        <f t="shared" si="87"/>
        <v>-0.20999324780553688</v>
      </c>
      <c r="E5439" s="171">
        <v>-1.2658227848101297E-2</v>
      </c>
    </row>
    <row r="5440" spans="2:5">
      <c r="B5440" t="s">
        <v>4060</v>
      </c>
      <c r="C5440">
        <v>14.81</v>
      </c>
      <c r="D5440">
        <f t="shared" si="87"/>
        <v>-4.9422336328626415E-2</v>
      </c>
      <c r="E5440" s="171">
        <v>-1.2666666666666633E-2</v>
      </c>
    </row>
    <row r="5441" spans="2:5">
      <c r="B5441" t="s">
        <v>1519</v>
      </c>
      <c r="C5441">
        <v>15.58</v>
      </c>
      <c r="D5441">
        <f t="shared" si="87"/>
        <v>-0.28499311610830652</v>
      </c>
      <c r="E5441" s="171">
        <v>-1.2674271229404266E-2</v>
      </c>
    </row>
    <row r="5442" spans="2:5">
      <c r="B5442" t="s">
        <v>2052</v>
      </c>
      <c r="C5442">
        <v>21.79</v>
      </c>
      <c r="D5442">
        <f t="shared" si="87"/>
        <v>0.47528774542992552</v>
      </c>
      <c r="E5442" s="171">
        <v>-1.2686905301314052E-2</v>
      </c>
    </row>
    <row r="5443" spans="2:5">
      <c r="B5443" t="s">
        <v>2468</v>
      </c>
      <c r="C5443">
        <v>14.77</v>
      </c>
      <c r="D5443">
        <f t="shared" ref="D5443:D5506" si="88">(C5443-C5444)/C5444</f>
        <v>5.3390557939914158</v>
      </c>
      <c r="E5443" s="171">
        <v>-1.2700534759358374E-2</v>
      </c>
    </row>
    <row r="5444" spans="2:5">
      <c r="B5444" t="s">
        <v>7442</v>
      </c>
      <c r="C5444">
        <v>2.33</v>
      </c>
      <c r="D5444">
        <f t="shared" si="88"/>
        <v>0</v>
      </c>
      <c r="E5444" s="171">
        <v>-1.2711864406779579E-2</v>
      </c>
    </row>
    <row r="5445" spans="2:5">
      <c r="B5445" t="s">
        <v>7602</v>
      </c>
      <c r="C5445">
        <v>2.33</v>
      </c>
      <c r="D5445">
        <f t="shared" si="88"/>
        <v>0.50322580645161286</v>
      </c>
      <c r="E5445" s="171">
        <v>-1.2711864406779579E-2</v>
      </c>
    </row>
    <row r="5446" spans="2:5">
      <c r="B5446" t="s">
        <v>7252</v>
      </c>
      <c r="C5446">
        <v>1.55</v>
      </c>
      <c r="D5446">
        <f t="shared" si="88"/>
        <v>-0.93333333333333335</v>
      </c>
      <c r="E5446" s="171">
        <v>-1.2738853503184724E-2</v>
      </c>
    </row>
    <row r="5447" spans="2:5">
      <c r="B5447" t="s">
        <v>2030</v>
      </c>
      <c r="C5447">
        <v>23.25</v>
      </c>
      <c r="D5447">
        <f t="shared" si="88"/>
        <v>0.30471380471380471</v>
      </c>
      <c r="E5447" s="171">
        <v>-1.2738853503184744E-2</v>
      </c>
    </row>
    <row r="5448" spans="2:5">
      <c r="B5448" t="s">
        <v>3818</v>
      </c>
      <c r="C5448">
        <v>17.82</v>
      </c>
      <c r="D5448">
        <f t="shared" si="88"/>
        <v>-0.82027231467473538</v>
      </c>
      <c r="E5448" s="171">
        <v>-1.2742382271468167E-2</v>
      </c>
    </row>
    <row r="5449" spans="2:5">
      <c r="B5449" t="s">
        <v>1032</v>
      </c>
      <c r="C5449">
        <v>99.15</v>
      </c>
      <c r="D5449">
        <f t="shared" si="88"/>
        <v>4.3335126412049494</v>
      </c>
      <c r="E5449" s="171">
        <v>-1.2745195658667739E-2</v>
      </c>
    </row>
    <row r="5450" spans="2:5">
      <c r="B5450" t="s">
        <v>1944</v>
      </c>
      <c r="C5450">
        <v>18.59</v>
      </c>
      <c r="D5450">
        <f t="shared" si="88"/>
        <v>0.14399999999999999</v>
      </c>
      <c r="E5450" s="171">
        <v>-1.2745618693574002E-2</v>
      </c>
    </row>
    <row r="5451" spans="2:5">
      <c r="B5451" t="s">
        <v>1748</v>
      </c>
      <c r="C5451">
        <v>16.25</v>
      </c>
      <c r="D5451">
        <f t="shared" si="88"/>
        <v>0.3126009693053311</v>
      </c>
      <c r="E5451" s="171">
        <v>-1.2758201701093611E-2</v>
      </c>
    </row>
    <row r="5452" spans="2:5">
      <c r="B5452" t="s">
        <v>5008</v>
      </c>
      <c r="C5452">
        <v>12.38</v>
      </c>
      <c r="D5452">
        <f t="shared" si="88"/>
        <v>-0.27090694935217902</v>
      </c>
      <c r="E5452" s="171">
        <v>-1.2759170653907366E-2</v>
      </c>
    </row>
    <row r="5453" spans="2:5">
      <c r="B5453" t="s">
        <v>4498</v>
      </c>
      <c r="C5453">
        <v>16.98</v>
      </c>
      <c r="D5453">
        <f t="shared" si="88"/>
        <v>0.83369330453563728</v>
      </c>
      <c r="E5453" s="171">
        <v>-1.2790697674418539E-2</v>
      </c>
    </row>
    <row r="5454" spans="2:5">
      <c r="B5454" t="s">
        <v>5124</v>
      </c>
      <c r="C5454">
        <v>9.26</v>
      </c>
      <c r="D5454">
        <f t="shared" si="88"/>
        <v>-0.57109773043075496</v>
      </c>
      <c r="E5454" s="171">
        <v>-1.2793176972281555E-2</v>
      </c>
    </row>
    <row r="5455" spans="2:5">
      <c r="B5455" t="s">
        <v>2074</v>
      </c>
      <c r="C5455">
        <v>21.59</v>
      </c>
      <c r="D5455">
        <f t="shared" si="88"/>
        <v>0.27299528301886783</v>
      </c>
      <c r="E5455" s="171">
        <v>-1.2802926383173348E-2</v>
      </c>
    </row>
    <row r="5456" spans="2:5">
      <c r="B5456" t="s">
        <v>4178</v>
      </c>
      <c r="C5456">
        <v>16.96</v>
      </c>
      <c r="D5456">
        <f t="shared" si="88"/>
        <v>-0.90346083788706733</v>
      </c>
      <c r="E5456" s="171">
        <v>-1.2805587892898653E-2</v>
      </c>
    </row>
    <row r="5457" spans="2:5">
      <c r="B5457" t="s">
        <v>601</v>
      </c>
      <c r="C5457">
        <v>175.68</v>
      </c>
      <c r="D5457">
        <f t="shared" si="88"/>
        <v>6.8639212175470012</v>
      </c>
      <c r="E5457" s="171">
        <v>-1.281186783546865E-2</v>
      </c>
    </row>
    <row r="5458" spans="2:5">
      <c r="B5458" t="s">
        <v>1483</v>
      </c>
      <c r="C5458">
        <v>22.34</v>
      </c>
      <c r="D5458">
        <f t="shared" si="88"/>
        <v>8.670995670995671</v>
      </c>
      <c r="E5458" s="171">
        <v>-1.2814847547503278E-2</v>
      </c>
    </row>
    <row r="5459" spans="2:5">
      <c r="B5459" t="s">
        <v>7369</v>
      </c>
      <c r="C5459">
        <v>2.31</v>
      </c>
      <c r="D5459">
        <f t="shared" si="88"/>
        <v>0</v>
      </c>
      <c r="E5459" s="171">
        <v>-1.2820512820512739E-2</v>
      </c>
    </row>
    <row r="5460" spans="2:5">
      <c r="B5460" t="s">
        <v>7595</v>
      </c>
      <c r="C5460">
        <v>2.31</v>
      </c>
      <c r="D5460">
        <f t="shared" si="88"/>
        <v>0</v>
      </c>
      <c r="E5460" s="171">
        <v>-1.2820512820512739E-2</v>
      </c>
    </row>
    <row r="5461" spans="2:5">
      <c r="B5461" t="s">
        <v>7704</v>
      </c>
      <c r="C5461">
        <v>2.31</v>
      </c>
      <c r="D5461">
        <f t="shared" si="88"/>
        <v>-0.83333333333333326</v>
      </c>
      <c r="E5461" s="171">
        <v>-1.2820512820512739E-2</v>
      </c>
    </row>
    <row r="5462" spans="2:5">
      <c r="B5462" t="s">
        <v>3195</v>
      </c>
      <c r="C5462">
        <v>13.86</v>
      </c>
      <c r="D5462">
        <f t="shared" si="88"/>
        <v>-0.51351351351351349</v>
      </c>
      <c r="E5462" s="171">
        <v>-1.2820512820512801E-2</v>
      </c>
    </row>
    <row r="5463" spans="2:5">
      <c r="B5463" t="s">
        <v>1431</v>
      </c>
      <c r="C5463">
        <v>28.49</v>
      </c>
      <c r="D5463">
        <f t="shared" si="88"/>
        <v>0.32635009310986957</v>
      </c>
      <c r="E5463" s="171">
        <v>-1.2820512820512855E-2</v>
      </c>
    </row>
    <row r="5464" spans="2:5">
      <c r="B5464" t="s">
        <v>1872</v>
      </c>
      <c r="C5464">
        <v>21.48</v>
      </c>
      <c r="D5464">
        <f t="shared" si="88"/>
        <v>1.3347826086956525</v>
      </c>
      <c r="E5464" s="171">
        <v>-1.2867647058823581E-2</v>
      </c>
    </row>
    <row r="5465" spans="2:5">
      <c r="B5465" t="s">
        <v>5240</v>
      </c>
      <c r="C5465">
        <v>9.1999999999999993</v>
      </c>
      <c r="D5465">
        <f t="shared" si="88"/>
        <v>3</v>
      </c>
      <c r="E5465" s="171">
        <v>-1.2875536480686801E-2</v>
      </c>
    </row>
    <row r="5466" spans="2:5">
      <c r="B5466" t="s">
        <v>7539</v>
      </c>
      <c r="C5466">
        <v>2.2999999999999998</v>
      </c>
      <c r="D5466">
        <f t="shared" si="88"/>
        <v>0</v>
      </c>
      <c r="E5466" s="171">
        <v>-1.2875536480686801E-2</v>
      </c>
    </row>
    <row r="5467" spans="2:5">
      <c r="B5467" t="s">
        <v>7585</v>
      </c>
      <c r="C5467">
        <v>2.2999999999999998</v>
      </c>
      <c r="D5467">
        <f t="shared" si="88"/>
        <v>-0.87493202827623706</v>
      </c>
      <c r="E5467" s="171">
        <v>-1.2875536480686801E-2</v>
      </c>
    </row>
    <row r="5468" spans="2:5">
      <c r="B5468" t="s">
        <v>3872</v>
      </c>
      <c r="C5468">
        <v>18.39</v>
      </c>
      <c r="D5468">
        <f t="shared" si="88"/>
        <v>0.84638554216867457</v>
      </c>
      <c r="E5468" s="171">
        <v>-1.2882447665056277E-2</v>
      </c>
    </row>
    <row r="5469" spans="2:5">
      <c r="B5469" t="s">
        <v>3239</v>
      </c>
      <c r="C5469">
        <v>9.9600000000000009</v>
      </c>
      <c r="D5469">
        <f t="shared" si="88"/>
        <v>-0.18627450980392152</v>
      </c>
      <c r="E5469" s="171">
        <v>-1.2884043607532111E-2</v>
      </c>
    </row>
    <row r="5470" spans="2:5">
      <c r="B5470" t="s">
        <v>3397</v>
      </c>
      <c r="C5470">
        <v>12.24</v>
      </c>
      <c r="D5470">
        <f t="shared" si="88"/>
        <v>7</v>
      </c>
      <c r="E5470" s="171">
        <v>-1.2903225806451623E-2</v>
      </c>
    </row>
    <row r="5471" spans="2:5">
      <c r="B5471" t="s">
        <v>6105</v>
      </c>
      <c r="C5471">
        <v>1.53</v>
      </c>
      <c r="D5471">
        <f t="shared" si="88"/>
        <v>0</v>
      </c>
      <c r="E5471" s="171">
        <v>-1.2903225806451623E-2</v>
      </c>
    </row>
    <row r="5472" spans="2:5">
      <c r="B5472" t="s">
        <v>7104</v>
      </c>
      <c r="C5472">
        <v>1.53</v>
      </c>
      <c r="D5472">
        <f t="shared" si="88"/>
        <v>0</v>
      </c>
      <c r="E5472" s="171">
        <v>-1.2903225806451623E-2</v>
      </c>
    </row>
    <row r="5473" spans="2:5">
      <c r="B5473" t="s">
        <v>7209</v>
      </c>
      <c r="C5473">
        <v>1.53</v>
      </c>
      <c r="D5473">
        <f t="shared" si="88"/>
        <v>0</v>
      </c>
      <c r="E5473" s="171">
        <v>-1.2903225806451623E-2</v>
      </c>
    </row>
    <row r="5474" spans="2:5">
      <c r="B5474" t="s">
        <v>7216</v>
      </c>
      <c r="C5474">
        <v>1.53</v>
      </c>
      <c r="D5474">
        <f t="shared" si="88"/>
        <v>-0.98494390867939385</v>
      </c>
      <c r="E5474" s="171">
        <v>-1.2903225806451623E-2</v>
      </c>
    </row>
    <row r="5475" spans="2:5">
      <c r="B5475" t="s">
        <v>863</v>
      </c>
      <c r="C5475">
        <v>101.62</v>
      </c>
      <c r="D5475">
        <f t="shared" si="88"/>
        <v>4.7837222538417761</v>
      </c>
      <c r="E5475" s="171">
        <v>-1.2918892666342868E-2</v>
      </c>
    </row>
    <row r="5476" spans="2:5">
      <c r="B5476" t="s">
        <v>4189</v>
      </c>
      <c r="C5476">
        <v>17.57</v>
      </c>
      <c r="D5476">
        <f t="shared" si="88"/>
        <v>0.35362095531587057</v>
      </c>
      <c r="E5476" s="171">
        <v>-1.2921348314606765E-2</v>
      </c>
    </row>
    <row r="5477" spans="2:5">
      <c r="B5477" t="s">
        <v>3574</v>
      </c>
      <c r="C5477">
        <v>12.98</v>
      </c>
      <c r="D5477">
        <f t="shared" si="88"/>
        <v>-0.18925671455340418</v>
      </c>
      <c r="E5477" s="171">
        <v>-1.292775665399239E-2</v>
      </c>
    </row>
    <row r="5478" spans="2:5">
      <c r="B5478" t="s">
        <v>1745</v>
      </c>
      <c r="C5478">
        <v>16.010000000000002</v>
      </c>
      <c r="D5478">
        <f t="shared" si="88"/>
        <v>-8.5142857142857048E-2</v>
      </c>
      <c r="E5478" s="171">
        <v>-1.2946979038224249E-2</v>
      </c>
    </row>
    <row r="5479" spans="2:5">
      <c r="B5479" t="s">
        <v>1548</v>
      </c>
      <c r="C5479">
        <v>17.5</v>
      </c>
      <c r="D5479">
        <f t="shared" si="88"/>
        <v>6.6754385964912286</v>
      </c>
      <c r="E5479" s="171">
        <v>-1.2972363226170356E-2</v>
      </c>
    </row>
    <row r="5480" spans="2:5">
      <c r="B5480" t="s">
        <v>7439</v>
      </c>
      <c r="C5480">
        <v>2.2799999999999998</v>
      </c>
      <c r="D5480">
        <f t="shared" si="88"/>
        <v>-0.90314358538657602</v>
      </c>
      <c r="E5480" s="171">
        <v>-1.2987012987013094E-2</v>
      </c>
    </row>
    <row r="5481" spans="2:5">
      <c r="B5481" t="s">
        <v>2032</v>
      </c>
      <c r="C5481">
        <v>23.54</v>
      </c>
      <c r="D5481">
        <f t="shared" si="88"/>
        <v>0.19431760527650929</v>
      </c>
      <c r="E5481" s="171">
        <v>-1.2997903563941395E-2</v>
      </c>
    </row>
    <row r="5482" spans="2:5">
      <c r="B5482" t="s">
        <v>1967</v>
      </c>
      <c r="C5482">
        <v>19.71</v>
      </c>
      <c r="D5482">
        <f t="shared" si="88"/>
        <v>0.13145809414466125</v>
      </c>
      <c r="E5482" s="171">
        <v>-1.3019529293940813E-2</v>
      </c>
    </row>
    <row r="5483" spans="2:5">
      <c r="B5483" t="s">
        <v>3061</v>
      </c>
      <c r="C5483">
        <v>17.420000000000002</v>
      </c>
      <c r="D5483">
        <f t="shared" si="88"/>
        <v>-0.30292116846738687</v>
      </c>
      <c r="E5483" s="171">
        <v>-1.3031161473087643E-2</v>
      </c>
    </row>
    <row r="5484" spans="2:5">
      <c r="B5484" t="s">
        <v>2210</v>
      </c>
      <c r="C5484">
        <v>24.99</v>
      </c>
      <c r="D5484">
        <f t="shared" si="88"/>
        <v>-0.75163983303518189</v>
      </c>
      <c r="E5484" s="171">
        <v>-1.3033175355450309E-2</v>
      </c>
    </row>
    <row r="5485" spans="2:5">
      <c r="B5485" t="s">
        <v>872</v>
      </c>
      <c r="C5485">
        <v>100.62</v>
      </c>
      <c r="D5485">
        <f t="shared" si="88"/>
        <v>0.79807005003573983</v>
      </c>
      <c r="E5485" s="171">
        <v>-1.3045610593428134E-2</v>
      </c>
    </row>
    <row r="5486" spans="2:5">
      <c r="B5486" t="s">
        <v>1256</v>
      </c>
      <c r="C5486">
        <v>55.96</v>
      </c>
      <c r="D5486">
        <f t="shared" si="88"/>
        <v>-0.63164823591363872</v>
      </c>
      <c r="E5486" s="171">
        <v>-1.3051146384479751E-2</v>
      </c>
    </row>
    <row r="5487" spans="2:5">
      <c r="B5487" t="s">
        <v>562</v>
      </c>
      <c r="C5487">
        <v>151.91999999999999</v>
      </c>
      <c r="D5487">
        <f t="shared" si="88"/>
        <v>27.718336483931946</v>
      </c>
      <c r="E5487" s="171">
        <v>-1.3057883453517959E-2</v>
      </c>
    </row>
    <row r="5488" spans="2:5">
      <c r="B5488" t="s">
        <v>5721</v>
      </c>
      <c r="C5488">
        <v>5.29</v>
      </c>
      <c r="D5488">
        <f t="shared" si="88"/>
        <v>-0.36341756919374252</v>
      </c>
      <c r="E5488" s="171">
        <v>-1.3059701492537365E-2</v>
      </c>
    </row>
    <row r="5489" spans="2:5">
      <c r="B5489" t="s">
        <v>2731</v>
      </c>
      <c r="C5489">
        <v>8.31</v>
      </c>
      <c r="D5489">
        <f t="shared" si="88"/>
        <v>-0.93820182940432806</v>
      </c>
      <c r="E5489" s="171">
        <v>-1.3064133016627011E-2</v>
      </c>
    </row>
    <row r="5490" spans="2:5">
      <c r="B5490" t="s">
        <v>438</v>
      </c>
      <c r="C5490">
        <v>134.47</v>
      </c>
      <c r="D5490">
        <f t="shared" si="88"/>
        <v>4.2384105960264895</v>
      </c>
      <c r="E5490" s="171">
        <v>-1.3064220183486247E-2</v>
      </c>
    </row>
    <row r="5491" spans="2:5">
      <c r="B5491" t="s">
        <v>4564</v>
      </c>
      <c r="C5491">
        <v>25.67</v>
      </c>
      <c r="D5491">
        <f t="shared" si="88"/>
        <v>16</v>
      </c>
      <c r="E5491" s="171">
        <v>-1.3071895424836595E-2</v>
      </c>
    </row>
    <row r="5492" spans="2:5">
      <c r="B5492" t="s">
        <v>6148</v>
      </c>
      <c r="C5492">
        <v>1.51</v>
      </c>
      <c r="D5492">
        <f t="shared" si="88"/>
        <v>0</v>
      </c>
      <c r="E5492" s="171">
        <v>-1.3071895424836612E-2</v>
      </c>
    </row>
    <row r="5493" spans="2:5">
      <c r="B5493" t="s">
        <v>6963</v>
      </c>
      <c r="C5493">
        <v>1.51</v>
      </c>
      <c r="D5493">
        <f t="shared" si="88"/>
        <v>0</v>
      </c>
      <c r="E5493" s="171">
        <v>-1.3071895424836612E-2</v>
      </c>
    </row>
    <row r="5494" spans="2:5">
      <c r="B5494" t="s">
        <v>7214</v>
      </c>
      <c r="C5494">
        <v>1.51</v>
      </c>
      <c r="D5494">
        <f t="shared" si="88"/>
        <v>-0.92303771661569822</v>
      </c>
      <c r="E5494" s="171">
        <v>-1.3071895424836612E-2</v>
      </c>
    </row>
    <row r="5495" spans="2:5">
      <c r="B5495" t="s">
        <v>1911</v>
      </c>
      <c r="C5495">
        <v>19.62</v>
      </c>
      <c r="D5495">
        <f t="shared" si="88"/>
        <v>1.0040858018386112</v>
      </c>
      <c r="E5495" s="171">
        <v>-1.3078470824949598E-2</v>
      </c>
    </row>
    <row r="5496" spans="2:5">
      <c r="B5496" t="s">
        <v>5247</v>
      </c>
      <c r="C5496">
        <v>9.7899999999999991</v>
      </c>
      <c r="D5496">
        <f t="shared" si="88"/>
        <v>-0.23515625000000012</v>
      </c>
      <c r="E5496" s="171">
        <v>-1.3104838709677498E-2</v>
      </c>
    </row>
    <row r="5497" spans="2:5">
      <c r="B5497" t="s">
        <v>2552</v>
      </c>
      <c r="C5497">
        <v>12.8</v>
      </c>
      <c r="D5497">
        <f t="shared" si="88"/>
        <v>3.2524916943521598</v>
      </c>
      <c r="E5497" s="171">
        <v>-1.3107170393215106E-2</v>
      </c>
    </row>
    <row r="5498" spans="2:5">
      <c r="B5498" t="s">
        <v>7628</v>
      </c>
      <c r="C5498">
        <v>3.01</v>
      </c>
      <c r="D5498">
        <f t="shared" si="88"/>
        <v>-0.97366348761921429</v>
      </c>
      <c r="E5498" s="171">
        <v>-1.3114754098360668E-2</v>
      </c>
    </row>
    <row r="5499" spans="2:5">
      <c r="B5499" t="s">
        <v>946</v>
      </c>
      <c r="C5499">
        <v>114.29</v>
      </c>
      <c r="D5499">
        <f t="shared" si="88"/>
        <v>12.819830713422009</v>
      </c>
      <c r="E5499" s="171">
        <v>-1.312494603229424E-2</v>
      </c>
    </row>
    <row r="5500" spans="2:5">
      <c r="B5500" t="s">
        <v>5328</v>
      </c>
      <c r="C5500">
        <v>8.27</v>
      </c>
      <c r="D5500">
        <f t="shared" si="88"/>
        <v>-0.57654889912954432</v>
      </c>
      <c r="E5500" s="171">
        <v>-1.3126491646778185E-2</v>
      </c>
    </row>
    <row r="5501" spans="2:5">
      <c r="B5501" t="s">
        <v>3854</v>
      </c>
      <c r="C5501">
        <v>19.53</v>
      </c>
      <c r="D5501">
        <f t="shared" si="88"/>
        <v>-0.56638543516873885</v>
      </c>
      <c r="E5501" s="171">
        <v>-1.3137948458817484E-2</v>
      </c>
    </row>
    <row r="5502" spans="2:5">
      <c r="B5502" t="s">
        <v>1107</v>
      </c>
      <c r="C5502">
        <v>45.04</v>
      </c>
      <c r="D5502">
        <f t="shared" si="88"/>
        <v>-0.104394511831378</v>
      </c>
      <c r="E5502" s="171">
        <v>-1.3146362839614404E-2</v>
      </c>
    </row>
    <row r="5503" spans="2:5">
      <c r="B5503" t="s">
        <v>1179</v>
      </c>
      <c r="C5503">
        <v>50.29</v>
      </c>
      <c r="D5503">
        <f t="shared" si="88"/>
        <v>2.1909898477157363</v>
      </c>
      <c r="E5503" s="171">
        <v>-1.3147566718995325E-2</v>
      </c>
    </row>
    <row r="5504" spans="2:5">
      <c r="B5504" t="s">
        <v>2962</v>
      </c>
      <c r="C5504">
        <v>15.76</v>
      </c>
      <c r="D5504">
        <f t="shared" si="88"/>
        <v>6.0044444444444443</v>
      </c>
      <c r="E5504" s="171">
        <v>-1.3149655604258037E-2</v>
      </c>
    </row>
    <row r="5505" spans="2:5">
      <c r="B5505" t="s">
        <v>7285</v>
      </c>
      <c r="C5505">
        <v>2.25</v>
      </c>
      <c r="D5505">
        <f t="shared" si="88"/>
        <v>0</v>
      </c>
      <c r="E5505" s="171">
        <v>-1.3157894736842021E-2</v>
      </c>
    </row>
    <row r="5506" spans="2:5">
      <c r="B5506" t="s">
        <v>7604</v>
      </c>
      <c r="C5506">
        <v>2.25</v>
      </c>
      <c r="D5506">
        <f t="shared" si="88"/>
        <v>0.5</v>
      </c>
      <c r="E5506" s="171">
        <v>-1.3157894736842021E-2</v>
      </c>
    </row>
    <row r="5507" spans="2:5">
      <c r="B5507" t="s">
        <v>7205</v>
      </c>
      <c r="C5507">
        <v>1.5</v>
      </c>
      <c r="D5507">
        <f t="shared" ref="D5507:D5570" si="89">(C5507-C5508)/C5508</f>
        <v>0</v>
      </c>
      <c r="E5507" s="171">
        <v>-1.3157894736842117E-2</v>
      </c>
    </row>
    <row r="5508" spans="2:5">
      <c r="B5508" t="s">
        <v>7250</v>
      </c>
      <c r="C5508">
        <v>1.5</v>
      </c>
      <c r="D5508">
        <f t="shared" si="89"/>
        <v>-0.98490793842438873</v>
      </c>
      <c r="E5508" s="171">
        <v>-1.3157894736842117E-2</v>
      </c>
    </row>
    <row r="5509" spans="2:5">
      <c r="B5509" t="s">
        <v>999</v>
      </c>
      <c r="C5509">
        <v>99.39</v>
      </c>
      <c r="D5509">
        <f t="shared" si="89"/>
        <v>3.1585774058577409</v>
      </c>
      <c r="E5509" s="171">
        <v>-1.3204924543288307E-2</v>
      </c>
    </row>
    <row r="5510" spans="2:5">
      <c r="B5510" t="s">
        <v>2149</v>
      </c>
      <c r="C5510">
        <v>23.9</v>
      </c>
      <c r="D5510">
        <f t="shared" si="89"/>
        <v>0.28012854847348667</v>
      </c>
      <c r="E5510" s="171">
        <v>-1.3212221304706865E-2</v>
      </c>
    </row>
    <row r="5511" spans="2:5">
      <c r="B5511" t="s">
        <v>3797</v>
      </c>
      <c r="C5511">
        <v>18.670000000000002</v>
      </c>
      <c r="D5511">
        <f t="shared" si="89"/>
        <v>1.0837053571428572</v>
      </c>
      <c r="E5511" s="171">
        <v>-1.3213530655391119E-2</v>
      </c>
    </row>
    <row r="5512" spans="2:5">
      <c r="B5512" t="s">
        <v>2674</v>
      </c>
      <c r="C5512">
        <v>8.9600000000000009</v>
      </c>
      <c r="D5512">
        <f t="shared" si="89"/>
        <v>-0.64668769716088326</v>
      </c>
      <c r="E5512" s="171">
        <v>-1.3215859030836918E-2</v>
      </c>
    </row>
    <row r="5513" spans="2:5">
      <c r="B5513" t="s">
        <v>1476</v>
      </c>
      <c r="C5513">
        <v>25.36</v>
      </c>
      <c r="D5513">
        <f t="shared" si="89"/>
        <v>0.89112602535421326</v>
      </c>
      <c r="E5513" s="171">
        <v>-1.3229571984435792E-2</v>
      </c>
    </row>
    <row r="5514" spans="2:5">
      <c r="B5514" t="s">
        <v>2930</v>
      </c>
      <c r="C5514">
        <v>13.41</v>
      </c>
      <c r="D5514">
        <f t="shared" si="89"/>
        <v>8</v>
      </c>
      <c r="E5514" s="171">
        <v>-1.3245033112582761E-2</v>
      </c>
    </row>
    <row r="5515" spans="2:5">
      <c r="B5515" t="s">
        <v>6110</v>
      </c>
      <c r="C5515">
        <v>1.49</v>
      </c>
      <c r="D5515">
        <f t="shared" si="89"/>
        <v>0</v>
      </c>
      <c r="E5515" s="171">
        <v>-1.3245033112582794E-2</v>
      </c>
    </row>
    <row r="5516" spans="2:5">
      <c r="B5516" t="s">
        <v>7099</v>
      </c>
      <c r="C5516">
        <v>1.49</v>
      </c>
      <c r="D5516">
        <f t="shared" si="89"/>
        <v>-0.33183856502242154</v>
      </c>
      <c r="E5516" s="171">
        <v>-1.3245033112582794E-2</v>
      </c>
    </row>
    <row r="5517" spans="2:5">
      <c r="B5517" t="s">
        <v>7317</v>
      </c>
      <c r="C5517">
        <v>2.23</v>
      </c>
      <c r="D5517">
        <f t="shared" si="89"/>
        <v>-0.66666666666666674</v>
      </c>
      <c r="E5517" s="171">
        <v>-1.3274336283185756E-2</v>
      </c>
    </row>
    <row r="5518" spans="2:5">
      <c r="B5518" t="s">
        <v>5468</v>
      </c>
      <c r="C5518">
        <v>6.69</v>
      </c>
      <c r="D5518">
        <f t="shared" si="89"/>
        <v>-0.68941504178272972</v>
      </c>
      <c r="E5518" s="171">
        <v>-1.327433628318582E-2</v>
      </c>
    </row>
    <row r="5519" spans="2:5">
      <c r="B5519" t="s">
        <v>3920</v>
      </c>
      <c r="C5519">
        <v>21.54</v>
      </c>
      <c r="D5519">
        <f t="shared" si="89"/>
        <v>1.3947001394699016E-3</v>
      </c>
      <c r="E5519" s="171">
        <v>-1.3284470911589517E-2</v>
      </c>
    </row>
    <row r="5520" spans="2:5">
      <c r="B5520" t="s">
        <v>2084</v>
      </c>
      <c r="C5520">
        <v>21.51</v>
      </c>
      <c r="D5520">
        <f t="shared" si="89"/>
        <v>0.61123595505617989</v>
      </c>
      <c r="E5520" s="171">
        <v>-1.3302752293577942E-2</v>
      </c>
    </row>
    <row r="5521" spans="2:5">
      <c r="B5521" t="s">
        <v>2542</v>
      </c>
      <c r="C5521">
        <v>13.35</v>
      </c>
      <c r="D5521">
        <f t="shared" si="89"/>
        <v>-0.74252651880424303</v>
      </c>
      <c r="E5521" s="171">
        <v>-1.3303769401330356E-2</v>
      </c>
    </row>
    <row r="5522" spans="2:5">
      <c r="B5522" t="s">
        <v>1243</v>
      </c>
      <c r="C5522">
        <v>51.85</v>
      </c>
      <c r="D5522">
        <f t="shared" si="89"/>
        <v>34.03378378378379</v>
      </c>
      <c r="E5522" s="171">
        <v>-1.3320647002854343E-2</v>
      </c>
    </row>
    <row r="5523" spans="2:5">
      <c r="B5523" t="s">
        <v>6155</v>
      </c>
      <c r="C5523">
        <v>1.48</v>
      </c>
      <c r="D5523">
        <f t="shared" si="89"/>
        <v>0</v>
      </c>
      <c r="E5523" s="171">
        <v>-1.3333333333333345E-2</v>
      </c>
    </row>
    <row r="5524" spans="2:5">
      <c r="B5524" t="s">
        <v>7204</v>
      </c>
      <c r="C5524">
        <v>1.48</v>
      </c>
      <c r="D5524">
        <f t="shared" si="89"/>
        <v>-0.84599375650364195</v>
      </c>
      <c r="E5524" s="171">
        <v>-1.3333333333333345E-2</v>
      </c>
    </row>
    <row r="5525" spans="2:5">
      <c r="B5525" t="s">
        <v>3323</v>
      </c>
      <c r="C5525">
        <v>9.61</v>
      </c>
      <c r="D5525">
        <f t="shared" si="89"/>
        <v>-0.8</v>
      </c>
      <c r="E5525" s="171">
        <v>-1.3347022587269074E-2</v>
      </c>
    </row>
    <row r="5526" spans="2:5">
      <c r="B5526" t="s">
        <v>1367</v>
      </c>
      <c r="C5526">
        <v>48.05</v>
      </c>
      <c r="D5526">
        <f t="shared" si="89"/>
        <v>2.6127819548872178</v>
      </c>
      <c r="E5526" s="171">
        <v>-1.334702258726911E-2</v>
      </c>
    </row>
    <row r="5527" spans="2:5">
      <c r="B5527" t="s">
        <v>3415</v>
      </c>
      <c r="C5527">
        <v>13.3</v>
      </c>
      <c r="D5527">
        <f t="shared" si="89"/>
        <v>-0.27913279132791319</v>
      </c>
      <c r="E5527" s="171">
        <v>-1.3353115727002946E-2</v>
      </c>
    </row>
    <row r="5528" spans="2:5">
      <c r="B5528" t="s">
        <v>3780</v>
      </c>
      <c r="C5528">
        <v>18.45</v>
      </c>
      <c r="D5528">
        <f t="shared" si="89"/>
        <v>7.3484162895927598</v>
      </c>
      <c r="E5528" s="171">
        <v>-1.3368983957219251E-2</v>
      </c>
    </row>
    <row r="5529" spans="2:5">
      <c r="B5529" t="s">
        <v>7409</v>
      </c>
      <c r="C5529">
        <v>2.21</v>
      </c>
      <c r="D5529">
        <f t="shared" si="89"/>
        <v>-0.92490655793408083</v>
      </c>
      <c r="E5529" s="171">
        <v>-1.3392857142857253E-2</v>
      </c>
    </row>
    <row r="5530" spans="2:5">
      <c r="B5530" t="s">
        <v>1453</v>
      </c>
      <c r="C5530">
        <v>29.43</v>
      </c>
      <c r="D5530">
        <f t="shared" si="89"/>
        <v>0.48187311178247738</v>
      </c>
      <c r="E5530" s="171">
        <v>-1.3409319477036493E-2</v>
      </c>
    </row>
    <row r="5531" spans="2:5">
      <c r="B5531" t="s">
        <v>1955</v>
      </c>
      <c r="C5531">
        <v>19.86</v>
      </c>
      <c r="D5531">
        <f t="shared" si="89"/>
        <v>0.12521246458923518</v>
      </c>
      <c r="E5531" s="171">
        <v>-1.3412816691505196E-2</v>
      </c>
    </row>
    <row r="5532" spans="2:5">
      <c r="B5532" t="s">
        <v>3812</v>
      </c>
      <c r="C5532">
        <v>17.649999999999999</v>
      </c>
      <c r="D5532">
        <f t="shared" si="89"/>
        <v>11.006802721088436</v>
      </c>
      <c r="E5532" s="171">
        <v>-1.3415315818893348E-2</v>
      </c>
    </row>
    <row r="5533" spans="2:5">
      <c r="B5533" t="s">
        <v>6531</v>
      </c>
      <c r="C5533">
        <v>1.47</v>
      </c>
      <c r="D5533">
        <f t="shared" si="89"/>
        <v>-0.3318181818181819</v>
      </c>
      <c r="E5533" s="171">
        <v>-1.3422818791946321E-2</v>
      </c>
    </row>
    <row r="5534" spans="2:5">
      <c r="B5534" t="s">
        <v>5810</v>
      </c>
      <c r="C5534">
        <v>2.2000000000000002</v>
      </c>
      <c r="D5534">
        <f t="shared" si="89"/>
        <v>0</v>
      </c>
      <c r="E5534" s="171">
        <v>-1.345291479820619E-2</v>
      </c>
    </row>
    <row r="5535" spans="2:5">
      <c r="B5535" t="s">
        <v>5819</v>
      </c>
      <c r="C5535">
        <v>2.2000000000000002</v>
      </c>
      <c r="D5535">
        <f t="shared" si="89"/>
        <v>0</v>
      </c>
      <c r="E5535" s="171">
        <v>-1.345291479820619E-2</v>
      </c>
    </row>
    <row r="5536" spans="2:5">
      <c r="B5536" t="s">
        <v>7375</v>
      </c>
      <c r="C5536">
        <v>2.2000000000000002</v>
      </c>
      <c r="D5536">
        <f t="shared" si="89"/>
        <v>0</v>
      </c>
      <c r="E5536" s="171">
        <v>-1.345291479820619E-2</v>
      </c>
    </row>
    <row r="5537" spans="2:5">
      <c r="B5537" t="s">
        <v>7571</v>
      </c>
      <c r="C5537">
        <v>2.2000000000000002</v>
      </c>
      <c r="D5537">
        <f t="shared" si="89"/>
        <v>-0.88451443569553811</v>
      </c>
      <c r="E5537" s="171">
        <v>-1.345291479820619E-2</v>
      </c>
    </row>
    <row r="5538" spans="2:5">
      <c r="B5538" t="s">
        <v>3941</v>
      </c>
      <c r="C5538">
        <v>19.05</v>
      </c>
      <c r="D5538">
        <f t="shared" si="89"/>
        <v>-0.8226917349218168</v>
      </c>
      <c r="E5538" s="171">
        <v>-1.3464526152252616E-2</v>
      </c>
    </row>
    <row r="5539" spans="2:5">
      <c r="B5539" t="s">
        <v>845</v>
      </c>
      <c r="C5539">
        <v>107.44</v>
      </c>
      <c r="D5539">
        <f t="shared" si="89"/>
        <v>4.6547368421052626</v>
      </c>
      <c r="E5539" s="171">
        <v>-1.3497383160407666E-2</v>
      </c>
    </row>
    <row r="5540" spans="2:5">
      <c r="B5540" t="s">
        <v>3043</v>
      </c>
      <c r="C5540">
        <v>19</v>
      </c>
      <c r="D5540">
        <f t="shared" si="89"/>
        <v>0.85728250244379267</v>
      </c>
      <c r="E5540" s="171">
        <v>-1.3499480789200496E-2</v>
      </c>
    </row>
    <row r="5541" spans="2:5">
      <c r="B5541" t="s">
        <v>2819</v>
      </c>
      <c r="C5541">
        <v>10.23</v>
      </c>
      <c r="D5541">
        <f t="shared" si="89"/>
        <v>0.55707762557077622</v>
      </c>
      <c r="E5541" s="171">
        <v>-1.3500482160077031E-2</v>
      </c>
    </row>
    <row r="5542" spans="2:5">
      <c r="B5542" t="s">
        <v>5458</v>
      </c>
      <c r="C5542">
        <v>6.57</v>
      </c>
      <c r="D5542">
        <f t="shared" si="89"/>
        <v>3.5000000000000004</v>
      </c>
      <c r="E5542" s="171">
        <v>-1.3513513513513492E-2</v>
      </c>
    </row>
    <row r="5543" spans="2:5">
      <c r="B5543" t="s">
        <v>6960</v>
      </c>
      <c r="C5543">
        <v>1.46</v>
      </c>
      <c r="D5543">
        <f t="shared" si="89"/>
        <v>-0.9</v>
      </c>
      <c r="E5543" s="171">
        <v>-1.3513513513513526E-2</v>
      </c>
    </row>
    <row r="5544" spans="2:5">
      <c r="B5544" t="s">
        <v>3714</v>
      </c>
      <c r="C5544">
        <v>14.6</v>
      </c>
      <c r="D5544">
        <f t="shared" si="89"/>
        <v>0.1774193548387096</v>
      </c>
      <c r="E5544" s="171">
        <v>-1.3513513513513585E-2</v>
      </c>
    </row>
    <row r="5545" spans="2:5">
      <c r="B5545" t="s">
        <v>3144</v>
      </c>
      <c r="C5545">
        <v>12.4</v>
      </c>
      <c r="D5545">
        <f t="shared" si="89"/>
        <v>-0.14951989026063098</v>
      </c>
      <c r="E5545" s="171">
        <v>-1.3524264120922827E-2</v>
      </c>
    </row>
    <row r="5546" spans="2:5">
      <c r="B5546" t="s">
        <v>1803</v>
      </c>
      <c r="C5546">
        <v>14.58</v>
      </c>
      <c r="D5546">
        <f t="shared" si="89"/>
        <v>-0.23060686015831131</v>
      </c>
      <c r="E5546" s="171">
        <v>-1.3531799729363959E-2</v>
      </c>
    </row>
    <row r="5547" spans="2:5">
      <c r="B5547" t="s">
        <v>1682</v>
      </c>
      <c r="C5547">
        <v>18.95</v>
      </c>
      <c r="D5547">
        <f t="shared" si="89"/>
        <v>7.6926605504587151</v>
      </c>
      <c r="E5547" s="171">
        <v>-1.3534617386777801E-2</v>
      </c>
    </row>
    <row r="5548" spans="2:5">
      <c r="B5548" t="s">
        <v>5892</v>
      </c>
      <c r="C5548">
        <v>2.1800000000000002</v>
      </c>
      <c r="D5548">
        <f t="shared" si="89"/>
        <v>-0.95307791648730089</v>
      </c>
      <c r="E5548" s="171">
        <v>-1.3574660633484075E-2</v>
      </c>
    </row>
    <row r="5549" spans="2:5">
      <c r="B5549" t="s">
        <v>1212</v>
      </c>
      <c r="C5549">
        <v>46.46</v>
      </c>
      <c r="D5549">
        <f t="shared" si="89"/>
        <v>2.7649918962722855</v>
      </c>
      <c r="E5549" s="171">
        <v>-1.3588110403397038E-2</v>
      </c>
    </row>
    <row r="5550" spans="2:5">
      <c r="B5550" t="s">
        <v>4957</v>
      </c>
      <c r="C5550">
        <v>12.34</v>
      </c>
      <c r="D5550">
        <f t="shared" si="89"/>
        <v>7.5103448275862075</v>
      </c>
      <c r="E5550" s="171">
        <v>-1.358912869704236E-2</v>
      </c>
    </row>
    <row r="5551" spans="2:5">
      <c r="B5551" t="s">
        <v>6552</v>
      </c>
      <c r="C5551">
        <v>1.45</v>
      </c>
      <c r="D5551">
        <f t="shared" si="89"/>
        <v>0</v>
      </c>
      <c r="E5551" s="171">
        <v>-1.360544217687076E-2</v>
      </c>
    </row>
    <row r="5552" spans="2:5">
      <c r="B5552" t="s">
        <v>7248</v>
      </c>
      <c r="C5552">
        <v>1.45</v>
      </c>
      <c r="D5552">
        <f t="shared" si="89"/>
        <v>-0.94273301737756721</v>
      </c>
      <c r="E5552" s="171">
        <v>-1.360544217687076E-2</v>
      </c>
    </row>
    <row r="5553" spans="2:5">
      <c r="B5553" t="s">
        <v>2211</v>
      </c>
      <c r="C5553">
        <v>25.32</v>
      </c>
      <c r="D5553">
        <f t="shared" si="89"/>
        <v>0.95069337442218793</v>
      </c>
      <c r="E5553" s="171">
        <v>-1.3634592910011741E-2</v>
      </c>
    </row>
    <row r="5554" spans="2:5">
      <c r="B5554" t="s">
        <v>3473</v>
      </c>
      <c r="C5554">
        <v>12.98</v>
      </c>
      <c r="D5554">
        <f t="shared" si="89"/>
        <v>-5.2554744525547363E-2</v>
      </c>
      <c r="E5554" s="171">
        <v>-1.3677811550151953E-2</v>
      </c>
    </row>
    <row r="5555" spans="2:5">
      <c r="B5555" t="s">
        <v>2533</v>
      </c>
      <c r="C5555">
        <v>13.7</v>
      </c>
      <c r="D5555">
        <f t="shared" si="89"/>
        <v>5.3425925925925917</v>
      </c>
      <c r="E5555" s="171">
        <v>-1.3678905687545088E-2</v>
      </c>
    </row>
    <row r="5556" spans="2:5">
      <c r="B5556" t="s">
        <v>7306</v>
      </c>
      <c r="C5556">
        <v>2.16</v>
      </c>
      <c r="D5556">
        <f t="shared" si="89"/>
        <v>0.50000000000000011</v>
      </c>
      <c r="E5556" s="171">
        <v>-1.3698630136986212E-2</v>
      </c>
    </row>
    <row r="5557" spans="2:5">
      <c r="B5557" t="s">
        <v>6529</v>
      </c>
      <c r="C5557">
        <v>1.44</v>
      </c>
      <c r="D5557">
        <f t="shared" si="89"/>
        <v>0</v>
      </c>
      <c r="E5557" s="171">
        <v>-1.3698630136986314E-2</v>
      </c>
    </row>
    <row r="5558" spans="2:5">
      <c r="B5558" t="s">
        <v>6539</v>
      </c>
      <c r="C5558">
        <v>1.44</v>
      </c>
      <c r="D5558">
        <f t="shared" si="89"/>
        <v>-0.93542600896860983</v>
      </c>
      <c r="E5558" s="171">
        <v>-1.3698630136986314E-2</v>
      </c>
    </row>
    <row r="5559" spans="2:5">
      <c r="B5559" t="s">
        <v>2044</v>
      </c>
      <c r="C5559">
        <v>22.3</v>
      </c>
      <c r="D5559">
        <f t="shared" si="89"/>
        <v>1.3471037269870291E-3</v>
      </c>
      <c r="E5559" s="171">
        <v>-1.3710747456877432E-2</v>
      </c>
    </row>
    <row r="5560" spans="2:5">
      <c r="B5560" t="s">
        <v>2120</v>
      </c>
      <c r="C5560">
        <v>22.27</v>
      </c>
      <c r="D5560">
        <f t="shared" si="89"/>
        <v>-0.86342450631669321</v>
      </c>
      <c r="E5560" s="171">
        <v>-1.3728963684676649E-2</v>
      </c>
    </row>
    <row r="5561" spans="2:5">
      <c r="B5561" t="s">
        <v>575</v>
      </c>
      <c r="C5561">
        <v>163.06</v>
      </c>
      <c r="D5561">
        <f t="shared" si="89"/>
        <v>7.4225206611570247</v>
      </c>
      <c r="E5561" s="171">
        <v>-1.3730115526522773E-2</v>
      </c>
    </row>
    <row r="5562" spans="2:5">
      <c r="B5562" t="s">
        <v>4114</v>
      </c>
      <c r="C5562">
        <v>19.36</v>
      </c>
      <c r="D5562">
        <f t="shared" si="89"/>
        <v>2.0015503875968994</v>
      </c>
      <c r="E5562" s="171">
        <v>-1.3754457463066713E-2</v>
      </c>
    </row>
    <row r="5563" spans="2:5">
      <c r="B5563" t="s">
        <v>5455</v>
      </c>
      <c r="C5563">
        <v>6.45</v>
      </c>
      <c r="D5563">
        <f t="shared" si="89"/>
        <v>2.0000000000000004</v>
      </c>
      <c r="E5563" s="171">
        <v>-1.3761467889908235E-2</v>
      </c>
    </row>
    <row r="5564" spans="2:5">
      <c r="B5564" t="s">
        <v>5891</v>
      </c>
      <c r="C5564">
        <v>2.15</v>
      </c>
      <c r="D5564">
        <f t="shared" si="89"/>
        <v>0.50349650349650354</v>
      </c>
      <c r="E5564" s="171">
        <v>-1.376146788990837E-2</v>
      </c>
    </row>
    <row r="5565" spans="2:5">
      <c r="B5565" t="s">
        <v>6537</v>
      </c>
      <c r="C5565">
        <v>1.43</v>
      </c>
      <c r="D5565">
        <f t="shared" si="89"/>
        <v>-0.90903307888040719</v>
      </c>
      <c r="E5565" s="171">
        <v>-1.3793103448275874E-2</v>
      </c>
    </row>
    <row r="5566" spans="2:5">
      <c r="B5566" t="s">
        <v>5075</v>
      </c>
      <c r="C5566">
        <v>15.72</v>
      </c>
      <c r="D5566">
        <f t="shared" si="89"/>
        <v>0.225253312548714</v>
      </c>
      <c r="E5566" s="171">
        <v>-1.3801756587201936E-2</v>
      </c>
    </row>
    <row r="5567" spans="2:5">
      <c r="B5567" t="s">
        <v>3446</v>
      </c>
      <c r="C5567">
        <v>12.83</v>
      </c>
      <c r="D5567">
        <f t="shared" si="89"/>
        <v>-0.90319903425381021</v>
      </c>
      <c r="E5567" s="171">
        <v>-1.3835511145272846E-2</v>
      </c>
    </row>
    <row r="5568" spans="2:5">
      <c r="B5568" t="s">
        <v>444</v>
      </c>
      <c r="C5568">
        <v>132.54</v>
      </c>
      <c r="D5568">
        <f t="shared" si="89"/>
        <v>14.50175438596491</v>
      </c>
      <c r="E5568" s="171">
        <v>-1.3839285714285816E-2</v>
      </c>
    </row>
    <row r="5569" spans="2:5">
      <c r="B5569" t="s">
        <v>5141</v>
      </c>
      <c r="C5569">
        <v>8.5500000000000007</v>
      </c>
      <c r="D5569">
        <f t="shared" si="89"/>
        <v>-0.36807095343680701</v>
      </c>
      <c r="E5569" s="171">
        <v>-1.38408304498269E-2</v>
      </c>
    </row>
    <row r="5570" spans="2:5">
      <c r="B5570" t="s">
        <v>4812</v>
      </c>
      <c r="C5570">
        <v>13.53</v>
      </c>
      <c r="D5570">
        <f t="shared" si="89"/>
        <v>-0.26706392199349954</v>
      </c>
      <c r="E5570" s="171">
        <v>-1.3848396501457819E-2</v>
      </c>
    </row>
    <row r="5571" spans="2:5">
      <c r="B5571" t="s">
        <v>3995</v>
      </c>
      <c r="C5571">
        <v>18.46</v>
      </c>
      <c r="D5571">
        <f t="shared" ref="D5571:D5634" si="90">(C5571-C5572)/C5572</f>
        <v>0.62500000000000011</v>
      </c>
      <c r="E5571" s="171">
        <v>-1.3888888888888784E-2</v>
      </c>
    </row>
    <row r="5572" spans="2:5">
      <c r="B5572" t="s">
        <v>2893</v>
      </c>
      <c r="C5572">
        <v>11.36</v>
      </c>
      <c r="D5572">
        <f t="shared" si="90"/>
        <v>7</v>
      </c>
      <c r="E5572" s="171">
        <v>-1.3888888888888902E-2</v>
      </c>
    </row>
    <row r="5573" spans="2:5">
      <c r="B5573" t="s">
        <v>6528</v>
      </c>
      <c r="C5573">
        <v>1.42</v>
      </c>
      <c r="D5573">
        <f t="shared" si="90"/>
        <v>-0.89985895627644574</v>
      </c>
      <c r="E5573" s="171">
        <v>-1.3888888888888902E-2</v>
      </c>
    </row>
    <row r="5574" spans="2:5">
      <c r="B5574" t="s">
        <v>3623</v>
      </c>
      <c r="C5574">
        <v>14.18</v>
      </c>
      <c r="D5574">
        <f t="shared" si="90"/>
        <v>-0.91769212909217546</v>
      </c>
      <c r="E5574" s="171">
        <v>-1.3908205841446527E-2</v>
      </c>
    </row>
    <row r="5575" spans="2:5">
      <c r="B5575" t="s">
        <v>592</v>
      </c>
      <c r="C5575">
        <v>172.28</v>
      </c>
      <c r="D5575">
        <f t="shared" si="90"/>
        <v>13.297095435684646</v>
      </c>
      <c r="E5575" s="171">
        <v>-1.3908763093125789E-2</v>
      </c>
    </row>
    <row r="5576" spans="2:5">
      <c r="B5576" t="s">
        <v>3460</v>
      </c>
      <c r="C5576">
        <v>12.05</v>
      </c>
      <c r="D5576">
        <f t="shared" si="90"/>
        <v>0.70197740112994356</v>
      </c>
      <c r="E5576" s="171">
        <v>-1.3911620294599011E-2</v>
      </c>
    </row>
    <row r="5577" spans="2:5">
      <c r="B5577" t="s">
        <v>4345</v>
      </c>
      <c r="C5577">
        <v>7.08</v>
      </c>
      <c r="D5577">
        <f t="shared" si="90"/>
        <v>-0.93182474723158404</v>
      </c>
      <c r="E5577" s="171">
        <v>-1.392757660167126E-2</v>
      </c>
    </row>
    <row r="5578" spans="2:5">
      <c r="B5578" t="s">
        <v>970</v>
      </c>
      <c r="C5578">
        <v>103.85</v>
      </c>
      <c r="D5578">
        <f t="shared" si="90"/>
        <v>6.3548158640226626</v>
      </c>
      <c r="E5578" s="171">
        <v>-1.3957462969996191E-2</v>
      </c>
    </row>
    <row r="5579" spans="2:5">
      <c r="B5579" t="s">
        <v>3608</v>
      </c>
      <c r="C5579">
        <v>14.12</v>
      </c>
      <c r="D5579">
        <f t="shared" si="90"/>
        <v>5.2945563012677034E-2</v>
      </c>
      <c r="E5579" s="171">
        <v>-1.3966480446927448E-2</v>
      </c>
    </row>
    <row r="5580" spans="2:5">
      <c r="B5580" t="s">
        <v>2513</v>
      </c>
      <c r="C5580">
        <v>13.41</v>
      </c>
      <c r="D5580">
        <f t="shared" si="90"/>
        <v>-0.32101265822784808</v>
      </c>
      <c r="E5580" s="171">
        <v>-1.3970588235294082E-2</v>
      </c>
    </row>
    <row r="5581" spans="2:5">
      <c r="B5581" t="s">
        <v>4096</v>
      </c>
      <c r="C5581">
        <v>19.75</v>
      </c>
      <c r="D5581">
        <f t="shared" si="90"/>
        <v>13.00709219858156</v>
      </c>
      <c r="E5581" s="171">
        <v>-1.3979031452820825E-2</v>
      </c>
    </row>
    <row r="5582" spans="2:5">
      <c r="B5582" t="s">
        <v>6115</v>
      </c>
      <c r="C5582">
        <v>1.41</v>
      </c>
      <c r="D5582">
        <f t="shared" si="90"/>
        <v>0</v>
      </c>
      <c r="E5582" s="171">
        <v>-1.3986013986014E-2</v>
      </c>
    </row>
    <row r="5583" spans="2:5">
      <c r="B5583" t="s">
        <v>6153</v>
      </c>
      <c r="C5583">
        <v>1.41</v>
      </c>
      <c r="D5583">
        <f t="shared" si="90"/>
        <v>0</v>
      </c>
      <c r="E5583" s="171">
        <v>-1.3986013986014E-2</v>
      </c>
    </row>
    <row r="5584" spans="2:5">
      <c r="B5584" t="s">
        <v>6482</v>
      </c>
      <c r="C5584">
        <v>1.41</v>
      </c>
      <c r="D5584">
        <f t="shared" si="90"/>
        <v>-0.92299290005461498</v>
      </c>
      <c r="E5584" s="171">
        <v>-1.3986013986014E-2</v>
      </c>
    </row>
    <row r="5585" spans="2:5">
      <c r="B5585" t="s">
        <v>3029</v>
      </c>
      <c r="C5585">
        <v>18.309999999999999</v>
      </c>
      <c r="D5585">
        <f t="shared" si="90"/>
        <v>0.4462875197472353</v>
      </c>
      <c r="E5585" s="171">
        <v>-1.4001077005923616E-2</v>
      </c>
    </row>
    <row r="5586" spans="2:5">
      <c r="B5586" t="s">
        <v>3706</v>
      </c>
      <c r="C5586">
        <v>12.66</v>
      </c>
      <c r="D5586">
        <f t="shared" si="90"/>
        <v>5.0000000000000009</v>
      </c>
      <c r="E5586" s="171">
        <v>-1.4018691588785024E-2</v>
      </c>
    </row>
    <row r="5587" spans="2:5">
      <c r="B5587" t="s">
        <v>7299</v>
      </c>
      <c r="C5587">
        <v>2.11</v>
      </c>
      <c r="D5587">
        <f t="shared" si="90"/>
        <v>0</v>
      </c>
      <c r="E5587" s="171">
        <v>-1.4018691588785163E-2</v>
      </c>
    </row>
    <row r="5588" spans="2:5">
      <c r="B5588" t="s">
        <v>7381</v>
      </c>
      <c r="C5588">
        <v>2.11</v>
      </c>
      <c r="D5588">
        <f t="shared" si="90"/>
        <v>-0.81244444444444452</v>
      </c>
      <c r="E5588" s="171">
        <v>-1.4018691588785163E-2</v>
      </c>
    </row>
    <row r="5589" spans="2:5">
      <c r="B5589" t="s">
        <v>3229</v>
      </c>
      <c r="C5589">
        <v>11.25</v>
      </c>
      <c r="D5589">
        <f t="shared" si="90"/>
        <v>-0.56747404844290661</v>
      </c>
      <c r="E5589" s="171">
        <v>-1.4022787028922011E-2</v>
      </c>
    </row>
    <row r="5590" spans="2:5">
      <c r="B5590" t="s">
        <v>4565</v>
      </c>
      <c r="C5590">
        <v>26.01</v>
      </c>
      <c r="D5590">
        <f t="shared" si="90"/>
        <v>0.9483146067415732</v>
      </c>
      <c r="E5590" s="171">
        <v>-1.4025777103866469E-2</v>
      </c>
    </row>
    <row r="5591" spans="2:5">
      <c r="B5591" t="s">
        <v>3118</v>
      </c>
      <c r="C5591">
        <v>13.35</v>
      </c>
      <c r="D5591">
        <f t="shared" si="90"/>
        <v>0.18772241992882557</v>
      </c>
      <c r="E5591" s="171">
        <v>-1.4032496307237779E-2</v>
      </c>
    </row>
    <row r="5592" spans="2:5">
      <c r="B5592" t="s">
        <v>2841</v>
      </c>
      <c r="C5592">
        <v>11.24</v>
      </c>
      <c r="D5592">
        <f t="shared" si="90"/>
        <v>0.23110624315443584</v>
      </c>
      <c r="E5592" s="171">
        <v>-1.4035087719298258E-2</v>
      </c>
    </row>
    <row r="5593" spans="2:5">
      <c r="B5593" t="s">
        <v>5346</v>
      </c>
      <c r="C5593">
        <v>9.1300000000000008</v>
      </c>
      <c r="D5593">
        <f t="shared" si="90"/>
        <v>-0.43467492260061907</v>
      </c>
      <c r="E5593" s="171">
        <v>-1.4038876889848706E-2</v>
      </c>
    </row>
    <row r="5594" spans="2:5">
      <c r="B5594" t="s">
        <v>2976</v>
      </c>
      <c r="C5594">
        <v>16.149999999999999</v>
      </c>
      <c r="D5594">
        <f t="shared" si="90"/>
        <v>0.35373009220452634</v>
      </c>
      <c r="E5594" s="171">
        <v>-1.4041514041514068E-2</v>
      </c>
    </row>
    <row r="5595" spans="2:5">
      <c r="B5595" t="s">
        <v>2896</v>
      </c>
      <c r="C5595">
        <v>11.93</v>
      </c>
      <c r="D5595">
        <f t="shared" si="90"/>
        <v>-0.78190127970749546</v>
      </c>
      <c r="E5595" s="171">
        <v>-1.4049586776859498E-2</v>
      </c>
    </row>
    <row r="5596" spans="2:5">
      <c r="B5596" t="s">
        <v>1259</v>
      </c>
      <c r="C5596">
        <v>54.7</v>
      </c>
      <c r="D5596">
        <f t="shared" si="90"/>
        <v>1.4386981720909497</v>
      </c>
      <c r="E5596" s="171">
        <v>-1.4059120403748992E-2</v>
      </c>
    </row>
    <row r="5597" spans="2:5">
      <c r="B5597" t="s">
        <v>1987</v>
      </c>
      <c r="C5597">
        <v>22.43</v>
      </c>
      <c r="D5597">
        <f t="shared" si="90"/>
        <v>-0.82398179392607707</v>
      </c>
      <c r="E5597" s="171">
        <v>-1.4065934065934078E-2</v>
      </c>
    </row>
    <row r="5598" spans="2:5">
      <c r="B5598" t="s">
        <v>733</v>
      </c>
      <c r="C5598">
        <v>127.43</v>
      </c>
      <c r="D5598">
        <f t="shared" si="90"/>
        <v>59.680952380952384</v>
      </c>
      <c r="E5598" s="171">
        <v>-1.4081237911025092E-2</v>
      </c>
    </row>
    <row r="5599" spans="2:5">
      <c r="B5599" t="s">
        <v>5885</v>
      </c>
      <c r="C5599">
        <v>2.1</v>
      </c>
      <c r="D5599">
        <f t="shared" si="90"/>
        <v>0</v>
      </c>
      <c r="E5599" s="171">
        <v>-1.408450704225343E-2</v>
      </c>
    </row>
    <row r="5600" spans="2:5">
      <c r="B5600" t="s">
        <v>6703</v>
      </c>
      <c r="C5600">
        <v>2.1</v>
      </c>
      <c r="D5600">
        <f t="shared" si="90"/>
        <v>0.50000000000000011</v>
      </c>
      <c r="E5600" s="171">
        <v>-1.408450704225343E-2</v>
      </c>
    </row>
    <row r="5601" spans="2:5">
      <c r="B5601" t="s">
        <v>6527</v>
      </c>
      <c r="C5601">
        <v>1.4</v>
      </c>
      <c r="D5601">
        <f t="shared" si="90"/>
        <v>-0.92307692307692313</v>
      </c>
      <c r="E5601" s="171">
        <v>-1.4084507042253534E-2</v>
      </c>
    </row>
    <row r="5602" spans="2:5">
      <c r="B5602" t="s">
        <v>2345</v>
      </c>
      <c r="C5602">
        <v>18.2</v>
      </c>
      <c r="D5602">
        <f t="shared" si="90"/>
        <v>-0.16090364223144316</v>
      </c>
      <c r="E5602" s="171">
        <v>-1.4084507042253605E-2</v>
      </c>
    </row>
    <row r="5603" spans="2:5">
      <c r="B5603" t="s">
        <v>2071</v>
      </c>
      <c r="C5603">
        <v>21.69</v>
      </c>
      <c r="D5603">
        <f t="shared" si="90"/>
        <v>0.72279586973788734</v>
      </c>
      <c r="E5603" s="171">
        <v>-1.4090909090909032E-2</v>
      </c>
    </row>
    <row r="5604" spans="2:5">
      <c r="B5604" t="s">
        <v>3572</v>
      </c>
      <c r="C5604">
        <v>12.59</v>
      </c>
      <c r="D5604">
        <f t="shared" si="90"/>
        <v>-0.30633608815426994</v>
      </c>
      <c r="E5604" s="171">
        <v>-1.4095536413469046E-2</v>
      </c>
    </row>
    <row r="5605" spans="2:5">
      <c r="B5605" t="s">
        <v>1864</v>
      </c>
      <c r="C5605">
        <v>18.149999999999999</v>
      </c>
      <c r="D5605">
        <f t="shared" si="90"/>
        <v>4.0114613180515721E-2</v>
      </c>
      <c r="E5605" s="171">
        <v>-1.4122759369907744E-2</v>
      </c>
    </row>
    <row r="5606" spans="2:5">
      <c r="B5606" t="s">
        <v>2410</v>
      </c>
      <c r="C5606">
        <v>17.45</v>
      </c>
      <c r="D5606">
        <f t="shared" si="90"/>
        <v>-0.34150943396226419</v>
      </c>
      <c r="E5606" s="171">
        <v>-1.4124293785310734E-2</v>
      </c>
    </row>
    <row r="5607" spans="2:5">
      <c r="B5607" t="s">
        <v>2198</v>
      </c>
      <c r="C5607">
        <v>26.5</v>
      </c>
      <c r="D5607">
        <f t="shared" si="90"/>
        <v>0.52036718301778551</v>
      </c>
      <c r="E5607" s="171">
        <v>-1.4136904761904726E-2</v>
      </c>
    </row>
    <row r="5608" spans="2:5">
      <c r="B5608" t="s">
        <v>2350</v>
      </c>
      <c r="C5608">
        <v>17.43</v>
      </c>
      <c r="D5608">
        <f t="shared" si="90"/>
        <v>7.3397129186602879</v>
      </c>
      <c r="E5608" s="171">
        <v>-1.414027149321267E-2</v>
      </c>
    </row>
    <row r="5609" spans="2:5">
      <c r="B5609" t="s">
        <v>7562</v>
      </c>
      <c r="C5609">
        <v>2.09</v>
      </c>
      <c r="D5609">
        <f t="shared" si="90"/>
        <v>0.50359712230215825</v>
      </c>
      <c r="E5609" s="171">
        <v>-1.4150943396226532E-2</v>
      </c>
    </row>
    <row r="5610" spans="2:5">
      <c r="B5610" t="s">
        <v>6140</v>
      </c>
      <c r="C5610">
        <v>1.39</v>
      </c>
      <c r="D5610">
        <f t="shared" si="90"/>
        <v>0</v>
      </c>
      <c r="E5610" s="171">
        <v>-1.4184397163120581E-2</v>
      </c>
    </row>
    <row r="5611" spans="2:5">
      <c r="B5611" t="s">
        <v>6550</v>
      </c>
      <c r="C5611">
        <v>1.39</v>
      </c>
      <c r="D5611">
        <f t="shared" si="90"/>
        <v>-0.33173076923076927</v>
      </c>
      <c r="E5611" s="171">
        <v>-1.4184397163120581E-2</v>
      </c>
    </row>
    <row r="5612" spans="2:5">
      <c r="B5612" t="s">
        <v>6798</v>
      </c>
      <c r="C5612">
        <v>2.08</v>
      </c>
      <c r="D5612">
        <f t="shared" si="90"/>
        <v>-0.91171477079796259</v>
      </c>
      <c r="E5612" s="171">
        <v>-1.4218009478672893E-2</v>
      </c>
    </row>
    <row r="5613" spans="2:5">
      <c r="B5613" t="s">
        <v>2148</v>
      </c>
      <c r="C5613">
        <v>23.56</v>
      </c>
      <c r="D5613">
        <f t="shared" si="90"/>
        <v>0.36184971098265883</v>
      </c>
      <c r="E5613" s="171">
        <v>-1.4225941422594137E-2</v>
      </c>
    </row>
    <row r="5614" spans="2:5">
      <c r="B5614" t="s">
        <v>4136</v>
      </c>
      <c r="C5614">
        <v>17.3</v>
      </c>
      <c r="D5614">
        <f t="shared" si="90"/>
        <v>1.2733245729303548</v>
      </c>
      <c r="E5614" s="171">
        <v>-1.4245014245014245E-2</v>
      </c>
    </row>
    <row r="5615" spans="2:5">
      <c r="B5615" t="s">
        <v>2768</v>
      </c>
      <c r="C5615">
        <v>7.61</v>
      </c>
      <c r="D5615">
        <f t="shared" si="90"/>
        <v>-0.35289115646258501</v>
      </c>
      <c r="E5615" s="171">
        <v>-1.4248704663212363E-2</v>
      </c>
    </row>
    <row r="5616" spans="2:5">
      <c r="B5616" t="s">
        <v>2895</v>
      </c>
      <c r="C5616">
        <v>11.76</v>
      </c>
      <c r="D5616">
        <f t="shared" si="90"/>
        <v>-0.31944444444444448</v>
      </c>
      <c r="E5616" s="171">
        <v>-1.4249790444258167E-2</v>
      </c>
    </row>
    <row r="5617" spans="2:5">
      <c r="B5617" t="s">
        <v>4222</v>
      </c>
      <c r="C5617">
        <v>17.28</v>
      </c>
      <c r="D5617">
        <f t="shared" si="90"/>
        <v>0.92427616926503342</v>
      </c>
      <c r="E5617" s="171">
        <v>-1.4261266400456359E-2</v>
      </c>
    </row>
    <row r="5618" spans="2:5">
      <c r="B5618" t="s">
        <v>4865</v>
      </c>
      <c r="C5618">
        <v>8.98</v>
      </c>
      <c r="D5618">
        <f t="shared" si="90"/>
        <v>-0.93835804503020326</v>
      </c>
      <c r="E5618" s="171">
        <v>-1.4270032930845116E-2</v>
      </c>
    </row>
    <row r="5619" spans="2:5">
      <c r="B5619" t="s">
        <v>481</v>
      </c>
      <c r="C5619">
        <v>145.68</v>
      </c>
      <c r="D5619">
        <f t="shared" si="90"/>
        <v>15.240802675585284</v>
      </c>
      <c r="E5619" s="171">
        <v>-1.4277014682996044E-2</v>
      </c>
    </row>
    <row r="5620" spans="2:5">
      <c r="B5620" t="s">
        <v>5164</v>
      </c>
      <c r="C5620">
        <v>8.9700000000000006</v>
      </c>
      <c r="D5620">
        <f t="shared" si="90"/>
        <v>5.5000000000000009</v>
      </c>
      <c r="E5620" s="171">
        <v>-1.4285714285714178E-2</v>
      </c>
    </row>
    <row r="5621" spans="2:5">
      <c r="B5621" t="s">
        <v>6526</v>
      </c>
      <c r="C5621">
        <v>1.38</v>
      </c>
      <c r="D5621">
        <f t="shared" si="90"/>
        <v>0</v>
      </c>
      <c r="E5621" s="171">
        <v>-1.4285714285714299E-2</v>
      </c>
    </row>
    <row r="5622" spans="2:5">
      <c r="B5622" t="s">
        <v>6619</v>
      </c>
      <c r="C5622">
        <v>1.38</v>
      </c>
      <c r="D5622">
        <f t="shared" si="90"/>
        <v>-0.8887993553585819</v>
      </c>
      <c r="E5622" s="171">
        <v>-1.4285714285714299E-2</v>
      </c>
    </row>
    <row r="5623" spans="2:5">
      <c r="B5623" t="s">
        <v>4832</v>
      </c>
      <c r="C5623">
        <v>12.41</v>
      </c>
      <c r="D5623">
        <f t="shared" si="90"/>
        <v>-0.27932636469221828</v>
      </c>
      <c r="E5623" s="171">
        <v>-1.4297061159650494E-2</v>
      </c>
    </row>
    <row r="5624" spans="2:5">
      <c r="B5624" t="s">
        <v>2386</v>
      </c>
      <c r="C5624">
        <v>17.22</v>
      </c>
      <c r="D5624">
        <f t="shared" si="90"/>
        <v>-0.89353283046865339</v>
      </c>
      <c r="E5624" s="171">
        <v>-1.4310246136233544E-2</v>
      </c>
    </row>
    <row r="5625" spans="2:5">
      <c r="B5625" t="s">
        <v>638</v>
      </c>
      <c r="C5625">
        <v>161.74</v>
      </c>
      <c r="D5625">
        <f t="shared" si="90"/>
        <v>8.4034883720930242</v>
      </c>
      <c r="E5625" s="171">
        <v>-1.4321408982875216E-2</v>
      </c>
    </row>
    <row r="5626" spans="2:5">
      <c r="B5626" t="s">
        <v>4499</v>
      </c>
      <c r="C5626">
        <v>17.2</v>
      </c>
      <c r="D5626">
        <f t="shared" si="90"/>
        <v>-0.89535166707228042</v>
      </c>
      <c r="E5626" s="171">
        <v>-1.4326647564469915E-2</v>
      </c>
    </row>
    <row r="5627" spans="2:5">
      <c r="B5627" t="s">
        <v>530</v>
      </c>
      <c r="C5627">
        <v>164.36</v>
      </c>
      <c r="D5627">
        <f t="shared" si="90"/>
        <v>78.786407766990294</v>
      </c>
      <c r="E5627" s="171">
        <v>-1.4332833583208315E-2</v>
      </c>
    </row>
    <row r="5628" spans="2:5">
      <c r="B5628" t="s">
        <v>7561</v>
      </c>
      <c r="C5628">
        <v>2.06</v>
      </c>
      <c r="D5628">
        <f t="shared" si="90"/>
        <v>-0.87988338192419824</v>
      </c>
      <c r="E5628" s="171">
        <v>-1.435406698564584E-2</v>
      </c>
    </row>
    <row r="5629" spans="2:5">
      <c r="B5629" t="s">
        <v>3808</v>
      </c>
      <c r="C5629">
        <v>17.149999999999999</v>
      </c>
      <c r="D5629">
        <f t="shared" si="90"/>
        <v>-0.21867881548974946</v>
      </c>
      <c r="E5629" s="171">
        <v>-1.4367816091954025E-2</v>
      </c>
    </row>
    <row r="5630" spans="2:5">
      <c r="B5630" t="s">
        <v>2009</v>
      </c>
      <c r="C5630">
        <v>21.95</v>
      </c>
      <c r="D5630">
        <f t="shared" si="90"/>
        <v>0.3335358444714458</v>
      </c>
      <c r="E5630" s="171">
        <v>-1.4369106421194445E-2</v>
      </c>
    </row>
    <row r="5631" spans="2:5">
      <c r="B5631" t="s">
        <v>1531</v>
      </c>
      <c r="C5631">
        <v>16.46</v>
      </c>
      <c r="D5631">
        <f t="shared" si="90"/>
        <v>11.014598540145984</v>
      </c>
      <c r="E5631" s="171">
        <v>-1.4371257485029846E-2</v>
      </c>
    </row>
    <row r="5632" spans="2:5">
      <c r="B5632" t="s">
        <v>6133</v>
      </c>
      <c r="C5632">
        <v>1.37</v>
      </c>
      <c r="D5632">
        <f t="shared" si="90"/>
        <v>0</v>
      </c>
      <c r="E5632" s="171">
        <v>-1.4388489208632947E-2</v>
      </c>
    </row>
    <row r="5633" spans="2:5">
      <c r="B5633" t="s">
        <v>6920</v>
      </c>
      <c r="C5633">
        <v>1.37</v>
      </c>
      <c r="D5633">
        <f t="shared" si="90"/>
        <v>-0.33170731707317064</v>
      </c>
      <c r="E5633" s="171">
        <v>-1.4388489208632947E-2</v>
      </c>
    </row>
    <row r="5634" spans="2:5">
      <c r="B5634" t="s">
        <v>7524</v>
      </c>
      <c r="C5634">
        <v>2.0499999999999998</v>
      </c>
      <c r="D5634">
        <f t="shared" si="90"/>
        <v>-0.24908424908424914</v>
      </c>
      <c r="E5634" s="171">
        <v>-1.4423076923077042E-2</v>
      </c>
    </row>
    <row r="5635" spans="2:5">
      <c r="B5635" t="s">
        <v>7664</v>
      </c>
      <c r="C5635">
        <v>2.73</v>
      </c>
      <c r="D5635">
        <f t="shared" ref="D5635:D5698" si="91">(C5635-C5636)/C5636</f>
        <v>-0.79970652971386647</v>
      </c>
      <c r="E5635" s="171">
        <v>-1.4440433212996403E-2</v>
      </c>
    </row>
    <row r="5636" spans="2:5">
      <c r="B5636" t="s">
        <v>4314</v>
      </c>
      <c r="C5636">
        <v>13.63</v>
      </c>
      <c r="D5636">
        <f t="shared" si="91"/>
        <v>0.25045871559633032</v>
      </c>
      <c r="E5636" s="171">
        <v>-1.4461315979754107E-2</v>
      </c>
    </row>
    <row r="5637" spans="2:5">
      <c r="B5637" t="s">
        <v>3374</v>
      </c>
      <c r="C5637">
        <v>10.9</v>
      </c>
      <c r="D5637">
        <f t="shared" si="91"/>
        <v>7.0147058823529411</v>
      </c>
      <c r="E5637" s="171">
        <v>-1.4466546112115744E-2</v>
      </c>
    </row>
    <row r="5638" spans="2:5">
      <c r="B5638" t="s">
        <v>6165</v>
      </c>
      <c r="C5638">
        <v>1.36</v>
      </c>
      <c r="D5638">
        <f t="shared" si="91"/>
        <v>-0.33333333333333331</v>
      </c>
      <c r="E5638" s="171">
        <v>-1.4492753623188259E-2</v>
      </c>
    </row>
    <row r="5639" spans="2:5">
      <c r="B5639" t="s">
        <v>7527</v>
      </c>
      <c r="C5639">
        <v>2.04</v>
      </c>
      <c r="D5639">
        <f t="shared" si="91"/>
        <v>-0.85694249649368859</v>
      </c>
      <c r="E5639" s="171">
        <v>-1.4492753623188312E-2</v>
      </c>
    </row>
    <row r="5640" spans="2:5">
      <c r="B5640" t="s">
        <v>1758</v>
      </c>
      <c r="C5640">
        <v>14.26</v>
      </c>
      <c r="D5640">
        <f t="shared" si="91"/>
        <v>-0.90531208499335991</v>
      </c>
      <c r="E5640" s="171">
        <v>-1.4512785072563983E-2</v>
      </c>
    </row>
    <row r="5641" spans="2:5">
      <c r="B5641" t="s">
        <v>542</v>
      </c>
      <c r="C5641">
        <v>150.6</v>
      </c>
      <c r="D5641">
        <f t="shared" si="91"/>
        <v>5.7412712623097581</v>
      </c>
      <c r="E5641" s="171">
        <v>-1.4526894385551622E-2</v>
      </c>
    </row>
    <row r="5642" spans="2:5">
      <c r="B5642" t="s">
        <v>2088</v>
      </c>
      <c r="C5642">
        <v>22.34</v>
      </c>
      <c r="D5642">
        <f t="shared" si="91"/>
        <v>0.26931818181818173</v>
      </c>
      <c r="E5642" s="171">
        <v>-1.4556682840758792E-2</v>
      </c>
    </row>
    <row r="5643" spans="2:5">
      <c r="B5643" t="s">
        <v>2379</v>
      </c>
      <c r="C5643">
        <v>17.600000000000001</v>
      </c>
      <c r="D5643">
        <f t="shared" si="91"/>
        <v>0.3685847589424574</v>
      </c>
      <c r="E5643" s="171">
        <v>-1.4557670772676262E-2</v>
      </c>
    </row>
    <row r="5644" spans="2:5">
      <c r="B5644" t="s">
        <v>3406</v>
      </c>
      <c r="C5644">
        <v>12.86</v>
      </c>
      <c r="D5644">
        <f t="shared" si="91"/>
        <v>-0.91877210712481039</v>
      </c>
      <c r="E5644" s="171">
        <v>-1.4559386973180174E-2</v>
      </c>
    </row>
    <row r="5645" spans="2:5">
      <c r="B5645" t="s">
        <v>525</v>
      </c>
      <c r="C5645">
        <v>158.32</v>
      </c>
      <c r="D5645">
        <f t="shared" si="91"/>
        <v>9.1879021879021892</v>
      </c>
      <c r="E5645" s="171">
        <v>-1.4564919706211897E-2</v>
      </c>
    </row>
    <row r="5646" spans="2:5">
      <c r="B5646" t="s">
        <v>3751</v>
      </c>
      <c r="C5646">
        <v>15.54</v>
      </c>
      <c r="D5646">
        <f t="shared" si="91"/>
        <v>0.43755781683626255</v>
      </c>
      <c r="E5646" s="171">
        <v>-1.458465440710212E-2</v>
      </c>
    </row>
    <row r="5647" spans="2:5">
      <c r="B5647" t="s">
        <v>3677</v>
      </c>
      <c r="C5647">
        <v>10.81</v>
      </c>
      <c r="D5647">
        <f t="shared" si="91"/>
        <v>-5.8362369337979086E-2</v>
      </c>
      <c r="E5647" s="171">
        <v>-1.4585232452142218E-2</v>
      </c>
    </row>
    <row r="5648" spans="2:5">
      <c r="B5648" t="s">
        <v>2579</v>
      </c>
      <c r="C5648">
        <v>11.48</v>
      </c>
      <c r="D5648">
        <f t="shared" si="91"/>
        <v>7.503703703703704</v>
      </c>
      <c r="E5648" s="171">
        <v>-1.4592274678111581E-2</v>
      </c>
    </row>
    <row r="5649" spans="2:5">
      <c r="B5649" t="s">
        <v>6617</v>
      </c>
      <c r="C5649">
        <v>1.35</v>
      </c>
      <c r="D5649">
        <f t="shared" si="91"/>
        <v>-0.99013734658094688</v>
      </c>
      <c r="E5649" s="171">
        <v>-1.4598540145985413E-2</v>
      </c>
    </row>
    <row r="5650" spans="2:5">
      <c r="B5650" t="s">
        <v>473</v>
      </c>
      <c r="C5650">
        <v>136.88</v>
      </c>
      <c r="D5650">
        <f t="shared" si="91"/>
        <v>14.625570776255708</v>
      </c>
      <c r="E5650" s="171">
        <v>-1.4613778705636751E-2</v>
      </c>
    </row>
    <row r="5651" spans="2:5">
      <c r="B5651" t="s">
        <v>5189</v>
      </c>
      <c r="C5651">
        <v>8.76</v>
      </c>
      <c r="D5651">
        <f t="shared" si="91"/>
        <v>-0.61730013106159898</v>
      </c>
      <c r="E5651" s="171">
        <v>-1.4623172103487151E-2</v>
      </c>
    </row>
    <row r="5652" spans="2:5">
      <c r="B5652" t="s">
        <v>2111</v>
      </c>
      <c r="C5652">
        <v>22.89</v>
      </c>
      <c r="D5652">
        <f t="shared" si="91"/>
        <v>1.2685827552031717</v>
      </c>
      <c r="E5652" s="171">
        <v>-1.4636246233318977E-2</v>
      </c>
    </row>
    <row r="5653" spans="2:5">
      <c r="B5653" t="s">
        <v>4893</v>
      </c>
      <c r="C5653">
        <v>10.09</v>
      </c>
      <c r="D5653">
        <f t="shared" si="91"/>
        <v>-0.34607906675307842</v>
      </c>
      <c r="E5653" s="171">
        <v>-1.4648437500000035E-2</v>
      </c>
    </row>
    <row r="5654" spans="2:5">
      <c r="B5654" t="s">
        <v>2983</v>
      </c>
      <c r="C5654">
        <v>15.43</v>
      </c>
      <c r="D5654">
        <f t="shared" si="91"/>
        <v>10.514925373134327</v>
      </c>
      <c r="E5654" s="171">
        <v>-1.4687100893997473E-2</v>
      </c>
    </row>
    <row r="5655" spans="2:5">
      <c r="B5655" t="s">
        <v>6164</v>
      </c>
      <c r="C5655">
        <v>1.34</v>
      </c>
      <c r="D5655">
        <f t="shared" si="91"/>
        <v>-0.3333333333333332</v>
      </c>
      <c r="E5655" s="171">
        <v>-1.4705882352941188E-2</v>
      </c>
    </row>
    <row r="5656" spans="2:5">
      <c r="B5656" t="s">
        <v>6059</v>
      </c>
      <c r="C5656">
        <v>2.0099999999999998</v>
      </c>
      <c r="D5656">
        <f t="shared" si="91"/>
        <v>-0.82321899736147763</v>
      </c>
      <c r="E5656" s="171">
        <v>-1.4705882352941298E-2</v>
      </c>
    </row>
    <row r="5657" spans="2:5">
      <c r="B5657" t="s">
        <v>3376</v>
      </c>
      <c r="C5657">
        <v>11.37</v>
      </c>
      <c r="D5657">
        <f t="shared" si="91"/>
        <v>3.2584269662921348</v>
      </c>
      <c r="E5657" s="171">
        <v>-1.4731369150779891E-2</v>
      </c>
    </row>
    <row r="5658" spans="2:5">
      <c r="B5658" t="s">
        <v>7357</v>
      </c>
      <c r="C5658">
        <v>2.67</v>
      </c>
      <c r="D5658">
        <f t="shared" si="91"/>
        <v>-0.73326673326673331</v>
      </c>
      <c r="E5658" s="171">
        <v>-1.4760147601476028E-2</v>
      </c>
    </row>
    <row r="5659" spans="2:5">
      <c r="B5659" t="s">
        <v>3255</v>
      </c>
      <c r="C5659">
        <v>10.01</v>
      </c>
      <c r="D5659">
        <f t="shared" si="91"/>
        <v>0.15455594002306802</v>
      </c>
      <c r="E5659" s="171">
        <v>-1.476377952755909E-2</v>
      </c>
    </row>
    <row r="5660" spans="2:5">
      <c r="B5660" t="s">
        <v>2736</v>
      </c>
      <c r="C5660">
        <v>8.67</v>
      </c>
      <c r="D5660">
        <f t="shared" si="91"/>
        <v>3.335</v>
      </c>
      <c r="E5660" s="171">
        <v>-1.4772727272727361E-2</v>
      </c>
    </row>
    <row r="5661" spans="2:5">
      <c r="B5661" t="s">
        <v>7426</v>
      </c>
      <c r="C5661">
        <v>2</v>
      </c>
      <c r="D5661">
        <f t="shared" si="91"/>
        <v>-0.9</v>
      </c>
      <c r="E5661" s="171">
        <v>-1.4778325123152615E-2</v>
      </c>
    </row>
    <row r="5662" spans="2:5">
      <c r="B5662" t="s">
        <v>1969</v>
      </c>
      <c r="C5662">
        <v>20</v>
      </c>
      <c r="D5662">
        <f t="shared" si="91"/>
        <v>0.5810276679841897</v>
      </c>
      <c r="E5662" s="171">
        <v>-1.4778325123152743E-2</v>
      </c>
    </row>
    <row r="5663" spans="2:5">
      <c r="B5663" t="s">
        <v>3582</v>
      </c>
      <c r="C5663">
        <v>12.65</v>
      </c>
      <c r="D5663">
        <f t="shared" si="91"/>
        <v>8.5112781954887211</v>
      </c>
      <c r="E5663" s="171">
        <v>-1.4797507788161956E-2</v>
      </c>
    </row>
    <row r="5664" spans="2:5">
      <c r="B5664" t="s">
        <v>6648</v>
      </c>
      <c r="C5664">
        <v>1.33</v>
      </c>
      <c r="D5664">
        <f t="shared" si="91"/>
        <v>0</v>
      </c>
      <c r="E5664" s="171">
        <v>-1.4814814814814828E-2</v>
      </c>
    </row>
    <row r="5665" spans="2:5">
      <c r="B5665" t="s">
        <v>6915</v>
      </c>
      <c r="C5665">
        <v>1.33</v>
      </c>
      <c r="D5665">
        <f t="shared" si="91"/>
        <v>-0.91301504251144538</v>
      </c>
      <c r="E5665" s="171">
        <v>-1.4814814814814828E-2</v>
      </c>
    </row>
    <row r="5666" spans="2:5">
      <c r="B5666" t="s">
        <v>2461</v>
      </c>
      <c r="C5666">
        <v>15.29</v>
      </c>
      <c r="D5666">
        <f t="shared" si="91"/>
        <v>-0.14723926380368102</v>
      </c>
      <c r="E5666" s="171">
        <v>-1.4819587628866007E-2</v>
      </c>
    </row>
    <row r="5667" spans="2:5">
      <c r="B5667" t="s">
        <v>2344</v>
      </c>
      <c r="C5667">
        <v>17.93</v>
      </c>
      <c r="D5667">
        <f t="shared" si="91"/>
        <v>0.12554927809165098</v>
      </c>
      <c r="E5667" s="171">
        <v>-1.4835164835164812E-2</v>
      </c>
    </row>
    <row r="5668" spans="2:5">
      <c r="B5668" t="s">
        <v>4011</v>
      </c>
      <c r="C5668">
        <v>15.93</v>
      </c>
      <c r="D5668">
        <f t="shared" si="91"/>
        <v>0.26328310864393339</v>
      </c>
      <c r="E5668" s="171">
        <v>-1.4842300556586393E-2</v>
      </c>
    </row>
    <row r="5669" spans="2:5">
      <c r="B5669" t="s">
        <v>2551</v>
      </c>
      <c r="C5669">
        <v>12.61</v>
      </c>
      <c r="D5669">
        <f t="shared" si="91"/>
        <v>-4.9736247174076875E-2</v>
      </c>
      <c r="E5669" s="171">
        <v>-1.48437500000001E-2</v>
      </c>
    </row>
    <row r="5670" spans="2:5">
      <c r="B5670" t="s">
        <v>1585</v>
      </c>
      <c r="C5670">
        <v>13.27</v>
      </c>
      <c r="D5670">
        <f t="shared" si="91"/>
        <v>5.6683417085427132</v>
      </c>
      <c r="E5670" s="171">
        <v>-1.4847809948032744E-2</v>
      </c>
    </row>
    <row r="5671" spans="2:5">
      <c r="B5671" t="s">
        <v>6839</v>
      </c>
      <c r="C5671">
        <v>1.99</v>
      </c>
      <c r="D5671">
        <f t="shared" si="91"/>
        <v>0</v>
      </c>
      <c r="E5671" s="171">
        <v>-1.4851485148514865E-2</v>
      </c>
    </row>
    <row r="5672" spans="2:5">
      <c r="B5672" t="s">
        <v>7157</v>
      </c>
      <c r="C5672">
        <v>1.99</v>
      </c>
      <c r="D5672">
        <f t="shared" si="91"/>
        <v>-0.82342502218278613</v>
      </c>
      <c r="E5672" s="171">
        <v>-1.4851485148514865E-2</v>
      </c>
    </row>
    <row r="5673" spans="2:5">
      <c r="B5673" t="s">
        <v>2632</v>
      </c>
      <c r="C5673">
        <v>11.27</v>
      </c>
      <c r="D5673">
        <f t="shared" si="91"/>
        <v>-0.10484511517077047</v>
      </c>
      <c r="E5673" s="171">
        <v>-1.4860139860139855E-2</v>
      </c>
    </row>
    <row r="5674" spans="2:5">
      <c r="B5674" t="s">
        <v>3570</v>
      </c>
      <c r="C5674">
        <v>12.59</v>
      </c>
      <c r="D5674">
        <f t="shared" si="91"/>
        <v>0.58364779874213835</v>
      </c>
      <c r="E5674" s="171">
        <v>-1.4866979655712011E-2</v>
      </c>
    </row>
    <row r="5675" spans="2:5">
      <c r="B5675" t="s">
        <v>2773</v>
      </c>
      <c r="C5675">
        <v>7.95</v>
      </c>
      <c r="D5675">
        <f t="shared" si="91"/>
        <v>-0.93870470316114107</v>
      </c>
      <c r="E5675" s="171">
        <v>-1.4869888475836444E-2</v>
      </c>
    </row>
    <row r="5676" spans="2:5">
      <c r="B5676" t="s">
        <v>457</v>
      </c>
      <c r="C5676">
        <v>129.69999999999999</v>
      </c>
      <c r="D5676">
        <f t="shared" si="91"/>
        <v>9.8900083963056247</v>
      </c>
      <c r="E5676" s="171">
        <v>-1.4886829712896916E-2</v>
      </c>
    </row>
    <row r="5677" spans="2:5">
      <c r="B5677" t="s">
        <v>4923</v>
      </c>
      <c r="C5677">
        <v>11.91</v>
      </c>
      <c r="D5677">
        <f t="shared" si="91"/>
        <v>1.5723542116630671</v>
      </c>
      <c r="E5677" s="171">
        <v>-1.4888337468982608E-2</v>
      </c>
    </row>
    <row r="5678" spans="2:5">
      <c r="B5678" t="s">
        <v>5538</v>
      </c>
      <c r="C5678">
        <v>4.63</v>
      </c>
      <c r="D5678">
        <f t="shared" si="91"/>
        <v>-0.77403611517813575</v>
      </c>
      <c r="E5678" s="171">
        <v>-1.4893617021276655E-2</v>
      </c>
    </row>
    <row r="5679" spans="2:5">
      <c r="B5679" t="s">
        <v>1869</v>
      </c>
      <c r="C5679">
        <v>20.49</v>
      </c>
      <c r="D5679">
        <f t="shared" si="91"/>
        <v>-0.18333997608609012</v>
      </c>
      <c r="E5679" s="171">
        <v>-1.4903846153846262E-2</v>
      </c>
    </row>
    <row r="5680" spans="2:5">
      <c r="B5680" t="s">
        <v>4670</v>
      </c>
      <c r="C5680">
        <v>25.09</v>
      </c>
      <c r="D5680">
        <f t="shared" si="91"/>
        <v>11.671717171717171</v>
      </c>
      <c r="E5680" s="171">
        <v>-1.4919513152728662E-2</v>
      </c>
    </row>
    <row r="5681" spans="2:5">
      <c r="B5681" t="s">
        <v>7500</v>
      </c>
      <c r="C5681">
        <v>1.98</v>
      </c>
      <c r="D5681">
        <f t="shared" si="91"/>
        <v>-0.91398783666377059</v>
      </c>
      <c r="E5681" s="171">
        <v>-1.4925373134328263E-2</v>
      </c>
    </row>
    <row r="5682" spans="2:5">
      <c r="B5682" t="s">
        <v>2122</v>
      </c>
      <c r="C5682">
        <v>23.02</v>
      </c>
      <c r="D5682">
        <f t="shared" si="91"/>
        <v>0.29690140845070417</v>
      </c>
      <c r="E5682" s="171">
        <v>-1.4976465554129285E-2</v>
      </c>
    </row>
    <row r="5683" spans="2:5">
      <c r="B5683" t="s">
        <v>1678</v>
      </c>
      <c r="C5683">
        <v>17.75</v>
      </c>
      <c r="D5683">
        <f t="shared" si="91"/>
        <v>0.92934782608695665</v>
      </c>
      <c r="E5683" s="171">
        <v>-1.4983351831298534E-2</v>
      </c>
    </row>
    <row r="5684" spans="2:5">
      <c r="B5684" t="s">
        <v>3264</v>
      </c>
      <c r="C5684">
        <v>9.1999999999999993</v>
      </c>
      <c r="D5684">
        <f t="shared" si="91"/>
        <v>0</v>
      </c>
      <c r="E5684" s="171">
        <v>-1.4989293361884429E-2</v>
      </c>
    </row>
    <row r="5685" spans="2:5">
      <c r="B5685" t="s">
        <v>4856</v>
      </c>
      <c r="C5685">
        <v>9.1999999999999993</v>
      </c>
      <c r="D5685">
        <f t="shared" si="91"/>
        <v>-0.41661382371591632</v>
      </c>
      <c r="E5685" s="171">
        <v>-1.4989293361884429E-2</v>
      </c>
    </row>
    <row r="5686" spans="2:5">
      <c r="B5686" t="s">
        <v>1742</v>
      </c>
      <c r="C5686">
        <v>15.77</v>
      </c>
      <c r="D5686">
        <f t="shared" si="91"/>
        <v>9.1349480968858157E-2</v>
      </c>
      <c r="E5686" s="171">
        <v>-1.49906308557153E-2</v>
      </c>
    </row>
    <row r="5687" spans="2:5">
      <c r="B5687" t="s">
        <v>4058</v>
      </c>
      <c r="C5687">
        <v>14.45</v>
      </c>
      <c r="D5687">
        <f t="shared" si="91"/>
        <v>6.3350253807106593</v>
      </c>
      <c r="E5687" s="171">
        <v>-1.4996591683708291E-2</v>
      </c>
    </row>
    <row r="5688" spans="2:5">
      <c r="B5688" t="s">
        <v>7425</v>
      </c>
      <c r="C5688">
        <v>1.97</v>
      </c>
      <c r="D5688">
        <f t="shared" si="91"/>
        <v>0.50381679389312972</v>
      </c>
      <c r="E5688" s="171">
        <v>-1.5000000000000013E-2</v>
      </c>
    </row>
    <row r="5689" spans="2:5">
      <c r="B5689" t="s">
        <v>6914</v>
      </c>
      <c r="C5689">
        <v>1.31</v>
      </c>
      <c r="D5689">
        <f t="shared" si="91"/>
        <v>-0.84588235294117642</v>
      </c>
      <c r="E5689" s="171">
        <v>-1.5037593984962419E-2</v>
      </c>
    </row>
    <row r="5690" spans="2:5">
      <c r="B5690" t="s">
        <v>5272</v>
      </c>
      <c r="C5690">
        <v>8.5</v>
      </c>
      <c r="D5690">
        <f t="shared" si="91"/>
        <v>-0.38091769847050255</v>
      </c>
      <c r="E5690" s="171">
        <v>-1.5063731170336126E-2</v>
      </c>
    </row>
    <row r="5691" spans="2:5">
      <c r="B5691" t="s">
        <v>3193</v>
      </c>
      <c r="C5691">
        <v>13.73</v>
      </c>
      <c r="D5691">
        <f t="shared" si="91"/>
        <v>1.6252390057361374</v>
      </c>
      <c r="E5691" s="171">
        <v>-1.5064562410329919E-2</v>
      </c>
    </row>
    <row r="5692" spans="2:5">
      <c r="B5692" t="s">
        <v>5701</v>
      </c>
      <c r="C5692">
        <v>5.23</v>
      </c>
      <c r="D5692">
        <f t="shared" si="91"/>
        <v>-0.11054421768707474</v>
      </c>
      <c r="E5692" s="171">
        <v>-1.5065913370997963E-2</v>
      </c>
    </row>
    <row r="5693" spans="2:5">
      <c r="B5693" t="s">
        <v>5674</v>
      </c>
      <c r="C5693">
        <v>5.88</v>
      </c>
      <c r="D5693">
        <f t="shared" si="91"/>
        <v>2</v>
      </c>
      <c r="E5693" s="171">
        <v>-1.5075376884422087E-2</v>
      </c>
    </row>
    <row r="5694" spans="2:5">
      <c r="B5694" t="s">
        <v>5870</v>
      </c>
      <c r="C5694">
        <v>1.96</v>
      </c>
      <c r="D5694">
        <f t="shared" si="91"/>
        <v>0</v>
      </c>
      <c r="E5694" s="171">
        <v>-1.5075376884422124E-2</v>
      </c>
    </row>
    <row r="5695" spans="2:5">
      <c r="B5695" t="s">
        <v>5940</v>
      </c>
      <c r="C5695">
        <v>1.96</v>
      </c>
      <c r="D5695">
        <f t="shared" si="91"/>
        <v>0</v>
      </c>
      <c r="E5695" s="171">
        <v>-1.5075376884422124E-2</v>
      </c>
    </row>
    <row r="5696" spans="2:5">
      <c r="B5696" t="s">
        <v>7738</v>
      </c>
      <c r="C5696">
        <v>1.96</v>
      </c>
      <c r="D5696">
        <f t="shared" si="91"/>
        <v>-0.89283761618370694</v>
      </c>
      <c r="E5696" s="171">
        <v>-1.5075376884422124E-2</v>
      </c>
    </row>
    <row r="5697" spans="2:5">
      <c r="B5697" t="s">
        <v>2328</v>
      </c>
      <c r="C5697">
        <v>18.29</v>
      </c>
      <c r="D5697">
        <f t="shared" si="91"/>
        <v>0.16943734015345258</v>
      </c>
      <c r="E5697" s="171">
        <v>-1.5078082929456173E-2</v>
      </c>
    </row>
    <row r="5698" spans="2:5">
      <c r="B5698" t="s">
        <v>4236</v>
      </c>
      <c r="C5698">
        <v>15.64</v>
      </c>
      <c r="D5698">
        <f t="shared" si="91"/>
        <v>0.84651711924439188</v>
      </c>
      <c r="E5698" s="171">
        <v>-1.5113350125944598E-2</v>
      </c>
    </row>
    <row r="5699" spans="2:5">
      <c r="B5699" t="s">
        <v>2712</v>
      </c>
      <c r="C5699">
        <v>8.4700000000000006</v>
      </c>
      <c r="D5699">
        <f t="shared" ref="D5699:D5762" si="92">(C5699-C5700)/C5700</f>
        <v>-0.40851955307262566</v>
      </c>
      <c r="E5699" s="171">
        <v>-1.5116279069767327E-2</v>
      </c>
    </row>
    <row r="5700" spans="2:5">
      <c r="B5700" t="s">
        <v>3609</v>
      </c>
      <c r="C5700">
        <v>14.32</v>
      </c>
      <c r="D5700">
        <f t="shared" si="92"/>
        <v>1.3986013986013687E-3</v>
      </c>
      <c r="E5700" s="171">
        <v>-1.5130674002750954E-2</v>
      </c>
    </row>
    <row r="5701" spans="2:5">
      <c r="B5701" t="s">
        <v>4760</v>
      </c>
      <c r="C5701">
        <v>14.3</v>
      </c>
      <c r="D5701">
        <f t="shared" si="92"/>
        <v>10</v>
      </c>
      <c r="E5701" s="171">
        <v>-1.5151515151515074E-2</v>
      </c>
    </row>
    <row r="5702" spans="2:5">
      <c r="B5702" t="s">
        <v>6169</v>
      </c>
      <c r="C5702">
        <v>1.3</v>
      </c>
      <c r="D5702">
        <f t="shared" si="92"/>
        <v>-0.33333333333333331</v>
      </c>
      <c r="E5702" s="171">
        <v>-1.5151515151515164E-2</v>
      </c>
    </row>
    <row r="5703" spans="2:5">
      <c r="B5703" t="s">
        <v>6343</v>
      </c>
      <c r="C5703">
        <v>1.95</v>
      </c>
      <c r="D5703">
        <f t="shared" si="92"/>
        <v>-0.92660895747083183</v>
      </c>
      <c r="E5703" s="171">
        <v>-1.5151515151515166E-2</v>
      </c>
    </row>
    <row r="5704" spans="2:5">
      <c r="B5704" t="s">
        <v>2166</v>
      </c>
      <c r="C5704">
        <v>26.57</v>
      </c>
      <c r="D5704">
        <f t="shared" si="92"/>
        <v>3.1003086419753085</v>
      </c>
      <c r="E5704" s="171">
        <v>-1.5196441808747225E-2</v>
      </c>
    </row>
    <row r="5705" spans="2:5">
      <c r="B5705" t="s">
        <v>5618</v>
      </c>
      <c r="C5705">
        <v>6.48</v>
      </c>
      <c r="D5705">
        <f t="shared" si="92"/>
        <v>-0.62929061784897022</v>
      </c>
      <c r="E5705" s="171">
        <v>-1.5197568389057697E-2</v>
      </c>
    </row>
    <row r="5706" spans="2:5">
      <c r="B5706" t="s">
        <v>1677</v>
      </c>
      <c r="C5706">
        <v>17.48</v>
      </c>
      <c r="D5706">
        <f t="shared" si="92"/>
        <v>8.0103092783505154</v>
      </c>
      <c r="E5706" s="171">
        <v>-1.5211267605633778E-2</v>
      </c>
    </row>
    <row r="5707" spans="2:5">
      <c r="B5707" t="s">
        <v>5856</v>
      </c>
      <c r="C5707">
        <v>1.94</v>
      </c>
      <c r="D5707">
        <f t="shared" si="92"/>
        <v>-0.88882521489971344</v>
      </c>
      <c r="E5707" s="171">
        <v>-1.5228426395939101E-2</v>
      </c>
    </row>
    <row r="5708" spans="2:5">
      <c r="B5708" t="s">
        <v>3828</v>
      </c>
      <c r="C5708">
        <v>17.45</v>
      </c>
      <c r="D5708">
        <f t="shared" si="92"/>
        <v>12.527131782945736</v>
      </c>
      <c r="E5708" s="171">
        <v>-1.5237020316027064E-2</v>
      </c>
    </row>
    <row r="5709" spans="2:5">
      <c r="B5709" t="s">
        <v>6866</v>
      </c>
      <c r="C5709">
        <v>1.29</v>
      </c>
      <c r="D5709">
        <f t="shared" si="92"/>
        <v>-0.49805447470817116</v>
      </c>
      <c r="E5709" s="171">
        <v>-1.5267175572519097E-2</v>
      </c>
    </row>
    <row r="5710" spans="2:5">
      <c r="B5710" t="s">
        <v>7722</v>
      </c>
      <c r="C5710">
        <v>2.57</v>
      </c>
      <c r="D5710">
        <f t="shared" si="92"/>
        <v>-0.55536332179930803</v>
      </c>
      <c r="E5710" s="171">
        <v>-1.5325670498084306E-2</v>
      </c>
    </row>
    <row r="5711" spans="2:5">
      <c r="B5711" t="s">
        <v>4389</v>
      </c>
      <c r="C5711">
        <v>5.78</v>
      </c>
      <c r="D5711">
        <f t="shared" si="92"/>
        <v>-0.71859785783836405</v>
      </c>
      <c r="E5711" s="171">
        <v>-1.5332197614991458E-2</v>
      </c>
    </row>
    <row r="5712" spans="2:5">
      <c r="B5712" t="s">
        <v>3926</v>
      </c>
      <c r="C5712">
        <v>20.54</v>
      </c>
      <c r="D5712">
        <f t="shared" si="92"/>
        <v>3.2679738562091429E-2</v>
      </c>
      <c r="E5712" s="171">
        <v>-1.5340364333652939E-2</v>
      </c>
    </row>
    <row r="5713" spans="2:5">
      <c r="B5713" t="s">
        <v>1698</v>
      </c>
      <c r="C5713">
        <v>19.89</v>
      </c>
      <c r="D5713">
        <f t="shared" si="92"/>
        <v>2.1029641185647425</v>
      </c>
      <c r="E5713" s="171">
        <v>-1.5346534653465284E-2</v>
      </c>
    </row>
    <row r="5714" spans="2:5">
      <c r="B5714" t="s">
        <v>4419</v>
      </c>
      <c r="C5714">
        <v>6.41</v>
      </c>
      <c r="D5714">
        <f t="shared" si="92"/>
        <v>-0.61524609843937572</v>
      </c>
      <c r="E5714" s="171">
        <v>-1.5360983102918533E-2</v>
      </c>
    </row>
    <row r="5715" spans="2:5">
      <c r="B5715" t="s">
        <v>2427</v>
      </c>
      <c r="C5715">
        <v>16.66</v>
      </c>
      <c r="D5715">
        <f t="shared" si="92"/>
        <v>0.626953125</v>
      </c>
      <c r="E5715" s="171">
        <v>-1.5366430260047373E-2</v>
      </c>
    </row>
    <row r="5716" spans="2:5">
      <c r="B5716" t="s">
        <v>4907</v>
      </c>
      <c r="C5716">
        <v>10.24</v>
      </c>
      <c r="D5716">
        <f t="shared" si="92"/>
        <v>7.0000000000000009</v>
      </c>
      <c r="E5716" s="171">
        <v>-1.5384615384615398E-2</v>
      </c>
    </row>
    <row r="5717" spans="2:5">
      <c r="B5717" t="s">
        <v>7082</v>
      </c>
      <c r="C5717">
        <v>1.28</v>
      </c>
      <c r="D5717">
        <f t="shared" si="92"/>
        <v>-0.90461997019374074</v>
      </c>
      <c r="E5717" s="171">
        <v>-1.5384615384615398E-2</v>
      </c>
    </row>
    <row r="5718" spans="2:5">
      <c r="B5718" t="s">
        <v>4792</v>
      </c>
      <c r="C5718">
        <v>13.42</v>
      </c>
      <c r="D5718">
        <f t="shared" si="92"/>
        <v>-0.70737025730484082</v>
      </c>
      <c r="E5718" s="171">
        <v>-1.5407190022010334E-2</v>
      </c>
    </row>
    <row r="5719" spans="2:5">
      <c r="B5719" t="s">
        <v>1353</v>
      </c>
      <c r="C5719">
        <v>45.86</v>
      </c>
      <c r="D5719">
        <f t="shared" si="92"/>
        <v>23.010471204188484</v>
      </c>
      <c r="E5719" s="171">
        <v>-1.5457277801631577E-2</v>
      </c>
    </row>
    <row r="5720" spans="2:5">
      <c r="B5720" t="s">
        <v>5877</v>
      </c>
      <c r="C5720">
        <v>1.91</v>
      </c>
      <c r="D5720">
        <f t="shared" si="92"/>
        <v>-0.84996072270227807</v>
      </c>
      <c r="E5720" s="171">
        <v>-1.546391752577321E-2</v>
      </c>
    </row>
    <row r="5721" spans="2:5">
      <c r="B5721" t="s">
        <v>4964</v>
      </c>
      <c r="C5721">
        <v>12.73</v>
      </c>
      <c r="D5721">
        <f t="shared" si="92"/>
        <v>-0.87940507768093967</v>
      </c>
      <c r="E5721" s="171">
        <v>-1.5467904098994532E-2</v>
      </c>
    </row>
    <row r="5722" spans="2:5">
      <c r="B5722" t="s">
        <v>980</v>
      </c>
      <c r="C5722">
        <v>105.56</v>
      </c>
      <c r="D5722">
        <f t="shared" si="92"/>
        <v>40.559055118110237</v>
      </c>
      <c r="E5722" s="171">
        <v>-1.5482186159298608E-2</v>
      </c>
    </row>
    <row r="5723" spans="2:5">
      <c r="B5723" t="s">
        <v>7447</v>
      </c>
      <c r="C5723">
        <v>2.54</v>
      </c>
      <c r="D5723">
        <f t="shared" si="92"/>
        <v>-0.78921161825726149</v>
      </c>
      <c r="E5723" s="171">
        <v>-1.5503875968992262E-2</v>
      </c>
    </row>
    <row r="5724" spans="2:5">
      <c r="B5724" t="s">
        <v>4951</v>
      </c>
      <c r="C5724">
        <v>12.05</v>
      </c>
      <c r="D5724">
        <f t="shared" si="92"/>
        <v>-0.1735253772290809</v>
      </c>
      <c r="E5724" s="171">
        <v>-1.5522875816993423E-2</v>
      </c>
    </row>
    <row r="5725" spans="2:5">
      <c r="B5725" t="s">
        <v>3626</v>
      </c>
      <c r="C5725">
        <v>14.58</v>
      </c>
      <c r="D5725">
        <f t="shared" si="92"/>
        <v>0.27782646801051708</v>
      </c>
      <c r="E5725" s="171">
        <v>-1.5530047265361271E-2</v>
      </c>
    </row>
    <row r="5726" spans="2:5">
      <c r="B5726" t="s">
        <v>2627</v>
      </c>
      <c r="C5726">
        <v>11.41</v>
      </c>
      <c r="D5726">
        <f t="shared" si="92"/>
        <v>5.0052631578947366</v>
      </c>
      <c r="E5726" s="171">
        <v>-1.5530629853321804E-2</v>
      </c>
    </row>
    <row r="5727" spans="2:5">
      <c r="B5727" t="s">
        <v>6045</v>
      </c>
      <c r="C5727">
        <v>1.9</v>
      </c>
      <c r="D5727">
        <f t="shared" si="92"/>
        <v>-0.9666315419740078</v>
      </c>
      <c r="E5727" s="171">
        <v>-1.5544041450777216E-2</v>
      </c>
    </row>
    <row r="5728" spans="2:5">
      <c r="B5728" t="s">
        <v>1145</v>
      </c>
      <c r="C5728">
        <v>56.94</v>
      </c>
      <c r="D5728">
        <f t="shared" si="92"/>
        <v>4.296744186046511</v>
      </c>
      <c r="E5728" s="171">
        <v>-1.5560165975103832E-2</v>
      </c>
    </row>
    <row r="5729" spans="2:5">
      <c r="B5729" t="s">
        <v>4325</v>
      </c>
      <c r="C5729">
        <v>10.75</v>
      </c>
      <c r="D5729">
        <f t="shared" si="92"/>
        <v>-0.87217598097502969</v>
      </c>
      <c r="E5729" s="171">
        <v>-1.5567765567765561E-2</v>
      </c>
    </row>
    <row r="5730" spans="2:5">
      <c r="B5730" t="s">
        <v>1082</v>
      </c>
      <c r="C5730">
        <v>84.1</v>
      </c>
      <c r="D5730">
        <f t="shared" si="92"/>
        <v>43.497354497354493</v>
      </c>
      <c r="E5730" s="171">
        <v>-1.5568301533419319E-2</v>
      </c>
    </row>
    <row r="5731" spans="2:5">
      <c r="B5731" t="s">
        <v>5838</v>
      </c>
      <c r="C5731">
        <v>1.89</v>
      </c>
      <c r="D5731">
        <f t="shared" si="92"/>
        <v>0</v>
      </c>
      <c r="E5731" s="171">
        <v>-1.5625000000000014E-2</v>
      </c>
    </row>
    <row r="5732" spans="2:5">
      <c r="B5732" t="s">
        <v>6694</v>
      </c>
      <c r="C5732">
        <v>1.89</v>
      </c>
      <c r="D5732">
        <f t="shared" si="92"/>
        <v>-0.4</v>
      </c>
      <c r="E5732" s="171">
        <v>-1.5625000000000014E-2</v>
      </c>
    </row>
    <row r="5733" spans="2:5">
      <c r="B5733" t="s">
        <v>7631</v>
      </c>
      <c r="C5733">
        <v>3.15</v>
      </c>
      <c r="D5733">
        <f t="shared" si="92"/>
        <v>-0.77256317689530685</v>
      </c>
      <c r="E5733" s="171">
        <v>-1.5625000000000083E-2</v>
      </c>
    </row>
    <row r="5734" spans="2:5">
      <c r="B5734" t="s">
        <v>3180</v>
      </c>
      <c r="C5734">
        <v>13.85</v>
      </c>
      <c r="D5734">
        <f t="shared" si="92"/>
        <v>-0.38743918620079609</v>
      </c>
      <c r="E5734" s="171">
        <v>-1.5636105188344039E-2</v>
      </c>
    </row>
    <row r="5735" spans="2:5">
      <c r="B5735" t="s">
        <v>2045</v>
      </c>
      <c r="C5735">
        <v>22.61</v>
      </c>
      <c r="D5735">
        <f t="shared" si="92"/>
        <v>0.80015923566878966</v>
      </c>
      <c r="E5735" s="171">
        <v>-1.5672616456247256E-2</v>
      </c>
    </row>
    <row r="5736" spans="2:5">
      <c r="B5736" t="s">
        <v>5024</v>
      </c>
      <c r="C5736">
        <v>12.56</v>
      </c>
      <c r="D5736">
        <f t="shared" si="92"/>
        <v>-0.41143392689784442</v>
      </c>
      <c r="E5736" s="171">
        <v>-1.5673981191222514E-2</v>
      </c>
    </row>
    <row r="5737" spans="2:5">
      <c r="B5737" t="s">
        <v>1885</v>
      </c>
      <c r="C5737">
        <v>21.34</v>
      </c>
      <c r="D5737">
        <f t="shared" si="92"/>
        <v>0.7003984063745019</v>
      </c>
      <c r="E5737" s="171">
        <v>-1.5682656826568258E-2</v>
      </c>
    </row>
    <row r="5738" spans="2:5">
      <c r="B5738" t="s">
        <v>3147</v>
      </c>
      <c r="C5738">
        <v>12.55</v>
      </c>
      <c r="D5738">
        <f t="shared" si="92"/>
        <v>-0.37499999999999989</v>
      </c>
      <c r="E5738" s="171">
        <v>-1.5686274509803866E-2</v>
      </c>
    </row>
    <row r="5739" spans="2:5">
      <c r="B5739" t="s">
        <v>1964</v>
      </c>
      <c r="C5739">
        <v>20.079999999999998</v>
      </c>
      <c r="D5739">
        <f t="shared" si="92"/>
        <v>0.1860602480803307</v>
      </c>
      <c r="E5739" s="171">
        <v>-1.5686274509803935E-2</v>
      </c>
    </row>
    <row r="5740" spans="2:5">
      <c r="B5740" t="s">
        <v>1730</v>
      </c>
      <c r="C5740">
        <v>16.93</v>
      </c>
      <c r="D5740">
        <f t="shared" si="92"/>
        <v>-0.84981814956089774</v>
      </c>
      <c r="E5740" s="171">
        <v>-1.5697674418604628E-2</v>
      </c>
    </row>
    <row r="5741" spans="2:5">
      <c r="B5741" t="s">
        <v>943</v>
      </c>
      <c r="C5741">
        <v>112.73</v>
      </c>
      <c r="D5741">
        <f t="shared" si="92"/>
        <v>7.5726235741444867</v>
      </c>
      <c r="E5741" s="171">
        <v>-1.5716406181786408E-2</v>
      </c>
    </row>
    <row r="5742" spans="2:5">
      <c r="B5742" t="s">
        <v>3207</v>
      </c>
      <c r="C5742">
        <v>13.15</v>
      </c>
      <c r="D5742">
        <f t="shared" si="92"/>
        <v>-0.24985738733599547</v>
      </c>
      <c r="E5742" s="171">
        <v>-1.571856287425143E-2</v>
      </c>
    </row>
    <row r="5743" spans="2:5">
      <c r="B5743" t="s">
        <v>2354</v>
      </c>
      <c r="C5743">
        <v>17.53</v>
      </c>
      <c r="D5743">
        <f t="shared" si="92"/>
        <v>-3.309431880860441E-2</v>
      </c>
      <c r="E5743" s="171">
        <v>-1.572150477259953E-2</v>
      </c>
    </row>
    <row r="5744" spans="2:5">
      <c r="B5744" t="s">
        <v>3833</v>
      </c>
      <c r="C5744">
        <v>18.13</v>
      </c>
      <c r="D5744">
        <f t="shared" si="92"/>
        <v>6.2519999999999998</v>
      </c>
      <c r="E5744" s="171">
        <v>-1.5743756786102209E-2</v>
      </c>
    </row>
    <row r="5745" spans="2:5">
      <c r="B5745" t="s">
        <v>7714</v>
      </c>
      <c r="C5745">
        <v>2.5</v>
      </c>
      <c r="D5745">
        <f t="shared" si="92"/>
        <v>-0.87086776859504134</v>
      </c>
      <c r="E5745" s="171">
        <v>-1.5748031496063006E-2</v>
      </c>
    </row>
    <row r="5746" spans="2:5">
      <c r="B5746" t="s">
        <v>3880</v>
      </c>
      <c r="C5746">
        <v>19.36</v>
      </c>
      <c r="D5746">
        <f t="shared" si="92"/>
        <v>0.34912891986062716</v>
      </c>
      <c r="E5746" s="171">
        <v>-1.5760040671072815E-2</v>
      </c>
    </row>
    <row r="5747" spans="2:5">
      <c r="B5747" t="s">
        <v>3744</v>
      </c>
      <c r="C5747">
        <v>14.35</v>
      </c>
      <c r="D5747">
        <f t="shared" si="92"/>
        <v>6.6737967914438503</v>
      </c>
      <c r="E5747" s="171">
        <v>-1.5775034293552842E-2</v>
      </c>
    </row>
    <row r="5748" spans="2:5">
      <c r="B5748" t="s">
        <v>6069</v>
      </c>
      <c r="C5748">
        <v>1.87</v>
      </c>
      <c r="D5748">
        <f t="shared" si="92"/>
        <v>-0.91887201735357915</v>
      </c>
      <c r="E5748" s="171">
        <v>-1.5789473684210423E-2</v>
      </c>
    </row>
    <row r="5749" spans="2:5">
      <c r="B5749" t="s">
        <v>2130</v>
      </c>
      <c r="C5749">
        <v>23.05</v>
      </c>
      <c r="D5749">
        <f t="shared" si="92"/>
        <v>0.3712076145151697</v>
      </c>
      <c r="E5749" s="171">
        <v>-1.5798462852263065E-2</v>
      </c>
    </row>
    <row r="5750" spans="2:5">
      <c r="B5750" t="s">
        <v>4496</v>
      </c>
      <c r="C5750">
        <v>16.809999999999999</v>
      </c>
      <c r="D5750">
        <f t="shared" si="92"/>
        <v>1.0778739184177997</v>
      </c>
      <c r="E5750" s="171">
        <v>-1.5807962529273981E-2</v>
      </c>
    </row>
    <row r="5751" spans="2:5">
      <c r="B5751" t="s">
        <v>3292</v>
      </c>
      <c r="C5751">
        <v>8.09</v>
      </c>
      <c r="D5751">
        <f t="shared" si="92"/>
        <v>-0.53479010925819437</v>
      </c>
      <c r="E5751" s="171">
        <v>-1.5815085158150947E-2</v>
      </c>
    </row>
    <row r="5752" spans="2:5">
      <c r="B5752" t="s">
        <v>3008</v>
      </c>
      <c r="C5752">
        <v>17.39</v>
      </c>
      <c r="D5752">
        <f t="shared" si="92"/>
        <v>-0.15087890625</v>
      </c>
      <c r="E5752" s="171">
        <v>-1.5846066779852921E-2</v>
      </c>
    </row>
    <row r="5753" spans="2:5">
      <c r="B5753" t="s">
        <v>1976</v>
      </c>
      <c r="C5753">
        <v>20.48</v>
      </c>
      <c r="D5753">
        <f t="shared" si="92"/>
        <v>0.57175748273215665</v>
      </c>
      <c r="E5753" s="171">
        <v>-1.5857760691974931E-2</v>
      </c>
    </row>
    <row r="5754" spans="2:5">
      <c r="B5754" t="s">
        <v>3493</v>
      </c>
      <c r="C5754">
        <v>13.03</v>
      </c>
      <c r="D5754">
        <f t="shared" si="92"/>
        <v>6.0053763440860211</v>
      </c>
      <c r="E5754" s="171">
        <v>-1.5861027190332392E-2</v>
      </c>
    </row>
    <row r="5755" spans="2:5">
      <c r="B5755" t="s">
        <v>6348</v>
      </c>
      <c r="C5755">
        <v>1.86</v>
      </c>
      <c r="D5755">
        <f t="shared" si="92"/>
        <v>0</v>
      </c>
      <c r="E5755" s="171">
        <v>-1.5873015873015772E-2</v>
      </c>
    </row>
    <row r="5756" spans="2:5">
      <c r="B5756" t="s">
        <v>7264</v>
      </c>
      <c r="C5756">
        <v>1.86</v>
      </c>
      <c r="D5756">
        <f t="shared" si="92"/>
        <v>0.50000000000000011</v>
      </c>
      <c r="E5756" s="171">
        <v>-1.5873015873015772E-2</v>
      </c>
    </row>
    <row r="5757" spans="2:5">
      <c r="B5757" t="s">
        <v>6517</v>
      </c>
      <c r="C5757">
        <v>1.24</v>
      </c>
      <c r="D5757">
        <f t="shared" si="92"/>
        <v>-0.5</v>
      </c>
      <c r="E5757" s="171">
        <v>-1.5873015873015886E-2</v>
      </c>
    </row>
    <row r="5758" spans="2:5">
      <c r="B5758" t="s">
        <v>7330</v>
      </c>
      <c r="C5758">
        <v>2.48</v>
      </c>
      <c r="D5758">
        <f t="shared" si="92"/>
        <v>-0.80952380952380953</v>
      </c>
      <c r="E5758" s="171">
        <v>-1.5873015873015886E-2</v>
      </c>
    </row>
    <row r="5759" spans="2:5">
      <c r="B5759" t="s">
        <v>3522</v>
      </c>
      <c r="C5759">
        <v>13.02</v>
      </c>
      <c r="D5759">
        <f t="shared" si="92"/>
        <v>-0.12323232323232323</v>
      </c>
      <c r="E5759" s="171">
        <v>-1.5873015873015938E-2</v>
      </c>
    </row>
    <row r="5760" spans="2:5">
      <c r="B5760" t="s">
        <v>2464</v>
      </c>
      <c r="C5760">
        <v>14.85</v>
      </c>
      <c r="D5760">
        <f t="shared" si="92"/>
        <v>0.14318706697459579</v>
      </c>
      <c r="E5760" s="171">
        <v>-1.5904572564612342E-2</v>
      </c>
    </row>
    <row r="5761" spans="2:5">
      <c r="B5761" t="s">
        <v>3410</v>
      </c>
      <c r="C5761">
        <v>12.99</v>
      </c>
      <c r="D5761">
        <f t="shared" si="92"/>
        <v>-0.48777602523659302</v>
      </c>
      <c r="E5761" s="171">
        <v>-1.5909090909090842E-2</v>
      </c>
    </row>
    <row r="5762" spans="2:5">
      <c r="B5762" t="s">
        <v>2232</v>
      </c>
      <c r="C5762">
        <v>25.36</v>
      </c>
      <c r="D5762">
        <f t="shared" si="92"/>
        <v>0.20761904761904759</v>
      </c>
      <c r="E5762" s="171">
        <v>-1.5909972836631748E-2</v>
      </c>
    </row>
    <row r="5763" spans="2:5">
      <c r="B5763" t="s">
        <v>1884</v>
      </c>
      <c r="C5763">
        <v>21</v>
      </c>
      <c r="D5763">
        <f t="shared" ref="D5763:D5826" si="93">(C5763-C5764)/C5764</f>
        <v>-0.14945321992709604</v>
      </c>
      <c r="E5763" s="171">
        <v>-1.5932521087160256E-2</v>
      </c>
    </row>
    <row r="5764" spans="2:5">
      <c r="B5764" t="s">
        <v>2163</v>
      </c>
      <c r="C5764">
        <v>24.69</v>
      </c>
      <c r="D5764">
        <f t="shared" si="93"/>
        <v>-0.80565176322418142</v>
      </c>
      <c r="E5764" s="171">
        <v>-1.5942606616181691E-2</v>
      </c>
    </row>
    <row r="5765" spans="2:5">
      <c r="B5765" t="s">
        <v>794</v>
      </c>
      <c r="C5765">
        <v>127.04</v>
      </c>
      <c r="D5765">
        <f t="shared" si="93"/>
        <v>0.243174478911831</v>
      </c>
      <c r="E5765" s="171">
        <v>-1.5956622773044059E-2</v>
      </c>
    </row>
    <row r="5766" spans="2:5">
      <c r="B5766" t="s">
        <v>969</v>
      </c>
      <c r="C5766">
        <v>102.19</v>
      </c>
      <c r="D5766">
        <f t="shared" si="93"/>
        <v>6.5472673559822754</v>
      </c>
      <c r="E5766" s="171">
        <v>-1.5984593163216144E-2</v>
      </c>
    </row>
    <row r="5767" spans="2:5">
      <c r="B5767" t="s">
        <v>1578</v>
      </c>
      <c r="C5767">
        <v>13.54</v>
      </c>
      <c r="D5767">
        <f t="shared" si="93"/>
        <v>0.10081300813008116</v>
      </c>
      <c r="E5767" s="171">
        <v>-1.5988372093023302E-2</v>
      </c>
    </row>
    <row r="5768" spans="2:5">
      <c r="B5768" t="s">
        <v>4954</v>
      </c>
      <c r="C5768">
        <v>12.3</v>
      </c>
      <c r="D5768">
        <f t="shared" si="93"/>
        <v>0.11111111111111115</v>
      </c>
      <c r="E5768" s="171">
        <v>-1.5999999999999945E-2</v>
      </c>
    </row>
    <row r="5769" spans="2:5">
      <c r="B5769" t="s">
        <v>5105</v>
      </c>
      <c r="C5769">
        <v>11.07</v>
      </c>
      <c r="D5769">
        <f t="shared" si="93"/>
        <v>2.0000000000000004</v>
      </c>
      <c r="E5769" s="171">
        <v>-1.5999999999999976E-2</v>
      </c>
    </row>
    <row r="5770" spans="2:5">
      <c r="B5770" t="s">
        <v>5745</v>
      </c>
      <c r="C5770">
        <v>3.69</v>
      </c>
      <c r="D5770">
        <f t="shared" si="93"/>
        <v>2</v>
      </c>
      <c r="E5770" s="171">
        <v>-1.6000000000000014E-2</v>
      </c>
    </row>
    <row r="5771" spans="2:5">
      <c r="B5771" t="s">
        <v>6199</v>
      </c>
      <c r="C5771">
        <v>1.23</v>
      </c>
      <c r="D5771">
        <f t="shared" si="93"/>
        <v>0</v>
      </c>
      <c r="E5771" s="171">
        <v>-1.6000000000000014E-2</v>
      </c>
    </row>
    <row r="5772" spans="2:5">
      <c r="B5772" t="s">
        <v>6207</v>
      </c>
      <c r="C5772">
        <v>1.23</v>
      </c>
      <c r="D5772">
        <f t="shared" si="93"/>
        <v>0</v>
      </c>
      <c r="E5772" s="171">
        <v>-1.6000000000000014E-2</v>
      </c>
    </row>
    <row r="5773" spans="2:5">
      <c r="B5773" t="s">
        <v>7077</v>
      </c>
      <c r="C5773">
        <v>1.23</v>
      </c>
      <c r="D5773">
        <f t="shared" si="93"/>
        <v>-0.9047250193648334</v>
      </c>
      <c r="E5773" s="171">
        <v>-1.6000000000000014E-2</v>
      </c>
    </row>
    <row r="5774" spans="2:5">
      <c r="B5774" t="s">
        <v>3175</v>
      </c>
      <c r="C5774">
        <v>12.91</v>
      </c>
      <c r="D5774">
        <f t="shared" si="93"/>
        <v>-0.41662901039313144</v>
      </c>
      <c r="E5774" s="171">
        <v>-1.6006097560975541E-2</v>
      </c>
    </row>
    <row r="5775" spans="2:5">
      <c r="B5775" t="s">
        <v>1994</v>
      </c>
      <c r="C5775">
        <v>22.13</v>
      </c>
      <c r="D5775">
        <f t="shared" si="93"/>
        <v>3.0018083182640138</v>
      </c>
      <c r="E5775" s="171">
        <v>-1.6007114273010204E-2</v>
      </c>
    </row>
    <row r="5776" spans="2:5">
      <c r="B5776" t="s">
        <v>5709</v>
      </c>
      <c r="C5776">
        <v>5.53</v>
      </c>
      <c r="D5776">
        <f t="shared" si="93"/>
        <v>2.0054347826086958</v>
      </c>
      <c r="E5776" s="171">
        <v>-1.6014234875444813E-2</v>
      </c>
    </row>
    <row r="5777" spans="2:5">
      <c r="B5777" t="s">
        <v>6728</v>
      </c>
      <c r="C5777">
        <v>1.84</v>
      </c>
      <c r="D5777">
        <f t="shared" si="93"/>
        <v>-0.86922530206112292</v>
      </c>
      <c r="E5777" s="171">
        <v>-1.6042780748663114E-2</v>
      </c>
    </row>
    <row r="5778" spans="2:5">
      <c r="B5778" t="s">
        <v>3181</v>
      </c>
      <c r="C5778">
        <v>14.07</v>
      </c>
      <c r="D5778">
        <f t="shared" si="93"/>
        <v>-0.30242935052057518</v>
      </c>
      <c r="E5778" s="171">
        <v>-1.6083916083916114E-2</v>
      </c>
    </row>
    <row r="5779" spans="2:5">
      <c r="B5779" t="s">
        <v>3916</v>
      </c>
      <c r="C5779">
        <v>20.170000000000002</v>
      </c>
      <c r="D5779">
        <f t="shared" si="93"/>
        <v>0.3200261780104714</v>
      </c>
      <c r="E5779" s="171">
        <v>-1.6097560975609673E-2</v>
      </c>
    </row>
    <row r="5780" spans="2:5">
      <c r="B5780" t="s">
        <v>4077</v>
      </c>
      <c r="C5780">
        <v>15.28</v>
      </c>
      <c r="D5780">
        <f t="shared" si="93"/>
        <v>4.3715846994535436E-2</v>
      </c>
      <c r="E5780" s="171">
        <v>-1.6097875080489377E-2</v>
      </c>
    </row>
    <row r="5781" spans="2:5">
      <c r="B5781" t="s">
        <v>3600</v>
      </c>
      <c r="C5781">
        <v>14.64</v>
      </c>
      <c r="D5781">
        <f t="shared" si="93"/>
        <v>7</v>
      </c>
      <c r="E5781" s="171">
        <v>-1.612903225806453E-2</v>
      </c>
    </row>
    <row r="5782" spans="2:5">
      <c r="B5782" t="s">
        <v>6735</v>
      </c>
      <c r="C5782">
        <v>1.83</v>
      </c>
      <c r="D5782">
        <f t="shared" si="93"/>
        <v>-0.86363636363636365</v>
      </c>
      <c r="E5782" s="171">
        <v>-1.612903225806453E-2</v>
      </c>
    </row>
    <row r="5783" spans="2:5">
      <c r="B5783" t="s">
        <v>1604</v>
      </c>
      <c r="C5783">
        <v>13.42</v>
      </c>
      <c r="D5783">
        <f t="shared" si="93"/>
        <v>0.6923076923076924</v>
      </c>
      <c r="E5783" s="171">
        <v>-1.6129032258064561E-2</v>
      </c>
    </row>
    <row r="5784" spans="2:5">
      <c r="B5784" t="s">
        <v>5398</v>
      </c>
      <c r="C5784">
        <v>7.93</v>
      </c>
      <c r="D5784">
        <f t="shared" si="93"/>
        <v>-0.37949921752738652</v>
      </c>
      <c r="E5784" s="171">
        <v>-1.6129032258064613E-2</v>
      </c>
    </row>
    <row r="5785" spans="2:5">
      <c r="B5785" t="s">
        <v>2556</v>
      </c>
      <c r="C5785">
        <v>12.78</v>
      </c>
      <c r="D5785">
        <f t="shared" si="93"/>
        <v>7.8308535630382042E-4</v>
      </c>
      <c r="E5785" s="171">
        <v>-1.6166281755196372E-2</v>
      </c>
    </row>
    <row r="5786" spans="2:5">
      <c r="B5786" t="s">
        <v>3573</v>
      </c>
      <c r="C5786">
        <v>12.77</v>
      </c>
      <c r="D5786">
        <f t="shared" si="93"/>
        <v>1.100328947368421</v>
      </c>
      <c r="E5786" s="171">
        <v>-1.6178736517719634E-2</v>
      </c>
    </row>
    <row r="5787" spans="2:5">
      <c r="B5787" t="s">
        <v>5484</v>
      </c>
      <c r="C5787">
        <v>6.08</v>
      </c>
      <c r="D5787">
        <f t="shared" si="93"/>
        <v>-0.47313691507798955</v>
      </c>
      <c r="E5787" s="171">
        <v>-1.6181229773462726E-2</v>
      </c>
    </row>
    <row r="5788" spans="2:5">
      <c r="B5788" t="s">
        <v>3141</v>
      </c>
      <c r="C5788">
        <v>11.54</v>
      </c>
      <c r="D5788">
        <f t="shared" si="93"/>
        <v>5.3406593406593394</v>
      </c>
      <c r="E5788" s="171">
        <v>-1.6197783461210681E-2</v>
      </c>
    </row>
    <row r="5789" spans="2:5">
      <c r="B5789" t="s">
        <v>6571</v>
      </c>
      <c r="C5789">
        <v>1.82</v>
      </c>
      <c r="D5789">
        <f t="shared" si="93"/>
        <v>0</v>
      </c>
      <c r="E5789" s="171">
        <v>-1.6216216216216231E-2</v>
      </c>
    </row>
    <row r="5790" spans="2:5">
      <c r="B5790" t="s">
        <v>6825</v>
      </c>
      <c r="C5790">
        <v>1.82</v>
      </c>
      <c r="D5790">
        <f t="shared" si="93"/>
        <v>0</v>
      </c>
      <c r="E5790" s="171">
        <v>-1.6216216216216231E-2</v>
      </c>
    </row>
    <row r="5791" spans="2:5">
      <c r="B5791" t="s">
        <v>7130</v>
      </c>
      <c r="C5791">
        <v>1.82</v>
      </c>
      <c r="D5791">
        <f t="shared" si="93"/>
        <v>-0.95713612812058413</v>
      </c>
      <c r="E5791" s="171">
        <v>-1.6216216216216231E-2</v>
      </c>
    </row>
    <row r="5792" spans="2:5">
      <c r="B5792" t="s">
        <v>1115</v>
      </c>
      <c r="C5792">
        <v>42.46</v>
      </c>
      <c r="D5792">
        <f t="shared" si="93"/>
        <v>-0.73070336779349265</v>
      </c>
      <c r="E5792" s="171">
        <v>-1.6218721037998048E-2</v>
      </c>
    </row>
    <row r="5793" spans="2:5">
      <c r="B5793" t="s">
        <v>648</v>
      </c>
      <c r="C5793">
        <v>157.66999999999999</v>
      </c>
      <c r="D5793">
        <f t="shared" si="93"/>
        <v>7.3911655135710488</v>
      </c>
      <c r="E5793" s="171">
        <v>-1.6222624321457681E-2</v>
      </c>
    </row>
    <row r="5794" spans="2:5">
      <c r="B5794" t="s">
        <v>3040</v>
      </c>
      <c r="C5794">
        <v>18.79</v>
      </c>
      <c r="D5794">
        <f t="shared" si="93"/>
        <v>-0.81299761146496807</v>
      </c>
      <c r="E5794" s="171">
        <v>-1.6230366492146715E-2</v>
      </c>
    </row>
    <row r="5795" spans="2:5">
      <c r="B5795" t="s">
        <v>1041</v>
      </c>
      <c r="C5795">
        <v>100.48</v>
      </c>
      <c r="D5795">
        <f t="shared" si="93"/>
        <v>82.041322314049594</v>
      </c>
      <c r="E5795" s="171">
        <v>-1.6252202858821192E-2</v>
      </c>
    </row>
    <row r="5796" spans="2:5">
      <c r="B5796" t="s">
        <v>6984</v>
      </c>
      <c r="C5796">
        <v>1.21</v>
      </c>
      <c r="D5796">
        <f t="shared" si="93"/>
        <v>0</v>
      </c>
      <c r="E5796" s="171">
        <v>-1.6260162601626032E-2</v>
      </c>
    </row>
    <row r="5797" spans="2:5">
      <c r="B5797" t="s">
        <v>7075</v>
      </c>
      <c r="C5797">
        <v>1.21</v>
      </c>
      <c r="D5797">
        <f t="shared" si="93"/>
        <v>-0.94284364666981579</v>
      </c>
      <c r="E5797" s="171">
        <v>-1.6260162601626032E-2</v>
      </c>
    </row>
    <row r="5798" spans="2:5">
      <c r="B5798" t="s">
        <v>2078</v>
      </c>
      <c r="C5798">
        <v>21.17</v>
      </c>
      <c r="D5798">
        <f t="shared" si="93"/>
        <v>0.20695553021664781</v>
      </c>
      <c r="E5798" s="171">
        <v>-1.6263940520445996E-2</v>
      </c>
    </row>
    <row r="5799" spans="2:5">
      <c r="B5799" t="s">
        <v>4084</v>
      </c>
      <c r="C5799">
        <v>17.54</v>
      </c>
      <c r="D5799">
        <f t="shared" si="93"/>
        <v>0.11577608142493628</v>
      </c>
      <c r="E5799" s="171">
        <v>-1.6264722378014535E-2</v>
      </c>
    </row>
    <row r="5800" spans="2:5">
      <c r="B5800" t="s">
        <v>2997</v>
      </c>
      <c r="C5800">
        <v>15.72</v>
      </c>
      <c r="D5800">
        <f t="shared" si="93"/>
        <v>-0.87051070840197697</v>
      </c>
      <c r="E5800" s="171">
        <v>-1.627033792240299E-2</v>
      </c>
    </row>
    <row r="5801" spans="2:5">
      <c r="B5801" t="s">
        <v>773</v>
      </c>
      <c r="C5801">
        <v>121.4</v>
      </c>
      <c r="D5801">
        <f t="shared" si="93"/>
        <v>15.791147994467496</v>
      </c>
      <c r="E5801" s="171">
        <v>-1.6287172838505719E-2</v>
      </c>
    </row>
    <row r="5802" spans="2:5">
      <c r="B5802" t="s">
        <v>3286</v>
      </c>
      <c r="C5802">
        <v>7.23</v>
      </c>
      <c r="D5802">
        <f t="shared" si="93"/>
        <v>-0.58614768174012588</v>
      </c>
      <c r="E5802" s="171">
        <v>-1.6326530612244792E-2</v>
      </c>
    </row>
    <row r="5803" spans="2:5">
      <c r="B5803" t="s">
        <v>1933</v>
      </c>
      <c r="C5803">
        <v>17.47</v>
      </c>
      <c r="D5803">
        <f t="shared" si="93"/>
        <v>-0.87387192260486612</v>
      </c>
      <c r="E5803" s="171">
        <v>-1.6328828828828978E-2</v>
      </c>
    </row>
    <row r="5804" spans="2:5">
      <c r="B5804" t="s">
        <v>690</v>
      </c>
      <c r="C5804">
        <v>138.51</v>
      </c>
      <c r="D5804">
        <f t="shared" si="93"/>
        <v>13.383177570093457</v>
      </c>
      <c r="E5804" s="171">
        <v>-1.633406718272858E-2</v>
      </c>
    </row>
    <row r="5805" spans="2:5">
      <c r="B5805" t="s">
        <v>5246</v>
      </c>
      <c r="C5805">
        <v>9.6300000000000008</v>
      </c>
      <c r="D5805">
        <f t="shared" si="93"/>
        <v>4.3500000000000005</v>
      </c>
      <c r="E5805" s="171">
        <v>-1.6343207354443143E-2</v>
      </c>
    </row>
    <row r="5806" spans="2:5">
      <c r="B5806" t="s">
        <v>6725</v>
      </c>
      <c r="C5806">
        <v>1.8</v>
      </c>
      <c r="D5806">
        <f t="shared" si="93"/>
        <v>0</v>
      </c>
      <c r="E5806" s="171">
        <v>-1.6393442622950834E-2</v>
      </c>
    </row>
    <row r="5807" spans="2:5">
      <c r="B5807" t="s">
        <v>6734</v>
      </c>
      <c r="C5807">
        <v>1.8</v>
      </c>
      <c r="D5807">
        <f t="shared" si="93"/>
        <v>0.50000000000000011</v>
      </c>
      <c r="E5807" s="171">
        <v>-1.6393442622950834E-2</v>
      </c>
    </row>
    <row r="5808" spans="2:5">
      <c r="B5808" t="s">
        <v>7079</v>
      </c>
      <c r="C5808">
        <v>1.2</v>
      </c>
      <c r="D5808">
        <f t="shared" si="93"/>
        <v>-0.99051008303677346</v>
      </c>
      <c r="E5808" s="171">
        <v>-1.6393442622950834E-2</v>
      </c>
    </row>
    <row r="5809" spans="2:5">
      <c r="B5809" t="s">
        <v>790</v>
      </c>
      <c r="C5809">
        <v>126.45</v>
      </c>
      <c r="D5809">
        <f t="shared" si="93"/>
        <v>5.4066947602767496E-3</v>
      </c>
      <c r="E5809" s="171">
        <v>-1.641257000622277E-2</v>
      </c>
    </row>
    <row r="5810" spans="2:5">
      <c r="B5810" t="s">
        <v>785</v>
      </c>
      <c r="C5810">
        <v>125.77</v>
      </c>
      <c r="D5810">
        <f t="shared" si="93"/>
        <v>9.0055688146380266</v>
      </c>
      <c r="E5810" s="171">
        <v>-1.6422929537811905E-2</v>
      </c>
    </row>
    <row r="5811" spans="2:5">
      <c r="B5811" t="s">
        <v>3691</v>
      </c>
      <c r="C5811">
        <v>12.57</v>
      </c>
      <c r="D5811">
        <f t="shared" si="93"/>
        <v>-0.39971346704871064</v>
      </c>
      <c r="E5811" s="171">
        <v>-1.6431924882629036E-2</v>
      </c>
    </row>
    <row r="5812" spans="2:5">
      <c r="B5812" t="s">
        <v>1879</v>
      </c>
      <c r="C5812">
        <v>20.94</v>
      </c>
      <c r="D5812">
        <f t="shared" si="93"/>
        <v>2.1823708206686931</v>
      </c>
      <c r="E5812" s="171">
        <v>-1.6439643024894215E-2</v>
      </c>
    </row>
    <row r="5813" spans="2:5">
      <c r="B5813" t="s">
        <v>5619</v>
      </c>
      <c r="C5813">
        <v>6.58</v>
      </c>
      <c r="D5813">
        <f t="shared" si="93"/>
        <v>-0.55986622073578596</v>
      </c>
      <c r="E5813" s="171">
        <v>-1.6442451420029942E-2</v>
      </c>
    </row>
    <row r="5814" spans="2:5">
      <c r="B5814" t="s">
        <v>4053</v>
      </c>
      <c r="C5814">
        <v>14.95</v>
      </c>
      <c r="D5814">
        <f t="shared" si="93"/>
        <v>0.13688212927756646</v>
      </c>
      <c r="E5814" s="171">
        <v>-1.6447368421052631E-2</v>
      </c>
    </row>
    <row r="5815" spans="2:5">
      <c r="B5815" t="s">
        <v>2917</v>
      </c>
      <c r="C5815">
        <v>13.15</v>
      </c>
      <c r="D5815">
        <f t="shared" si="93"/>
        <v>0.2942913385826772</v>
      </c>
      <c r="E5815" s="171">
        <v>-1.645474943904255E-2</v>
      </c>
    </row>
    <row r="5816" spans="2:5">
      <c r="B5816" t="s">
        <v>4895</v>
      </c>
      <c r="C5816">
        <v>10.16</v>
      </c>
      <c r="D5816">
        <f t="shared" si="93"/>
        <v>4.6759776536312856</v>
      </c>
      <c r="E5816" s="171">
        <v>-1.6456921587608898E-2</v>
      </c>
    </row>
    <row r="5817" spans="2:5">
      <c r="B5817" t="s">
        <v>7149</v>
      </c>
      <c r="C5817">
        <v>1.79</v>
      </c>
      <c r="D5817">
        <f t="shared" si="93"/>
        <v>-0.97825294617907899</v>
      </c>
      <c r="E5817" s="171">
        <v>-1.6483516483516498E-2</v>
      </c>
    </row>
    <row r="5818" spans="2:5">
      <c r="B5818" t="s">
        <v>1088</v>
      </c>
      <c r="C5818">
        <v>82.31</v>
      </c>
      <c r="D5818">
        <f t="shared" si="93"/>
        <v>5.5742811501597451</v>
      </c>
      <c r="E5818" s="171">
        <v>-1.6489425259887627E-2</v>
      </c>
    </row>
    <row r="5819" spans="2:5">
      <c r="B5819" t="s">
        <v>4749</v>
      </c>
      <c r="C5819">
        <v>12.52</v>
      </c>
      <c r="D5819">
        <f t="shared" si="93"/>
        <v>1.5999999999999658E-3</v>
      </c>
      <c r="E5819" s="171">
        <v>-1.6496465043205094E-2</v>
      </c>
    </row>
    <row r="5820" spans="2:5">
      <c r="B5820" t="s">
        <v>3462</v>
      </c>
      <c r="C5820">
        <v>12.5</v>
      </c>
      <c r="D5820">
        <f t="shared" si="93"/>
        <v>-0.3224932249322493</v>
      </c>
      <c r="E5820" s="171">
        <v>-1.6522423288749082E-2</v>
      </c>
    </row>
    <row r="5821" spans="2:5">
      <c r="B5821" t="s">
        <v>3073</v>
      </c>
      <c r="C5821">
        <v>18.45</v>
      </c>
      <c r="D5821">
        <f t="shared" si="93"/>
        <v>3.3613445378151141E-2</v>
      </c>
      <c r="E5821" s="171">
        <v>-1.6524520255863661E-2</v>
      </c>
    </row>
    <row r="5822" spans="2:5">
      <c r="B5822" t="s">
        <v>3775</v>
      </c>
      <c r="C5822">
        <v>17.850000000000001</v>
      </c>
      <c r="D5822">
        <f t="shared" si="93"/>
        <v>0.15384615384615388</v>
      </c>
      <c r="E5822" s="171">
        <v>-1.6528925619834555E-2</v>
      </c>
    </row>
    <row r="5823" spans="2:5">
      <c r="B5823" t="s">
        <v>4487</v>
      </c>
      <c r="C5823">
        <v>15.47</v>
      </c>
      <c r="D5823">
        <f t="shared" si="93"/>
        <v>2.2500000000000004</v>
      </c>
      <c r="E5823" s="171">
        <v>-1.6528925619834697E-2</v>
      </c>
    </row>
    <row r="5824" spans="2:5">
      <c r="B5824" t="s">
        <v>4443</v>
      </c>
      <c r="C5824">
        <v>4.76</v>
      </c>
      <c r="D5824">
        <f t="shared" si="93"/>
        <v>3</v>
      </c>
      <c r="E5824" s="171">
        <v>-1.6528925619834725E-2</v>
      </c>
    </row>
    <row r="5825" spans="2:5">
      <c r="B5825" t="s">
        <v>6282</v>
      </c>
      <c r="C5825">
        <v>1.19</v>
      </c>
      <c r="D5825">
        <f t="shared" si="93"/>
        <v>-0.9428159538683325</v>
      </c>
      <c r="E5825" s="171">
        <v>-1.6528925619834725E-2</v>
      </c>
    </row>
    <row r="5826" spans="2:5">
      <c r="B5826" t="s">
        <v>1977</v>
      </c>
      <c r="C5826">
        <v>20.81</v>
      </c>
      <c r="D5826">
        <f t="shared" si="93"/>
        <v>0.13220892274211099</v>
      </c>
      <c r="E5826" s="171">
        <v>-1.654064272211727E-2</v>
      </c>
    </row>
    <row r="5827" spans="2:5">
      <c r="B5827" t="s">
        <v>3024</v>
      </c>
      <c r="C5827">
        <v>18.38</v>
      </c>
      <c r="D5827">
        <f t="shared" ref="D5827:D5890" si="94">(C5827-C5828)/C5828</f>
        <v>0.34849596478356554</v>
      </c>
      <c r="E5827" s="171">
        <v>-1.6586409844836933E-2</v>
      </c>
    </row>
    <row r="5828" spans="2:5">
      <c r="B5828" t="s">
        <v>1580</v>
      </c>
      <c r="C5828">
        <v>13.63</v>
      </c>
      <c r="D5828">
        <f t="shared" si="94"/>
        <v>-0.86548899634856413</v>
      </c>
      <c r="E5828" s="171">
        <v>-1.6594516594516499E-2</v>
      </c>
    </row>
    <row r="5829" spans="2:5">
      <c r="B5829" t="s">
        <v>875</v>
      </c>
      <c r="C5829">
        <v>101.33</v>
      </c>
      <c r="D5829">
        <f t="shared" si="94"/>
        <v>4.7055180180180169</v>
      </c>
      <c r="E5829" s="171">
        <v>-1.6595496894410013E-2</v>
      </c>
    </row>
    <row r="5830" spans="2:5">
      <c r="B5830" t="s">
        <v>1934</v>
      </c>
      <c r="C5830">
        <v>17.760000000000002</v>
      </c>
      <c r="D5830">
        <f t="shared" si="94"/>
        <v>0.11138923654568217</v>
      </c>
      <c r="E5830" s="171">
        <v>-1.6611295681062968E-2</v>
      </c>
    </row>
    <row r="5831" spans="2:5">
      <c r="B5831" t="s">
        <v>2998</v>
      </c>
      <c r="C5831">
        <v>15.98</v>
      </c>
      <c r="D5831">
        <f t="shared" si="94"/>
        <v>0.35194585448392557</v>
      </c>
      <c r="E5831" s="171">
        <v>-1.6615384615384587E-2</v>
      </c>
    </row>
    <row r="5832" spans="2:5">
      <c r="B5832" t="s">
        <v>2900</v>
      </c>
      <c r="C5832">
        <v>11.82</v>
      </c>
      <c r="D5832">
        <f t="shared" si="94"/>
        <v>5.6779661016949152</v>
      </c>
      <c r="E5832" s="171">
        <v>-1.6638935108153018E-2</v>
      </c>
    </row>
    <row r="5833" spans="2:5">
      <c r="B5833" t="s">
        <v>6333</v>
      </c>
      <c r="C5833">
        <v>1.77</v>
      </c>
      <c r="D5833">
        <f t="shared" si="94"/>
        <v>0</v>
      </c>
      <c r="E5833" s="171">
        <v>-1.666666666666668E-2</v>
      </c>
    </row>
    <row r="5834" spans="2:5">
      <c r="B5834" t="s">
        <v>6392</v>
      </c>
      <c r="C5834">
        <v>1.77</v>
      </c>
      <c r="D5834">
        <f t="shared" si="94"/>
        <v>0</v>
      </c>
      <c r="E5834" s="171">
        <v>-1.666666666666668E-2</v>
      </c>
    </row>
    <row r="5835" spans="2:5">
      <c r="B5835" t="s">
        <v>6724</v>
      </c>
      <c r="C5835">
        <v>1.77</v>
      </c>
      <c r="D5835">
        <f t="shared" si="94"/>
        <v>0.50000000000000011</v>
      </c>
      <c r="E5835" s="171">
        <v>-1.666666666666668E-2</v>
      </c>
    </row>
    <row r="5836" spans="2:5">
      <c r="B5836" t="s">
        <v>6988</v>
      </c>
      <c r="C5836">
        <v>1.18</v>
      </c>
      <c r="D5836">
        <f t="shared" si="94"/>
        <v>-0.5</v>
      </c>
      <c r="E5836" s="171">
        <v>-1.6666666666666684E-2</v>
      </c>
    </row>
    <row r="5837" spans="2:5">
      <c r="B5837" t="s">
        <v>7326</v>
      </c>
      <c r="C5837">
        <v>2.36</v>
      </c>
      <c r="D5837">
        <f t="shared" si="94"/>
        <v>-0.84595300261096606</v>
      </c>
      <c r="E5837" s="171">
        <v>-1.6666666666666684E-2</v>
      </c>
    </row>
    <row r="5838" spans="2:5">
      <c r="B5838" t="s">
        <v>1518</v>
      </c>
      <c r="C5838">
        <v>15.32</v>
      </c>
      <c r="D5838">
        <f t="shared" si="94"/>
        <v>0.36907953529937454</v>
      </c>
      <c r="E5838" s="171">
        <v>-1.6688061617458266E-2</v>
      </c>
    </row>
    <row r="5839" spans="2:5">
      <c r="B5839" t="s">
        <v>3220</v>
      </c>
      <c r="C5839">
        <v>11.19</v>
      </c>
      <c r="D5839">
        <f t="shared" si="94"/>
        <v>2.806122448979592</v>
      </c>
      <c r="E5839" s="171">
        <v>-1.6695957820738249E-2</v>
      </c>
    </row>
    <row r="5840" spans="2:5">
      <c r="B5840" t="s">
        <v>7669</v>
      </c>
      <c r="C5840">
        <v>2.94</v>
      </c>
      <c r="D5840">
        <f t="shared" si="94"/>
        <v>-0.79163713678242387</v>
      </c>
      <c r="E5840" s="171">
        <v>-1.6722408026755942E-2</v>
      </c>
    </row>
    <row r="5841" spans="2:5">
      <c r="B5841" t="s">
        <v>3425</v>
      </c>
      <c r="C5841">
        <v>14.11</v>
      </c>
      <c r="D5841">
        <f t="shared" si="94"/>
        <v>-0.7668539325842697</v>
      </c>
      <c r="E5841" s="171">
        <v>-1.6724738675958202E-2</v>
      </c>
    </row>
    <row r="5842" spans="2:5">
      <c r="B5842" t="s">
        <v>1316</v>
      </c>
      <c r="C5842">
        <v>60.52</v>
      </c>
      <c r="D5842">
        <f t="shared" si="94"/>
        <v>2.4386363636363635</v>
      </c>
      <c r="E5842" s="171">
        <v>-1.6734362307067329E-2</v>
      </c>
    </row>
    <row r="5843" spans="2:5">
      <c r="B5843" t="s">
        <v>2392</v>
      </c>
      <c r="C5843">
        <v>17.600000000000001</v>
      </c>
      <c r="D5843">
        <f t="shared" si="94"/>
        <v>9</v>
      </c>
      <c r="E5843" s="171">
        <v>-1.6759776536312693E-2</v>
      </c>
    </row>
    <row r="5844" spans="2:5">
      <c r="B5844" t="s">
        <v>6740</v>
      </c>
      <c r="C5844">
        <v>1.76</v>
      </c>
      <c r="D5844">
        <f t="shared" si="94"/>
        <v>0</v>
      </c>
      <c r="E5844" s="171">
        <v>-1.6759776536312863E-2</v>
      </c>
    </row>
    <row r="5845" spans="2:5">
      <c r="B5845" t="s">
        <v>6745</v>
      </c>
      <c r="C5845">
        <v>1.76</v>
      </c>
      <c r="D5845">
        <f t="shared" si="94"/>
        <v>-0.39931740614334477</v>
      </c>
      <c r="E5845" s="171">
        <v>-1.6759776536312863E-2</v>
      </c>
    </row>
    <row r="5846" spans="2:5">
      <c r="B5846" t="s">
        <v>7625</v>
      </c>
      <c r="C5846">
        <v>2.93</v>
      </c>
      <c r="D5846">
        <f t="shared" si="94"/>
        <v>-0.90194109772423026</v>
      </c>
      <c r="E5846" s="171">
        <v>-1.6778523489932827E-2</v>
      </c>
    </row>
    <row r="5847" spans="2:5">
      <c r="B5847" t="s">
        <v>1408</v>
      </c>
      <c r="C5847">
        <v>29.88</v>
      </c>
      <c r="D5847">
        <f t="shared" si="94"/>
        <v>24.53846153846154</v>
      </c>
      <c r="E5847" s="171">
        <v>-1.6781836130306073E-2</v>
      </c>
    </row>
    <row r="5848" spans="2:5">
      <c r="B5848" t="s">
        <v>6189</v>
      </c>
      <c r="C5848">
        <v>1.17</v>
      </c>
      <c r="D5848">
        <f t="shared" si="94"/>
        <v>0</v>
      </c>
      <c r="E5848" s="171">
        <v>-1.6806722689075647E-2</v>
      </c>
    </row>
    <row r="5849" spans="2:5">
      <c r="B5849" t="s">
        <v>6903</v>
      </c>
      <c r="C5849">
        <v>1.17</v>
      </c>
      <c r="D5849">
        <f t="shared" si="94"/>
        <v>-0.5</v>
      </c>
      <c r="E5849" s="171">
        <v>-1.6806722689075647E-2</v>
      </c>
    </row>
    <row r="5850" spans="2:5">
      <c r="B5850" t="s">
        <v>7370</v>
      </c>
      <c r="C5850">
        <v>2.34</v>
      </c>
      <c r="D5850">
        <f t="shared" si="94"/>
        <v>-0.86186540731995276</v>
      </c>
      <c r="E5850" s="171">
        <v>-1.6806722689075647E-2</v>
      </c>
    </row>
    <row r="5851" spans="2:5">
      <c r="B5851" t="s">
        <v>1720</v>
      </c>
      <c r="C5851">
        <v>16.940000000000001</v>
      </c>
      <c r="D5851">
        <f t="shared" si="94"/>
        <v>0.70594159113796595</v>
      </c>
      <c r="E5851" s="171">
        <v>-1.6831108531630827E-2</v>
      </c>
    </row>
    <row r="5852" spans="2:5">
      <c r="B5852" t="s">
        <v>4888</v>
      </c>
      <c r="C5852">
        <v>9.93</v>
      </c>
      <c r="D5852">
        <f t="shared" si="94"/>
        <v>4.6742857142857144</v>
      </c>
      <c r="E5852" s="171">
        <v>-1.6831683168316826E-2</v>
      </c>
    </row>
    <row r="5853" spans="2:5">
      <c r="B5853" t="s">
        <v>5965</v>
      </c>
      <c r="C5853">
        <v>1.75</v>
      </c>
      <c r="D5853">
        <f t="shared" si="94"/>
        <v>0</v>
      </c>
      <c r="E5853" s="171">
        <v>-1.6853932584269676E-2</v>
      </c>
    </row>
    <row r="5854" spans="2:5">
      <c r="B5854" t="s">
        <v>6356</v>
      </c>
      <c r="C5854">
        <v>1.75</v>
      </c>
      <c r="D5854">
        <f t="shared" si="94"/>
        <v>-0.97058823529411764</v>
      </c>
      <c r="E5854" s="171">
        <v>-1.6853932584269676E-2</v>
      </c>
    </row>
    <row r="5855" spans="2:5">
      <c r="B5855" t="s">
        <v>1315</v>
      </c>
      <c r="C5855">
        <v>59.5</v>
      </c>
      <c r="D5855">
        <f t="shared" si="94"/>
        <v>19.446735395189005</v>
      </c>
      <c r="E5855" s="171">
        <v>-1.6853932584269714E-2</v>
      </c>
    </row>
    <row r="5856" spans="2:5">
      <c r="B5856" t="s">
        <v>5787</v>
      </c>
      <c r="C5856">
        <v>2.91</v>
      </c>
      <c r="D5856">
        <f t="shared" si="94"/>
        <v>-0.8</v>
      </c>
      <c r="E5856" s="171">
        <v>-1.689189189189183E-2</v>
      </c>
    </row>
    <row r="5857" spans="2:5">
      <c r="B5857" t="s">
        <v>2455</v>
      </c>
      <c r="C5857">
        <v>14.55</v>
      </c>
      <c r="D5857">
        <f t="shared" si="94"/>
        <v>1.3764624913972024E-3</v>
      </c>
      <c r="E5857" s="171">
        <v>-1.6891891891891889E-2</v>
      </c>
    </row>
    <row r="5858" spans="2:5">
      <c r="B5858" t="s">
        <v>1781</v>
      </c>
      <c r="C5858">
        <v>14.53</v>
      </c>
      <c r="D5858">
        <f t="shared" si="94"/>
        <v>4.382183908045973E-2</v>
      </c>
      <c r="E5858" s="171">
        <v>-1.6914749661705007E-2</v>
      </c>
    </row>
    <row r="5859" spans="2:5">
      <c r="B5859" t="s">
        <v>1570</v>
      </c>
      <c r="C5859">
        <v>13.92</v>
      </c>
      <c r="D5859">
        <f t="shared" si="94"/>
        <v>11</v>
      </c>
      <c r="E5859" s="171">
        <v>-1.6949152542372895E-2</v>
      </c>
    </row>
    <row r="5860" spans="2:5">
      <c r="B5860" t="s">
        <v>6279</v>
      </c>
      <c r="C5860">
        <v>1.1599999999999999</v>
      </c>
      <c r="D5860">
        <f t="shared" si="94"/>
        <v>0</v>
      </c>
      <c r="E5860" s="171">
        <v>-1.6949152542372899E-2</v>
      </c>
    </row>
    <row r="5861" spans="2:5">
      <c r="B5861" t="s">
        <v>6504</v>
      </c>
      <c r="C5861">
        <v>1.1599999999999999</v>
      </c>
      <c r="D5861">
        <f t="shared" si="94"/>
        <v>0</v>
      </c>
      <c r="E5861" s="171">
        <v>-1.6949152542372899E-2</v>
      </c>
    </row>
    <row r="5862" spans="2:5">
      <c r="B5862" t="s">
        <v>7001</v>
      </c>
      <c r="C5862">
        <v>1.1599999999999999</v>
      </c>
      <c r="D5862">
        <f t="shared" si="94"/>
        <v>-0.94271604938271603</v>
      </c>
      <c r="E5862" s="171">
        <v>-1.6949152542372899E-2</v>
      </c>
    </row>
    <row r="5863" spans="2:5">
      <c r="B5863" t="s">
        <v>2304</v>
      </c>
      <c r="C5863">
        <v>20.25</v>
      </c>
      <c r="D5863">
        <f t="shared" si="94"/>
        <v>-0.86988369851571035</v>
      </c>
      <c r="E5863" s="171">
        <v>-1.6990291262135991E-2</v>
      </c>
    </row>
    <row r="5864" spans="2:5">
      <c r="B5864" t="s">
        <v>524</v>
      </c>
      <c r="C5864">
        <v>155.63</v>
      </c>
      <c r="D5864">
        <f t="shared" si="94"/>
        <v>11.235062893081761</v>
      </c>
      <c r="E5864" s="171">
        <v>-1.6990904497220804E-2</v>
      </c>
    </row>
    <row r="5865" spans="2:5">
      <c r="B5865" t="s">
        <v>4252</v>
      </c>
      <c r="C5865">
        <v>12.72</v>
      </c>
      <c r="D5865">
        <f t="shared" si="94"/>
        <v>-0.47568013190436936</v>
      </c>
      <c r="E5865" s="171">
        <v>-1.7001545595054009E-2</v>
      </c>
    </row>
    <row r="5866" spans="2:5">
      <c r="B5866" t="s">
        <v>4695</v>
      </c>
      <c r="C5866">
        <v>24.26</v>
      </c>
      <c r="D5866">
        <f t="shared" si="94"/>
        <v>9.5021645021645025</v>
      </c>
      <c r="E5866" s="171">
        <v>-1.7017828200972373E-2</v>
      </c>
    </row>
    <row r="5867" spans="2:5">
      <c r="B5867" t="s">
        <v>7456</v>
      </c>
      <c r="C5867">
        <v>2.31</v>
      </c>
      <c r="D5867">
        <f t="shared" si="94"/>
        <v>0.33526011560693647</v>
      </c>
      <c r="E5867" s="171">
        <v>-1.7021276595744695E-2</v>
      </c>
    </row>
    <row r="5868" spans="2:5">
      <c r="B5868" t="s">
        <v>6040</v>
      </c>
      <c r="C5868">
        <v>1.73</v>
      </c>
      <c r="D5868">
        <f t="shared" si="94"/>
        <v>-0.39930555555555552</v>
      </c>
      <c r="E5868" s="171">
        <v>-1.7045454545454562E-2</v>
      </c>
    </row>
    <row r="5869" spans="2:5">
      <c r="B5869" t="s">
        <v>7624</v>
      </c>
      <c r="C5869">
        <v>2.88</v>
      </c>
      <c r="D5869">
        <f t="shared" si="94"/>
        <v>-0.77233201581027666</v>
      </c>
      <c r="E5869" s="171">
        <v>-1.7064846416382343E-2</v>
      </c>
    </row>
    <row r="5870" spans="2:5">
      <c r="B5870" t="s">
        <v>3442</v>
      </c>
      <c r="C5870">
        <v>12.65</v>
      </c>
      <c r="D5870">
        <f t="shared" si="94"/>
        <v>10</v>
      </c>
      <c r="E5870" s="171">
        <v>-1.7094017094017006E-2</v>
      </c>
    </row>
    <row r="5871" spans="2:5">
      <c r="B5871" t="s">
        <v>6660</v>
      </c>
      <c r="C5871">
        <v>1.1499999999999999</v>
      </c>
      <c r="D5871">
        <f t="shared" si="94"/>
        <v>-0.86658932714617165</v>
      </c>
      <c r="E5871" s="171">
        <v>-1.709401709401711E-2</v>
      </c>
    </row>
    <row r="5872" spans="2:5">
      <c r="B5872" t="s">
        <v>3303</v>
      </c>
      <c r="C5872">
        <v>8.6199999999999992</v>
      </c>
      <c r="D5872">
        <f t="shared" si="94"/>
        <v>-0.46393034825870644</v>
      </c>
      <c r="E5872" s="171">
        <v>-1.7103762827822163E-2</v>
      </c>
    </row>
    <row r="5873" spans="2:5">
      <c r="B5873" t="s">
        <v>2368</v>
      </c>
      <c r="C5873">
        <v>16.079999999999998</v>
      </c>
      <c r="D5873">
        <f t="shared" si="94"/>
        <v>0.55663117134559514</v>
      </c>
      <c r="E5873" s="171">
        <v>-1.7114914425427941E-2</v>
      </c>
    </row>
    <row r="5874" spans="2:5">
      <c r="B5874" t="s">
        <v>4896</v>
      </c>
      <c r="C5874">
        <v>10.33</v>
      </c>
      <c r="D5874">
        <f t="shared" si="94"/>
        <v>-0.30764075067024127</v>
      </c>
      <c r="E5874" s="171">
        <v>-1.7126546146527092E-2</v>
      </c>
    </row>
    <row r="5875" spans="2:5">
      <c r="B5875" t="s">
        <v>1775</v>
      </c>
      <c r="C5875">
        <v>14.92</v>
      </c>
      <c r="D5875">
        <f t="shared" si="94"/>
        <v>0.36880733944954125</v>
      </c>
      <c r="E5875" s="171">
        <v>-1.7127799736495374E-2</v>
      </c>
    </row>
    <row r="5876" spans="2:5">
      <c r="B5876" t="s">
        <v>2876</v>
      </c>
      <c r="C5876">
        <v>10.9</v>
      </c>
      <c r="D5876">
        <f t="shared" si="94"/>
        <v>-0.38695163104611924</v>
      </c>
      <c r="E5876" s="171">
        <v>-1.7132551848512128E-2</v>
      </c>
    </row>
    <row r="5877" spans="2:5">
      <c r="B5877" t="s">
        <v>2381</v>
      </c>
      <c r="C5877">
        <v>17.78</v>
      </c>
      <c r="D5877">
        <f t="shared" si="94"/>
        <v>-0.82354108773322743</v>
      </c>
      <c r="E5877" s="171">
        <v>-1.7136539524599155E-2</v>
      </c>
    </row>
    <row r="5878" spans="2:5">
      <c r="B5878" t="s">
        <v>889</v>
      </c>
      <c r="C5878">
        <v>100.76</v>
      </c>
      <c r="D5878">
        <f t="shared" si="94"/>
        <v>10.024070021881839</v>
      </c>
      <c r="E5878" s="171">
        <v>-1.716738197424884E-2</v>
      </c>
    </row>
    <row r="5879" spans="2:5">
      <c r="B5879" t="s">
        <v>3267</v>
      </c>
      <c r="C5879">
        <v>9.14</v>
      </c>
      <c r="D5879">
        <f t="shared" si="94"/>
        <v>-0.15760368663594462</v>
      </c>
      <c r="E5879" s="171">
        <v>-1.7204301075268831E-2</v>
      </c>
    </row>
    <row r="5880" spans="2:5">
      <c r="B5880" t="s">
        <v>2878</v>
      </c>
      <c r="C5880">
        <v>10.85</v>
      </c>
      <c r="D5880">
        <f t="shared" si="94"/>
        <v>-0.47150511446663423</v>
      </c>
      <c r="E5880" s="171">
        <v>-1.7210144927536187E-2</v>
      </c>
    </row>
    <row r="5881" spans="2:5">
      <c r="B5881" t="s">
        <v>2300</v>
      </c>
      <c r="C5881">
        <v>20.53</v>
      </c>
      <c r="D5881">
        <f t="shared" si="94"/>
        <v>0.89566020313942762</v>
      </c>
      <c r="E5881" s="171">
        <v>-1.7233125897558613E-2</v>
      </c>
    </row>
    <row r="5882" spans="2:5">
      <c r="B5882" t="s">
        <v>2836</v>
      </c>
      <c r="C5882">
        <v>10.83</v>
      </c>
      <c r="D5882">
        <f t="shared" si="94"/>
        <v>5.3333333333333339</v>
      </c>
      <c r="E5882" s="171">
        <v>-1.7241379310344782E-2</v>
      </c>
    </row>
    <row r="5883" spans="2:5">
      <c r="B5883" t="s">
        <v>7229</v>
      </c>
      <c r="C5883">
        <v>1.71</v>
      </c>
      <c r="D5883">
        <f t="shared" si="94"/>
        <v>-0.96807914877730072</v>
      </c>
      <c r="E5883" s="171">
        <v>-1.7241379310344845E-2</v>
      </c>
    </row>
    <row r="5884" spans="2:5">
      <c r="B5884" t="s">
        <v>1166</v>
      </c>
      <c r="C5884">
        <v>53.57</v>
      </c>
      <c r="D5884">
        <f t="shared" si="94"/>
        <v>1.6131707317073172</v>
      </c>
      <c r="E5884" s="171">
        <v>-1.7244542285819075E-2</v>
      </c>
    </row>
    <row r="5885" spans="2:5">
      <c r="B5885" t="s">
        <v>3928</v>
      </c>
      <c r="C5885">
        <v>20.5</v>
      </c>
      <c r="D5885">
        <f t="shared" si="94"/>
        <v>0.12513721185510435</v>
      </c>
      <c r="E5885" s="171">
        <v>-1.7257909875359512E-2</v>
      </c>
    </row>
    <row r="5886" spans="2:5">
      <c r="B5886" t="s">
        <v>1858</v>
      </c>
      <c r="C5886">
        <v>18.22</v>
      </c>
      <c r="D5886">
        <f t="shared" si="94"/>
        <v>-0.8399789214825224</v>
      </c>
      <c r="E5886" s="171">
        <v>-1.7259978425026985E-2</v>
      </c>
    </row>
    <row r="5887" spans="2:5">
      <c r="B5887" t="s">
        <v>940</v>
      </c>
      <c r="C5887">
        <v>113.86</v>
      </c>
      <c r="D5887">
        <f t="shared" si="94"/>
        <v>6.6984448951994588</v>
      </c>
      <c r="E5887" s="171">
        <v>-1.7262213015708613E-2</v>
      </c>
    </row>
    <row r="5888" spans="2:5">
      <c r="B5888" t="s">
        <v>3652</v>
      </c>
      <c r="C5888">
        <v>14.79</v>
      </c>
      <c r="D5888">
        <f t="shared" si="94"/>
        <v>5.5154185022026425</v>
      </c>
      <c r="E5888" s="171">
        <v>-1.7275747508305749E-2</v>
      </c>
    </row>
    <row r="5889" spans="2:5">
      <c r="B5889" t="s">
        <v>7313</v>
      </c>
      <c r="C5889">
        <v>2.27</v>
      </c>
      <c r="D5889">
        <f t="shared" si="94"/>
        <v>0</v>
      </c>
      <c r="E5889" s="171">
        <v>-1.731601731601733E-2</v>
      </c>
    </row>
    <row r="5890" spans="2:5">
      <c r="B5890" t="s">
        <v>7574</v>
      </c>
      <c r="C5890">
        <v>2.27</v>
      </c>
      <c r="D5890">
        <f t="shared" si="94"/>
        <v>-0.85714285714285721</v>
      </c>
      <c r="E5890" s="171">
        <v>-1.731601731601733E-2</v>
      </c>
    </row>
    <row r="5891" spans="2:5">
      <c r="B5891" t="s">
        <v>4240</v>
      </c>
      <c r="C5891">
        <v>15.89</v>
      </c>
      <c r="D5891">
        <f t="shared" ref="D5891:D5954" si="95">(C5891-C5892)/C5892</f>
        <v>-0.15117521367521358</v>
      </c>
      <c r="E5891" s="171">
        <v>-1.7316017316017385E-2</v>
      </c>
    </row>
    <row r="5892" spans="2:5">
      <c r="B5892" t="s">
        <v>4708</v>
      </c>
      <c r="C5892">
        <v>18.72</v>
      </c>
      <c r="D5892">
        <f t="shared" si="95"/>
        <v>-0.66972477064220182</v>
      </c>
      <c r="E5892" s="171">
        <v>-1.7322834645669388E-2</v>
      </c>
    </row>
    <row r="5893" spans="2:5">
      <c r="B5893" t="s">
        <v>1261</v>
      </c>
      <c r="C5893">
        <v>56.68</v>
      </c>
      <c r="D5893">
        <f t="shared" si="95"/>
        <v>32.341176470588238</v>
      </c>
      <c r="E5893" s="171">
        <v>-1.7337031900138695E-2</v>
      </c>
    </row>
    <row r="5894" spans="2:5">
      <c r="B5894" t="s">
        <v>6019</v>
      </c>
      <c r="C5894">
        <v>1.7</v>
      </c>
      <c r="D5894">
        <f t="shared" si="95"/>
        <v>-0.82346832814122528</v>
      </c>
      <c r="E5894" s="171">
        <v>-1.7341040462427761E-2</v>
      </c>
    </row>
    <row r="5895" spans="2:5">
      <c r="B5895" t="s">
        <v>4868</v>
      </c>
      <c r="C5895">
        <v>9.6300000000000008</v>
      </c>
      <c r="D5895">
        <f t="shared" si="95"/>
        <v>-0.9335907868422868</v>
      </c>
      <c r="E5895" s="171">
        <v>-1.7346938775510197E-2</v>
      </c>
    </row>
    <row r="5896" spans="2:5">
      <c r="B5896" t="s">
        <v>505</v>
      </c>
      <c r="C5896">
        <v>145.01</v>
      </c>
      <c r="D5896">
        <f t="shared" si="95"/>
        <v>8.143127364438838</v>
      </c>
      <c r="E5896" s="171">
        <v>-1.7347699396896406E-2</v>
      </c>
    </row>
    <row r="5897" spans="2:5">
      <c r="B5897" t="s">
        <v>4769</v>
      </c>
      <c r="C5897">
        <v>15.86</v>
      </c>
      <c r="D5897">
        <f t="shared" si="95"/>
        <v>1.0025252525252524</v>
      </c>
      <c r="E5897" s="171">
        <v>-1.7348203221809241E-2</v>
      </c>
    </row>
    <row r="5898" spans="2:5">
      <c r="B5898" t="s">
        <v>5326</v>
      </c>
      <c r="C5898">
        <v>7.92</v>
      </c>
      <c r="D5898">
        <f t="shared" si="95"/>
        <v>7.7551020408163307E-2</v>
      </c>
      <c r="E5898" s="171">
        <v>-1.7369727047146472E-2</v>
      </c>
    </row>
    <row r="5899" spans="2:5">
      <c r="B5899" t="s">
        <v>3287</v>
      </c>
      <c r="C5899">
        <v>7.35</v>
      </c>
      <c r="D5899">
        <f t="shared" si="95"/>
        <v>-0.95130838025836373</v>
      </c>
      <c r="E5899" s="171">
        <v>-1.7379679144385131E-2</v>
      </c>
    </row>
    <row r="5900" spans="2:5">
      <c r="B5900" t="s">
        <v>507</v>
      </c>
      <c r="C5900">
        <v>150.94999999999999</v>
      </c>
      <c r="D5900">
        <f t="shared" si="95"/>
        <v>10.140221402214021</v>
      </c>
      <c r="E5900" s="171">
        <v>-1.7380549407629318E-2</v>
      </c>
    </row>
    <row r="5901" spans="2:5">
      <c r="B5901" t="s">
        <v>3543</v>
      </c>
      <c r="C5901">
        <v>13.55</v>
      </c>
      <c r="D5901">
        <f t="shared" si="95"/>
        <v>-0.4536290322580645</v>
      </c>
      <c r="E5901" s="171">
        <v>-1.740391588107313E-2</v>
      </c>
    </row>
    <row r="5902" spans="2:5">
      <c r="B5902" t="s">
        <v>2216</v>
      </c>
      <c r="C5902">
        <v>24.8</v>
      </c>
      <c r="D5902">
        <f t="shared" si="95"/>
        <v>1.5887265135699373</v>
      </c>
      <c r="E5902" s="171">
        <v>-1.7432646592709895E-2</v>
      </c>
    </row>
    <row r="5903" spans="2:5">
      <c r="B5903" t="s">
        <v>3358</v>
      </c>
      <c r="C5903">
        <v>9.58</v>
      </c>
      <c r="D5903">
        <f t="shared" si="95"/>
        <v>4.668639053254438</v>
      </c>
      <c r="E5903" s="171">
        <v>-1.7435897435897428E-2</v>
      </c>
    </row>
    <row r="5904" spans="2:5">
      <c r="B5904" t="s">
        <v>5981</v>
      </c>
      <c r="C5904">
        <v>1.69</v>
      </c>
      <c r="D5904">
        <f t="shared" si="95"/>
        <v>0</v>
      </c>
      <c r="E5904" s="171">
        <v>-1.7441860465116296E-2</v>
      </c>
    </row>
    <row r="5905" spans="2:5">
      <c r="B5905" t="s">
        <v>6430</v>
      </c>
      <c r="C5905">
        <v>1.69</v>
      </c>
      <c r="D5905">
        <f t="shared" si="95"/>
        <v>0</v>
      </c>
      <c r="E5905" s="171">
        <v>-1.7441860465116296E-2</v>
      </c>
    </row>
    <row r="5906" spans="2:5">
      <c r="B5906" t="s">
        <v>6465</v>
      </c>
      <c r="C5906">
        <v>1.69</v>
      </c>
      <c r="D5906">
        <f t="shared" si="95"/>
        <v>-0.91170323928944608</v>
      </c>
      <c r="E5906" s="171">
        <v>-1.7441860465116296E-2</v>
      </c>
    </row>
    <row r="5907" spans="2:5">
      <c r="B5907" t="s">
        <v>3969</v>
      </c>
      <c r="C5907">
        <v>19.14</v>
      </c>
      <c r="D5907">
        <f t="shared" si="95"/>
        <v>0.21523809523809528</v>
      </c>
      <c r="E5907" s="171">
        <v>-1.7453798767967137E-2</v>
      </c>
    </row>
    <row r="5908" spans="2:5">
      <c r="B5908" t="s">
        <v>3083</v>
      </c>
      <c r="C5908">
        <v>15.75</v>
      </c>
      <c r="D5908">
        <f t="shared" si="95"/>
        <v>1.5485436893203886</v>
      </c>
      <c r="E5908" s="171">
        <v>-1.7467248908297012E-2</v>
      </c>
    </row>
    <row r="5909" spans="2:5">
      <c r="B5909" t="s">
        <v>5639</v>
      </c>
      <c r="C5909">
        <v>6.18</v>
      </c>
      <c r="D5909">
        <f t="shared" si="95"/>
        <v>4.5178571428571423</v>
      </c>
      <c r="E5909" s="171">
        <v>-1.7488076311605774E-2</v>
      </c>
    </row>
    <row r="5910" spans="2:5">
      <c r="B5910" t="s">
        <v>7051</v>
      </c>
      <c r="C5910">
        <v>1.1200000000000001</v>
      </c>
      <c r="D5910">
        <f t="shared" si="95"/>
        <v>-0.5</v>
      </c>
      <c r="E5910" s="171">
        <v>-1.7543859649122629E-2</v>
      </c>
    </row>
    <row r="5911" spans="2:5">
      <c r="B5911" t="s">
        <v>7438</v>
      </c>
      <c r="C5911">
        <v>2.2400000000000002</v>
      </c>
      <c r="D5911">
        <f t="shared" si="95"/>
        <v>-0.76470588235294112</v>
      </c>
      <c r="E5911" s="171">
        <v>-1.7543859649122629E-2</v>
      </c>
    </row>
    <row r="5912" spans="2:5">
      <c r="B5912" t="s">
        <v>5135</v>
      </c>
      <c r="C5912">
        <v>9.52</v>
      </c>
      <c r="D5912">
        <f t="shared" si="95"/>
        <v>4.666666666666667</v>
      </c>
      <c r="E5912" s="171">
        <v>-1.7543859649122799E-2</v>
      </c>
    </row>
    <row r="5913" spans="2:5">
      <c r="B5913" t="s">
        <v>6003</v>
      </c>
      <c r="C5913">
        <v>1.68</v>
      </c>
      <c r="D5913">
        <f t="shared" si="95"/>
        <v>-0.92854104636324974</v>
      </c>
      <c r="E5913" s="171">
        <v>-1.7543859649122823E-2</v>
      </c>
    </row>
    <row r="5914" spans="2:5">
      <c r="B5914" t="s">
        <v>2106</v>
      </c>
      <c r="C5914">
        <v>23.51</v>
      </c>
      <c r="D5914">
        <f t="shared" si="95"/>
        <v>-2.2859517871986583E-2</v>
      </c>
      <c r="E5914" s="171">
        <v>-1.7551190973673136E-2</v>
      </c>
    </row>
    <row r="5915" spans="2:5">
      <c r="B5915" t="s">
        <v>4549</v>
      </c>
      <c r="C5915">
        <v>24.06</v>
      </c>
      <c r="D5915">
        <f t="shared" si="95"/>
        <v>1.047659574468085</v>
      </c>
      <c r="E5915" s="171">
        <v>-1.7558187015108195E-2</v>
      </c>
    </row>
    <row r="5916" spans="2:5">
      <c r="B5916" t="s">
        <v>4300</v>
      </c>
      <c r="C5916">
        <v>11.75</v>
      </c>
      <c r="D5916">
        <f t="shared" si="95"/>
        <v>-0.88366336633663367</v>
      </c>
      <c r="E5916" s="171">
        <v>-1.7558528428093717E-2</v>
      </c>
    </row>
    <row r="5917" spans="2:5">
      <c r="B5917" t="s">
        <v>1046</v>
      </c>
      <c r="C5917">
        <v>101</v>
      </c>
      <c r="D5917">
        <f t="shared" si="95"/>
        <v>11.066905615292713</v>
      </c>
      <c r="E5917" s="171">
        <v>-1.7605291314074529E-2</v>
      </c>
    </row>
    <row r="5918" spans="2:5">
      <c r="B5918" t="s">
        <v>2779</v>
      </c>
      <c r="C5918">
        <v>8.3699999999999992</v>
      </c>
      <c r="D5918">
        <f t="shared" si="95"/>
        <v>-0.65095913261050875</v>
      </c>
      <c r="E5918" s="171">
        <v>-1.7605633802816944E-2</v>
      </c>
    </row>
    <row r="5919" spans="2:5">
      <c r="B5919" t="s">
        <v>4651</v>
      </c>
      <c r="C5919">
        <v>23.98</v>
      </c>
      <c r="D5919">
        <f t="shared" si="95"/>
        <v>9.753363228699552</v>
      </c>
      <c r="E5919" s="171">
        <v>-1.7615731257681268E-2</v>
      </c>
    </row>
    <row r="5920" spans="2:5">
      <c r="B5920" t="s">
        <v>7311</v>
      </c>
      <c r="C5920">
        <v>2.23</v>
      </c>
      <c r="D5920">
        <f t="shared" si="95"/>
        <v>0</v>
      </c>
      <c r="E5920" s="171">
        <v>-1.7621145374449355E-2</v>
      </c>
    </row>
    <row r="5921" spans="2:5">
      <c r="B5921" t="s">
        <v>7412</v>
      </c>
      <c r="C5921">
        <v>2.23</v>
      </c>
      <c r="D5921">
        <f t="shared" si="95"/>
        <v>0</v>
      </c>
      <c r="E5921" s="171">
        <v>-1.7621145374449355E-2</v>
      </c>
    </row>
    <row r="5922" spans="2:5">
      <c r="B5922" t="s">
        <v>7696</v>
      </c>
      <c r="C5922">
        <v>2.23</v>
      </c>
      <c r="D5922">
        <f t="shared" si="95"/>
        <v>-0.81795918367346931</v>
      </c>
      <c r="E5922" s="171">
        <v>-1.7621145374449355E-2</v>
      </c>
    </row>
    <row r="5923" spans="2:5">
      <c r="B5923" t="s">
        <v>2618</v>
      </c>
      <c r="C5923">
        <v>12.25</v>
      </c>
      <c r="D5923">
        <f t="shared" si="95"/>
        <v>6.3353293413173652</v>
      </c>
      <c r="E5923" s="171">
        <v>-1.7642341619887782E-2</v>
      </c>
    </row>
    <row r="5924" spans="2:5">
      <c r="B5924" t="s">
        <v>6028</v>
      </c>
      <c r="C5924">
        <v>1.67</v>
      </c>
      <c r="D5924">
        <f t="shared" si="95"/>
        <v>0</v>
      </c>
      <c r="E5924" s="171">
        <v>-1.7647058823529429E-2</v>
      </c>
    </row>
    <row r="5925" spans="2:5">
      <c r="B5925" t="s">
        <v>6444</v>
      </c>
      <c r="C5925">
        <v>1.67</v>
      </c>
      <c r="D5925">
        <f t="shared" si="95"/>
        <v>0</v>
      </c>
      <c r="E5925" s="171">
        <v>-1.7647058823529429E-2</v>
      </c>
    </row>
    <row r="5926" spans="2:5">
      <c r="B5926" t="s">
        <v>6819</v>
      </c>
      <c r="C5926">
        <v>1.67</v>
      </c>
      <c r="D5926">
        <f t="shared" si="95"/>
        <v>0</v>
      </c>
      <c r="E5926" s="171">
        <v>-1.7647058823529429E-2</v>
      </c>
    </row>
    <row r="5927" spans="2:5">
      <c r="B5927" t="s">
        <v>7183</v>
      </c>
      <c r="C5927">
        <v>1.67</v>
      </c>
      <c r="D5927">
        <f t="shared" si="95"/>
        <v>-0.86333878887070381</v>
      </c>
      <c r="E5927" s="171">
        <v>-1.7647058823529429E-2</v>
      </c>
    </row>
    <row r="5928" spans="2:5">
      <c r="B5928" t="s">
        <v>4946</v>
      </c>
      <c r="C5928">
        <v>12.22</v>
      </c>
      <c r="D5928">
        <f t="shared" si="95"/>
        <v>-0.88418159416169084</v>
      </c>
      <c r="E5928" s="171">
        <v>-1.7684887459806984E-2</v>
      </c>
    </row>
    <row r="5929" spans="2:5">
      <c r="B5929" t="s">
        <v>926</v>
      </c>
      <c r="C5929">
        <v>105.51</v>
      </c>
      <c r="D5929">
        <f t="shared" si="95"/>
        <v>94.054054054054049</v>
      </c>
      <c r="E5929" s="171">
        <v>-1.7689228191043585E-2</v>
      </c>
    </row>
    <row r="5930" spans="2:5">
      <c r="B5930" t="s">
        <v>7005</v>
      </c>
      <c r="C5930">
        <v>1.1100000000000001</v>
      </c>
      <c r="D5930">
        <f t="shared" si="95"/>
        <v>-0.93084112149532716</v>
      </c>
      <c r="E5930" s="171">
        <v>-1.7699115044247607E-2</v>
      </c>
    </row>
    <row r="5931" spans="2:5">
      <c r="B5931" t="s">
        <v>4017</v>
      </c>
      <c r="C5931">
        <v>16.05</v>
      </c>
      <c r="D5931">
        <f t="shared" si="95"/>
        <v>8.668674698795181</v>
      </c>
      <c r="E5931" s="171">
        <v>-1.7747858017135812E-2</v>
      </c>
    </row>
    <row r="5932" spans="2:5">
      <c r="B5932" t="s">
        <v>5977</v>
      </c>
      <c r="C5932">
        <v>1.66</v>
      </c>
      <c r="D5932">
        <f t="shared" si="95"/>
        <v>0</v>
      </c>
      <c r="E5932" s="171">
        <v>-1.7751479289940846E-2</v>
      </c>
    </row>
    <row r="5933" spans="2:5">
      <c r="B5933" t="s">
        <v>6464</v>
      </c>
      <c r="C5933">
        <v>1.66</v>
      </c>
      <c r="D5933">
        <f t="shared" si="95"/>
        <v>-0.8845618915159944</v>
      </c>
      <c r="E5933" s="171">
        <v>-1.7751479289940846E-2</v>
      </c>
    </row>
    <row r="5934" spans="2:5">
      <c r="B5934" t="s">
        <v>3624</v>
      </c>
      <c r="C5934">
        <v>14.38</v>
      </c>
      <c r="D5934">
        <f t="shared" si="95"/>
        <v>-0.91666666666666674</v>
      </c>
      <c r="E5934" s="171">
        <v>-1.775956284153004E-2</v>
      </c>
    </row>
    <row r="5935" spans="2:5">
      <c r="B5935" t="s">
        <v>600</v>
      </c>
      <c r="C5935">
        <v>172.56</v>
      </c>
      <c r="D5935">
        <f t="shared" si="95"/>
        <v>12.576711250983477</v>
      </c>
      <c r="E5935" s="171">
        <v>-1.7759562841530081E-2</v>
      </c>
    </row>
    <row r="5936" spans="2:5">
      <c r="B5936" t="s">
        <v>3403</v>
      </c>
      <c r="C5936">
        <v>12.71</v>
      </c>
      <c r="D5936">
        <f t="shared" si="95"/>
        <v>0.21278625954198477</v>
      </c>
      <c r="E5936" s="171">
        <v>-1.7774343122101906E-2</v>
      </c>
    </row>
    <row r="5937" spans="2:5">
      <c r="B5937" t="s">
        <v>3372</v>
      </c>
      <c r="C5937">
        <v>10.48</v>
      </c>
      <c r="D5937">
        <f t="shared" si="95"/>
        <v>-0.90951476428941458</v>
      </c>
      <c r="E5937" s="171">
        <v>-1.7806935332708482E-2</v>
      </c>
    </row>
    <row r="5938" spans="2:5">
      <c r="B5938" t="s">
        <v>810</v>
      </c>
      <c r="C5938">
        <v>115.82</v>
      </c>
      <c r="D5938">
        <f t="shared" si="95"/>
        <v>3.1231755072979706</v>
      </c>
      <c r="E5938" s="171">
        <v>-1.7808683853460044E-2</v>
      </c>
    </row>
    <row r="5939" spans="2:5">
      <c r="B5939" t="s">
        <v>1456</v>
      </c>
      <c r="C5939">
        <v>28.09</v>
      </c>
      <c r="D5939">
        <f t="shared" si="95"/>
        <v>0.50053418803418814</v>
      </c>
      <c r="E5939" s="171">
        <v>-1.7832167832167886E-2</v>
      </c>
    </row>
    <row r="5940" spans="2:5">
      <c r="B5940" t="s">
        <v>3965</v>
      </c>
      <c r="C5940">
        <v>18.72</v>
      </c>
      <c r="D5940">
        <f t="shared" si="95"/>
        <v>1.0021390374331551</v>
      </c>
      <c r="E5940" s="171">
        <v>-1.783840503672612E-2</v>
      </c>
    </row>
    <row r="5941" spans="2:5">
      <c r="B5941" t="s">
        <v>2799</v>
      </c>
      <c r="C5941">
        <v>9.35</v>
      </c>
      <c r="D5941">
        <f t="shared" si="95"/>
        <v>6.2499999999999875E-2</v>
      </c>
      <c r="E5941" s="171">
        <v>-1.7857142857142849E-2</v>
      </c>
    </row>
    <row r="5942" spans="2:5">
      <c r="B5942" t="s">
        <v>2673</v>
      </c>
      <c r="C5942">
        <v>8.8000000000000007</v>
      </c>
      <c r="D5942">
        <f t="shared" si="95"/>
        <v>7</v>
      </c>
      <c r="E5942" s="171">
        <v>-1.785714285714287E-2</v>
      </c>
    </row>
    <row r="5943" spans="2:5">
      <c r="B5943" t="s">
        <v>6900</v>
      </c>
      <c r="C5943">
        <v>1.1000000000000001</v>
      </c>
      <c r="D5943">
        <f t="shared" si="95"/>
        <v>-0.899909008189263</v>
      </c>
      <c r="E5943" s="171">
        <v>-1.785714285714287E-2</v>
      </c>
    </row>
    <row r="5944" spans="2:5">
      <c r="B5944" t="s">
        <v>3681</v>
      </c>
      <c r="C5944">
        <v>10.99</v>
      </c>
      <c r="D5944">
        <f t="shared" si="95"/>
        <v>-0.44382591093117413</v>
      </c>
      <c r="E5944" s="171">
        <v>-1.7873100983020491E-2</v>
      </c>
    </row>
    <row r="5945" spans="2:5">
      <c r="B5945" t="s">
        <v>3913</v>
      </c>
      <c r="C5945">
        <v>19.760000000000002</v>
      </c>
      <c r="D5945">
        <f t="shared" si="95"/>
        <v>1.2557077625570778</v>
      </c>
      <c r="E5945" s="171">
        <v>-1.7892644135188839E-2</v>
      </c>
    </row>
    <row r="5946" spans="2:5">
      <c r="B5946" t="s">
        <v>2741</v>
      </c>
      <c r="C5946">
        <v>8.76</v>
      </c>
      <c r="D5946">
        <f t="shared" si="95"/>
        <v>3</v>
      </c>
      <c r="E5946" s="171">
        <v>-1.7937219730941721E-2</v>
      </c>
    </row>
    <row r="5947" spans="2:5">
      <c r="B5947" t="s">
        <v>5900</v>
      </c>
      <c r="C5947">
        <v>2.19</v>
      </c>
      <c r="D5947">
        <f t="shared" si="95"/>
        <v>-0.90236290682122156</v>
      </c>
      <c r="E5947" s="171">
        <v>-1.7937219730941721E-2</v>
      </c>
    </row>
    <row r="5948" spans="2:5">
      <c r="B5948" t="s">
        <v>2144</v>
      </c>
      <c r="C5948">
        <v>22.43</v>
      </c>
      <c r="D5948">
        <f t="shared" si="95"/>
        <v>1.4118279569892471</v>
      </c>
      <c r="E5948" s="171">
        <v>-1.7950963222416818E-2</v>
      </c>
    </row>
    <row r="5949" spans="2:5">
      <c r="B5949" t="s">
        <v>5211</v>
      </c>
      <c r="C5949">
        <v>9.3000000000000007</v>
      </c>
      <c r="D5949">
        <f t="shared" si="95"/>
        <v>-0.18989547038327523</v>
      </c>
      <c r="E5949" s="171">
        <v>-1.7951425554382252E-2</v>
      </c>
    </row>
    <row r="5950" spans="2:5">
      <c r="B5950" t="s">
        <v>4297</v>
      </c>
      <c r="C5950">
        <v>11.48</v>
      </c>
      <c r="D5950">
        <f t="shared" si="95"/>
        <v>-0.12499999999999992</v>
      </c>
      <c r="E5950" s="171">
        <v>-1.7964071856287348E-2</v>
      </c>
    </row>
    <row r="5951" spans="2:5">
      <c r="B5951" t="s">
        <v>1592</v>
      </c>
      <c r="C5951">
        <v>13.12</v>
      </c>
      <c r="D5951">
        <f t="shared" si="95"/>
        <v>7</v>
      </c>
      <c r="E5951" s="171">
        <v>-1.7964071856287442E-2</v>
      </c>
    </row>
    <row r="5952" spans="2:5">
      <c r="B5952" t="s">
        <v>6379</v>
      </c>
      <c r="C5952">
        <v>1.64</v>
      </c>
      <c r="D5952">
        <f t="shared" si="95"/>
        <v>0</v>
      </c>
      <c r="E5952" s="171">
        <v>-1.7964071856287442E-2</v>
      </c>
    </row>
    <row r="5953" spans="2:5">
      <c r="B5953" t="s">
        <v>6673</v>
      </c>
      <c r="C5953">
        <v>1.64</v>
      </c>
      <c r="D5953">
        <f t="shared" si="95"/>
        <v>-0.92681838464970989</v>
      </c>
      <c r="E5953" s="171">
        <v>-1.7964071856287442E-2</v>
      </c>
    </row>
    <row r="5954" spans="2:5">
      <c r="B5954" t="s">
        <v>2038</v>
      </c>
      <c r="C5954">
        <v>22.41</v>
      </c>
      <c r="D5954">
        <f t="shared" si="95"/>
        <v>-0.84070230309923233</v>
      </c>
      <c r="E5954" s="171">
        <v>-1.7966695880806315E-2</v>
      </c>
    </row>
    <row r="5955" spans="2:5">
      <c r="B5955" t="s">
        <v>478</v>
      </c>
      <c r="C5955">
        <v>140.68</v>
      </c>
      <c r="D5955">
        <f t="shared" ref="D5955:D6018" si="96">(C5955-C5956)/C5956</f>
        <v>0.23079615048118995</v>
      </c>
      <c r="E5955" s="171">
        <v>-1.8009214016473436E-2</v>
      </c>
    </row>
    <row r="5956" spans="2:5">
      <c r="B5956" t="s">
        <v>757</v>
      </c>
      <c r="C5956">
        <v>114.3</v>
      </c>
      <c r="D5956">
        <f t="shared" si="96"/>
        <v>41.022058823529406</v>
      </c>
      <c r="E5956" s="171">
        <v>-1.8041237113402133E-2</v>
      </c>
    </row>
    <row r="5957" spans="2:5">
      <c r="B5957" t="s">
        <v>7616</v>
      </c>
      <c r="C5957">
        <v>2.72</v>
      </c>
      <c r="D5957">
        <f t="shared" si="96"/>
        <v>-0.37471264367816082</v>
      </c>
      <c r="E5957" s="171">
        <v>-1.8050541516245425E-2</v>
      </c>
    </row>
    <row r="5958" spans="2:5">
      <c r="B5958" t="s">
        <v>5548</v>
      </c>
      <c r="C5958">
        <v>4.3499999999999996</v>
      </c>
      <c r="D5958">
        <f t="shared" si="96"/>
        <v>-0.46560196560196571</v>
      </c>
      <c r="E5958" s="171">
        <v>-1.8058690744921009E-2</v>
      </c>
    </row>
    <row r="5959" spans="2:5">
      <c r="B5959" t="s">
        <v>5281</v>
      </c>
      <c r="C5959">
        <v>8.14</v>
      </c>
      <c r="D5959">
        <f t="shared" si="96"/>
        <v>-0.67374749498997988</v>
      </c>
      <c r="E5959" s="171">
        <v>-1.8094089264173534E-2</v>
      </c>
    </row>
    <row r="5960" spans="2:5">
      <c r="B5960" t="s">
        <v>2154</v>
      </c>
      <c r="C5960">
        <v>24.95</v>
      </c>
      <c r="D5960">
        <f t="shared" si="96"/>
        <v>0.35377102550189904</v>
      </c>
      <c r="E5960" s="171">
        <v>-1.8103109012199955E-2</v>
      </c>
    </row>
    <row r="5961" spans="2:5">
      <c r="B5961" t="s">
        <v>1818</v>
      </c>
      <c r="C5961">
        <v>18.43</v>
      </c>
      <c r="D5961">
        <f t="shared" si="96"/>
        <v>-0.62510170870626525</v>
      </c>
      <c r="E5961" s="171">
        <v>-1.8114011720831106E-2</v>
      </c>
    </row>
    <row r="5962" spans="2:5">
      <c r="B5962" t="s">
        <v>1240</v>
      </c>
      <c r="C5962">
        <v>49.16</v>
      </c>
      <c r="D5962">
        <f t="shared" si="96"/>
        <v>-0.66367927755353351</v>
      </c>
      <c r="E5962" s="171">
        <v>-1.8174555622129093E-2</v>
      </c>
    </row>
    <row r="5963" spans="2:5">
      <c r="B5963" t="s">
        <v>566</v>
      </c>
      <c r="C5963">
        <v>146.16999999999999</v>
      </c>
      <c r="D5963">
        <f t="shared" si="96"/>
        <v>-7.1287883601245314E-2</v>
      </c>
      <c r="E5963" s="171">
        <v>-1.8202579258463247E-2</v>
      </c>
    </row>
    <row r="5964" spans="2:5">
      <c r="B5964" t="s">
        <v>580</v>
      </c>
      <c r="C5964">
        <v>157.38999999999999</v>
      </c>
      <c r="D5964">
        <f t="shared" si="96"/>
        <v>12.304311073541841</v>
      </c>
      <c r="E5964" s="171">
        <v>-1.8214709001310062E-2</v>
      </c>
    </row>
    <row r="5965" spans="2:5">
      <c r="B5965" t="s">
        <v>3459</v>
      </c>
      <c r="C5965">
        <v>11.83</v>
      </c>
      <c r="D5965">
        <f t="shared" si="96"/>
        <v>-0.75235503454050667</v>
      </c>
      <c r="E5965" s="171">
        <v>-1.8257261410788435E-2</v>
      </c>
    </row>
    <row r="5966" spans="2:5">
      <c r="B5966" t="s">
        <v>1221</v>
      </c>
      <c r="C5966">
        <v>47.77</v>
      </c>
      <c r="D5966">
        <f t="shared" si="96"/>
        <v>28.670807453416149</v>
      </c>
      <c r="E5966" s="171">
        <v>-1.829017673653912E-2</v>
      </c>
    </row>
    <row r="5967" spans="2:5">
      <c r="B5967" t="s">
        <v>6326</v>
      </c>
      <c r="C5967">
        <v>1.61</v>
      </c>
      <c r="D5967">
        <f t="shared" si="96"/>
        <v>0</v>
      </c>
      <c r="E5967" s="171">
        <v>-1.8292682926829149E-2</v>
      </c>
    </row>
    <row r="5968" spans="2:5">
      <c r="B5968" t="s">
        <v>6378</v>
      </c>
      <c r="C5968">
        <v>1.61</v>
      </c>
      <c r="D5968">
        <f t="shared" si="96"/>
        <v>-0.98943569553805766</v>
      </c>
      <c r="E5968" s="171">
        <v>-1.8292682926829149E-2</v>
      </c>
    </row>
    <row r="5969" spans="2:5">
      <c r="B5969" t="s">
        <v>522</v>
      </c>
      <c r="C5969">
        <v>152.4</v>
      </c>
      <c r="D5969">
        <f t="shared" si="96"/>
        <v>11.350081037277148</v>
      </c>
      <c r="E5969" s="171">
        <v>-1.8294254058232436E-2</v>
      </c>
    </row>
    <row r="5970" spans="2:5">
      <c r="B5970" t="s">
        <v>3151</v>
      </c>
      <c r="C5970">
        <v>12.34</v>
      </c>
      <c r="D5970">
        <f t="shared" si="96"/>
        <v>-0.37833753148614613</v>
      </c>
      <c r="E5970" s="171">
        <v>-1.8297533810660335E-2</v>
      </c>
    </row>
    <row r="5971" spans="2:5">
      <c r="B5971" t="s">
        <v>1893</v>
      </c>
      <c r="C5971">
        <v>19.850000000000001</v>
      </c>
      <c r="D5971">
        <f t="shared" si="96"/>
        <v>0.19362597714972957</v>
      </c>
      <c r="E5971" s="171">
        <v>-1.8298714144411348E-2</v>
      </c>
    </row>
    <row r="5972" spans="2:5">
      <c r="B5972" t="s">
        <v>1500</v>
      </c>
      <c r="C5972">
        <v>16.63</v>
      </c>
      <c r="D5972">
        <f t="shared" si="96"/>
        <v>0.24104477611940286</v>
      </c>
      <c r="E5972" s="171">
        <v>-1.8299881936245706E-2</v>
      </c>
    </row>
    <row r="5973" spans="2:5">
      <c r="B5973" t="s">
        <v>2920</v>
      </c>
      <c r="C5973">
        <v>13.4</v>
      </c>
      <c r="D5973">
        <f t="shared" si="96"/>
        <v>5.2616822429906538</v>
      </c>
      <c r="E5973" s="171">
        <v>-1.8315018315018316E-2</v>
      </c>
    </row>
    <row r="5974" spans="2:5">
      <c r="B5974" t="s">
        <v>5896</v>
      </c>
      <c r="C5974">
        <v>2.14</v>
      </c>
      <c r="D5974">
        <f t="shared" si="96"/>
        <v>1</v>
      </c>
      <c r="E5974" s="171">
        <v>-1.8348623853211024E-2</v>
      </c>
    </row>
    <row r="5975" spans="2:5">
      <c r="B5975" t="s">
        <v>6234</v>
      </c>
      <c r="C5975">
        <v>1.07</v>
      </c>
      <c r="D5975">
        <f t="shared" si="96"/>
        <v>-0.94278074866310158</v>
      </c>
      <c r="E5975" s="171">
        <v>-1.8348623853211024E-2</v>
      </c>
    </row>
    <row r="5976" spans="2:5">
      <c r="B5976" t="s">
        <v>3840</v>
      </c>
      <c r="C5976">
        <v>18.7</v>
      </c>
      <c r="D5976">
        <f t="shared" si="96"/>
        <v>0.59148936170212763</v>
      </c>
      <c r="E5976" s="171">
        <v>-1.8372703412073563E-2</v>
      </c>
    </row>
    <row r="5977" spans="2:5">
      <c r="B5977" t="s">
        <v>3128</v>
      </c>
      <c r="C5977">
        <v>11.75</v>
      </c>
      <c r="D5977">
        <f t="shared" si="96"/>
        <v>-0.44990636704119846</v>
      </c>
      <c r="E5977" s="171">
        <v>-1.8379281537176325E-2</v>
      </c>
    </row>
    <row r="5978" spans="2:5">
      <c r="B5978" t="s">
        <v>2000</v>
      </c>
      <c r="C5978">
        <v>21.36</v>
      </c>
      <c r="D5978">
        <f t="shared" si="96"/>
        <v>9.0281690140845079</v>
      </c>
      <c r="E5978" s="171">
        <v>-1.8382352941176568E-2</v>
      </c>
    </row>
    <row r="5979" spans="2:5">
      <c r="B5979" t="s">
        <v>7391</v>
      </c>
      <c r="C5979">
        <v>2.13</v>
      </c>
      <c r="D5979">
        <f t="shared" si="96"/>
        <v>-0.91302572478562682</v>
      </c>
      <c r="E5979" s="171">
        <v>-1.8433179723502321E-2</v>
      </c>
    </row>
    <row r="5980" spans="2:5">
      <c r="B5980" t="s">
        <v>2153</v>
      </c>
      <c r="C5980">
        <v>24.49</v>
      </c>
      <c r="D5980">
        <f t="shared" si="96"/>
        <v>-0.7578603915364841</v>
      </c>
      <c r="E5980" s="171">
        <v>-1.8436873747495024E-2</v>
      </c>
    </row>
    <row r="5981" spans="2:5">
      <c r="B5981" t="s">
        <v>995</v>
      </c>
      <c r="C5981">
        <v>101.14</v>
      </c>
      <c r="D5981">
        <f t="shared" si="96"/>
        <v>3.7505871301080318</v>
      </c>
      <c r="E5981" s="171">
        <v>-1.8439440993788875E-2</v>
      </c>
    </row>
    <row r="5982" spans="2:5">
      <c r="B5982" t="s">
        <v>1880</v>
      </c>
      <c r="C5982">
        <v>21.29</v>
      </c>
      <c r="D5982">
        <f t="shared" si="96"/>
        <v>-0.5400734499891986</v>
      </c>
      <c r="E5982" s="171">
        <v>-1.8441678192715635E-2</v>
      </c>
    </row>
    <row r="5983" spans="2:5">
      <c r="B5983" t="s">
        <v>1122</v>
      </c>
      <c r="C5983">
        <v>46.29</v>
      </c>
      <c r="D5983">
        <f t="shared" si="96"/>
        <v>2.7849550286181524</v>
      </c>
      <c r="E5983" s="171">
        <v>-1.8447837150127173E-2</v>
      </c>
    </row>
    <row r="5984" spans="2:5">
      <c r="B5984" t="s">
        <v>3135</v>
      </c>
      <c r="C5984">
        <v>12.23</v>
      </c>
      <c r="D5984">
        <f t="shared" si="96"/>
        <v>-0.35968586387434559</v>
      </c>
      <c r="E5984" s="171">
        <v>-1.8459069020866806E-2</v>
      </c>
    </row>
    <row r="5985" spans="2:5">
      <c r="B5985" t="s">
        <v>3041</v>
      </c>
      <c r="C5985">
        <v>19.100000000000001</v>
      </c>
      <c r="D5985">
        <f t="shared" si="96"/>
        <v>0.80018850141376086</v>
      </c>
      <c r="E5985" s="171">
        <v>-1.8499486125385375E-2</v>
      </c>
    </row>
    <row r="5986" spans="2:5">
      <c r="B5986" t="s">
        <v>3676</v>
      </c>
      <c r="C5986">
        <v>10.61</v>
      </c>
      <c r="D5986">
        <f t="shared" si="96"/>
        <v>0.17758046614872361</v>
      </c>
      <c r="E5986" s="171">
        <v>-1.8501387604070402E-2</v>
      </c>
    </row>
    <row r="5987" spans="2:5">
      <c r="B5987" t="s">
        <v>5243</v>
      </c>
      <c r="C5987">
        <v>9.01</v>
      </c>
      <c r="D5987">
        <f t="shared" si="96"/>
        <v>4.6666666666666661</v>
      </c>
      <c r="E5987" s="171">
        <v>-1.8518518518518511E-2</v>
      </c>
    </row>
    <row r="5988" spans="2:5">
      <c r="B5988" t="s">
        <v>6640</v>
      </c>
      <c r="C5988">
        <v>1.59</v>
      </c>
      <c r="D5988">
        <f t="shared" si="96"/>
        <v>0</v>
      </c>
      <c r="E5988" s="171">
        <v>-1.8518518518518535E-2</v>
      </c>
    </row>
    <row r="5989" spans="2:5">
      <c r="B5989" t="s">
        <v>7238</v>
      </c>
      <c r="C5989">
        <v>1.59</v>
      </c>
      <c r="D5989">
        <f t="shared" si="96"/>
        <v>-0.25</v>
      </c>
      <c r="E5989" s="171">
        <v>-1.8518518518518535E-2</v>
      </c>
    </row>
    <row r="5990" spans="2:5">
      <c r="B5990" t="s">
        <v>7282</v>
      </c>
      <c r="C5990">
        <v>2.12</v>
      </c>
      <c r="D5990">
        <f t="shared" si="96"/>
        <v>-0.97987086973034554</v>
      </c>
      <c r="E5990" s="171">
        <v>-1.8518518518518535E-2</v>
      </c>
    </row>
    <row r="5991" spans="2:5">
      <c r="B5991" t="s">
        <v>974</v>
      </c>
      <c r="C5991">
        <v>105.32</v>
      </c>
      <c r="D5991">
        <f t="shared" si="96"/>
        <v>11.449172576832149</v>
      </c>
      <c r="E5991" s="171">
        <v>-1.8544404062995144E-2</v>
      </c>
    </row>
    <row r="5992" spans="2:5">
      <c r="B5992" t="s">
        <v>3301</v>
      </c>
      <c r="C5992">
        <v>8.4600000000000009</v>
      </c>
      <c r="D5992">
        <f t="shared" si="96"/>
        <v>-0.61891891891891881</v>
      </c>
      <c r="E5992" s="171">
        <v>-1.8561484918793315E-2</v>
      </c>
    </row>
    <row r="5993" spans="2:5">
      <c r="B5993" t="s">
        <v>2296</v>
      </c>
      <c r="C5993">
        <v>22.2</v>
      </c>
      <c r="D5993">
        <f t="shared" si="96"/>
        <v>9.5213270142180093</v>
      </c>
      <c r="E5993" s="171">
        <v>-1.8567639257294506E-2</v>
      </c>
    </row>
    <row r="5994" spans="2:5">
      <c r="B5994" t="s">
        <v>5889</v>
      </c>
      <c r="C5994">
        <v>2.11</v>
      </c>
      <c r="D5994">
        <f t="shared" si="96"/>
        <v>-0.83978739559605164</v>
      </c>
      <c r="E5994" s="171">
        <v>-1.8604651162790715E-2</v>
      </c>
    </row>
    <row r="5995" spans="2:5">
      <c r="B5995" t="s">
        <v>4796</v>
      </c>
      <c r="C5995">
        <v>13.17</v>
      </c>
      <c r="D5995">
        <f t="shared" si="96"/>
        <v>-0.88412810135491815</v>
      </c>
      <c r="E5995" s="171">
        <v>-1.8628912071535022E-2</v>
      </c>
    </row>
    <row r="5996" spans="2:5">
      <c r="B5996" t="s">
        <v>809</v>
      </c>
      <c r="C5996">
        <v>113.66</v>
      </c>
      <c r="D5996">
        <f t="shared" si="96"/>
        <v>3.9160899653979233</v>
      </c>
      <c r="E5996" s="171">
        <v>-1.8649628734242762E-2</v>
      </c>
    </row>
    <row r="5997" spans="2:5">
      <c r="B5997" t="s">
        <v>2147</v>
      </c>
      <c r="C5997">
        <v>23.12</v>
      </c>
      <c r="D5997">
        <f t="shared" si="96"/>
        <v>-0.84266757400476344</v>
      </c>
      <c r="E5997" s="171">
        <v>-1.8675721561969345E-2</v>
      </c>
    </row>
    <row r="5998" spans="2:5">
      <c r="B5998" t="s">
        <v>510</v>
      </c>
      <c r="C5998">
        <v>146.94999999999999</v>
      </c>
      <c r="D5998">
        <f t="shared" si="96"/>
        <v>55.087786259541978</v>
      </c>
      <c r="E5998" s="171">
        <v>-1.8697829716193732E-2</v>
      </c>
    </row>
    <row r="5999" spans="2:5">
      <c r="B5999" t="s">
        <v>7356</v>
      </c>
      <c r="C5999">
        <v>2.62</v>
      </c>
      <c r="D5999">
        <f t="shared" si="96"/>
        <v>0.66878980891719741</v>
      </c>
      <c r="E5999" s="171">
        <v>-1.872659176029956E-2</v>
      </c>
    </row>
    <row r="6000" spans="2:5">
      <c r="B6000" t="s">
        <v>6321</v>
      </c>
      <c r="C6000">
        <v>1.57</v>
      </c>
      <c r="D6000">
        <f t="shared" si="96"/>
        <v>-0.88438880706921941</v>
      </c>
      <c r="E6000" s="171">
        <v>-1.8750000000000017E-2</v>
      </c>
    </row>
    <row r="6001" spans="2:5">
      <c r="B6001" t="s">
        <v>2940</v>
      </c>
      <c r="C6001">
        <v>13.58</v>
      </c>
      <c r="D6001">
        <f t="shared" si="96"/>
        <v>1</v>
      </c>
      <c r="E6001" s="171">
        <v>-1.8786127167630041E-2</v>
      </c>
    </row>
    <row r="6002" spans="2:5">
      <c r="B6002" t="s">
        <v>5464</v>
      </c>
      <c r="C6002">
        <v>6.79</v>
      </c>
      <c r="D6002">
        <f t="shared" si="96"/>
        <v>-0.85213414634146345</v>
      </c>
      <c r="E6002" s="171">
        <v>-1.8786127167630041E-2</v>
      </c>
    </row>
    <row r="6003" spans="2:5">
      <c r="B6003" t="s">
        <v>1193</v>
      </c>
      <c r="C6003">
        <v>45.92</v>
      </c>
      <c r="D6003">
        <f t="shared" si="96"/>
        <v>0.83753501400560237</v>
      </c>
      <c r="E6003" s="171">
        <v>-1.8803418803418709E-2</v>
      </c>
    </row>
    <row r="6004" spans="2:5">
      <c r="B6004" t="s">
        <v>2218</v>
      </c>
      <c r="C6004">
        <v>24.99</v>
      </c>
      <c r="D6004">
        <f t="shared" si="96"/>
        <v>0.92083013066871633</v>
      </c>
      <c r="E6004" s="171">
        <v>-1.8845700824499427E-2</v>
      </c>
    </row>
    <row r="6005" spans="2:5">
      <c r="B6005" t="s">
        <v>3694</v>
      </c>
      <c r="C6005">
        <v>13.01</v>
      </c>
      <c r="D6005">
        <f t="shared" si="96"/>
        <v>-0.13726790450928383</v>
      </c>
      <c r="E6005" s="171">
        <v>-1.8853695324283559E-2</v>
      </c>
    </row>
    <row r="6006" spans="2:5">
      <c r="B6006" t="s">
        <v>2995</v>
      </c>
      <c r="C6006">
        <v>15.08</v>
      </c>
      <c r="D6006">
        <f t="shared" si="96"/>
        <v>8.6666666666666661</v>
      </c>
      <c r="E6006" s="171">
        <v>-1.8867924528301831E-2</v>
      </c>
    </row>
    <row r="6007" spans="2:5">
      <c r="B6007" t="s">
        <v>6473</v>
      </c>
      <c r="C6007">
        <v>1.56</v>
      </c>
      <c r="D6007">
        <f t="shared" si="96"/>
        <v>0</v>
      </c>
      <c r="E6007" s="171">
        <v>-1.8867924528301903E-2</v>
      </c>
    </row>
    <row r="6008" spans="2:5">
      <c r="B6008" t="s">
        <v>7095</v>
      </c>
      <c r="C6008">
        <v>1.56</v>
      </c>
      <c r="D6008">
        <f t="shared" si="96"/>
        <v>-0.85674931129476584</v>
      </c>
      <c r="E6008" s="171">
        <v>-1.8867924528301903E-2</v>
      </c>
    </row>
    <row r="6009" spans="2:5">
      <c r="B6009" t="s">
        <v>3386</v>
      </c>
      <c r="C6009">
        <v>10.89</v>
      </c>
      <c r="D6009">
        <f t="shared" si="96"/>
        <v>5.014464802314382E-2</v>
      </c>
      <c r="E6009" s="171">
        <v>-1.8918918918918837E-2</v>
      </c>
    </row>
    <row r="6010" spans="2:5">
      <c r="B6010" t="s">
        <v>3344</v>
      </c>
      <c r="C6010">
        <v>10.37</v>
      </c>
      <c r="D6010">
        <f t="shared" si="96"/>
        <v>-0.80764236690780933</v>
      </c>
      <c r="E6010" s="171">
        <v>-1.892147587511836E-2</v>
      </c>
    </row>
    <row r="6011" spans="2:5">
      <c r="B6011" t="s">
        <v>1136</v>
      </c>
      <c r="C6011">
        <v>53.91</v>
      </c>
      <c r="D6011">
        <f t="shared" si="96"/>
        <v>0.19613933880630122</v>
      </c>
      <c r="E6011" s="171">
        <v>-1.8926296633303117E-2</v>
      </c>
    </row>
    <row r="6012" spans="2:5">
      <c r="B6012" t="s">
        <v>1364</v>
      </c>
      <c r="C6012">
        <v>45.07</v>
      </c>
      <c r="D6012">
        <f t="shared" si="96"/>
        <v>0.892902141957161</v>
      </c>
      <c r="E6012" s="171">
        <v>-1.8937744884632075E-2</v>
      </c>
    </row>
    <row r="6013" spans="2:5">
      <c r="B6013" t="s">
        <v>4675</v>
      </c>
      <c r="C6013">
        <v>23.81</v>
      </c>
      <c r="D6013">
        <f t="shared" si="96"/>
        <v>10.502415458937199</v>
      </c>
      <c r="E6013" s="171">
        <v>-1.8953440461475107E-2</v>
      </c>
    </row>
    <row r="6014" spans="2:5">
      <c r="B6014" t="s">
        <v>7380</v>
      </c>
      <c r="C6014">
        <v>2.0699999999999998</v>
      </c>
      <c r="D6014">
        <f t="shared" si="96"/>
        <v>0</v>
      </c>
      <c r="E6014" s="171">
        <v>-1.8957345971564E-2</v>
      </c>
    </row>
    <row r="6015" spans="2:5">
      <c r="B6015" t="s">
        <v>7742</v>
      </c>
      <c r="C6015">
        <v>2.0699999999999998</v>
      </c>
      <c r="D6015">
        <f t="shared" si="96"/>
        <v>-0.83990719257540603</v>
      </c>
      <c r="E6015" s="171">
        <v>-1.8957345971564E-2</v>
      </c>
    </row>
    <row r="6016" spans="2:5">
      <c r="B6016" t="s">
        <v>4965</v>
      </c>
      <c r="C6016">
        <v>12.93</v>
      </c>
      <c r="D6016">
        <f t="shared" si="96"/>
        <v>-0.26450511945392485</v>
      </c>
      <c r="E6016" s="171">
        <v>-1.8968133535660091E-2</v>
      </c>
    </row>
    <row r="6017" spans="2:5">
      <c r="B6017" t="s">
        <v>3019</v>
      </c>
      <c r="C6017">
        <v>17.579999999999998</v>
      </c>
      <c r="D6017">
        <f t="shared" si="96"/>
        <v>-0.19023491478581309</v>
      </c>
      <c r="E6017" s="171">
        <v>-1.8973214285714475E-2</v>
      </c>
    </row>
    <row r="6018" spans="2:5">
      <c r="B6018" t="s">
        <v>1993</v>
      </c>
      <c r="C6018">
        <v>21.71</v>
      </c>
      <c r="D6018">
        <f t="shared" si="96"/>
        <v>1.3344086021505375</v>
      </c>
      <c r="E6018" s="171">
        <v>-1.897876186172608E-2</v>
      </c>
    </row>
    <row r="6019" spans="2:5">
      <c r="B6019" t="s">
        <v>3268</v>
      </c>
      <c r="C6019">
        <v>9.3000000000000007</v>
      </c>
      <c r="D6019">
        <f t="shared" ref="D6019:D6082" si="97">(C6019-C6020)/C6020</f>
        <v>-0.24878836833602583</v>
      </c>
      <c r="E6019" s="171">
        <v>-1.8987341772151868E-2</v>
      </c>
    </row>
    <row r="6020" spans="2:5">
      <c r="B6020" t="s">
        <v>2846</v>
      </c>
      <c r="C6020">
        <v>12.38</v>
      </c>
      <c r="D6020">
        <f t="shared" si="97"/>
        <v>-0.11063218390804591</v>
      </c>
      <c r="E6020" s="171">
        <v>-1.9017432646592586E-2</v>
      </c>
    </row>
    <row r="6021" spans="2:5">
      <c r="B6021" t="s">
        <v>3618</v>
      </c>
      <c r="C6021">
        <v>13.92</v>
      </c>
      <c r="D6021">
        <f t="shared" si="97"/>
        <v>3.8805970149253702E-2</v>
      </c>
      <c r="E6021" s="171">
        <v>-1.9027484143763183E-2</v>
      </c>
    </row>
    <row r="6022" spans="2:5">
      <c r="B6022" t="s">
        <v>1768</v>
      </c>
      <c r="C6022">
        <v>13.4</v>
      </c>
      <c r="D6022">
        <f t="shared" si="97"/>
        <v>-3.5277177825773949E-2</v>
      </c>
      <c r="E6022" s="171">
        <v>-1.9033674963396762E-2</v>
      </c>
    </row>
    <row r="6023" spans="2:5">
      <c r="B6023" t="s">
        <v>2477</v>
      </c>
      <c r="C6023">
        <v>13.89</v>
      </c>
      <c r="D6023">
        <f t="shared" si="97"/>
        <v>-0.24999999999999994</v>
      </c>
      <c r="E6023" s="171">
        <v>-1.9067796610169462E-2</v>
      </c>
    </row>
    <row r="6024" spans="2:5">
      <c r="B6024" t="s">
        <v>4092</v>
      </c>
      <c r="C6024">
        <v>18.52</v>
      </c>
      <c r="D6024">
        <f t="shared" si="97"/>
        <v>2.9460811561978942E-2</v>
      </c>
      <c r="E6024" s="171">
        <v>-1.9067796610169462E-2</v>
      </c>
    </row>
    <row r="6025" spans="2:5">
      <c r="B6025" t="s">
        <v>3778</v>
      </c>
      <c r="C6025">
        <v>17.989999999999998</v>
      </c>
      <c r="D6025">
        <f t="shared" si="97"/>
        <v>1.1885644768856445</v>
      </c>
      <c r="E6025" s="171">
        <v>-1.9083969465648932E-2</v>
      </c>
    </row>
    <row r="6026" spans="2:5">
      <c r="B6026" t="s">
        <v>5302</v>
      </c>
      <c r="C6026">
        <v>8.2200000000000006</v>
      </c>
      <c r="D6026">
        <f t="shared" si="97"/>
        <v>-0.65934521342726893</v>
      </c>
      <c r="E6026" s="171">
        <v>-1.9093078758949895E-2</v>
      </c>
    </row>
    <row r="6027" spans="2:5">
      <c r="B6027" t="s">
        <v>4690</v>
      </c>
      <c r="C6027">
        <v>24.13</v>
      </c>
      <c r="D6027">
        <f t="shared" si="97"/>
        <v>6.8644818423383561E-2</v>
      </c>
      <c r="E6027" s="171">
        <v>-1.9105691056910665E-2</v>
      </c>
    </row>
    <row r="6028" spans="2:5">
      <c r="B6028" t="s">
        <v>2121</v>
      </c>
      <c r="C6028">
        <v>22.58</v>
      </c>
      <c r="D6028">
        <f t="shared" si="97"/>
        <v>0.83428107229894377</v>
      </c>
      <c r="E6028" s="171">
        <v>-1.9113814074717694E-2</v>
      </c>
    </row>
    <row r="6029" spans="2:5">
      <c r="B6029" t="s">
        <v>3146</v>
      </c>
      <c r="C6029">
        <v>12.31</v>
      </c>
      <c r="D6029">
        <f t="shared" si="97"/>
        <v>0</v>
      </c>
      <c r="E6029" s="171">
        <v>-1.9123505976095634E-2</v>
      </c>
    </row>
    <row r="6030" spans="2:5">
      <c r="B6030" t="s">
        <v>3512</v>
      </c>
      <c r="C6030">
        <v>12.31</v>
      </c>
      <c r="D6030">
        <f t="shared" si="97"/>
        <v>0.60078023407022108</v>
      </c>
      <c r="E6030" s="171">
        <v>-1.9123505976095634E-2</v>
      </c>
    </row>
    <row r="6031" spans="2:5">
      <c r="B6031" t="s">
        <v>2726</v>
      </c>
      <c r="C6031">
        <v>7.69</v>
      </c>
      <c r="D6031">
        <f t="shared" si="97"/>
        <v>-0.42267267267267267</v>
      </c>
      <c r="E6031" s="171">
        <v>-1.9132653061224421E-2</v>
      </c>
    </row>
    <row r="6032" spans="2:5">
      <c r="B6032" t="s">
        <v>2934</v>
      </c>
      <c r="C6032">
        <v>13.32</v>
      </c>
      <c r="D6032">
        <f t="shared" si="97"/>
        <v>4.203125</v>
      </c>
      <c r="E6032" s="171">
        <v>-1.9145802650957274E-2</v>
      </c>
    </row>
    <row r="6033" spans="2:5">
      <c r="B6033" t="s">
        <v>5793</v>
      </c>
      <c r="C6033">
        <v>2.56</v>
      </c>
      <c r="D6033">
        <f t="shared" si="97"/>
        <v>-0.84371184371184371</v>
      </c>
      <c r="E6033" s="171">
        <v>-1.9157088122605297E-2</v>
      </c>
    </row>
    <row r="6034" spans="2:5">
      <c r="B6034" t="s">
        <v>4200</v>
      </c>
      <c r="C6034">
        <v>16.38</v>
      </c>
      <c r="D6034">
        <f t="shared" si="97"/>
        <v>6.9888961463095922E-2</v>
      </c>
      <c r="E6034" s="171">
        <v>-1.9161676646706604E-2</v>
      </c>
    </row>
    <row r="6035" spans="2:5">
      <c r="B6035" t="s">
        <v>1751</v>
      </c>
      <c r="C6035">
        <v>15.31</v>
      </c>
      <c r="D6035">
        <f t="shared" si="97"/>
        <v>-0.87985560699992149</v>
      </c>
      <c r="E6035" s="171">
        <v>-1.9218449711723186E-2</v>
      </c>
    </row>
    <row r="6036" spans="2:5">
      <c r="B6036" t="s">
        <v>464</v>
      </c>
      <c r="C6036">
        <v>127.43</v>
      </c>
      <c r="D6036">
        <f t="shared" si="97"/>
        <v>8.6173584905660388</v>
      </c>
      <c r="E6036" s="171">
        <v>-1.9241129839144153E-2</v>
      </c>
    </row>
    <row r="6037" spans="2:5">
      <c r="B6037" t="s">
        <v>4789</v>
      </c>
      <c r="C6037">
        <v>13.25</v>
      </c>
      <c r="D6037">
        <f t="shared" si="97"/>
        <v>-0.47916666666666669</v>
      </c>
      <c r="E6037" s="171">
        <v>-1.9245003700962236E-2</v>
      </c>
    </row>
    <row r="6038" spans="2:5">
      <c r="B6038" t="s">
        <v>2236</v>
      </c>
      <c r="C6038">
        <v>25.44</v>
      </c>
      <c r="D6038">
        <f t="shared" si="97"/>
        <v>0.35175345377258238</v>
      </c>
      <c r="E6038" s="171">
        <v>-1.9275250578257516E-2</v>
      </c>
    </row>
    <row r="6039" spans="2:5">
      <c r="B6039" t="s">
        <v>3792</v>
      </c>
      <c r="C6039">
        <v>18.82</v>
      </c>
      <c r="D6039">
        <f t="shared" si="97"/>
        <v>0.27593220338983054</v>
      </c>
      <c r="E6039" s="171">
        <v>-1.9280875455966701E-2</v>
      </c>
    </row>
    <row r="6040" spans="2:5">
      <c r="B6040" t="s">
        <v>1566</v>
      </c>
      <c r="C6040">
        <v>14.75</v>
      </c>
      <c r="D6040">
        <f t="shared" si="97"/>
        <v>0.45034414945919371</v>
      </c>
      <c r="E6040" s="171">
        <v>-1.9281914893616966E-2</v>
      </c>
    </row>
    <row r="6041" spans="2:5">
      <c r="B6041" t="s">
        <v>5214</v>
      </c>
      <c r="C6041">
        <v>10.17</v>
      </c>
      <c r="D6041">
        <f t="shared" si="97"/>
        <v>-0.92726882643209618</v>
      </c>
      <c r="E6041" s="171">
        <v>-1.9286403085824428E-2</v>
      </c>
    </row>
    <row r="6042" spans="2:5">
      <c r="B6042" t="s">
        <v>679</v>
      </c>
      <c r="C6042">
        <v>139.83000000000001</v>
      </c>
      <c r="D6042">
        <f t="shared" si="97"/>
        <v>10.001573564122738</v>
      </c>
      <c r="E6042" s="171">
        <v>-1.9287417590124839E-2</v>
      </c>
    </row>
    <row r="6043" spans="2:5">
      <c r="B6043" t="s">
        <v>4993</v>
      </c>
      <c r="C6043">
        <v>12.71</v>
      </c>
      <c r="D6043">
        <f t="shared" si="97"/>
        <v>-0.16546290216677606</v>
      </c>
      <c r="E6043" s="171">
        <v>-1.9290123456790122E-2</v>
      </c>
    </row>
    <row r="6044" spans="2:5">
      <c r="B6044" t="s">
        <v>4775</v>
      </c>
      <c r="C6044">
        <v>15.23</v>
      </c>
      <c r="D6044">
        <f t="shared" si="97"/>
        <v>0.1116788321167884</v>
      </c>
      <c r="E6044" s="171">
        <v>-1.9317450096587183E-2</v>
      </c>
    </row>
    <row r="6045" spans="2:5">
      <c r="B6045" t="s">
        <v>3721</v>
      </c>
      <c r="C6045">
        <v>13.7</v>
      </c>
      <c r="D6045">
        <f t="shared" si="97"/>
        <v>-0.27011188066062869</v>
      </c>
      <c r="E6045" s="171">
        <v>-1.9327129563350132E-2</v>
      </c>
    </row>
    <row r="6046" spans="2:5">
      <c r="B6046" t="s">
        <v>1819</v>
      </c>
      <c r="C6046">
        <v>18.77</v>
      </c>
      <c r="D6046">
        <f t="shared" si="97"/>
        <v>0.5423171733771569</v>
      </c>
      <c r="E6046" s="171">
        <v>-1.9331243469174555E-2</v>
      </c>
    </row>
    <row r="6047" spans="2:5">
      <c r="B6047" t="s">
        <v>4831</v>
      </c>
      <c r="C6047">
        <v>12.17</v>
      </c>
      <c r="D6047">
        <f t="shared" si="97"/>
        <v>-0.38410931174089075</v>
      </c>
      <c r="E6047" s="171">
        <v>-1.933924254633362E-2</v>
      </c>
    </row>
    <row r="6048" spans="2:5">
      <c r="B6048" t="s">
        <v>3903</v>
      </c>
      <c r="C6048">
        <v>19.760000000000002</v>
      </c>
      <c r="D6048">
        <f t="shared" si="97"/>
        <v>12.000000000000002</v>
      </c>
      <c r="E6048" s="171">
        <v>-1.9354838709677271E-2</v>
      </c>
    </row>
    <row r="6049" spans="2:5">
      <c r="B6049" t="s">
        <v>7251</v>
      </c>
      <c r="C6049">
        <v>1.52</v>
      </c>
      <c r="D6049">
        <f t="shared" si="97"/>
        <v>-0.86355475763016165</v>
      </c>
      <c r="E6049" s="171">
        <v>-1.9354838709677438E-2</v>
      </c>
    </row>
    <row r="6050" spans="2:5">
      <c r="B6050" t="s">
        <v>2892</v>
      </c>
      <c r="C6050">
        <v>11.14</v>
      </c>
      <c r="D6050">
        <f t="shared" si="97"/>
        <v>4.7977422389463759E-2</v>
      </c>
      <c r="E6050" s="171">
        <v>-1.9366197183098493E-2</v>
      </c>
    </row>
    <row r="6051" spans="2:5">
      <c r="B6051" t="s">
        <v>4322</v>
      </c>
      <c r="C6051">
        <v>10.63</v>
      </c>
      <c r="D6051">
        <f t="shared" si="97"/>
        <v>0.61796042617960434</v>
      </c>
      <c r="E6051" s="171">
        <v>-1.9372693726937184E-2</v>
      </c>
    </row>
    <row r="6052" spans="2:5">
      <c r="B6052" t="s">
        <v>5665</v>
      </c>
      <c r="C6052">
        <v>6.57</v>
      </c>
      <c r="D6052">
        <f t="shared" si="97"/>
        <v>2.2524752475247527</v>
      </c>
      <c r="E6052" s="171">
        <v>-1.9402985074626851E-2</v>
      </c>
    </row>
    <row r="6053" spans="2:5">
      <c r="B6053" t="s">
        <v>5824</v>
      </c>
      <c r="C6053">
        <v>2.02</v>
      </c>
      <c r="D6053">
        <f t="shared" si="97"/>
        <v>1</v>
      </c>
      <c r="E6053" s="171">
        <v>-1.9417475728155355E-2</v>
      </c>
    </row>
    <row r="6054" spans="2:5">
      <c r="B6054" t="s">
        <v>6891</v>
      </c>
      <c r="C6054">
        <v>1.01</v>
      </c>
      <c r="D6054">
        <f t="shared" si="97"/>
        <v>-0.941142191142191</v>
      </c>
      <c r="E6054" s="171">
        <v>-1.9417475728155355E-2</v>
      </c>
    </row>
    <row r="6055" spans="2:5">
      <c r="B6055" t="s">
        <v>3003</v>
      </c>
      <c r="C6055">
        <v>17.16</v>
      </c>
      <c r="D6055">
        <f t="shared" si="97"/>
        <v>5.8095238095238093</v>
      </c>
      <c r="E6055" s="171">
        <v>-1.942857142857142E-2</v>
      </c>
    </row>
    <row r="6056" spans="2:5">
      <c r="B6056" t="s">
        <v>7721</v>
      </c>
      <c r="C6056">
        <v>2.52</v>
      </c>
      <c r="D6056">
        <f t="shared" si="97"/>
        <v>0.66887417218543044</v>
      </c>
      <c r="E6056" s="171">
        <v>-1.9455252918287869E-2</v>
      </c>
    </row>
    <row r="6057" spans="2:5">
      <c r="B6057" t="s">
        <v>6935</v>
      </c>
      <c r="C6057">
        <v>1.51</v>
      </c>
      <c r="D6057">
        <f t="shared" si="97"/>
        <v>-0.24875621890547256</v>
      </c>
      <c r="E6057" s="171">
        <v>-1.9480519480519497E-2</v>
      </c>
    </row>
    <row r="6058" spans="2:5">
      <c r="B6058" t="s">
        <v>5859</v>
      </c>
      <c r="C6058">
        <v>2.0099999999999998</v>
      </c>
      <c r="D6058">
        <f t="shared" si="97"/>
        <v>-0.87847642079806532</v>
      </c>
      <c r="E6058" s="171">
        <v>-1.9512195121951237E-2</v>
      </c>
    </row>
    <row r="6059" spans="2:5">
      <c r="B6059" t="s">
        <v>4219</v>
      </c>
      <c r="C6059">
        <v>16.54</v>
      </c>
      <c r="D6059">
        <f t="shared" si="97"/>
        <v>0.10119840213049265</v>
      </c>
      <c r="E6059" s="171">
        <v>-1.9561351511559088E-2</v>
      </c>
    </row>
    <row r="6060" spans="2:5">
      <c r="B6060" t="s">
        <v>3767</v>
      </c>
      <c r="C6060">
        <v>15.02</v>
      </c>
      <c r="D6060">
        <f t="shared" si="97"/>
        <v>0.87515605493133586</v>
      </c>
      <c r="E6060" s="171">
        <v>-1.9582245430809445E-2</v>
      </c>
    </row>
    <row r="6061" spans="2:5">
      <c r="B6061" t="s">
        <v>5333</v>
      </c>
      <c r="C6061">
        <v>8.01</v>
      </c>
      <c r="D6061">
        <f t="shared" si="97"/>
        <v>-0.5428082191780822</v>
      </c>
      <c r="E6061" s="171">
        <v>-1.9583843329253385E-2</v>
      </c>
    </row>
    <row r="6062" spans="2:5">
      <c r="B6062" t="s">
        <v>3068</v>
      </c>
      <c r="C6062">
        <v>17.52</v>
      </c>
      <c r="D6062">
        <f t="shared" si="97"/>
        <v>0.45999999999999996</v>
      </c>
      <c r="E6062" s="171">
        <v>-1.958589815332968E-2</v>
      </c>
    </row>
    <row r="6063" spans="2:5">
      <c r="B6063" t="s">
        <v>4978</v>
      </c>
      <c r="C6063">
        <v>12</v>
      </c>
      <c r="D6063">
        <f t="shared" si="97"/>
        <v>7</v>
      </c>
      <c r="E6063" s="171">
        <v>-1.9607843137254919E-2</v>
      </c>
    </row>
    <row r="6064" spans="2:5">
      <c r="B6064" t="s">
        <v>6084</v>
      </c>
      <c r="C6064">
        <v>1.5</v>
      </c>
      <c r="D6064">
        <f t="shared" si="97"/>
        <v>-0.25</v>
      </c>
      <c r="E6064" s="171">
        <v>-1.9607843137254919E-2</v>
      </c>
    </row>
    <row r="6065" spans="2:5">
      <c r="B6065" t="s">
        <v>6411</v>
      </c>
      <c r="C6065">
        <v>2</v>
      </c>
      <c r="D6065">
        <f t="shared" si="97"/>
        <v>0.33333333333333331</v>
      </c>
      <c r="E6065" s="171">
        <v>-1.9607843137254919E-2</v>
      </c>
    </row>
    <row r="6066" spans="2:5">
      <c r="B6066" t="s">
        <v>7089</v>
      </c>
      <c r="C6066">
        <v>1.5</v>
      </c>
      <c r="D6066">
        <f t="shared" si="97"/>
        <v>-0.86956521739130432</v>
      </c>
      <c r="E6066" s="171">
        <v>-1.9607843137254919E-2</v>
      </c>
    </row>
    <row r="6067" spans="2:5">
      <c r="B6067" t="s">
        <v>4929</v>
      </c>
      <c r="C6067">
        <v>11.5</v>
      </c>
      <c r="D6067">
        <f t="shared" si="97"/>
        <v>0.77195685670261938</v>
      </c>
      <c r="E6067" s="171">
        <v>-1.9607843137254936E-2</v>
      </c>
    </row>
    <row r="6068" spans="2:5">
      <c r="B6068" t="s">
        <v>5656</v>
      </c>
      <c r="C6068">
        <v>6.49</v>
      </c>
      <c r="D6068">
        <f t="shared" si="97"/>
        <v>-0.31540084388185657</v>
      </c>
      <c r="E6068" s="171">
        <v>-1.9637462235649529E-2</v>
      </c>
    </row>
    <row r="6069" spans="2:5">
      <c r="B6069" t="s">
        <v>2689</v>
      </c>
      <c r="C6069">
        <v>9.48</v>
      </c>
      <c r="D6069">
        <f t="shared" si="97"/>
        <v>-0.26851851851851855</v>
      </c>
      <c r="E6069" s="171">
        <v>-1.9648397104446692E-2</v>
      </c>
    </row>
    <row r="6070" spans="2:5">
      <c r="B6070" t="s">
        <v>3519</v>
      </c>
      <c r="C6070">
        <v>12.96</v>
      </c>
      <c r="D6070">
        <f t="shared" si="97"/>
        <v>-0.87240326868169726</v>
      </c>
      <c r="E6070" s="171">
        <v>-1.9667170953101346E-2</v>
      </c>
    </row>
    <row r="6071" spans="2:5">
      <c r="B6071" t="s">
        <v>1036</v>
      </c>
      <c r="C6071">
        <v>101.57</v>
      </c>
      <c r="D6071">
        <f t="shared" si="97"/>
        <v>14.698608964451314</v>
      </c>
      <c r="E6071" s="171">
        <v>-1.9689219187337192E-2</v>
      </c>
    </row>
    <row r="6072" spans="2:5">
      <c r="B6072" t="s">
        <v>5648</v>
      </c>
      <c r="C6072">
        <v>6.47</v>
      </c>
      <c r="D6072">
        <f t="shared" si="97"/>
        <v>2.2512562814070352</v>
      </c>
      <c r="E6072" s="171">
        <v>-1.9696969696969682E-2</v>
      </c>
    </row>
    <row r="6073" spans="2:5">
      <c r="B6073" t="s">
        <v>7429</v>
      </c>
      <c r="C6073">
        <v>1.99</v>
      </c>
      <c r="D6073">
        <f t="shared" si="97"/>
        <v>-0.83977455716586147</v>
      </c>
      <c r="E6073" s="171">
        <v>-1.9704433497536856E-2</v>
      </c>
    </row>
    <row r="6074" spans="2:5">
      <c r="B6074" t="s">
        <v>4997</v>
      </c>
      <c r="C6074">
        <v>12.42</v>
      </c>
      <c r="D6074">
        <f t="shared" si="97"/>
        <v>3.1677852348993287</v>
      </c>
      <c r="E6074" s="171">
        <v>-1.973164956590371E-2</v>
      </c>
    </row>
    <row r="6075" spans="2:5">
      <c r="B6075" t="s">
        <v>7626</v>
      </c>
      <c r="C6075">
        <v>2.98</v>
      </c>
      <c r="D6075">
        <f t="shared" si="97"/>
        <v>-0.76881303335919315</v>
      </c>
      <c r="E6075" s="171">
        <v>-1.9736842105263174E-2</v>
      </c>
    </row>
    <row r="6076" spans="2:5">
      <c r="B6076" t="s">
        <v>2559</v>
      </c>
      <c r="C6076">
        <v>12.89</v>
      </c>
      <c r="D6076">
        <f t="shared" si="97"/>
        <v>0.44506726457399109</v>
      </c>
      <c r="E6076" s="171">
        <v>-1.9771863117870707E-2</v>
      </c>
    </row>
    <row r="6077" spans="2:5">
      <c r="B6077" t="s">
        <v>5149</v>
      </c>
      <c r="C6077">
        <v>8.92</v>
      </c>
      <c r="D6077">
        <f t="shared" si="97"/>
        <v>-0.63246806757313556</v>
      </c>
      <c r="E6077" s="171">
        <v>-1.9780219780219748E-2</v>
      </c>
    </row>
    <row r="6078" spans="2:5">
      <c r="B6078" t="s">
        <v>4676</v>
      </c>
      <c r="C6078">
        <v>24.27</v>
      </c>
      <c r="D6078">
        <f t="shared" si="97"/>
        <v>9.0786516853932561E-2</v>
      </c>
      <c r="E6078" s="171">
        <v>-1.9789983844911225E-2</v>
      </c>
    </row>
    <row r="6079" spans="2:5">
      <c r="B6079" t="s">
        <v>2042</v>
      </c>
      <c r="C6079">
        <v>22.25</v>
      </c>
      <c r="D6079">
        <f t="shared" si="97"/>
        <v>1.2520242914979756</v>
      </c>
      <c r="E6079" s="171">
        <v>-1.9823788546255477E-2</v>
      </c>
    </row>
    <row r="6080" spans="2:5">
      <c r="B6080" t="s">
        <v>4903</v>
      </c>
      <c r="C6080">
        <v>9.8800000000000008</v>
      </c>
      <c r="D6080">
        <f t="shared" si="97"/>
        <v>-0.19935170178282002</v>
      </c>
      <c r="E6080" s="171">
        <v>-1.9841269841269771E-2</v>
      </c>
    </row>
    <row r="6081" spans="2:5">
      <c r="B6081" t="s">
        <v>3394</v>
      </c>
      <c r="C6081">
        <v>12.34</v>
      </c>
      <c r="D6081">
        <f t="shared" si="97"/>
        <v>7.3378378378378377</v>
      </c>
      <c r="E6081" s="171">
        <v>-1.9857029388403495E-2</v>
      </c>
    </row>
    <row r="6082" spans="2:5">
      <c r="B6082" t="s">
        <v>7101</v>
      </c>
      <c r="C6082">
        <v>1.48</v>
      </c>
      <c r="D6082">
        <f t="shared" si="97"/>
        <v>-0.76911076443057713</v>
      </c>
      <c r="E6082" s="171">
        <v>-1.986754966887419E-2</v>
      </c>
    </row>
    <row r="6083" spans="2:5">
      <c r="B6083" t="s">
        <v>5669</v>
      </c>
      <c r="C6083">
        <v>6.41</v>
      </c>
      <c r="D6083">
        <f t="shared" ref="D6083:D6146" si="98">(C6083-C6084)/C6084</f>
        <v>-0.71724746360829295</v>
      </c>
      <c r="E6083" s="171">
        <v>-1.9877675840978576E-2</v>
      </c>
    </row>
    <row r="6084" spans="2:5">
      <c r="B6084" t="s">
        <v>2089</v>
      </c>
      <c r="C6084">
        <v>22.67</v>
      </c>
      <c r="D6084">
        <f t="shared" si="98"/>
        <v>10.507614213197972</v>
      </c>
      <c r="E6084" s="171">
        <v>-1.9887591872027554E-2</v>
      </c>
    </row>
    <row r="6085" spans="2:5">
      <c r="B6085" t="s">
        <v>7277</v>
      </c>
      <c r="C6085">
        <v>1.97</v>
      </c>
      <c r="D6085">
        <f t="shared" si="98"/>
        <v>-0.8</v>
      </c>
      <c r="E6085" s="171">
        <v>-1.990049751243772E-2</v>
      </c>
    </row>
    <row r="6086" spans="2:5">
      <c r="B6086" t="s">
        <v>4882</v>
      </c>
      <c r="C6086">
        <v>9.85</v>
      </c>
      <c r="D6086">
        <f t="shared" si="98"/>
        <v>-0.25772418990203466</v>
      </c>
      <c r="E6086" s="171">
        <v>-1.9900497512437915E-2</v>
      </c>
    </row>
    <row r="6087" spans="2:5">
      <c r="B6087" t="s">
        <v>1765</v>
      </c>
      <c r="C6087">
        <v>13.27</v>
      </c>
      <c r="D6087">
        <f t="shared" si="98"/>
        <v>-0.37138796778777833</v>
      </c>
      <c r="E6087" s="171">
        <v>-1.9940915805022125E-2</v>
      </c>
    </row>
    <row r="6088" spans="2:5">
      <c r="B6088" t="s">
        <v>3919</v>
      </c>
      <c r="C6088">
        <v>21.11</v>
      </c>
      <c r="D6088">
        <f t="shared" si="98"/>
        <v>-0.86889013104776092</v>
      </c>
      <c r="E6088" s="171">
        <v>-1.9962859795728864E-2</v>
      </c>
    </row>
    <row r="6089" spans="2:5">
      <c r="B6089" t="s">
        <v>634</v>
      </c>
      <c r="C6089">
        <v>161.01</v>
      </c>
      <c r="D6089">
        <f t="shared" si="98"/>
        <v>7.2022414671421293</v>
      </c>
      <c r="E6089" s="171">
        <v>-1.9964696573132882E-2</v>
      </c>
    </row>
    <row r="6090" spans="2:5">
      <c r="B6090" t="s">
        <v>3972</v>
      </c>
      <c r="C6090">
        <v>19.63</v>
      </c>
      <c r="D6090">
        <f t="shared" si="98"/>
        <v>1.3537170263788969</v>
      </c>
      <c r="E6090" s="171">
        <v>-1.9970044932601204E-2</v>
      </c>
    </row>
    <row r="6091" spans="2:5">
      <c r="B6091" t="s">
        <v>5330</v>
      </c>
      <c r="C6091">
        <v>8.34</v>
      </c>
      <c r="D6091">
        <f t="shared" si="98"/>
        <v>0.89115646258503389</v>
      </c>
      <c r="E6091" s="171">
        <v>-1.9976498237367794E-2</v>
      </c>
    </row>
    <row r="6092" spans="2:5">
      <c r="B6092" t="s">
        <v>5560</v>
      </c>
      <c r="C6092">
        <v>4.41</v>
      </c>
      <c r="D6092">
        <f t="shared" si="98"/>
        <v>2.0000000000000004</v>
      </c>
      <c r="E6092" s="171">
        <v>-1.9999999999999969E-2</v>
      </c>
    </row>
    <row r="6093" spans="2:5">
      <c r="B6093" t="s">
        <v>7249</v>
      </c>
      <c r="C6093">
        <v>1.47</v>
      </c>
      <c r="D6093">
        <f t="shared" si="98"/>
        <v>-0.97272221191315644</v>
      </c>
      <c r="E6093" s="171">
        <v>-2.0000000000000018E-2</v>
      </c>
    </row>
    <row r="6094" spans="2:5">
      <c r="B6094" t="s">
        <v>1168</v>
      </c>
      <c r="C6094">
        <v>53.89</v>
      </c>
      <c r="D6094">
        <f t="shared" si="98"/>
        <v>-1.7323121808898664E-2</v>
      </c>
      <c r="E6094" s="171">
        <v>-2.0003637024913645E-2</v>
      </c>
    </row>
    <row r="6095" spans="2:5">
      <c r="B6095" t="s">
        <v>1255</v>
      </c>
      <c r="C6095">
        <v>54.84</v>
      </c>
      <c r="D6095">
        <f t="shared" si="98"/>
        <v>5.2247446083995461</v>
      </c>
      <c r="E6095" s="171">
        <v>-2.0014295925661139E-2</v>
      </c>
    </row>
    <row r="6096" spans="2:5">
      <c r="B6096" t="s">
        <v>5260</v>
      </c>
      <c r="C6096">
        <v>8.81</v>
      </c>
      <c r="D6096">
        <f t="shared" si="98"/>
        <v>-0.33308099924299772</v>
      </c>
      <c r="E6096" s="171">
        <v>-2.0022246941045575E-2</v>
      </c>
    </row>
    <row r="6097" spans="2:5">
      <c r="B6097" t="s">
        <v>2519</v>
      </c>
      <c r="C6097">
        <v>13.21</v>
      </c>
      <c r="D6097">
        <f t="shared" si="98"/>
        <v>-0.35623781676413252</v>
      </c>
      <c r="E6097" s="171">
        <v>-2.0029673590504418E-2</v>
      </c>
    </row>
    <row r="6098" spans="2:5">
      <c r="B6098" t="s">
        <v>1878</v>
      </c>
      <c r="C6098">
        <v>20.52</v>
      </c>
      <c r="D6098">
        <f t="shared" si="98"/>
        <v>0.31285988483685212</v>
      </c>
      <c r="E6098" s="171">
        <v>-2.0057306590257961E-2</v>
      </c>
    </row>
    <row r="6099" spans="2:5">
      <c r="B6099" t="s">
        <v>2363</v>
      </c>
      <c r="C6099">
        <v>15.63</v>
      </c>
      <c r="D6099">
        <f t="shared" si="98"/>
        <v>-0.71679652110889647</v>
      </c>
      <c r="E6099" s="171">
        <v>-2.0062695924764798E-2</v>
      </c>
    </row>
    <row r="6100" spans="2:5">
      <c r="B6100" t="s">
        <v>1151</v>
      </c>
      <c r="C6100">
        <v>55.19</v>
      </c>
      <c r="D6100">
        <f t="shared" si="98"/>
        <v>5.2787258248009108</v>
      </c>
      <c r="E6100" s="171">
        <v>-2.0063920454545501E-2</v>
      </c>
    </row>
    <row r="6101" spans="2:5">
      <c r="B6101" t="s">
        <v>5336</v>
      </c>
      <c r="C6101">
        <v>8.7899999999999991</v>
      </c>
      <c r="D6101">
        <f t="shared" si="98"/>
        <v>-0.56028014007003502</v>
      </c>
      <c r="E6101" s="171">
        <v>-2.0066889632107187E-2</v>
      </c>
    </row>
    <row r="6102" spans="2:5">
      <c r="B6102" t="s">
        <v>4099</v>
      </c>
      <c r="C6102">
        <v>19.989999999999998</v>
      </c>
      <c r="D6102">
        <f t="shared" si="98"/>
        <v>9.2512820512820504</v>
      </c>
      <c r="E6102" s="171">
        <v>-2.0098039215686283E-2</v>
      </c>
    </row>
    <row r="6103" spans="2:5">
      <c r="B6103" t="s">
        <v>5945</v>
      </c>
      <c r="C6103">
        <v>1.95</v>
      </c>
      <c r="D6103">
        <f t="shared" si="98"/>
        <v>0</v>
      </c>
      <c r="E6103" s="171">
        <v>-2.0100502512562832E-2</v>
      </c>
    </row>
    <row r="6104" spans="2:5">
      <c r="B6104" t="s">
        <v>6838</v>
      </c>
      <c r="C6104">
        <v>1.95</v>
      </c>
      <c r="D6104">
        <f t="shared" si="98"/>
        <v>-0.92450638792102213</v>
      </c>
      <c r="E6104" s="171">
        <v>-2.0100502512562832E-2</v>
      </c>
    </row>
    <row r="6105" spans="2:5">
      <c r="B6105" t="s">
        <v>2241</v>
      </c>
      <c r="C6105">
        <v>25.83</v>
      </c>
      <c r="D6105">
        <f t="shared" si="98"/>
        <v>7.8458904109589032</v>
      </c>
      <c r="E6105" s="171">
        <v>-2.010622154779974E-2</v>
      </c>
    </row>
    <row r="6106" spans="2:5">
      <c r="B6106" t="s">
        <v>7666</v>
      </c>
      <c r="C6106">
        <v>2.92</v>
      </c>
      <c r="D6106">
        <f t="shared" si="98"/>
        <v>-0.84615384615384626</v>
      </c>
      <c r="E6106" s="171">
        <v>-2.0134228187919483E-2</v>
      </c>
    </row>
    <row r="6107" spans="2:5">
      <c r="B6107" t="s">
        <v>3949</v>
      </c>
      <c r="C6107">
        <v>18.98</v>
      </c>
      <c r="D6107">
        <f t="shared" si="98"/>
        <v>0.11450381679389308</v>
      </c>
      <c r="E6107" s="171">
        <v>-2.0134228187919493E-2</v>
      </c>
    </row>
    <row r="6108" spans="2:5">
      <c r="B6108" t="s">
        <v>2401</v>
      </c>
      <c r="C6108">
        <v>17.03</v>
      </c>
      <c r="D6108">
        <f t="shared" si="98"/>
        <v>0.20694542877391933</v>
      </c>
      <c r="E6108" s="171">
        <v>-2.0138089758342803E-2</v>
      </c>
    </row>
    <row r="6109" spans="2:5">
      <c r="B6109" t="s">
        <v>3427</v>
      </c>
      <c r="C6109">
        <v>14.11</v>
      </c>
      <c r="D6109">
        <f t="shared" si="98"/>
        <v>0.26207513416815742</v>
      </c>
      <c r="E6109" s="171">
        <v>-2.0138888888888953E-2</v>
      </c>
    </row>
    <row r="6110" spans="2:5">
      <c r="B6110" t="s">
        <v>2890</v>
      </c>
      <c r="C6110">
        <v>11.18</v>
      </c>
      <c r="D6110">
        <f t="shared" si="98"/>
        <v>-0.7412037037037037</v>
      </c>
      <c r="E6110" s="171">
        <v>-2.015775635407541E-2</v>
      </c>
    </row>
    <row r="6111" spans="2:5">
      <c r="B6111" t="s">
        <v>1102</v>
      </c>
      <c r="C6111">
        <v>43.2</v>
      </c>
      <c r="D6111">
        <f t="shared" si="98"/>
        <v>-0.58212420197330228</v>
      </c>
      <c r="E6111" s="171">
        <v>-2.0185983216148798E-2</v>
      </c>
    </row>
    <row r="6112" spans="2:5">
      <c r="B6112" t="s">
        <v>855</v>
      </c>
      <c r="C6112">
        <v>103.38</v>
      </c>
      <c r="D6112">
        <f t="shared" si="98"/>
        <v>6.8976317799847209</v>
      </c>
      <c r="E6112" s="171">
        <v>-2.0187659937446777E-2</v>
      </c>
    </row>
    <row r="6113" spans="2:5">
      <c r="B6113" t="s">
        <v>4802</v>
      </c>
      <c r="C6113">
        <v>13.09</v>
      </c>
      <c r="D6113">
        <f t="shared" si="98"/>
        <v>-0.53399786400854399</v>
      </c>
      <c r="E6113" s="171">
        <v>-2.0209580838323322E-2</v>
      </c>
    </row>
    <row r="6114" spans="2:5">
      <c r="B6114" t="s">
        <v>1429</v>
      </c>
      <c r="C6114">
        <v>28.09</v>
      </c>
      <c r="D6114">
        <f t="shared" si="98"/>
        <v>0.45092975206611574</v>
      </c>
      <c r="E6114" s="171">
        <v>-2.0230205790024477E-2</v>
      </c>
    </row>
    <row r="6115" spans="2:5">
      <c r="B6115" t="s">
        <v>3886</v>
      </c>
      <c r="C6115">
        <v>19.36</v>
      </c>
      <c r="D6115">
        <f t="shared" si="98"/>
        <v>0.53895071542130357</v>
      </c>
      <c r="E6115" s="171">
        <v>-2.0242914979757193E-2</v>
      </c>
    </row>
    <row r="6116" spans="2:5">
      <c r="B6116" t="s">
        <v>2903</v>
      </c>
      <c r="C6116">
        <v>12.58</v>
      </c>
      <c r="D6116">
        <f t="shared" si="98"/>
        <v>-0.18733850129198967</v>
      </c>
      <c r="E6116" s="171">
        <v>-2.0249221183800608E-2</v>
      </c>
    </row>
    <row r="6117" spans="2:5">
      <c r="B6117" t="s">
        <v>2955</v>
      </c>
      <c r="C6117">
        <v>15.48</v>
      </c>
      <c r="D6117">
        <f t="shared" si="98"/>
        <v>-0.84312930685042564</v>
      </c>
      <c r="E6117" s="171">
        <v>-2.0253164556962043E-2</v>
      </c>
    </row>
    <row r="6118" spans="2:5">
      <c r="B6118" t="s">
        <v>922</v>
      </c>
      <c r="C6118">
        <v>98.68</v>
      </c>
      <c r="D6118">
        <f t="shared" si="98"/>
        <v>67.055172413793102</v>
      </c>
      <c r="E6118" s="171">
        <v>-2.0254169976171486E-2</v>
      </c>
    </row>
    <row r="6119" spans="2:5">
      <c r="B6119" t="s">
        <v>6542</v>
      </c>
      <c r="C6119">
        <v>1.45</v>
      </c>
      <c r="D6119">
        <f t="shared" si="98"/>
        <v>-0.9</v>
      </c>
      <c r="E6119" s="171">
        <v>-2.0270270270270289E-2</v>
      </c>
    </row>
    <row r="6120" spans="2:5">
      <c r="B6120" t="s">
        <v>4272</v>
      </c>
      <c r="C6120">
        <v>14.5</v>
      </c>
      <c r="D6120">
        <f t="shared" si="98"/>
        <v>-0.1666666666666666</v>
      </c>
      <c r="E6120" s="171">
        <v>-2.0270270270270316E-2</v>
      </c>
    </row>
    <row r="6121" spans="2:5">
      <c r="B6121" t="s">
        <v>3806</v>
      </c>
      <c r="C6121">
        <v>17.399999999999999</v>
      </c>
      <c r="D6121">
        <f t="shared" si="98"/>
        <v>9.1593475533249633E-2</v>
      </c>
      <c r="E6121" s="171">
        <v>-2.0270270270270438E-2</v>
      </c>
    </row>
    <row r="6122" spans="2:5">
      <c r="B6122" t="s">
        <v>4145</v>
      </c>
      <c r="C6122">
        <v>15.94</v>
      </c>
      <c r="D6122">
        <f t="shared" si="98"/>
        <v>7.2590673575129534</v>
      </c>
      <c r="E6122" s="171">
        <v>-2.0282728948985869E-2</v>
      </c>
    </row>
    <row r="6123" spans="2:5">
      <c r="B6123" t="s">
        <v>5949</v>
      </c>
      <c r="C6123">
        <v>1.93</v>
      </c>
      <c r="D6123">
        <f t="shared" si="98"/>
        <v>0</v>
      </c>
      <c r="E6123" s="171">
        <v>-2.0304568527918801E-2</v>
      </c>
    </row>
    <row r="6124" spans="2:5">
      <c r="B6124" t="s">
        <v>7268</v>
      </c>
      <c r="C6124">
        <v>1.93</v>
      </c>
      <c r="D6124">
        <f t="shared" si="98"/>
        <v>0</v>
      </c>
      <c r="E6124" s="171">
        <v>-2.0304568527918801E-2</v>
      </c>
    </row>
    <row r="6125" spans="2:5">
      <c r="B6125" t="s">
        <v>7522</v>
      </c>
      <c r="C6125">
        <v>1.93</v>
      </c>
      <c r="D6125">
        <f t="shared" si="98"/>
        <v>-0.809476801579467</v>
      </c>
      <c r="E6125" s="171">
        <v>-2.0304568527918801E-2</v>
      </c>
    </row>
    <row r="6126" spans="2:5">
      <c r="B6126" t="s">
        <v>3235</v>
      </c>
      <c r="C6126">
        <v>10.130000000000001</v>
      </c>
      <c r="D6126">
        <f t="shared" si="98"/>
        <v>0.16705069124423977</v>
      </c>
      <c r="E6126" s="171">
        <v>-2.0309477756286179E-2</v>
      </c>
    </row>
    <row r="6127" spans="2:5">
      <c r="B6127" t="s">
        <v>3311</v>
      </c>
      <c r="C6127">
        <v>8.68</v>
      </c>
      <c r="D6127">
        <f t="shared" si="98"/>
        <v>2.601659751037344</v>
      </c>
      <c r="E6127" s="171">
        <v>-2.0316027088036086E-2</v>
      </c>
    </row>
    <row r="6128" spans="2:5">
      <c r="B6128" t="s">
        <v>7691</v>
      </c>
      <c r="C6128">
        <v>2.41</v>
      </c>
      <c r="D6128">
        <f t="shared" si="98"/>
        <v>-0.16608996539792387</v>
      </c>
      <c r="E6128" s="171">
        <v>-2.0325203252032447E-2</v>
      </c>
    </row>
    <row r="6129" spans="2:5">
      <c r="B6129" t="s">
        <v>7647</v>
      </c>
      <c r="C6129">
        <v>2.89</v>
      </c>
      <c r="D6129">
        <f t="shared" si="98"/>
        <v>-0.84611288604898827</v>
      </c>
      <c r="E6129" s="171">
        <v>-2.0338983050847474E-2</v>
      </c>
    </row>
    <row r="6130" spans="2:5">
      <c r="B6130" t="s">
        <v>3953</v>
      </c>
      <c r="C6130">
        <v>18.78</v>
      </c>
      <c r="D6130">
        <f t="shared" si="98"/>
        <v>0.63020833333333348</v>
      </c>
      <c r="E6130" s="171">
        <v>-2.0344287949921779E-2</v>
      </c>
    </row>
    <row r="6131" spans="2:5">
      <c r="B6131" t="s">
        <v>2894</v>
      </c>
      <c r="C6131">
        <v>11.52</v>
      </c>
      <c r="D6131">
        <f t="shared" si="98"/>
        <v>7</v>
      </c>
      <c r="E6131" s="171">
        <v>-2.0408163265306142E-2</v>
      </c>
    </row>
    <row r="6132" spans="2:5">
      <c r="B6132" t="s">
        <v>6629</v>
      </c>
      <c r="C6132">
        <v>1.44</v>
      </c>
      <c r="D6132">
        <f t="shared" si="98"/>
        <v>-0.25</v>
      </c>
      <c r="E6132" s="171">
        <v>-2.0408163265306142E-2</v>
      </c>
    </row>
    <row r="6133" spans="2:5">
      <c r="B6133" t="s">
        <v>7737</v>
      </c>
      <c r="C6133">
        <v>1.92</v>
      </c>
      <c r="D6133">
        <f t="shared" si="98"/>
        <v>-0.98522281228353736</v>
      </c>
      <c r="E6133" s="171">
        <v>-2.0408163265306142E-2</v>
      </c>
    </row>
    <row r="6134" spans="2:5">
      <c r="B6134" t="s">
        <v>465</v>
      </c>
      <c r="C6134">
        <v>129.93</v>
      </c>
      <c r="D6134">
        <f t="shared" si="98"/>
        <v>8.6818181818181817</v>
      </c>
      <c r="E6134" s="171">
        <v>-2.0431242460795987E-2</v>
      </c>
    </row>
    <row r="6135" spans="2:5">
      <c r="B6135" t="s">
        <v>2532</v>
      </c>
      <c r="C6135">
        <v>13.42</v>
      </c>
      <c r="D6135">
        <f t="shared" si="98"/>
        <v>3.7094281298299878E-2</v>
      </c>
      <c r="E6135" s="171">
        <v>-2.0437956204379517E-2</v>
      </c>
    </row>
    <row r="6136" spans="2:5">
      <c r="B6136" t="s">
        <v>2518</v>
      </c>
      <c r="C6136">
        <v>12.94</v>
      </c>
      <c r="D6136">
        <f t="shared" si="98"/>
        <v>3.9357429718875521E-2</v>
      </c>
      <c r="E6136" s="171">
        <v>-2.0439061317184051E-2</v>
      </c>
    </row>
    <row r="6137" spans="2:5">
      <c r="B6137" t="s">
        <v>4992</v>
      </c>
      <c r="C6137">
        <v>12.45</v>
      </c>
      <c r="D6137">
        <f t="shared" si="98"/>
        <v>4.2092050209205016</v>
      </c>
      <c r="E6137" s="171">
        <v>-2.0456333595594144E-2</v>
      </c>
    </row>
    <row r="6138" spans="2:5">
      <c r="B6138" t="s">
        <v>7754</v>
      </c>
      <c r="C6138">
        <v>2.39</v>
      </c>
      <c r="D6138">
        <f t="shared" si="98"/>
        <v>0.25130890052356031</v>
      </c>
      <c r="E6138" s="171">
        <v>-2.0491803278688454E-2</v>
      </c>
    </row>
    <row r="6139" spans="2:5">
      <c r="B6139" t="s">
        <v>5867</v>
      </c>
      <c r="C6139">
        <v>1.91</v>
      </c>
      <c r="D6139">
        <f t="shared" si="98"/>
        <v>0</v>
      </c>
      <c r="E6139" s="171">
        <v>-2.051282051282053E-2</v>
      </c>
    </row>
    <row r="6140" spans="2:5">
      <c r="B6140" t="s">
        <v>5880</v>
      </c>
      <c r="C6140">
        <v>1.91</v>
      </c>
      <c r="D6140">
        <f t="shared" si="98"/>
        <v>0</v>
      </c>
      <c r="E6140" s="171">
        <v>-2.051282051282053E-2</v>
      </c>
    </row>
    <row r="6141" spans="2:5">
      <c r="B6141" t="s">
        <v>7143</v>
      </c>
      <c r="C6141">
        <v>1.91</v>
      </c>
      <c r="D6141">
        <f t="shared" si="98"/>
        <v>-0.83304195804195802</v>
      </c>
      <c r="E6141" s="171">
        <v>-2.051282051282053E-2</v>
      </c>
    </row>
    <row r="6142" spans="2:5">
      <c r="B6142" t="s">
        <v>2624</v>
      </c>
      <c r="C6142">
        <v>11.44</v>
      </c>
      <c r="D6142">
        <f t="shared" si="98"/>
        <v>-0.11111111111111109</v>
      </c>
      <c r="E6142" s="171">
        <v>-2.0547945205479472E-2</v>
      </c>
    </row>
    <row r="6143" spans="2:5">
      <c r="B6143" t="s">
        <v>4968</v>
      </c>
      <c r="C6143">
        <v>12.87</v>
      </c>
      <c r="D6143">
        <f t="shared" si="98"/>
        <v>-3.5232383808095999E-2</v>
      </c>
      <c r="E6143" s="171">
        <v>-2.0547945205479555E-2</v>
      </c>
    </row>
    <row r="6144" spans="2:5">
      <c r="B6144" t="s">
        <v>2528</v>
      </c>
      <c r="C6144">
        <v>13.34</v>
      </c>
      <c r="D6144">
        <f t="shared" si="98"/>
        <v>-0.640625</v>
      </c>
      <c r="E6144" s="171">
        <v>-2.0558002936857517E-2</v>
      </c>
    </row>
    <row r="6145" spans="2:5">
      <c r="B6145" t="s">
        <v>1392</v>
      </c>
      <c r="C6145">
        <v>37.119999999999997</v>
      </c>
      <c r="D6145">
        <f t="shared" si="98"/>
        <v>-0.64369360721827606</v>
      </c>
      <c r="E6145" s="171">
        <v>-2.0580474934036971E-2</v>
      </c>
    </row>
    <row r="6146" spans="2:5">
      <c r="B6146" t="s">
        <v>924</v>
      </c>
      <c r="C6146">
        <v>104.18</v>
      </c>
      <c r="D6146">
        <f t="shared" si="98"/>
        <v>5.4467821782178225</v>
      </c>
      <c r="E6146" s="171">
        <v>-2.0588511798439388E-2</v>
      </c>
    </row>
    <row r="6147" spans="2:5">
      <c r="B6147" t="s">
        <v>1739</v>
      </c>
      <c r="C6147">
        <v>16.16</v>
      </c>
      <c r="D6147">
        <f t="shared" ref="D6147:D6210" si="99">(C6147-C6148)/C6148</f>
        <v>-0.35745526838966196</v>
      </c>
      <c r="E6147" s="171">
        <v>-2.0606060606060597E-2</v>
      </c>
    </row>
    <row r="6148" spans="2:5">
      <c r="B6148" t="s">
        <v>4698</v>
      </c>
      <c r="C6148">
        <v>25.15</v>
      </c>
      <c r="D6148">
        <f t="shared" si="99"/>
        <v>0.76739283204497521</v>
      </c>
      <c r="E6148" s="171">
        <v>-2.063862928348914E-2</v>
      </c>
    </row>
    <row r="6149" spans="2:5">
      <c r="B6149" t="s">
        <v>2522</v>
      </c>
      <c r="C6149">
        <v>14.23</v>
      </c>
      <c r="D6149">
        <f t="shared" si="99"/>
        <v>5.0042194092827001</v>
      </c>
      <c r="E6149" s="171">
        <v>-2.0646937370956568E-2</v>
      </c>
    </row>
    <row r="6150" spans="2:5">
      <c r="B6150" t="s">
        <v>7459</v>
      </c>
      <c r="C6150">
        <v>2.37</v>
      </c>
      <c r="D6150">
        <f t="shared" si="99"/>
        <v>0</v>
      </c>
      <c r="E6150" s="171">
        <v>-2.0661157024793316E-2</v>
      </c>
    </row>
    <row r="6151" spans="2:5">
      <c r="B6151" t="s">
        <v>7579</v>
      </c>
      <c r="C6151">
        <v>2.37</v>
      </c>
      <c r="D6151">
        <f t="shared" si="99"/>
        <v>-0.70559006211180131</v>
      </c>
      <c r="E6151" s="171">
        <v>-2.0661157024793316E-2</v>
      </c>
    </row>
    <row r="6152" spans="2:5">
      <c r="B6152" t="s">
        <v>5301</v>
      </c>
      <c r="C6152">
        <v>8.0500000000000007</v>
      </c>
      <c r="D6152">
        <f t="shared" si="99"/>
        <v>-0.14994720168954592</v>
      </c>
      <c r="E6152" s="171">
        <v>-2.0681265206812641E-2</v>
      </c>
    </row>
    <row r="6153" spans="2:5">
      <c r="B6153" t="s">
        <v>5212</v>
      </c>
      <c r="C6153">
        <v>9.4700000000000006</v>
      </c>
      <c r="D6153">
        <f t="shared" si="99"/>
        <v>4.0105820105820111</v>
      </c>
      <c r="E6153" s="171">
        <v>-2.0682523267838603E-2</v>
      </c>
    </row>
    <row r="6154" spans="2:5">
      <c r="B6154" t="s">
        <v>7267</v>
      </c>
      <c r="C6154">
        <v>1.89</v>
      </c>
      <c r="D6154">
        <f t="shared" si="99"/>
        <v>-0.87090163934426224</v>
      </c>
      <c r="E6154" s="171">
        <v>-2.0725388601036288E-2</v>
      </c>
    </row>
    <row r="6155" spans="2:5">
      <c r="B6155" t="s">
        <v>3634</v>
      </c>
      <c r="C6155">
        <v>14.64</v>
      </c>
      <c r="D6155">
        <f t="shared" si="99"/>
        <v>5.2033898305084749</v>
      </c>
      <c r="E6155" s="171">
        <v>-2.0735785953177172E-2</v>
      </c>
    </row>
    <row r="6156" spans="2:5">
      <c r="B6156" t="s">
        <v>5802</v>
      </c>
      <c r="C6156">
        <v>2.36</v>
      </c>
      <c r="D6156">
        <f t="shared" si="99"/>
        <v>-0.89991518235793044</v>
      </c>
      <c r="E6156" s="171">
        <v>-2.0746887966805089E-2</v>
      </c>
    </row>
    <row r="6157" spans="2:5">
      <c r="B6157" t="s">
        <v>4554</v>
      </c>
      <c r="C6157">
        <v>23.58</v>
      </c>
      <c r="D6157">
        <f t="shared" si="99"/>
        <v>0.2502651113467656</v>
      </c>
      <c r="E6157" s="171">
        <v>-2.0764119601328904E-2</v>
      </c>
    </row>
    <row r="6158" spans="2:5">
      <c r="B6158" t="s">
        <v>3034</v>
      </c>
      <c r="C6158">
        <v>18.86</v>
      </c>
      <c r="D6158">
        <f t="shared" si="99"/>
        <v>1.8619119878603945</v>
      </c>
      <c r="E6158" s="171">
        <v>-2.0768431983385363E-2</v>
      </c>
    </row>
    <row r="6159" spans="2:5">
      <c r="B6159" t="s">
        <v>4421</v>
      </c>
      <c r="C6159">
        <v>6.59</v>
      </c>
      <c r="D6159">
        <f t="shared" si="99"/>
        <v>-0.85244066278549024</v>
      </c>
      <c r="E6159" s="171">
        <v>-2.0802377414561746E-2</v>
      </c>
    </row>
    <row r="6160" spans="2:5">
      <c r="B6160" t="s">
        <v>1362</v>
      </c>
      <c r="C6160">
        <v>44.66</v>
      </c>
      <c r="D6160">
        <f t="shared" si="99"/>
        <v>1.0656799259944494</v>
      </c>
      <c r="E6160" s="171">
        <v>-2.0828765621574277E-2</v>
      </c>
    </row>
    <row r="6161" spans="2:5">
      <c r="B6161" t="s">
        <v>1979</v>
      </c>
      <c r="C6161">
        <v>21.62</v>
      </c>
      <c r="D6161">
        <f t="shared" si="99"/>
        <v>10.500000000000002</v>
      </c>
      <c r="E6161" s="171">
        <v>-2.0833333333333214E-2</v>
      </c>
    </row>
    <row r="6162" spans="2:5">
      <c r="B6162" t="s">
        <v>6717</v>
      </c>
      <c r="C6162">
        <v>1.88</v>
      </c>
      <c r="D6162">
        <f t="shared" si="99"/>
        <v>1</v>
      </c>
      <c r="E6162" s="171">
        <v>-2.0833333333333353E-2</v>
      </c>
    </row>
    <row r="6163" spans="2:5">
      <c r="B6163" t="s">
        <v>7026</v>
      </c>
      <c r="C6163">
        <v>0.94</v>
      </c>
      <c r="D6163">
        <f t="shared" si="99"/>
        <v>-0.5</v>
      </c>
      <c r="E6163" s="171">
        <v>-2.0833333333333353E-2</v>
      </c>
    </row>
    <row r="6164" spans="2:5">
      <c r="B6164" t="s">
        <v>7139</v>
      </c>
      <c r="C6164">
        <v>1.88</v>
      </c>
      <c r="D6164">
        <f t="shared" si="99"/>
        <v>-0.9868319675001751</v>
      </c>
      <c r="E6164" s="171">
        <v>-2.0833333333333353E-2</v>
      </c>
    </row>
    <row r="6165" spans="2:5">
      <c r="B6165" t="s">
        <v>663</v>
      </c>
      <c r="C6165">
        <v>142.77000000000001</v>
      </c>
      <c r="D6165">
        <f t="shared" si="99"/>
        <v>9.4977941176470608</v>
      </c>
      <c r="E6165" s="171">
        <v>-2.0849050133735628E-2</v>
      </c>
    </row>
    <row r="6166" spans="2:5">
      <c r="B6166" t="s">
        <v>1794</v>
      </c>
      <c r="C6166">
        <v>13.6</v>
      </c>
      <c r="D6166">
        <f t="shared" si="99"/>
        <v>0.11566858080393767</v>
      </c>
      <c r="E6166" s="171">
        <v>-2.0878329733621376E-2</v>
      </c>
    </row>
    <row r="6167" spans="2:5">
      <c r="B6167" t="s">
        <v>4991</v>
      </c>
      <c r="C6167">
        <v>12.19</v>
      </c>
      <c r="D6167">
        <f t="shared" si="99"/>
        <v>-0.91812197743148849</v>
      </c>
      <c r="E6167" s="171">
        <v>-2.0883534136546169E-2</v>
      </c>
    </row>
    <row r="6168" spans="2:5">
      <c r="B6168" t="s">
        <v>567</v>
      </c>
      <c r="C6168">
        <v>148.88</v>
      </c>
      <c r="D6168">
        <f t="shared" si="99"/>
        <v>62.623931623931625</v>
      </c>
      <c r="E6168" s="171">
        <v>-2.0912797579902713E-2</v>
      </c>
    </row>
    <row r="6169" spans="2:5">
      <c r="B6169" t="s">
        <v>7705</v>
      </c>
      <c r="C6169">
        <v>2.34</v>
      </c>
      <c r="D6169">
        <f t="shared" si="99"/>
        <v>-0.98395721925133683</v>
      </c>
      <c r="E6169" s="171">
        <v>-2.0920502092050319E-2</v>
      </c>
    </row>
    <row r="6170" spans="2:5">
      <c r="B6170" t="s">
        <v>516</v>
      </c>
      <c r="C6170">
        <v>145.86000000000001</v>
      </c>
      <c r="D6170">
        <f t="shared" si="99"/>
        <v>7.9156479217603914</v>
      </c>
      <c r="E6170" s="171">
        <v>-2.0942408376963192E-2</v>
      </c>
    </row>
    <row r="6171" spans="2:5">
      <c r="B6171" t="s">
        <v>4082</v>
      </c>
      <c r="C6171">
        <v>16.36</v>
      </c>
      <c r="D6171">
        <f t="shared" si="99"/>
        <v>10.685714285714285</v>
      </c>
      <c r="E6171" s="171">
        <v>-2.0945541591861246E-2</v>
      </c>
    </row>
    <row r="6172" spans="2:5">
      <c r="B6172" t="s">
        <v>6922</v>
      </c>
      <c r="C6172">
        <v>1.4</v>
      </c>
      <c r="D6172">
        <f t="shared" si="99"/>
        <v>-0.98274161735700194</v>
      </c>
      <c r="E6172" s="171">
        <v>-2.0979020979020997E-2</v>
      </c>
    </row>
    <row r="6173" spans="2:5">
      <c r="B6173" t="s">
        <v>1086</v>
      </c>
      <c r="C6173">
        <v>81.12</v>
      </c>
      <c r="D6173">
        <f t="shared" si="99"/>
        <v>33.815450643776828</v>
      </c>
      <c r="E6173" s="171">
        <v>-2.0999275887038316E-2</v>
      </c>
    </row>
    <row r="6174" spans="2:5">
      <c r="B6174" t="s">
        <v>7701</v>
      </c>
      <c r="C6174">
        <v>2.33</v>
      </c>
      <c r="D6174">
        <f t="shared" si="99"/>
        <v>-0.70580808080808077</v>
      </c>
      <c r="E6174" s="171">
        <v>-2.1008403361344463E-2</v>
      </c>
    </row>
    <row r="6175" spans="2:5">
      <c r="B6175" t="s">
        <v>5198</v>
      </c>
      <c r="C6175">
        <v>7.92</v>
      </c>
      <c r="D6175">
        <f t="shared" si="99"/>
        <v>-0.5636363636363636</v>
      </c>
      <c r="E6175" s="171">
        <v>-2.1013597033374527E-2</v>
      </c>
    </row>
    <row r="6176" spans="2:5">
      <c r="B6176" t="s">
        <v>4519</v>
      </c>
      <c r="C6176">
        <v>18.149999999999999</v>
      </c>
      <c r="D6176">
        <f t="shared" si="99"/>
        <v>-0.85223479605959462</v>
      </c>
      <c r="E6176" s="171">
        <v>-2.1035598705501649E-2</v>
      </c>
    </row>
    <row r="6177" spans="2:5">
      <c r="B6177" t="s">
        <v>776</v>
      </c>
      <c r="C6177">
        <v>122.83</v>
      </c>
      <c r="D6177">
        <f t="shared" si="99"/>
        <v>5.0004885197850513</v>
      </c>
      <c r="E6177" s="171">
        <v>-2.1040886267633702E-2</v>
      </c>
    </row>
    <row r="6178" spans="2:5">
      <c r="B6178" t="s">
        <v>4108</v>
      </c>
      <c r="C6178">
        <v>20.47</v>
      </c>
      <c r="D6178">
        <f t="shared" si="99"/>
        <v>10.00537634408602</v>
      </c>
      <c r="E6178" s="171">
        <v>-2.1042563366810201E-2</v>
      </c>
    </row>
    <row r="6179" spans="2:5">
      <c r="B6179" t="s">
        <v>5852</v>
      </c>
      <c r="C6179">
        <v>1.86</v>
      </c>
      <c r="D6179">
        <f t="shared" si="99"/>
        <v>0</v>
      </c>
      <c r="E6179" s="171">
        <v>-2.1052631578947271E-2</v>
      </c>
    </row>
    <row r="6180" spans="2:5">
      <c r="B6180" t="s">
        <v>7132</v>
      </c>
      <c r="C6180">
        <v>1.86</v>
      </c>
      <c r="D6180">
        <f t="shared" si="99"/>
        <v>-0.92445166531275391</v>
      </c>
      <c r="E6180" s="171">
        <v>-2.1052631578947271E-2</v>
      </c>
    </row>
    <row r="6181" spans="2:5">
      <c r="B6181" t="s">
        <v>4697</v>
      </c>
      <c r="C6181">
        <v>24.62</v>
      </c>
      <c r="D6181">
        <f t="shared" si="99"/>
        <v>1.5251282051282051</v>
      </c>
      <c r="E6181" s="171">
        <v>-2.1073558648111237E-2</v>
      </c>
    </row>
    <row r="6182" spans="2:5">
      <c r="B6182" t="s">
        <v>3333</v>
      </c>
      <c r="C6182">
        <v>9.75</v>
      </c>
      <c r="D6182">
        <f t="shared" si="99"/>
        <v>-8.6223055295220244E-2</v>
      </c>
      <c r="E6182" s="171">
        <v>-2.1084337349397676E-2</v>
      </c>
    </row>
    <row r="6183" spans="2:5">
      <c r="B6183" t="s">
        <v>3373</v>
      </c>
      <c r="C6183">
        <v>10.67</v>
      </c>
      <c r="D6183">
        <f t="shared" si="99"/>
        <v>0.27784431137724558</v>
      </c>
      <c r="E6183" s="171">
        <v>-2.11009174311927E-2</v>
      </c>
    </row>
    <row r="6184" spans="2:5">
      <c r="B6184" t="s">
        <v>5145</v>
      </c>
      <c r="C6184">
        <v>8.35</v>
      </c>
      <c r="D6184">
        <f t="shared" si="99"/>
        <v>1.1990407673860657E-3</v>
      </c>
      <c r="E6184" s="171">
        <v>-2.1101992966002313E-2</v>
      </c>
    </row>
    <row r="6185" spans="2:5">
      <c r="B6185" t="s">
        <v>3299</v>
      </c>
      <c r="C6185">
        <v>8.34</v>
      </c>
      <c r="D6185">
        <f t="shared" si="99"/>
        <v>-0.27917026793431293</v>
      </c>
      <c r="E6185" s="171">
        <v>-2.112676056338025E-2</v>
      </c>
    </row>
    <row r="6186" spans="2:5">
      <c r="B6186" t="s">
        <v>2870</v>
      </c>
      <c r="C6186">
        <v>11.57</v>
      </c>
      <c r="D6186">
        <f t="shared" si="99"/>
        <v>5.2540540540540546</v>
      </c>
      <c r="E6186" s="171">
        <v>-2.1150592216582064E-2</v>
      </c>
    </row>
    <row r="6187" spans="2:5">
      <c r="B6187" t="s">
        <v>6569</v>
      </c>
      <c r="C6187">
        <v>1.85</v>
      </c>
      <c r="D6187">
        <f t="shared" si="99"/>
        <v>0</v>
      </c>
      <c r="E6187" s="171">
        <v>-2.1164021164021066E-2</v>
      </c>
    </row>
    <row r="6188" spans="2:5">
      <c r="B6188" t="s">
        <v>6827</v>
      </c>
      <c r="C6188">
        <v>1.85</v>
      </c>
      <c r="D6188">
        <f t="shared" si="99"/>
        <v>-0.9666546503244412</v>
      </c>
      <c r="E6188" s="171">
        <v>-2.1164021164021066E-2</v>
      </c>
    </row>
    <row r="6189" spans="2:5">
      <c r="B6189" t="s">
        <v>1260</v>
      </c>
      <c r="C6189">
        <v>55.48</v>
      </c>
      <c r="D6189">
        <f t="shared" si="99"/>
        <v>23.017316017316013</v>
      </c>
      <c r="E6189" s="171">
        <v>-2.1171489061397368E-2</v>
      </c>
    </row>
    <row r="6190" spans="2:5">
      <c r="B6190" t="s">
        <v>7325</v>
      </c>
      <c r="C6190">
        <v>2.31</v>
      </c>
      <c r="D6190">
        <f t="shared" si="99"/>
        <v>-0.54527559055118113</v>
      </c>
      <c r="E6190" s="171">
        <v>-2.1186440677966028E-2</v>
      </c>
    </row>
    <row r="6191" spans="2:5">
      <c r="B6191" t="s">
        <v>4365</v>
      </c>
      <c r="C6191">
        <v>5.08</v>
      </c>
      <c r="D6191">
        <f t="shared" si="99"/>
        <v>-0.5922953451043339</v>
      </c>
      <c r="E6191" s="171">
        <v>-2.1194605009633972E-2</v>
      </c>
    </row>
    <row r="6192" spans="2:5">
      <c r="B6192" t="s">
        <v>4963</v>
      </c>
      <c r="C6192">
        <v>12.46</v>
      </c>
      <c r="D6192">
        <f t="shared" si="99"/>
        <v>-0.24939759036144579</v>
      </c>
      <c r="E6192" s="171">
        <v>-2.1209740769835003E-2</v>
      </c>
    </row>
    <row r="6193" spans="2:5">
      <c r="B6193" t="s">
        <v>1503</v>
      </c>
      <c r="C6193">
        <v>16.600000000000001</v>
      </c>
      <c r="D6193">
        <f t="shared" si="99"/>
        <v>8.0217391304347831</v>
      </c>
      <c r="E6193" s="171">
        <v>-2.1226415094339587E-2</v>
      </c>
    </row>
    <row r="6194" spans="2:5">
      <c r="B6194" t="s">
        <v>6716</v>
      </c>
      <c r="C6194">
        <v>1.84</v>
      </c>
      <c r="D6194">
        <f t="shared" si="99"/>
        <v>1</v>
      </c>
      <c r="E6194" s="171">
        <v>-2.1276595744680753E-2</v>
      </c>
    </row>
    <row r="6195" spans="2:5">
      <c r="B6195" t="s">
        <v>7025</v>
      </c>
      <c r="C6195">
        <v>0.92</v>
      </c>
      <c r="D6195">
        <f t="shared" si="99"/>
        <v>-0.66666666666666663</v>
      </c>
      <c r="E6195" s="171">
        <v>-2.1276595744680753E-2</v>
      </c>
    </row>
    <row r="6196" spans="2:5">
      <c r="B6196" t="s">
        <v>7610</v>
      </c>
      <c r="C6196">
        <v>2.76</v>
      </c>
      <c r="D6196">
        <f t="shared" si="99"/>
        <v>-0.86956521739130432</v>
      </c>
      <c r="E6196" s="171">
        <v>-2.1276595744680871E-2</v>
      </c>
    </row>
    <row r="6197" spans="2:5">
      <c r="B6197" t="s">
        <v>1978</v>
      </c>
      <c r="C6197">
        <v>21.16</v>
      </c>
      <c r="D6197">
        <f t="shared" si="99"/>
        <v>1.3025027203482047</v>
      </c>
      <c r="E6197" s="171">
        <v>-2.1276595744680889E-2</v>
      </c>
    </row>
    <row r="6198" spans="2:5">
      <c r="B6198" t="s">
        <v>5127</v>
      </c>
      <c r="C6198">
        <v>9.19</v>
      </c>
      <c r="D6198">
        <f t="shared" si="99"/>
        <v>-0.5119490175252257</v>
      </c>
      <c r="E6198" s="171">
        <v>-2.1299254526091698E-2</v>
      </c>
    </row>
    <row r="6199" spans="2:5">
      <c r="B6199" t="s">
        <v>1827</v>
      </c>
      <c r="C6199">
        <v>18.829999999999998</v>
      </c>
      <c r="D6199">
        <f t="shared" si="99"/>
        <v>0.95331950207468852</v>
      </c>
      <c r="E6199" s="171">
        <v>-2.1309771309771318E-2</v>
      </c>
    </row>
    <row r="6200" spans="2:5">
      <c r="B6200" t="s">
        <v>4881</v>
      </c>
      <c r="C6200">
        <v>9.64</v>
      </c>
      <c r="D6200">
        <f t="shared" si="99"/>
        <v>1.1002178649237475</v>
      </c>
      <c r="E6200" s="171">
        <v>-2.1319796954314629E-2</v>
      </c>
    </row>
    <row r="6201" spans="2:5">
      <c r="B6201" t="s">
        <v>5555</v>
      </c>
      <c r="C6201">
        <v>4.59</v>
      </c>
      <c r="D6201">
        <f t="shared" si="99"/>
        <v>-0.66618181818181821</v>
      </c>
      <c r="E6201" s="171">
        <v>-2.1321961620469194E-2</v>
      </c>
    </row>
    <row r="6202" spans="2:5">
      <c r="B6202" t="s">
        <v>5067</v>
      </c>
      <c r="C6202">
        <v>13.75</v>
      </c>
      <c r="D6202">
        <f t="shared" si="99"/>
        <v>5.0043668122270741</v>
      </c>
      <c r="E6202" s="171">
        <v>-2.1352313167259836E-2</v>
      </c>
    </row>
    <row r="6203" spans="2:5">
      <c r="B6203" t="s">
        <v>7606</v>
      </c>
      <c r="C6203">
        <v>2.29</v>
      </c>
      <c r="D6203">
        <f t="shared" si="99"/>
        <v>-0.86823935558112775</v>
      </c>
      <c r="E6203" s="171">
        <v>-2.1367521367521292E-2</v>
      </c>
    </row>
    <row r="6204" spans="2:5">
      <c r="B6204" t="s">
        <v>2402</v>
      </c>
      <c r="C6204">
        <v>17.38</v>
      </c>
      <c r="D6204">
        <f t="shared" si="99"/>
        <v>0.15328467153284664</v>
      </c>
      <c r="E6204" s="171">
        <v>-2.1396396396396539E-2</v>
      </c>
    </row>
    <row r="6205" spans="2:5">
      <c r="B6205" t="s">
        <v>4056</v>
      </c>
      <c r="C6205">
        <v>15.07</v>
      </c>
      <c r="D6205">
        <f t="shared" si="99"/>
        <v>0.50099601593625509</v>
      </c>
      <c r="E6205" s="171">
        <v>-2.1428571428571432E-2</v>
      </c>
    </row>
    <row r="6206" spans="2:5">
      <c r="B6206" t="s">
        <v>3335</v>
      </c>
      <c r="C6206">
        <v>10.039999999999999</v>
      </c>
      <c r="D6206">
        <f t="shared" si="99"/>
        <v>-0.26661796932067205</v>
      </c>
      <c r="E6206" s="171">
        <v>-2.1442495126705714E-2</v>
      </c>
    </row>
    <row r="6207" spans="2:5">
      <c r="B6207" t="s">
        <v>3740</v>
      </c>
      <c r="C6207">
        <v>13.69</v>
      </c>
      <c r="D6207">
        <f t="shared" si="99"/>
        <v>-0.37374199451052148</v>
      </c>
      <c r="E6207" s="171">
        <v>-2.1443888491779892E-2</v>
      </c>
    </row>
    <row r="6208" spans="2:5">
      <c r="B6208" t="s">
        <v>2087</v>
      </c>
      <c r="C6208">
        <v>21.86</v>
      </c>
      <c r="D6208">
        <f t="shared" si="99"/>
        <v>11.010989010989011</v>
      </c>
      <c r="E6208" s="171">
        <v>-2.1486123545210404E-2</v>
      </c>
    </row>
    <row r="6209" spans="2:5">
      <c r="B6209" t="s">
        <v>5848</v>
      </c>
      <c r="C6209">
        <v>1.82</v>
      </c>
      <c r="D6209">
        <f t="shared" si="99"/>
        <v>0</v>
      </c>
      <c r="E6209" s="171">
        <v>-2.1505376344086041E-2</v>
      </c>
    </row>
    <row r="6210" spans="2:5">
      <c r="B6210" t="s">
        <v>6807</v>
      </c>
      <c r="C6210">
        <v>1.82</v>
      </c>
      <c r="D6210">
        <f t="shared" si="99"/>
        <v>0</v>
      </c>
      <c r="E6210" s="171">
        <v>-2.1505376344086041E-2</v>
      </c>
    </row>
    <row r="6211" spans="2:5">
      <c r="B6211" t="s">
        <v>7263</v>
      </c>
      <c r="C6211">
        <v>1.82</v>
      </c>
      <c r="D6211">
        <f t="shared" ref="D6211:D6274" si="100">(C6211-C6212)/C6212</f>
        <v>0</v>
      </c>
      <c r="E6211" s="171">
        <v>-2.1505376344086041E-2</v>
      </c>
    </row>
    <row r="6212" spans="2:5">
      <c r="B6212" t="s">
        <v>7509</v>
      </c>
      <c r="C6212">
        <v>1.82</v>
      </c>
      <c r="D6212">
        <f t="shared" si="100"/>
        <v>-0.92854338437377304</v>
      </c>
      <c r="E6212" s="171">
        <v>-2.1505376344086041E-2</v>
      </c>
    </row>
    <row r="6213" spans="2:5">
      <c r="B6213" t="s">
        <v>2219</v>
      </c>
      <c r="C6213">
        <v>25.47</v>
      </c>
      <c r="D6213">
        <f t="shared" si="100"/>
        <v>1.2401055408970976</v>
      </c>
      <c r="E6213" s="171">
        <v>-2.151363810987331E-2</v>
      </c>
    </row>
    <row r="6214" spans="2:5">
      <c r="B6214" t="s">
        <v>2593</v>
      </c>
      <c r="C6214">
        <v>11.37</v>
      </c>
      <c r="D6214">
        <f t="shared" si="100"/>
        <v>4.0088105726872243</v>
      </c>
      <c r="E6214" s="171">
        <v>-2.151462994836489E-2</v>
      </c>
    </row>
    <row r="6215" spans="2:5">
      <c r="B6215" t="s">
        <v>7751</v>
      </c>
      <c r="C6215">
        <v>2.27</v>
      </c>
      <c r="D6215">
        <f t="shared" si="100"/>
        <v>-0.70557717250324248</v>
      </c>
      <c r="E6215" s="171">
        <v>-2.155172413793096E-2</v>
      </c>
    </row>
    <row r="6216" spans="2:5">
      <c r="B6216" t="s">
        <v>3289</v>
      </c>
      <c r="C6216">
        <v>7.71</v>
      </c>
      <c r="D6216">
        <f t="shared" si="100"/>
        <v>-0.59506302521008392</v>
      </c>
      <c r="E6216" s="171">
        <v>-2.1573604060913697E-2</v>
      </c>
    </row>
    <row r="6217" spans="2:5">
      <c r="B6217" t="s">
        <v>1706</v>
      </c>
      <c r="C6217">
        <v>19.04</v>
      </c>
      <c r="D6217">
        <f t="shared" si="100"/>
        <v>0.31400966183574869</v>
      </c>
      <c r="E6217" s="171">
        <v>-2.1582733812949728E-2</v>
      </c>
    </row>
    <row r="6218" spans="2:5">
      <c r="B6218" t="s">
        <v>4049</v>
      </c>
      <c r="C6218">
        <v>14.49</v>
      </c>
      <c r="D6218">
        <f t="shared" si="100"/>
        <v>7.0055248618784525</v>
      </c>
      <c r="E6218" s="171">
        <v>-2.1607022282241747E-2</v>
      </c>
    </row>
    <row r="6219" spans="2:5">
      <c r="B6219" t="s">
        <v>7513</v>
      </c>
      <c r="C6219">
        <v>1.81</v>
      </c>
      <c r="D6219">
        <f t="shared" si="100"/>
        <v>-0.9824510374248594</v>
      </c>
      <c r="E6219" s="171">
        <v>-2.162162162162164E-2</v>
      </c>
    </row>
    <row r="6220" spans="2:5">
      <c r="B6220" t="s">
        <v>880</v>
      </c>
      <c r="C6220">
        <v>103.14</v>
      </c>
      <c r="D6220">
        <f t="shared" si="100"/>
        <v>9.3762575452716312</v>
      </c>
      <c r="E6220" s="171">
        <v>-2.1627774615822434E-2</v>
      </c>
    </row>
    <row r="6221" spans="2:5">
      <c r="B6221" t="s">
        <v>5354</v>
      </c>
      <c r="C6221">
        <v>9.94</v>
      </c>
      <c r="D6221">
        <f t="shared" si="100"/>
        <v>-0.57666098807495747</v>
      </c>
      <c r="E6221" s="171">
        <v>-2.1653543307086676E-2</v>
      </c>
    </row>
    <row r="6222" spans="2:5">
      <c r="B6222" t="s">
        <v>2265</v>
      </c>
      <c r="C6222">
        <v>23.48</v>
      </c>
      <c r="D6222">
        <f t="shared" si="100"/>
        <v>12.044444444444444</v>
      </c>
      <c r="E6222" s="171">
        <v>-2.166666666666665E-2</v>
      </c>
    </row>
    <row r="6223" spans="2:5">
      <c r="B6223" t="s">
        <v>6682</v>
      </c>
      <c r="C6223">
        <v>1.8</v>
      </c>
      <c r="D6223">
        <f t="shared" si="100"/>
        <v>0</v>
      </c>
      <c r="E6223" s="171">
        <v>-2.1739130434782625E-2</v>
      </c>
    </row>
    <row r="6224" spans="2:5">
      <c r="B6224" t="s">
        <v>6731</v>
      </c>
      <c r="C6224">
        <v>1.8</v>
      </c>
      <c r="D6224">
        <f t="shared" si="100"/>
        <v>-0.90466101694915246</v>
      </c>
      <c r="E6224" s="171">
        <v>-2.1739130434782625E-2</v>
      </c>
    </row>
    <row r="6225" spans="2:5">
      <c r="B6225" t="s">
        <v>4093</v>
      </c>
      <c r="C6225">
        <v>18.88</v>
      </c>
      <c r="D6225">
        <f t="shared" si="100"/>
        <v>1.0042462845010616</v>
      </c>
      <c r="E6225" s="171">
        <v>-2.176165803108817E-2</v>
      </c>
    </row>
    <row r="6226" spans="2:5">
      <c r="B6226" t="s">
        <v>5350</v>
      </c>
      <c r="C6226">
        <v>9.42</v>
      </c>
      <c r="D6226">
        <f t="shared" si="100"/>
        <v>-0.39999999999999997</v>
      </c>
      <c r="E6226" s="171">
        <v>-2.1806853582554603E-2</v>
      </c>
    </row>
    <row r="6227" spans="2:5">
      <c r="B6227" t="s">
        <v>3085</v>
      </c>
      <c r="C6227">
        <v>15.7</v>
      </c>
      <c r="D6227">
        <f t="shared" si="100"/>
        <v>6.0089285714285703</v>
      </c>
      <c r="E6227" s="171">
        <v>-2.1806853582554606E-2</v>
      </c>
    </row>
    <row r="6228" spans="2:5">
      <c r="B6228" t="s">
        <v>7366</v>
      </c>
      <c r="C6228">
        <v>2.2400000000000002</v>
      </c>
      <c r="D6228">
        <f t="shared" si="100"/>
        <v>-0.77258883248730958</v>
      </c>
      <c r="E6228" s="171">
        <v>-2.1834061135371102E-2</v>
      </c>
    </row>
    <row r="6229" spans="2:5">
      <c r="B6229" t="s">
        <v>3249</v>
      </c>
      <c r="C6229">
        <v>9.85</v>
      </c>
      <c r="D6229">
        <f t="shared" si="100"/>
        <v>-0.51092353525322742</v>
      </c>
      <c r="E6229" s="171">
        <v>-2.1847070506454878E-2</v>
      </c>
    </row>
    <row r="6230" spans="2:5">
      <c r="B6230" t="s">
        <v>1903</v>
      </c>
      <c r="C6230">
        <v>20.14</v>
      </c>
      <c r="D6230">
        <f t="shared" si="100"/>
        <v>10.251396648044693</v>
      </c>
      <c r="E6230" s="171">
        <v>-2.1855269548324396E-2</v>
      </c>
    </row>
    <row r="6231" spans="2:5">
      <c r="B6231" t="s">
        <v>6337</v>
      </c>
      <c r="C6231">
        <v>1.79</v>
      </c>
      <c r="D6231">
        <f t="shared" si="100"/>
        <v>-0.91480247501189915</v>
      </c>
      <c r="E6231" s="171">
        <v>-2.1857923497267777E-2</v>
      </c>
    </row>
    <row r="6232" spans="2:5">
      <c r="B6232" t="s">
        <v>1871</v>
      </c>
      <c r="C6232">
        <v>21.01</v>
      </c>
      <c r="D6232">
        <f t="shared" si="100"/>
        <v>-0.77335490830636455</v>
      </c>
      <c r="E6232" s="171">
        <v>-2.1880819366852832E-2</v>
      </c>
    </row>
    <row r="6233" spans="2:5">
      <c r="B6233" t="s">
        <v>1028</v>
      </c>
      <c r="C6233">
        <v>92.7</v>
      </c>
      <c r="D6233">
        <f t="shared" si="100"/>
        <v>6.1749226006191948</v>
      </c>
      <c r="E6233" s="171">
        <v>-2.1945558134627539E-2</v>
      </c>
    </row>
    <row r="6234" spans="2:5">
      <c r="B6234" t="s">
        <v>3527</v>
      </c>
      <c r="C6234">
        <v>12.92</v>
      </c>
      <c r="D6234">
        <f t="shared" si="100"/>
        <v>-0.715669014084507</v>
      </c>
      <c r="E6234" s="171">
        <v>-2.1953065859197648E-2</v>
      </c>
    </row>
    <row r="6235" spans="2:5">
      <c r="B6235" t="s">
        <v>1358</v>
      </c>
      <c r="C6235">
        <v>45.44</v>
      </c>
      <c r="D6235">
        <f t="shared" si="100"/>
        <v>3.4374999999999996</v>
      </c>
      <c r="E6235" s="171">
        <v>-2.1954369349978544E-2</v>
      </c>
    </row>
    <row r="6236" spans="2:5">
      <c r="B6236" t="s">
        <v>3329</v>
      </c>
      <c r="C6236">
        <v>10.24</v>
      </c>
      <c r="D6236">
        <f t="shared" si="100"/>
        <v>4.5965270684371923E-2</v>
      </c>
      <c r="E6236" s="171">
        <v>-2.1967526265520575E-2</v>
      </c>
    </row>
    <row r="6237" spans="2:5">
      <c r="B6237" t="s">
        <v>3254</v>
      </c>
      <c r="C6237">
        <v>9.7899999999999991</v>
      </c>
      <c r="D6237">
        <f t="shared" si="100"/>
        <v>0.15857988165680473</v>
      </c>
      <c r="E6237" s="171">
        <v>-2.1978021978022042E-2</v>
      </c>
    </row>
    <row r="6238" spans="2:5">
      <c r="B6238" t="s">
        <v>3295</v>
      </c>
      <c r="C6238">
        <v>8.4499999999999993</v>
      </c>
      <c r="D6238">
        <f t="shared" si="100"/>
        <v>2.8063063063063054</v>
      </c>
      <c r="E6238" s="171">
        <v>-2.1990740740740887E-2</v>
      </c>
    </row>
    <row r="6239" spans="2:5">
      <c r="B6239" t="s">
        <v>7406</v>
      </c>
      <c r="C6239">
        <v>2.2200000000000002</v>
      </c>
      <c r="D6239">
        <f t="shared" si="100"/>
        <v>-0.87492957746478872</v>
      </c>
      <c r="E6239" s="171">
        <v>-2.2026431718061595E-2</v>
      </c>
    </row>
    <row r="6240" spans="2:5">
      <c r="B6240" t="s">
        <v>4518</v>
      </c>
      <c r="C6240">
        <v>17.75</v>
      </c>
      <c r="D6240">
        <f t="shared" si="100"/>
        <v>0.21326042378673951</v>
      </c>
      <c r="E6240" s="171">
        <v>-2.2038567493112872E-2</v>
      </c>
    </row>
    <row r="6241" spans="2:5">
      <c r="B6241" t="s">
        <v>3764</v>
      </c>
      <c r="C6241">
        <v>14.63</v>
      </c>
      <c r="D6241">
        <f t="shared" si="100"/>
        <v>10</v>
      </c>
      <c r="E6241" s="171">
        <v>-2.205882352941177E-2</v>
      </c>
    </row>
    <row r="6242" spans="2:5">
      <c r="B6242" t="s">
        <v>6955</v>
      </c>
      <c r="C6242">
        <v>1.33</v>
      </c>
      <c r="D6242">
        <f t="shared" si="100"/>
        <v>-0.98712238574748257</v>
      </c>
      <c r="E6242" s="171">
        <v>-2.2058823529411783E-2</v>
      </c>
    </row>
    <row r="6243" spans="2:5">
      <c r="B6243" t="s">
        <v>934</v>
      </c>
      <c r="C6243">
        <v>103.28</v>
      </c>
      <c r="D6243">
        <f t="shared" si="100"/>
        <v>4.8284424379232513</v>
      </c>
      <c r="E6243" s="171">
        <v>-2.2062304705993734E-2</v>
      </c>
    </row>
    <row r="6244" spans="2:5">
      <c r="B6244" t="s">
        <v>4504</v>
      </c>
      <c r="C6244">
        <v>17.72</v>
      </c>
      <c r="D6244">
        <f t="shared" si="100"/>
        <v>1.6686746987951806</v>
      </c>
      <c r="E6244" s="171">
        <v>-2.2075055187638085E-2</v>
      </c>
    </row>
    <row r="6245" spans="2:5">
      <c r="B6245" t="s">
        <v>5451</v>
      </c>
      <c r="C6245">
        <v>6.64</v>
      </c>
      <c r="D6245">
        <f t="shared" si="100"/>
        <v>-0.95176171449328018</v>
      </c>
      <c r="E6245" s="171">
        <v>-2.2091310751104619E-2</v>
      </c>
    </row>
    <row r="6246" spans="2:5">
      <c r="B6246" t="s">
        <v>432</v>
      </c>
      <c r="C6246">
        <v>137.65</v>
      </c>
      <c r="D6246">
        <f t="shared" si="100"/>
        <v>24.922787193973637</v>
      </c>
      <c r="E6246" s="171">
        <v>-2.2094344984370455E-2</v>
      </c>
    </row>
    <row r="6247" spans="2:5">
      <c r="B6247" t="s">
        <v>5702</v>
      </c>
      <c r="C6247">
        <v>5.31</v>
      </c>
      <c r="D6247">
        <f t="shared" si="100"/>
        <v>-0.57108239095315028</v>
      </c>
      <c r="E6247" s="171">
        <v>-2.2099447513812175E-2</v>
      </c>
    </row>
    <row r="6248" spans="2:5">
      <c r="B6248" t="s">
        <v>3705</v>
      </c>
      <c r="C6248">
        <v>12.38</v>
      </c>
      <c r="D6248">
        <f t="shared" si="100"/>
        <v>0.27366255144032919</v>
      </c>
      <c r="E6248" s="171">
        <v>-2.211690363349126E-2</v>
      </c>
    </row>
    <row r="6249" spans="2:5">
      <c r="B6249" t="s">
        <v>3360</v>
      </c>
      <c r="C6249">
        <v>9.7200000000000006</v>
      </c>
      <c r="D6249">
        <f t="shared" si="100"/>
        <v>-0.43521208599651362</v>
      </c>
      <c r="E6249" s="171">
        <v>-2.2132796780683993E-2</v>
      </c>
    </row>
    <row r="6250" spans="2:5">
      <c r="B6250" t="s">
        <v>2378</v>
      </c>
      <c r="C6250">
        <v>17.21</v>
      </c>
      <c r="D6250">
        <f t="shared" si="100"/>
        <v>-2.4929178470254831E-2</v>
      </c>
      <c r="E6250" s="171">
        <v>-2.2159090909090941E-2</v>
      </c>
    </row>
    <row r="6251" spans="2:5">
      <c r="B6251" t="s">
        <v>1687</v>
      </c>
      <c r="C6251">
        <v>17.649999999999999</v>
      </c>
      <c r="D6251">
        <f t="shared" si="100"/>
        <v>-0.83105197664401254</v>
      </c>
      <c r="E6251" s="171">
        <v>-2.2160664819944716E-2</v>
      </c>
    </row>
    <row r="6252" spans="2:5">
      <c r="B6252" t="s">
        <v>1054</v>
      </c>
      <c r="C6252">
        <v>104.47</v>
      </c>
      <c r="D6252">
        <f t="shared" si="100"/>
        <v>8.1240174672489083</v>
      </c>
      <c r="E6252" s="171">
        <v>-2.2182703107450435E-2</v>
      </c>
    </row>
    <row r="6253" spans="2:5">
      <c r="B6253" t="s">
        <v>5042</v>
      </c>
      <c r="C6253">
        <v>11.45</v>
      </c>
      <c r="D6253">
        <f t="shared" si="100"/>
        <v>7.674242424242423</v>
      </c>
      <c r="E6253" s="171">
        <v>-2.2203245089667083E-2</v>
      </c>
    </row>
    <row r="6254" spans="2:5">
      <c r="B6254" t="s">
        <v>6616</v>
      </c>
      <c r="C6254">
        <v>1.32</v>
      </c>
      <c r="D6254">
        <f t="shared" si="100"/>
        <v>0</v>
      </c>
      <c r="E6254" s="171">
        <v>-2.222222222222224E-2</v>
      </c>
    </row>
    <row r="6255" spans="2:5">
      <c r="B6255" t="s">
        <v>6650</v>
      </c>
      <c r="C6255">
        <v>1.32</v>
      </c>
      <c r="D6255">
        <f t="shared" si="100"/>
        <v>-0.99214192165734016</v>
      </c>
      <c r="E6255" s="171">
        <v>-2.222222222222224E-2</v>
      </c>
    </row>
    <row r="6256" spans="2:5">
      <c r="B6256" t="s">
        <v>590</v>
      </c>
      <c r="C6256">
        <v>167.98</v>
      </c>
      <c r="D6256">
        <f t="shared" si="100"/>
        <v>6.3482064741907269</v>
      </c>
      <c r="E6256" s="171">
        <v>-2.2235157159487901E-2</v>
      </c>
    </row>
    <row r="6257" spans="2:5">
      <c r="B6257" t="s">
        <v>4634</v>
      </c>
      <c r="C6257">
        <v>22.86</v>
      </c>
      <c r="D6257">
        <f t="shared" si="100"/>
        <v>0.85853658536585353</v>
      </c>
      <c r="E6257" s="171">
        <v>-2.2241231822070127E-2</v>
      </c>
    </row>
    <row r="6258" spans="2:5">
      <c r="B6258" t="s">
        <v>2902</v>
      </c>
      <c r="C6258">
        <v>12.3</v>
      </c>
      <c r="D6258">
        <f t="shared" si="100"/>
        <v>-0.46147110332749558</v>
      </c>
      <c r="E6258" s="171">
        <v>-2.2257551669316325E-2</v>
      </c>
    </row>
    <row r="6259" spans="2:5">
      <c r="B6259" t="s">
        <v>4681</v>
      </c>
      <c r="C6259">
        <v>22.84</v>
      </c>
      <c r="D6259">
        <f t="shared" si="100"/>
        <v>0.48601171112556935</v>
      </c>
      <c r="E6259" s="171">
        <v>-2.2260273972602721E-2</v>
      </c>
    </row>
    <row r="6260" spans="2:5">
      <c r="B6260" t="s">
        <v>2996</v>
      </c>
      <c r="C6260">
        <v>15.37</v>
      </c>
      <c r="D6260">
        <f t="shared" si="100"/>
        <v>2.9470864032150001E-2</v>
      </c>
      <c r="E6260" s="171">
        <v>-2.2264631043257085E-2</v>
      </c>
    </row>
    <row r="6261" spans="2:5">
      <c r="B6261" t="s">
        <v>3716</v>
      </c>
      <c r="C6261">
        <v>14.93</v>
      </c>
      <c r="D6261">
        <f t="shared" si="100"/>
        <v>0.70823798627002277</v>
      </c>
      <c r="E6261" s="171">
        <v>-2.2265880812049763E-2</v>
      </c>
    </row>
    <row r="6262" spans="2:5">
      <c r="B6262" t="s">
        <v>2655</v>
      </c>
      <c r="C6262">
        <v>8.74</v>
      </c>
      <c r="D6262">
        <f t="shared" si="100"/>
        <v>-0.65509076558800317</v>
      </c>
      <c r="E6262" s="171">
        <v>-2.2371364653243769E-2</v>
      </c>
    </row>
    <row r="6263" spans="2:5">
      <c r="B6263" t="s">
        <v>4700</v>
      </c>
      <c r="C6263">
        <v>25.34</v>
      </c>
      <c r="D6263">
        <f t="shared" si="100"/>
        <v>8.6717557251908381</v>
      </c>
      <c r="E6263" s="171">
        <v>-2.2376543209876611E-2</v>
      </c>
    </row>
    <row r="6264" spans="2:5">
      <c r="B6264" t="s">
        <v>7336</v>
      </c>
      <c r="C6264">
        <v>2.62</v>
      </c>
      <c r="D6264">
        <f t="shared" si="100"/>
        <v>-0.77777777777777768</v>
      </c>
      <c r="E6264" s="171">
        <v>-2.2388059701492557E-2</v>
      </c>
    </row>
    <row r="6265" spans="2:5">
      <c r="B6265" t="s">
        <v>2584</v>
      </c>
      <c r="C6265">
        <v>11.79</v>
      </c>
      <c r="D6265">
        <f t="shared" si="100"/>
        <v>-0.92010571254319984</v>
      </c>
      <c r="E6265" s="171">
        <v>-2.2388059701492647E-2</v>
      </c>
    </row>
    <row r="6266" spans="2:5">
      <c r="B6266" t="s">
        <v>506</v>
      </c>
      <c r="C6266">
        <v>147.57</v>
      </c>
      <c r="D6266">
        <f t="shared" si="100"/>
        <v>11.076104746317512</v>
      </c>
      <c r="E6266" s="171">
        <v>-2.2391520370983742E-2</v>
      </c>
    </row>
    <row r="6267" spans="2:5">
      <c r="B6267" t="s">
        <v>3461</v>
      </c>
      <c r="C6267">
        <v>12.22</v>
      </c>
      <c r="D6267">
        <f t="shared" si="100"/>
        <v>-0.15138888888888888</v>
      </c>
      <c r="E6267" s="171">
        <v>-2.2399999999999948E-2</v>
      </c>
    </row>
    <row r="6268" spans="2:5">
      <c r="B6268" t="s">
        <v>2483</v>
      </c>
      <c r="C6268">
        <v>14.4</v>
      </c>
      <c r="D6268">
        <f t="shared" si="100"/>
        <v>-0.33914639743001374</v>
      </c>
      <c r="E6268" s="171">
        <v>-2.2403258655804486E-2</v>
      </c>
    </row>
    <row r="6269" spans="2:5">
      <c r="B6269" t="s">
        <v>2067</v>
      </c>
      <c r="C6269">
        <v>21.79</v>
      </c>
      <c r="D6269">
        <f t="shared" si="100"/>
        <v>1.1746506986027945</v>
      </c>
      <c r="E6269" s="171">
        <v>-2.243158366980709E-2</v>
      </c>
    </row>
    <row r="6270" spans="2:5">
      <c r="B6270" t="s">
        <v>5224</v>
      </c>
      <c r="C6270">
        <v>10.02</v>
      </c>
      <c r="D6270">
        <f t="shared" si="100"/>
        <v>-0.45185995623632391</v>
      </c>
      <c r="E6270" s="171">
        <v>-2.2439024390243943E-2</v>
      </c>
    </row>
    <row r="6271" spans="2:5">
      <c r="B6271" t="s">
        <v>3839</v>
      </c>
      <c r="C6271">
        <v>18.28</v>
      </c>
      <c r="D6271">
        <f t="shared" si="100"/>
        <v>1.8079877112135179</v>
      </c>
      <c r="E6271" s="171">
        <v>-2.2459893048128243E-2</v>
      </c>
    </row>
    <row r="6272" spans="2:5">
      <c r="B6272" t="s">
        <v>5474</v>
      </c>
      <c r="C6272">
        <v>6.51</v>
      </c>
      <c r="D6272">
        <f t="shared" si="100"/>
        <v>-0.24913494809688583</v>
      </c>
      <c r="E6272" s="171">
        <v>-2.2522522522522577E-2</v>
      </c>
    </row>
    <row r="6273" spans="2:5">
      <c r="B6273" t="s">
        <v>2685</v>
      </c>
      <c r="C6273">
        <v>8.67</v>
      </c>
      <c r="D6273">
        <f t="shared" si="100"/>
        <v>-0.57332677165354329</v>
      </c>
      <c r="E6273" s="171">
        <v>-2.2547914317925515E-2</v>
      </c>
    </row>
    <row r="6274" spans="2:5">
      <c r="B6274" t="s">
        <v>4630</v>
      </c>
      <c r="C6274">
        <v>20.32</v>
      </c>
      <c r="D6274">
        <f t="shared" si="100"/>
        <v>-0.27686832740213524</v>
      </c>
      <c r="E6274" s="171">
        <v>-2.2607022607022555E-2</v>
      </c>
    </row>
    <row r="6275" spans="2:5">
      <c r="B6275" t="s">
        <v>2187</v>
      </c>
      <c r="C6275">
        <v>28.1</v>
      </c>
      <c r="D6275">
        <f t="shared" ref="D6275:D6338" si="101">(C6275-C6276)/C6276</f>
        <v>12.00925925925926</v>
      </c>
      <c r="E6275" s="171">
        <v>-2.2608695652173865E-2</v>
      </c>
    </row>
    <row r="6276" spans="2:5">
      <c r="B6276" t="s">
        <v>5910</v>
      </c>
      <c r="C6276">
        <v>2.16</v>
      </c>
      <c r="D6276">
        <f t="shared" si="101"/>
        <v>-0.87173396674584325</v>
      </c>
      <c r="E6276" s="171">
        <v>-2.2624434389140191E-2</v>
      </c>
    </row>
    <row r="6277" spans="2:5">
      <c r="B6277" t="s">
        <v>1536</v>
      </c>
      <c r="C6277">
        <v>16.84</v>
      </c>
      <c r="D6277">
        <f t="shared" si="101"/>
        <v>-0.15206445115810674</v>
      </c>
      <c r="E6277" s="171">
        <v>-2.2634939059779487E-2</v>
      </c>
    </row>
    <row r="6278" spans="2:5">
      <c r="B6278" t="s">
        <v>4512</v>
      </c>
      <c r="C6278">
        <v>19.86</v>
      </c>
      <c r="D6278">
        <f t="shared" si="101"/>
        <v>1.555984555984556</v>
      </c>
      <c r="E6278" s="171">
        <v>-2.2637795275590594E-2</v>
      </c>
    </row>
    <row r="6279" spans="2:5">
      <c r="B6279" t="s">
        <v>2728</v>
      </c>
      <c r="C6279">
        <v>7.77</v>
      </c>
      <c r="D6279">
        <f t="shared" si="101"/>
        <v>-0.52564102564102566</v>
      </c>
      <c r="E6279" s="171">
        <v>-2.2641509433962339E-2</v>
      </c>
    </row>
    <row r="6280" spans="2:5">
      <c r="B6280" t="s">
        <v>2977</v>
      </c>
      <c r="C6280">
        <v>16.38</v>
      </c>
      <c r="D6280">
        <f t="shared" si="101"/>
        <v>-0.41437254200929569</v>
      </c>
      <c r="E6280" s="171">
        <v>-2.2673031026253135E-2</v>
      </c>
    </row>
    <row r="6281" spans="2:5">
      <c r="B6281" t="s">
        <v>2181</v>
      </c>
      <c r="C6281">
        <v>27.97</v>
      </c>
      <c r="D6281">
        <f t="shared" si="101"/>
        <v>4.913319238900633</v>
      </c>
      <c r="E6281" s="171">
        <v>-2.271139063591901E-2</v>
      </c>
    </row>
    <row r="6282" spans="2:5">
      <c r="B6282" t="s">
        <v>5529</v>
      </c>
      <c r="C6282">
        <v>4.7300000000000004</v>
      </c>
      <c r="D6282">
        <f t="shared" si="101"/>
        <v>1.7500000000000004</v>
      </c>
      <c r="E6282" s="171">
        <v>-2.272727272727261E-2</v>
      </c>
    </row>
    <row r="6283" spans="2:5">
      <c r="B6283" t="s">
        <v>6011</v>
      </c>
      <c r="C6283">
        <v>1.72</v>
      </c>
      <c r="D6283">
        <f t="shared" si="101"/>
        <v>0</v>
      </c>
      <c r="E6283" s="171">
        <v>-2.2727272727272749E-2</v>
      </c>
    </row>
    <row r="6284" spans="2:5">
      <c r="B6284" t="s">
        <v>6598</v>
      </c>
      <c r="C6284">
        <v>1.72</v>
      </c>
      <c r="D6284">
        <f t="shared" si="101"/>
        <v>1</v>
      </c>
      <c r="E6284" s="171">
        <v>-2.2727272727272749E-2</v>
      </c>
    </row>
    <row r="6285" spans="2:5">
      <c r="B6285" t="s">
        <v>7022</v>
      </c>
      <c r="C6285">
        <v>0.86</v>
      </c>
      <c r="D6285">
        <f t="shared" si="101"/>
        <v>-0.92845257903494183</v>
      </c>
      <c r="E6285" s="171">
        <v>-2.2727272727272749E-2</v>
      </c>
    </row>
    <row r="6286" spans="2:5">
      <c r="B6286" t="s">
        <v>2901</v>
      </c>
      <c r="C6286">
        <v>12.02</v>
      </c>
      <c r="D6286">
        <f t="shared" si="101"/>
        <v>-0.89060793593010557</v>
      </c>
      <c r="E6286" s="171">
        <v>-2.2764227642276515E-2</v>
      </c>
    </row>
    <row r="6287" spans="2:5">
      <c r="B6287" t="s">
        <v>960</v>
      </c>
      <c r="C6287">
        <v>109.88</v>
      </c>
      <c r="D6287">
        <f t="shared" si="101"/>
        <v>16.115264797507788</v>
      </c>
      <c r="E6287" s="171">
        <v>-2.2767698327997174E-2</v>
      </c>
    </row>
    <row r="6288" spans="2:5">
      <c r="B6288" t="s">
        <v>5664</v>
      </c>
      <c r="C6288">
        <v>6.42</v>
      </c>
      <c r="D6288">
        <f t="shared" si="101"/>
        <v>-0.31774707757704573</v>
      </c>
      <c r="E6288" s="171">
        <v>-2.2831050228310557E-2</v>
      </c>
    </row>
    <row r="6289" spans="2:5">
      <c r="B6289" t="s">
        <v>5245</v>
      </c>
      <c r="C6289">
        <v>9.41</v>
      </c>
      <c r="D6289">
        <f t="shared" si="101"/>
        <v>4.5029239766081872</v>
      </c>
      <c r="E6289" s="171">
        <v>-2.2845275181723846E-2</v>
      </c>
    </row>
    <row r="6290" spans="2:5">
      <c r="B6290" t="s">
        <v>6389</v>
      </c>
      <c r="C6290">
        <v>1.71</v>
      </c>
      <c r="D6290">
        <f t="shared" si="101"/>
        <v>-0.86630179827990605</v>
      </c>
      <c r="E6290" s="171">
        <v>-2.2857142857142878E-2</v>
      </c>
    </row>
    <row r="6291" spans="2:5">
      <c r="B6291" t="s">
        <v>3471</v>
      </c>
      <c r="C6291">
        <v>12.79</v>
      </c>
      <c r="D6291">
        <f t="shared" si="101"/>
        <v>-3.1060606060606073E-2</v>
      </c>
      <c r="E6291" s="171">
        <v>-2.2918258212375912E-2</v>
      </c>
    </row>
    <row r="6292" spans="2:5">
      <c r="B6292" t="s">
        <v>3589</v>
      </c>
      <c r="C6292">
        <v>13.2</v>
      </c>
      <c r="D6292">
        <f t="shared" si="101"/>
        <v>0.10831234256926944</v>
      </c>
      <c r="E6292" s="171">
        <v>-2.2945965951147337E-2</v>
      </c>
    </row>
    <row r="6293" spans="2:5">
      <c r="B6293" t="s">
        <v>3510</v>
      </c>
      <c r="C6293">
        <v>11.91</v>
      </c>
      <c r="D6293">
        <f t="shared" si="101"/>
        <v>-0.28166465621230391</v>
      </c>
      <c r="E6293" s="171">
        <v>-2.2969647251845724E-2</v>
      </c>
    </row>
    <row r="6294" spans="2:5">
      <c r="B6294" t="s">
        <v>2419</v>
      </c>
      <c r="C6294">
        <v>16.579999999999998</v>
      </c>
      <c r="D6294">
        <f t="shared" si="101"/>
        <v>8.7529411764705873</v>
      </c>
      <c r="E6294" s="171">
        <v>-2.2981732469063088E-2</v>
      </c>
    </row>
    <row r="6295" spans="2:5">
      <c r="B6295" t="s">
        <v>6077</v>
      </c>
      <c r="C6295">
        <v>1.7</v>
      </c>
      <c r="D6295">
        <f t="shared" si="101"/>
        <v>-0.33333333333333331</v>
      </c>
      <c r="E6295" s="171">
        <v>-2.2988505747126457E-2</v>
      </c>
    </row>
    <row r="6296" spans="2:5">
      <c r="B6296" t="s">
        <v>7334</v>
      </c>
      <c r="C6296">
        <v>2.5499999999999998</v>
      </c>
      <c r="D6296">
        <f t="shared" si="101"/>
        <v>0</v>
      </c>
      <c r="E6296" s="171">
        <v>-2.2988505747126457E-2</v>
      </c>
    </row>
    <row r="6297" spans="2:5">
      <c r="B6297" t="s">
        <v>7359</v>
      </c>
      <c r="C6297">
        <v>2.5499999999999998</v>
      </c>
      <c r="D6297">
        <f t="shared" si="101"/>
        <v>-0.97886798707218037</v>
      </c>
      <c r="E6297" s="171">
        <v>-2.2988505747126457E-2</v>
      </c>
    </row>
    <row r="6298" spans="2:5">
      <c r="B6298" t="s">
        <v>764</v>
      </c>
      <c r="C6298">
        <v>120.67</v>
      </c>
      <c r="D6298">
        <f t="shared" si="101"/>
        <v>5.4598501070663819</v>
      </c>
      <c r="E6298" s="171">
        <v>-2.2994089547405096E-2</v>
      </c>
    </row>
    <row r="6299" spans="2:5">
      <c r="B6299" t="s">
        <v>3947</v>
      </c>
      <c r="C6299">
        <v>18.68</v>
      </c>
      <c r="D6299">
        <f t="shared" si="101"/>
        <v>7.8113207547169798</v>
      </c>
      <c r="E6299" s="171">
        <v>-2.3012552301255297E-2</v>
      </c>
    </row>
    <row r="6300" spans="2:5">
      <c r="B6300" t="s">
        <v>7400</v>
      </c>
      <c r="C6300">
        <v>2.12</v>
      </c>
      <c r="D6300">
        <f t="shared" si="101"/>
        <v>-0.88877229800629587</v>
      </c>
      <c r="E6300" s="171">
        <v>-2.3041474654377798E-2</v>
      </c>
    </row>
    <row r="6301" spans="2:5">
      <c r="B6301" t="s">
        <v>1837</v>
      </c>
      <c r="C6301">
        <v>19.059999999999999</v>
      </c>
      <c r="D6301">
        <f t="shared" si="101"/>
        <v>0.60979729729729726</v>
      </c>
      <c r="E6301" s="171">
        <v>-2.3065094823167751E-2</v>
      </c>
    </row>
    <row r="6302" spans="2:5">
      <c r="B6302" t="s">
        <v>4303</v>
      </c>
      <c r="C6302">
        <v>11.84</v>
      </c>
      <c r="D6302">
        <f t="shared" si="101"/>
        <v>8.4530853761621188E-4</v>
      </c>
      <c r="E6302" s="171">
        <v>-2.3102310231023052E-2</v>
      </c>
    </row>
    <row r="6303" spans="2:5">
      <c r="B6303" t="s">
        <v>3216</v>
      </c>
      <c r="C6303">
        <v>11.83</v>
      </c>
      <c r="D6303">
        <f t="shared" si="101"/>
        <v>-0.12499999999999997</v>
      </c>
      <c r="E6303" s="171">
        <v>-2.3121387283236941E-2</v>
      </c>
    </row>
    <row r="6304" spans="2:5">
      <c r="B6304" t="s">
        <v>2944</v>
      </c>
      <c r="C6304">
        <v>13.52</v>
      </c>
      <c r="D6304">
        <f t="shared" si="101"/>
        <v>7</v>
      </c>
      <c r="E6304" s="171">
        <v>-2.3121387283237014E-2</v>
      </c>
    </row>
    <row r="6305" spans="2:5">
      <c r="B6305" t="s">
        <v>6676</v>
      </c>
      <c r="C6305">
        <v>1.69</v>
      </c>
      <c r="D6305">
        <f t="shared" si="101"/>
        <v>-0.87490747594374541</v>
      </c>
      <c r="E6305" s="171">
        <v>-2.3121387283237014E-2</v>
      </c>
    </row>
    <row r="6306" spans="2:5">
      <c r="B6306" t="s">
        <v>3419</v>
      </c>
      <c r="C6306">
        <v>13.51</v>
      </c>
      <c r="D6306">
        <f t="shared" si="101"/>
        <v>0.10375816993464049</v>
      </c>
      <c r="E6306" s="171">
        <v>-2.3138105567606673E-2</v>
      </c>
    </row>
    <row r="6307" spans="2:5">
      <c r="B6307" t="s">
        <v>3399</v>
      </c>
      <c r="C6307">
        <v>12.24</v>
      </c>
      <c r="D6307">
        <f t="shared" si="101"/>
        <v>4.8009478672985786</v>
      </c>
      <c r="E6307" s="171">
        <v>-2.3144453312051009E-2</v>
      </c>
    </row>
    <row r="6308" spans="2:5">
      <c r="B6308" t="s">
        <v>7305</v>
      </c>
      <c r="C6308">
        <v>2.11</v>
      </c>
      <c r="D6308">
        <f t="shared" si="101"/>
        <v>-0.84358784284655308</v>
      </c>
      <c r="E6308" s="171">
        <v>-2.3148148148148268E-2</v>
      </c>
    </row>
    <row r="6309" spans="2:5">
      <c r="B6309" t="s">
        <v>3660</v>
      </c>
      <c r="C6309">
        <v>13.49</v>
      </c>
      <c r="D6309">
        <f t="shared" si="101"/>
        <v>0.18541300527240767</v>
      </c>
      <c r="E6309" s="171">
        <v>-2.3171614771904436E-2</v>
      </c>
    </row>
    <row r="6310" spans="2:5">
      <c r="B6310" t="s">
        <v>1657</v>
      </c>
      <c r="C6310">
        <v>11.38</v>
      </c>
      <c r="D6310">
        <f t="shared" si="101"/>
        <v>0.92881355932203391</v>
      </c>
      <c r="E6310" s="171">
        <v>-2.3175965665236015E-2</v>
      </c>
    </row>
    <row r="6311" spans="2:5">
      <c r="B6311" t="s">
        <v>5599</v>
      </c>
      <c r="C6311">
        <v>5.9</v>
      </c>
      <c r="D6311">
        <f t="shared" si="101"/>
        <v>-0.6815974096060442</v>
      </c>
      <c r="E6311" s="171">
        <v>-2.3178807947019816E-2</v>
      </c>
    </row>
    <row r="6312" spans="2:5">
      <c r="B6312" t="s">
        <v>1860</v>
      </c>
      <c r="C6312">
        <v>18.53</v>
      </c>
      <c r="D6312">
        <f t="shared" si="101"/>
        <v>13.706349206349206</v>
      </c>
      <c r="E6312" s="171">
        <v>-2.3194517659462191E-2</v>
      </c>
    </row>
    <row r="6313" spans="2:5">
      <c r="B6313" t="s">
        <v>6214</v>
      </c>
      <c r="C6313">
        <v>1.26</v>
      </c>
      <c r="D6313">
        <f t="shared" si="101"/>
        <v>-0.98734050035165266</v>
      </c>
      <c r="E6313" s="171">
        <v>-2.3255813953488393E-2</v>
      </c>
    </row>
    <row r="6314" spans="2:5">
      <c r="B6314" t="s">
        <v>1048</v>
      </c>
      <c r="C6314">
        <v>99.53</v>
      </c>
      <c r="D6314">
        <f t="shared" si="101"/>
        <v>-0.3377029544849614</v>
      </c>
      <c r="E6314" s="171">
        <v>-2.3258096172718394E-2</v>
      </c>
    </row>
    <row r="6315" spans="2:5">
      <c r="B6315" t="s">
        <v>570</v>
      </c>
      <c r="C6315">
        <v>150.28</v>
      </c>
      <c r="D6315">
        <f t="shared" si="101"/>
        <v>6.7865284974093258</v>
      </c>
      <c r="E6315" s="171">
        <v>-2.3267905888470115E-2</v>
      </c>
    </row>
    <row r="6316" spans="2:5">
      <c r="B6316" t="s">
        <v>3912</v>
      </c>
      <c r="C6316">
        <v>19.3</v>
      </c>
      <c r="D6316">
        <f t="shared" si="101"/>
        <v>2.5412844036697249</v>
      </c>
      <c r="E6316" s="171">
        <v>-2.3279352226720691E-2</v>
      </c>
    </row>
    <row r="6317" spans="2:5">
      <c r="B6317" t="s">
        <v>5706</v>
      </c>
      <c r="C6317">
        <v>5.45</v>
      </c>
      <c r="D6317">
        <f t="shared" si="101"/>
        <v>-6.9965870307167249E-2</v>
      </c>
      <c r="E6317" s="171">
        <v>-2.3297491039426504E-2</v>
      </c>
    </row>
    <row r="6318" spans="2:5">
      <c r="B6318" t="s">
        <v>5592</v>
      </c>
      <c r="C6318">
        <v>5.86</v>
      </c>
      <c r="D6318">
        <f t="shared" si="101"/>
        <v>-0.9409274193548387</v>
      </c>
      <c r="E6318" s="171">
        <v>-2.3333333333333279E-2</v>
      </c>
    </row>
    <row r="6319" spans="2:5">
      <c r="B6319" t="s">
        <v>909</v>
      </c>
      <c r="C6319">
        <v>99.2</v>
      </c>
      <c r="D6319">
        <f t="shared" si="101"/>
        <v>46.464114832535891</v>
      </c>
      <c r="E6319" s="171">
        <v>-2.3333661514226549E-2</v>
      </c>
    </row>
    <row r="6320" spans="2:5">
      <c r="B6320" t="s">
        <v>7550</v>
      </c>
      <c r="C6320">
        <v>2.09</v>
      </c>
      <c r="D6320">
        <f t="shared" si="101"/>
        <v>0</v>
      </c>
      <c r="E6320" s="171">
        <v>-2.3364485981308535E-2</v>
      </c>
    </row>
    <row r="6321" spans="2:5">
      <c r="B6321" t="s">
        <v>7565</v>
      </c>
      <c r="C6321">
        <v>2.09</v>
      </c>
      <c r="D6321">
        <f t="shared" si="101"/>
        <v>-0.58283433133732532</v>
      </c>
      <c r="E6321" s="171">
        <v>-2.3364485981308535E-2</v>
      </c>
    </row>
    <row r="6322" spans="2:5">
      <c r="B6322" t="s">
        <v>5697</v>
      </c>
      <c r="C6322">
        <v>5.01</v>
      </c>
      <c r="D6322">
        <f t="shared" si="101"/>
        <v>2</v>
      </c>
      <c r="E6322" s="171">
        <v>-2.3391812865497099E-2</v>
      </c>
    </row>
    <row r="6323" spans="2:5">
      <c r="B6323" t="s">
        <v>6679</v>
      </c>
      <c r="C6323">
        <v>1.67</v>
      </c>
      <c r="D6323">
        <f t="shared" si="101"/>
        <v>-0.91107561235356749</v>
      </c>
      <c r="E6323" s="171">
        <v>-2.3391812865497099E-2</v>
      </c>
    </row>
    <row r="6324" spans="2:5">
      <c r="B6324" t="s">
        <v>3967</v>
      </c>
      <c r="C6324">
        <v>18.78</v>
      </c>
      <c r="D6324">
        <f t="shared" si="101"/>
        <v>0.36383442265795218</v>
      </c>
      <c r="E6324" s="171">
        <v>-2.340093603744146E-2</v>
      </c>
    </row>
    <row r="6325" spans="2:5">
      <c r="B6325" t="s">
        <v>4066</v>
      </c>
      <c r="C6325">
        <v>13.77</v>
      </c>
      <c r="D6325">
        <f t="shared" si="101"/>
        <v>0.13801652892561983</v>
      </c>
      <c r="E6325" s="171">
        <v>-2.3404255319148942E-2</v>
      </c>
    </row>
    <row r="6326" spans="2:5">
      <c r="B6326" t="s">
        <v>3702</v>
      </c>
      <c r="C6326">
        <v>12.1</v>
      </c>
      <c r="D6326">
        <f t="shared" si="101"/>
        <v>-0.36946326211568531</v>
      </c>
      <c r="E6326" s="171">
        <v>-2.3405972558515006E-2</v>
      </c>
    </row>
    <row r="6327" spans="2:5">
      <c r="B6327" t="s">
        <v>4119</v>
      </c>
      <c r="C6327">
        <v>19.190000000000001</v>
      </c>
      <c r="D6327">
        <f t="shared" si="101"/>
        <v>0.70426287744227367</v>
      </c>
      <c r="E6327" s="171">
        <v>-2.3409669211195794E-2</v>
      </c>
    </row>
    <row r="6328" spans="2:5">
      <c r="B6328" t="s">
        <v>2885</v>
      </c>
      <c r="C6328">
        <v>11.26</v>
      </c>
      <c r="D6328">
        <f t="shared" si="101"/>
        <v>8.0079999999999991</v>
      </c>
      <c r="E6328" s="171">
        <v>-2.3417172593235003E-2</v>
      </c>
    </row>
    <row r="6329" spans="2:5">
      <c r="B6329" t="s">
        <v>6208</v>
      </c>
      <c r="C6329">
        <v>1.25</v>
      </c>
      <c r="D6329">
        <f t="shared" si="101"/>
        <v>0</v>
      </c>
      <c r="E6329" s="171">
        <v>-2.3437500000000021E-2</v>
      </c>
    </row>
    <row r="6330" spans="2:5">
      <c r="B6330" t="s">
        <v>6298</v>
      </c>
      <c r="C6330">
        <v>1.25</v>
      </c>
      <c r="D6330">
        <f t="shared" si="101"/>
        <v>0</v>
      </c>
      <c r="E6330" s="171">
        <v>-2.3437500000000021E-2</v>
      </c>
    </row>
    <row r="6331" spans="2:5">
      <c r="B6331" t="s">
        <v>7081</v>
      </c>
      <c r="C6331">
        <v>1.25</v>
      </c>
      <c r="D6331">
        <f t="shared" si="101"/>
        <v>-0.72707423580786024</v>
      </c>
      <c r="E6331" s="171">
        <v>-2.3437500000000021E-2</v>
      </c>
    </row>
    <row r="6332" spans="2:5">
      <c r="B6332" t="s">
        <v>4440</v>
      </c>
      <c r="C6332">
        <v>4.58</v>
      </c>
      <c r="D6332">
        <f t="shared" si="101"/>
        <v>-0.68565545641729586</v>
      </c>
      <c r="E6332" s="171">
        <v>-2.3454157782516059E-2</v>
      </c>
    </row>
    <row r="6333" spans="2:5">
      <c r="B6333" t="s">
        <v>1774</v>
      </c>
      <c r="C6333">
        <v>14.57</v>
      </c>
      <c r="D6333">
        <f t="shared" si="101"/>
        <v>9.3843843843843838E-2</v>
      </c>
      <c r="E6333" s="171">
        <v>-2.3458445040214455E-2</v>
      </c>
    </row>
    <row r="6334" spans="2:5">
      <c r="B6334" t="s">
        <v>3479</v>
      </c>
      <c r="C6334">
        <v>13.32</v>
      </c>
      <c r="D6334">
        <f t="shared" si="101"/>
        <v>0.23219241443108229</v>
      </c>
      <c r="E6334" s="171">
        <v>-2.3460410557184772E-2</v>
      </c>
    </row>
    <row r="6335" spans="2:5">
      <c r="B6335" t="s">
        <v>2881</v>
      </c>
      <c r="C6335">
        <v>10.81</v>
      </c>
      <c r="D6335">
        <f t="shared" si="101"/>
        <v>1.3706140350877196</v>
      </c>
      <c r="E6335" s="171">
        <v>-2.3486901535682003E-2</v>
      </c>
    </row>
    <row r="6336" spans="2:5">
      <c r="B6336" t="s">
        <v>4375</v>
      </c>
      <c r="C6336">
        <v>4.5599999999999996</v>
      </c>
      <c r="D6336">
        <f t="shared" si="101"/>
        <v>-0.62063227953410982</v>
      </c>
      <c r="E6336" s="171">
        <v>-2.3554603854389792E-2</v>
      </c>
    </row>
    <row r="6337" spans="2:5">
      <c r="B6337" t="s">
        <v>3162</v>
      </c>
      <c r="C6337">
        <v>12.02</v>
      </c>
      <c r="D6337">
        <f t="shared" si="101"/>
        <v>-0.25572755417956655</v>
      </c>
      <c r="E6337" s="171">
        <v>-2.3558082859463925E-2</v>
      </c>
    </row>
    <row r="6338" spans="2:5">
      <c r="B6338" t="s">
        <v>4218</v>
      </c>
      <c r="C6338">
        <v>16.149999999999999</v>
      </c>
      <c r="D6338">
        <f t="shared" si="101"/>
        <v>-0.1136114160263447</v>
      </c>
      <c r="E6338" s="171">
        <v>-2.3579201934703784E-2</v>
      </c>
    </row>
    <row r="6339" spans="2:5">
      <c r="B6339" t="s">
        <v>1927</v>
      </c>
      <c r="C6339">
        <v>18.22</v>
      </c>
      <c r="D6339">
        <f t="shared" ref="D6339:D6402" si="102">(C6339-C6340)/C6340</f>
        <v>7.8019323671497585</v>
      </c>
      <c r="E6339" s="171">
        <v>-2.3579849946409499E-2</v>
      </c>
    </row>
    <row r="6340" spans="2:5">
      <c r="B6340" t="s">
        <v>7281</v>
      </c>
      <c r="C6340">
        <v>2.0699999999999998</v>
      </c>
      <c r="D6340">
        <f t="shared" si="102"/>
        <v>-0.79154078549848939</v>
      </c>
      <c r="E6340" s="171">
        <v>-2.3584905660377482E-2</v>
      </c>
    </row>
    <row r="6341" spans="2:5">
      <c r="B6341" t="s">
        <v>3351</v>
      </c>
      <c r="C6341">
        <v>9.93</v>
      </c>
      <c r="D6341">
        <f t="shared" si="102"/>
        <v>-0.46612903225806457</v>
      </c>
      <c r="E6341" s="171">
        <v>-2.3598820058997071E-2</v>
      </c>
    </row>
    <row r="6342" spans="2:5">
      <c r="B6342" t="s">
        <v>4156</v>
      </c>
      <c r="C6342">
        <v>18.600000000000001</v>
      </c>
      <c r="D6342">
        <f t="shared" si="102"/>
        <v>14.000000000000002</v>
      </c>
      <c r="E6342" s="171">
        <v>-2.362204724409445E-2</v>
      </c>
    </row>
    <row r="6343" spans="2:5">
      <c r="B6343" t="s">
        <v>6907</v>
      </c>
      <c r="C6343">
        <v>1.24</v>
      </c>
      <c r="D6343">
        <f t="shared" si="102"/>
        <v>-0.97413433458489773</v>
      </c>
      <c r="E6343" s="171">
        <v>-2.3622047244094509E-2</v>
      </c>
    </row>
    <row r="6344" spans="2:5">
      <c r="B6344" t="s">
        <v>1335</v>
      </c>
      <c r="C6344">
        <v>47.94</v>
      </c>
      <c r="D6344">
        <f t="shared" si="102"/>
        <v>1.9813432835820897</v>
      </c>
      <c r="E6344" s="171">
        <v>-2.3625254582484798E-2</v>
      </c>
    </row>
    <row r="6345" spans="2:5">
      <c r="B6345" t="s">
        <v>1727</v>
      </c>
      <c r="C6345">
        <v>16.079999999999998</v>
      </c>
      <c r="D6345">
        <f t="shared" si="102"/>
        <v>6.8058252427184458</v>
      </c>
      <c r="E6345" s="171">
        <v>-2.3679417122040108E-2</v>
      </c>
    </row>
    <row r="6346" spans="2:5">
      <c r="B6346" t="s">
        <v>5925</v>
      </c>
      <c r="C6346">
        <v>2.06</v>
      </c>
      <c r="D6346">
        <f t="shared" si="102"/>
        <v>-0.89354005167958661</v>
      </c>
      <c r="E6346" s="171">
        <v>-2.3696682464454895E-2</v>
      </c>
    </row>
    <row r="6347" spans="2:5">
      <c r="B6347" t="s">
        <v>3938</v>
      </c>
      <c r="C6347">
        <v>19.350000000000001</v>
      </c>
      <c r="D6347">
        <f t="shared" si="102"/>
        <v>-0.61454183266932272</v>
      </c>
      <c r="E6347" s="171">
        <v>-2.3713420787083696E-2</v>
      </c>
    </row>
    <row r="6348" spans="2:5">
      <c r="B6348" t="s">
        <v>1331</v>
      </c>
      <c r="C6348">
        <v>50.2</v>
      </c>
      <c r="D6348">
        <f t="shared" si="102"/>
        <v>4.8101851851851851</v>
      </c>
      <c r="E6348" s="171">
        <v>-2.3726176584986363E-2</v>
      </c>
    </row>
    <row r="6349" spans="2:5">
      <c r="B6349" t="s">
        <v>2745</v>
      </c>
      <c r="C6349">
        <v>8.64</v>
      </c>
      <c r="D6349">
        <f t="shared" si="102"/>
        <v>-0.24999999999999992</v>
      </c>
      <c r="E6349" s="171">
        <v>-2.372881355932193E-2</v>
      </c>
    </row>
    <row r="6350" spans="2:5">
      <c r="B6350" t="s">
        <v>1637</v>
      </c>
      <c r="C6350">
        <v>11.52</v>
      </c>
      <c r="D6350">
        <f t="shared" si="102"/>
        <v>0.40316686967113258</v>
      </c>
      <c r="E6350" s="171">
        <v>-2.3728813559322128E-2</v>
      </c>
    </row>
    <row r="6351" spans="2:5">
      <c r="B6351" t="s">
        <v>5183</v>
      </c>
      <c r="C6351">
        <v>8.2100000000000009</v>
      </c>
      <c r="D6351">
        <f t="shared" si="102"/>
        <v>-0.93544582481522243</v>
      </c>
      <c r="E6351" s="171">
        <v>-2.3781212841854849E-2</v>
      </c>
    </row>
    <row r="6352" spans="2:5">
      <c r="B6352" s="166" t="s">
        <v>403</v>
      </c>
      <c r="C6352">
        <v>127.18</v>
      </c>
      <c r="D6352">
        <f t="shared" si="102"/>
        <v>102.39837398373984</v>
      </c>
      <c r="E6352" s="171">
        <v>-2.3794903285231764E-2</v>
      </c>
    </row>
    <row r="6353" spans="2:5">
      <c r="B6353" t="s">
        <v>6985</v>
      </c>
      <c r="C6353">
        <v>1.23</v>
      </c>
      <c r="D6353">
        <f t="shared" si="102"/>
        <v>-0.39999999999999997</v>
      </c>
      <c r="E6353" s="171">
        <v>-2.3809523809523829E-2</v>
      </c>
    </row>
    <row r="6354" spans="2:5">
      <c r="B6354" t="s">
        <v>5884</v>
      </c>
      <c r="C6354">
        <v>2.0499999999999998</v>
      </c>
      <c r="D6354">
        <f t="shared" si="102"/>
        <v>-0.79960899315738021</v>
      </c>
      <c r="E6354" s="171">
        <v>-2.3809523809523937E-2</v>
      </c>
    </row>
    <row r="6355" spans="2:5">
      <c r="B6355" t="s">
        <v>2830</v>
      </c>
      <c r="C6355">
        <v>10.23</v>
      </c>
      <c r="D6355">
        <f t="shared" si="102"/>
        <v>0</v>
      </c>
      <c r="E6355" s="171">
        <v>-2.3854961832061067E-2</v>
      </c>
    </row>
    <row r="6356" spans="2:5">
      <c r="B6356" t="s">
        <v>3371</v>
      </c>
      <c r="C6356">
        <v>10.23</v>
      </c>
      <c r="D6356">
        <f t="shared" si="102"/>
        <v>-7.33695652173912E-2</v>
      </c>
      <c r="E6356" s="171">
        <v>-2.3854961832061067E-2</v>
      </c>
    </row>
    <row r="6357" spans="2:5">
      <c r="B6357" t="s">
        <v>3679</v>
      </c>
      <c r="C6357">
        <v>11.04</v>
      </c>
      <c r="D6357">
        <f t="shared" si="102"/>
        <v>-0.91998260491411177</v>
      </c>
      <c r="E6357" s="171">
        <v>-2.3872679045092958E-2</v>
      </c>
    </row>
    <row r="6358" spans="2:5">
      <c r="B6358" t="s">
        <v>677</v>
      </c>
      <c r="C6358">
        <v>137.97</v>
      </c>
      <c r="D6358">
        <f t="shared" si="102"/>
        <v>11.519963702359348</v>
      </c>
      <c r="E6358" s="171">
        <v>-2.3912274495932053E-2</v>
      </c>
    </row>
    <row r="6359" spans="2:5">
      <c r="B6359" t="s">
        <v>2837</v>
      </c>
      <c r="C6359">
        <v>11.02</v>
      </c>
      <c r="D6359">
        <f t="shared" si="102"/>
        <v>-0.20375722543352603</v>
      </c>
      <c r="E6359" s="171">
        <v>-2.3914968999114224E-2</v>
      </c>
    </row>
    <row r="6360" spans="2:5">
      <c r="B6360" t="s">
        <v>3546</v>
      </c>
      <c r="C6360">
        <v>13.84</v>
      </c>
      <c r="D6360">
        <f t="shared" si="102"/>
        <v>10.344262295081966</v>
      </c>
      <c r="E6360" s="171">
        <v>-2.3977433004231302E-2</v>
      </c>
    </row>
    <row r="6361" spans="2:5">
      <c r="B6361" t="s">
        <v>6212</v>
      </c>
      <c r="C6361">
        <v>1.22</v>
      </c>
      <c r="D6361">
        <f t="shared" si="102"/>
        <v>0</v>
      </c>
      <c r="E6361" s="171">
        <v>-2.4000000000000021E-2</v>
      </c>
    </row>
    <row r="6362" spans="2:5">
      <c r="B6362" t="s">
        <v>7080</v>
      </c>
      <c r="C6362">
        <v>1.22</v>
      </c>
      <c r="D6362">
        <f t="shared" si="102"/>
        <v>-0.89279437609841827</v>
      </c>
      <c r="E6362" s="171">
        <v>-2.4000000000000021E-2</v>
      </c>
    </row>
    <row r="6363" spans="2:5">
      <c r="B6363" t="s">
        <v>2604</v>
      </c>
      <c r="C6363">
        <v>11.38</v>
      </c>
      <c r="D6363">
        <f t="shared" si="102"/>
        <v>-0.37712096332785983</v>
      </c>
      <c r="E6363" s="171">
        <v>-2.4013722126929617E-2</v>
      </c>
    </row>
    <row r="6364" spans="2:5">
      <c r="B6364" t="s">
        <v>3964</v>
      </c>
      <c r="C6364">
        <v>18.27</v>
      </c>
      <c r="D6364">
        <f t="shared" si="102"/>
        <v>8</v>
      </c>
      <c r="E6364" s="171">
        <v>-2.4038461538461502E-2</v>
      </c>
    </row>
    <row r="6365" spans="2:5">
      <c r="B6365" t="s">
        <v>6408</v>
      </c>
      <c r="C6365">
        <v>2.0299999999999998</v>
      </c>
      <c r="D6365">
        <f t="shared" si="102"/>
        <v>-0.98179208897658987</v>
      </c>
      <c r="E6365" s="171">
        <v>-2.4038461538461665E-2</v>
      </c>
    </row>
    <row r="6366" spans="2:5">
      <c r="B6366" t="s">
        <v>938</v>
      </c>
      <c r="C6366">
        <v>111.49</v>
      </c>
      <c r="D6366">
        <f t="shared" si="102"/>
        <v>6.2490247074122234</v>
      </c>
      <c r="E6366" s="171">
        <v>-2.4072128851540617E-2</v>
      </c>
    </row>
    <row r="6367" spans="2:5">
      <c r="B6367" t="s">
        <v>2481</v>
      </c>
      <c r="C6367">
        <v>15.38</v>
      </c>
      <c r="D6367">
        <f t="shared" si="102"/>
        <v>-0.8977529583831938</v>
      </c>
      <c r="E6367" s="171">
        <v>-2.411167512690349E-2</v>
      </c>
    </row>
    <row r="6368" spans="2:5">
      <c r="B6368" t="s">
        <v>670</v>
      </c>
      <c r="C6368">
        <v>150.41999999999999</v>
      </c>
      <c r="D6368">
        <f t="shared" si="102"/>
        <v>5.7665317139001351</v>
      </c>
      <c r="E6368" s="171">
        <v>-2.4133904242896062E-2</v>
      </c>
    </row>
    <row r="6369" spans="2:5">
      <c r="B6369" t="s">
        <v>2104</v>
      </c>
      <c r="C6369">
        <v>22.23</v>
      </c>
      <c r="D6369">
        <f t="shared" si="102"/>
        <v>0.5288858321870703</v>
      </c>
      <c r="E6369" s="171">
        <v>-2.4143985952590021E-2</v>
      </c>
    </row>
    <row r="6370" spans="2:5">
      <c r="B6370" t="s">
        <v>2487</v>
      </c>
      <c r="C6370">
        <v>14.54</v>
      </c>
      <c r="D6370">
        <f t="shared" si="102"/>
        <v>-5.2151238591916602E-2</v>
      </c>
      <c r="E6370" s="171">
        <v>-2.4161073825503435E-2</v>
      </c>
    </row>
    <row r="6371" spans="2:5">
      <c r="B6371" t="s">
        <v>5074</v>
      </c>
      <c r="C6371">
        <v>15.34</v>
      </c>
      <c r="D6371">
        <f t="shared" si="102"/>
        <v>0.26776859504132233</v>
      </c>
      <c r="E6371" s="171">
        <v>-2.4173027989821932E-2</v>
      </c>
    </row>
    <row r="6372" spans="2:5">
      <c r="B6372" t="s">
        <v>3143</v>
      </c>
      <c r="C6372">
        <v>12.1</v>
      </c>
      <c r="D6372">
        <f t="shared" si="102"/>
        <v>0.87596899224806191</v>
      </c>
      <c r="E6372" s="171">
        <v>-2.4193548387096833E-2</v>
      </c>
    </row>
    <row r="6373" spans="2:5">
      <c r="B6373" t="s">
        <v>4424</v>
      </c>
      <c r="C6373">
        <v>6.45</v>
      </c>
      <c r="D6373">
        <f t="shared" si="102"/>
        <v>-0.19975186104218365</v>
      </c>
      <c r="E6373" s="171">
        <v>-2.4205748865355543E-2</v>
      </c>
    </row>
    <row r="6374" spans="2:5">
      <c r="B6374" t="s">
        <v>5399</v>
      </c>
      <c r="C6374">
        <v>8.06</v>
      </c>
      <c r="D6374">
        <f t="shared" si="102"/>
        <v>4.0062111801242235</v>
      </c>
      <c r="E6374" s="171">
        <v>-2.4213075060532604E-2</v>
      </c>
    </row>
    <row r="6375" spans="2:5">
      <c r="B6375" t="s">
        <v>6456</v>
      </c>
      <c r="C6375">
        <v>1.61</v>
      </c>
      <c r="D6375">
        <f t="shared" si="102"/>
        <v>-0.89975093399750938</v>
      </c>
      <c r="E6375" s="171">
        <v>-2.4242424242424131E-2</v>
      </c>
    </row>
    <row r="6376" spans="2:5">
      <c r="B6376" t="s">
        <v>1807</v>
      </c>
      <c r="C6376">
        <v>16.059999999999999</v>
      </c>
      <c r="D6376">
        <f t="shared" si="102"/>
        <v>1</v>
      </c>
      <c r="E6376" s="171">
        <v>-2.4301336573511672E-2</v>
      </c>
    </row>
    <row r="6377" spans="2:5">
      <c r="B6377" t="s">
        <v>5396</v>
      </c>
      <c r="C6377">
        <v>8.0299999999999994</v>
      </c>
      <c r="D6377">
        <f t="shared" si="102"/>
        <v>1.857651245551601</v>
      </c>
      <c r="E6377" s="171">
        <v>-2.4301336573511672E-2</v>
      </c>
    </row>
    <row r="6378" spans="2:5">
      <c r="B6378" t="s">
        <v>7623</v>
      </c>
      <c r="C6378">
        <v>2.81</v>
      </c>
      <c r="D6378">
        <f t="shared" si="102"/>
        <v>0</v>
      </c>
      <c r="E6378" s="171">
        <v>-2.43055555555555E-2</v>
      </c>
    </row>
    <row r="6379" spans="2:5">
      <c r="B6379" t="s">
        <v>7650</v>
      </c>
      <c r="C6379">
        <v>2.81</v>
      </c>
      <c r="D6379">
        <f t="shared" si="102"/>
        <v>-0.79971489665003559</v>
      </c>
      <c r="E6379" s="171">
        <v>-2.43055555555555E-2</v>
      </c>
    </row>
    <row r="6380" spans="2:5">
      <c r="B6380" t="s">
        <v>3759</v>
      </c>
      <c r="C6380">
        <v>14.03</v>
      </c>
      <c r="D6380">
        <f t="shared" si="102"/>
        <v>7.7687499999999998</v>
      </c>
      <c r="E6380" s="171">
        <v>-2.433936022253139E-2</v>
      </c>
    </row>
    <row r="6381" spans="2:5">
      <c r="B6381" t="s">
        <v>6096</v>
      </c>
      <c r="C6381">
        <v>1.6</v>
      </c>
      <c r="D6381">
        <f t="shared" si="102"/>
        <v>0</v>
      </c>
      <c r="E6381" s="171">
        <v>-2.4390243902438911E-2</v>
      </c>
    </row>
    <row r="6382" spans="2:5">
      <c r="B6382" t="s">
        <v>6322</v>
      </c>
      <c r="C6382">
        <v>1.6</v>
      </c>
      <c r="D6382">
        <f t="shared" si="102"/>
        <v>-0.91484832357637036</v>
      </c>
      <c r="E6382" s="171">
        <v>-2.4390243902438911E-2</v>
      </c>
    </row>
    <row r="6383" spans="2:5">
      <c r="B6383" t="s">
        <v>1946</v>
      </c>
      <c r="C6383">
        <v>18.79</v>
      </c>
      <c r="D6383">
        <f t="shared" si="102"/>
        <v>0.38365243004418254</v>
      </c>
      <c r="E6383" s="171">
        <v>-2.4402907580477796E-2</v>
      </c>
    </row>
    <row r="6384" spans="2:5">
      <c r="B6384" t="s">
        <v>3724</v>
      </c>
      <c r="C6384">
        <v>13.58</v>
      </c>
      <c r="D6384">
        <f t="shared" si="102"/>
        <v>1.2671118530884806</v>
      </c>
      <c r="E6384" s="171">
        <v>-2.442528735632183E-2</v>
      </c>
    </row>
    <row r="6385" spans="2:5">
      <c r="B6385" t="s">
        <v>5501</v>
      </c>
      <c r="C6385">
        <v>5.99</v>
      </c>
      <c r="D6385">
        <f t="shared" si="102"/>
        <v>-0.3997995991983968</v>
      </c>
      <c r="E6385" s="171">
        <v>-2.4429967426710011E-2</v>
      </c>
    </row>
    <row r="6386" spans="2:5">
      <c r="B6386" t="s">
        <v>3370</v>
      </c>
      <c r="C6386">
        <v>9.98</v>
      </c>
      <c r="D6386">
        <f t="shared" si="102"/>
        <v>8.714596949891075E-2</v>
      </c>
      <c r="E6386" s="171">
        <v>-2.4437927663734114E-2</v>
      </c>
    </row>
    <row r="6387" spans="2:5">
      <c r="B6387" t="s">
        <v>5244</v>
      </c>
      <c r="C6387">
        <v>9.18</v>
      </c>
      <c r="D6387">
        <f t="shared" si="102"/>
        <v>-0.68025078369905956</v>
      </c>
      <c r="E6387" s="171">
        <v>-2.4442082890542022E-2</v>
      </c>
    </row>
    <row r="6388" spans="2:5">
      <c r="B6388" t="s">
        <v>1452</v>
      </c>
      <c r="C6388">
        <v>28.71</v>
      </c>
      <c r="D6388">
        <f t="shared" si="102"/>
        <v>0.28917826672653801</v>
      </c>
      <c r="E6388" s="171">
        <v>-2.4464831804281308E-2</v>
      </c>
    </row>
    <row r="6389" spans="2:5">
      <c r="B6389" t="s">
        <v>2010</v>
      </c>
      <c r="C6389">
        <v>22.27</v>
      </c>
      <c r="D6389">
        <f t="shared" si="102"/>
        <v>0.19154628143392177</v>
      </c>
      <c r="E6389" s="171">
        <v>-2.4529128339903582E-2</v>
      </c>
    </row>
    <row r="6390" spans="2:5">
      <c r="B6390" t="s">
        <v>3878</v>
      </c>
      <c r="C6390">
        <v>18.690000000000001</v>
      </c>
      <c r="D6390">
        <f t="shared" si="102"/>
        <v>0.74184529356943152</v>
      </c>
      <c r="E6390" s="171">
        <v>-2.453027139874733E-2</v>
      </c>
    </row>
    <row r="6391" spans="2:5">
      <c r="B6391" t="s">
        <v>1618</v>
      </c>
      <c r="C6391">
        <v>10.73</v>
      </c>
      <c r="D6391">
        <f t="shared" si="102"/>
        <v>-0.79693414080242231</v>
      </c>
      <c r="E6391" s="171">
        <v>-2.4545454545454506E-2</v>
      </c>
    </row>
    <row r="6392" spans="2:5">
      <c r="B6392" t="s">
        <v>1126</v>
      </c>
      <c r="C6392">
        <v>52.84</v>
      </c>
      <c r="D6392">
        <f t="shared" si="102"/>
        <v>43.403361344537821</v>
      </c>
      <c r="E6392" s="171">
        <v>-2.4552335240908219E-2</v>
      </c>
    </row>
    <row r="6393" spans="2:5">
      <c r="B6393" t="s">
        <v>6195</v>
      </c>
      <c r="C6393">
        <v>1.19</v>
      </c>
      <c r="D6393">
        <f t="shared" si="102"/>
        <v>-0.98784101358945542</v>
      </c>
      <c r="E6393" s="171">
        <v>-2.4590163934426253E-2</v>
      </c>
    </row>
    <row r="6394" spans="2:5">
      <c r="B6394" t="s">
        <v>1034</v>
      </c>
      <c r="C6394">
        <v>97.87</v>
      </c>
      <c r="D6394">
        <f t="shared" si="102"/>
        <v>6.4881407804131603</v>
      </c>
      <c r="E6394" s="171">
        <v>-2.4616304564480752E-2</v>
      </c>
    </row>
    <row r="6395" spans="2:5">
      <c r="B6395" t="s">
        <v>1767</v>
      </c>
      <c r="C6395">
        <v>13.07</v>
      </c>
      <c r="D6395">
        <f t="shared" si="102"/>
        <v>3.7184115523465708</v>
      </c>
      <c r="E6395" s="171">
        <v>-2.4626865671641796E-2</v>
      </c>
    </row>
    <row r="6396" spans="2:5">
      <c r="B6396" t="s">
        <v>5784</v>
      </c>
      <c r="C6396">
        <v>2.77</v>
      </c>
      <c r="D6396">
        <f t="shared" si="102"/>
        <v>-0.64981036662452596</v>
      </c>
      <c r="E6396" s="171">
        <v>-2.4647887323943608E-2</v>
      </c>
    </row>
    <row r="6397" spans="2:5">
      <c r="B6397" t="s">
        <v>2719</v>
      </c>
      <c r="C6397">
        <v>7.91</v>
      </c>
      <c r="D6397">
        <f t="shared" si="102"/>
        <v>-0.37420886075949367</v>
      </c>
      <c r="E6397" s="171">
        <v>-2.4660912453760703E-2</v>
      </c>
    </row>
    <row r="6398" spans="2:5">
      <c r="B6398" t="s">
        <v>5027</v>
      </c>
      <c r="C6398">
        <v>12.64</v>
      </c>
      <c r="D6398">
        <f t="shared" si="102"/>
        <v>-2.9930928626247032E-2</v>
      </c>
      <c r="E6398" s="171">
        <v>-2.4691358024691377E-2</v>
      </c>
    </row>
    <row r="6399" spans="2:5">
      <c r="B6399" t="s">
        <v>1602</v>
      </c>
      <c r="C6399">
        <v>13.03</v>
      </c>
      <c r="D6399">
        <f t="shared" si="102"/>
        <v>10.042372881355933</v>
      </c>
      <c r="E6399" s="171">
        <v>-2.4700598802395217E-2</v>
      </c>
    </row>
    <row r="6400" spans="2:5">
      <c r="B6400" t="s">
        <v>7074</v>
      </c>
      <c r="C6400">
        <v>1.18</v>
      </c>
      <c r="D6400">
        <f t="shared" si="102"/>
        <v>-0.93746687864334921</v>
      </c>
      <c r="E6400" s="171">
        <v>-2.4793388429752088E-2</v>
      </c>
    </row>
    <row r="6401" spans="2:5">
      <c r="B6401" t="s">
        <v>1950</v>
      </c>
      <c r="C6401">
        <v>18.87</v>
      </c>
      <c r="D6401">
        <f t="shared" si="102"/>
        <v>0.33451202263083452</v>
      </c>
      <c r="E6401" s="171">
        <v>-2.4806201550387617E-2</v>
      </c>
    </row>
    <row r="6402" spans="2:5">
      <c r="B6402" t="s">
        <v>1770</v>
      </c>
      <c r="C6402">
        <v>14.14</v>
      </c>
      <c r="D6402">
        <f t="shared" si="102"/>
        <v>8.0063694267515917</v>
      </c>
      <c r="E6402" s="171">
        <v>-2.4827586206896513E-2</v>
      </c>
    </row>
    <row r="6403" spans="2:5">
      <c r="B6403" t="s">
        <v>6602</v>
      </c>
      <c r="C6403">
        <v>1.57</v>
      </c>
      <c r="D6403">
        <f t="shared" ref="D6403:D6466" si="103">(C6403-C6404)/C6404</f>
        <v>-0.77762039660056648</v>
      </c>
      <c r="E6403" s="171">
        <v>-2.4844720496894429E-2</v>
      </c>
    </row>
    <row r="6404" spans="2:5">
      <c r="B6404" t="s">
        <v>3283</v>
      </c>
      <c r="C6404">
        <v>7.06</v>
      </c>
      <c r="D6404">
        <f t="shared" si="103"/>
        <v>-0.92680145152928972</v>
      </c>
      <c r="E6404" s="171">
        <v>-2.4861878453038756E-2</v>
      </c>
    </row>
    <row r="6405" spans="2:5">
      <c r="B6405" t="s">
        <v>1007</v>
      </c>
      <c r="C6405">
        <v>96.45</v>
      </c>
      <c r="D6405">
        <f t="shared" si="103"/>
        <v>5.0130922693266831</v>
      </c>
      <c r="E6405" s="171">
        <v>-2.4871094934789138E-2</v>
      </c>
    </row>
    <row r="6406" spans="2:5">
      <c r="B6406" t="s">
        <v>2973</v>
      </c>
      <c r="C6406">
        <v>16.04</v>
      </c>
      <c r="D6406">
        <f t="shared" si="103"/>
        <v>-0.48721227621483382</v>
      </c>
      <c r="E6406" s="171">
        <v>-2.4924012158054721E-2</v>
      </c>
    </row>
    <row r="6407" spans="2:5">
      <c r="B6407" t="s">
        <v>1415</v>
      </c>
      <c r="C6407">
        <v>31.28</v>
      </c>
      <c r="D6407">
        <f t="shared" si="103"/>
        <v>1.3536493604213697</v>
      </c>
      <c r="E6407" s="171">
        <v>-2.4937655860349042E-2</v>
      </c>
    </row>
    <row r="6408" spans="2:5">
      <c r="B6408" t="s">
        <v>1583</v>
      </c>
      <c r="C6408">
        <v>13.29</v>
      </c>
      <c r="D6408">
        <f t="shared" si="103"/>
        <v>0.47995545657015576</v>
      </c>
      <c r="E6408" s="171">
        <v>-2.494497432135008E-2</v>
      </c>
    </row>
    <row r="6409" spans="2:5">
      <c r="B6409" t="s">
        <v>5206</v>
      </c>
      <c r="C6409">
        <v>8.98</v>
      </c>
      <c r="D6409">
        <f t="shared" si="103"/>
        <v>4.7564102564102564</v>
      </c>
      <c r="E6409" s="171">
        <v>-2.4972855591748142E-2</v>
      </c>
    </row>
    <row r="6410" spans="2:5">
      <c r="B6410" t="s">
        <v>6581</v>
      </c>
      <c r="C6410">
        <v>1.56</v>
      </c>
      <c r="D6410">
        <f t="shared" si="103"/>
        <v>-0.19999999999999996</v>
      </c>
      <c r="E6410" s="171">
        <v>-2.5000000000000022E-2</v>
      </c>
    </row>
    <row r="6411" spans="2:5">
      <c r="B6411" t="s">
        <v>6757</v>
      </c>
      <c r="C6411">
        <v>1.95</v>
      </c>
      <c r="D6411">
        <f t="shared" si="103"/>
        <v>0</v>
      </c>
      <c r="E6411" s="171">
        <v>-2.5000000000000022E-2</v>
      </c>
    </row>
    <row r="6412" spans="2:5">
      <c r="B6412" t="s">
        <v>6768</v>
      </c>
      <c r="C6412">
        <v>1.95</v>
      </c>
      <c r="D6412">
        <f t="shared" si="103"/>
        <v>0.24999999999999992</v>
      </c>
      <c r="E6412" s="171">
        <v>-2.5000000000000022E-2</v>
      </c>
    </row>
    <row r="6413" spans="2:5">
      <c r="B6413" t="s">
        <v>6872</v>
      </c>
      <c r="C6413">
        <v>1.56</v>
      </c>
      <c r="D6413">
        <f t="shared" si="103"/>
        <v>-0.33333333333333326</v>
      </c>
      <c r="E6413" s="171">
        <v>-2.5000000000000022E-2</v>
      </c>
    </row>
    <row r="6414" spans="2:5">
      <c r="B6414" t="s">
        <v>7597</v>
      </c>
      <c r="C6414">
        <v>2.34</v>
      </c>
      <c r="D6414">
        <f t="shared" si="103"/>
        <v>-0.98525519848771259</v>
      </c>
      <c r="E6414" s="171">
        <v>-2.5000000000000022E-2</v>
      </c>
    </row>
    <row r="6415" spans="2:5">
      <c r="B6415" t="s">
        <v>632</v>
      </c>
      <c r="C6415">
        <v>158.69999999999999</v>
      </c>
      <c r="D6415">
        <f t="shared" si="103"/>
        <v>0.48013430330162277</v>
      </c>
      <c r="E6415" s="171">
        <v>-2.5004607728697066E-2</v>
      </c>
    </row>
    <row r="6416" spans="2:5">
      <c r="B6416" t="s">
        <v>981</v>
      </c>
      <c r="C6416">
        <v>107.22</v>
      </c>
      <c r="D6416">
        <f t="shared" si="103"/>
        <v>3.9138405132905594</v>
      </c>
      <c r="E6416" s="171">
        <v>-2.5006820041829591E-2</v>
      </c>
    </row>
    <row r="6417" spans="2:5">
      <c r="B6417" t="s">
        <v>2142</v>
      </c>
      <c r="C6417">
        <v>21.82</v>
      </c>
      <c r="D6417">
        <f t="shared" si="103"/>
        <v>1.6674816625916871</v>
      </c>
      <c r="E6417" s="171">
        <v>-2.5022341376228718E-2</v>
      </c>
    </row>
    <row r="6418" spans="2:5">
      <c r="B6418" t="s">
        <v>2679</v>
      </c>
      <c r="C6418">
        <v>8.18</v>
      </c>
      <c r="D6418">
        <f t="shared" si="103"/>
        <v>0.23564954682779449</v>
      </c>
      <c r="E6418" s="171">
        <v>-2.5029797377830849E-2</v>
      </c>
    </row>
    <row r="6419" spans="2:5">
      <c r="B6419" t="s">
        <v>5657</v>
      </c>
      <c r="C6419">
        <v>6.62</v>
      </c>
      <c r="D6419">
        <f t="shared" si="103"/>
        <v>0.21467889908256879</v>
      </c>
      <c r="E6419" s="171">
        <v>-2.5036818851251832E-2</v>
      </c>
    </row>
    <row r="6420" spans="2:5">
      <c r="B6420" t="s">
        <v>4387</v>
      </c>
      <c r="C6420">
        <v>5.45</v>
      </c>
      <c r="D6420">
        <f t="shared" si="103"/>
        <v>-0.33210784313725489</v>
      </c>
      <c r="E6420" s="171">
        <v>-2.5044722719141266E-2</v>
      </c>
    </row>
    <row r="6421" spans="2:5">
      <c r="B6421" t="s">
        <v>5313</v>
      </c>
      <c r="C6421">
        <v>8.16</v>
      </c>
      <c r="D6421">
        <f t="shared" si="103"/>
        <v>3.2061855670103099</v>
      </c>
      <c r="E6421" s="171">
        <v>-2.5089605734766918E-2</v>
      </c>
    </row>
    <row r="6422" spans="2:5">
      <c r="B6422" t="s">
        <v>7160</v>
      </c>
      <c r="C6422">
        <v>1.94</v>
      </c>
      <c r="D6422">
        <f t="shared" si="103"/>
        <v>-0.97853269890450378</v>
      </c>
      <c r="E6422" s="171">
        <v>-2.512562814070354E-2</v>
      </c>
    </row>
    <row r="6423" spans="2:5">
      <c r="B6423" t="s">
        <v>1027</v>
      </c>
      <c r="C6423">
        <v>90.37</v>
      </c>
      <c r="D6423">
        <f t="shared" si="103"/>
        <v>57.303225806451614</v>
      </c>
      <c r="E6423" s="171">
        <v>-2.5134843581445503E-2</v>
      </c>
    </row>
    <row r="6424" spans="2:5">
      <c r="B6424" t="s">
        <v>7114</v>
      </c>
      <c r="C6424">
        <v>1.55</v>
      </c>
      <c r="D6424">
        <f t="shared" si="103"/>
        <v>-0.909037558685446</v>
      </c>
      <c r="E6424" s="171">
        <v>-2.5157232704402538E-2</v>
      </c>
    </row>
    <row r="6425" spans="2:5">
      <c r="B6425" t="s">
        <v>4197</v>
      </c>
      <c r="C6425">
        <v>17.04</v>
      </c>
      <c r="D6425">
        <f t="shared" si="103"/>
        <v>-0.85513899515429748</v>
      </c>
      <c r="E6425" s="171">
        <v>-2.5171624713958882E-2</v>
      </c>
    </row>
    <row r="6426" spans="2:5">
      <c r="B6426" t="s">
        <v>763</v>
      </c>
      <c r="C6426">
        <v>117.63</v>
      </c>
      <c r="D6426">
        <f t="shared" si="103"/>
        <v>6.4449367088607588</v>
      </c>
      <c r="E6426" s="171">
        <v>-2.5192674235518409E-2</v>
      </c>
    </row>
    <row r="6427" spans="2:5">
      <c r="B6427" t="s">
        <v>2960</v>
      </c>
      <c r="C6427">
        <v>15.8</v>
      </c>
      <c r="D6427">
        <f t="shared" si="103"/>
        <v>-0.36850519584332531</v>
      </c>
      <c r="E6427" s="171">
        <v>-2.529302899444788E-2</v>
      </c>
    </row>
    <row r="6428" spans="2:5">
      <c r="B6428" t="s">
        <v>4563</v>
      </c>
      <c r="C6428">
        <v>25.02</v>
      </c>
      <c r="D6428">
        <f t="shared" si="103"/>
        <v>0.58655675332910595</v>
      </c>
      <c r="E6428" s="171">
        <v>-2.5321386832878927E-2</v>
      </c>
    </row>
    <row r="6429" spans="2:5">
      <c r="B6429" t="s">
        <v>3000</v>
      </c>
      <c r="C6429">
        <v>15.77</v>
      </c>
      <c r="D6429">
        <f t="shared" si="103"/>
        <v>0.41434977578475329</v>
      </c>
      <c r="E6429" s="171">
        <v>-2.5339925834363421E-2</v>
      </c>
    </row>
    <row r="6430" spans="2:5">
      <c r="B6430" t="s">
        <v>1649</v>
      </c>
      <c r="C6430">
        <v>11.15</v>
      </c>
      <c r="D6430">
        <f t="shared" si="103"/>
        <v>0.26274065685164216</v>
      </c>
      <c r="E6430" s="171">
        <v>-2.5349650349650275E-2</v>
      </c>
    </row>
    <row r="6431" spans="2:5">
      <c r="B6431" t="s">
        <v>5167</v>
      </c>
      <c r="C6431">
        <v>8.83</v>
      </c>
      <c r="D6431">
        <f t="shared" si="103"/>
        <v>-0.4101536406145625</v>
      </c>
      <c r="E6431" s="171">
        <v>-2.5386313465783711E-2</v>
      </c>
    </row>
    <row r="6432" spans="2:5">
      <c r="B6432" t="s">
        <v>2493</v>
      </c>
      <c r="C6432">
        <v>14.97</v>
      </c>
      <c r="D6432">
        <f t="shared" si="103"/>
        <v>0.85732009925558306</v>
      </c>
      <c r="E6432" s="171">
        <v>-2.5390624999999924E-2</v>
      </c>
    </row>
    <row r="6433" spans="2:5">
      <c r="B6433" t="s">
        <v>5327</v>
      </c>
      <c r="C6433">
        <v>8.06</v>
      </c>
      <c r="D6433">
        <f t="shared" si="103"/>
        <v>-0.39940387481371081</v>
      </c>
      <c r="E6433" s="171">
        <v>-2.5392986698911619E-2</v>
      </c>
    </row>
    <row r="6434" spans="2:5">
      <c r="B6434" t="s">
        <v>4797</v>
      </c>
      <c r="C6434">
        <v>13.42</v>
      </c>
      <c r="D6434">
        <f t="shared" si="103"/>
        <v>-0.25527192008879024</v>
      </c>
      <c r="E6434" s="171">
        <v>-2.5417574437182254E-2</v>
      </c>
    </row>
    <row r="6435" spans="2:5">
      <c r="B6435" t="s">
        <v>3874</v>
      </c>
      <c r="C6435">
        <v>18.02</v>
      </c>
      <c r="D6435">
        <f t="shared" si="103"/>
        <v>0.46982055464926592</v>
      </c>
      <c r="E6435" s="171">
        <v>-2.541914548404537E-2</v>
      </c>
    </row>
    <row r="6436" spans="2:5">
      <c r="B6436" t="s">
        <v>2615</v>
      </c>
      <c r="C6436">
        <v>12.26</v>
      </c>
      <c r="D6436">
        <f t="shared" si="103"/>
        <v>-0.38422903063787045</v>
      </c>
      <c r="E6436" s="171">
        <v>-2.5437201907790166E-2</v>
      </c>
    </row>
    <row r="6437" spans="2:5">
      <c r="B6437" t="s">
        <v>1906</v>
      </c>
      <c r="C6437">
        <v>19.91</v>
      </c>
      <c r="D6437">
        <f t="shared" si="103"/>
        <v>2.71455223880597</v>
      </c>
      <c r="E6437" s="171">
        <v>-2.5452765540871246E-2</v>
      </c>
    </row>
    <row r="6438" spans="2:5">
      <c r="B6438" t="s">
        <v>4431</v>
      </c>
      <c r="C6438">
        <v>5.36</v>
      </c>
      <c r="D6438">
        <f t="shared" si="103"/>
        <v>-0.77044967880085657</v>
      </c>
      <c r="E6438" s="171">
        <v>-2.5454545454545396E-2</v>
      </c>
    </row>
    <row r="6439" spans="2:5">
      <c r="B6439" t="s">
        <v>2124</v>
      </c>
      <c r="C6439">
        <v>23.35</v>
      </c>
      <c r="D6439">
        <f t="shared" si="103"/>
        <v>0.79753656658968441</v>
      </c>
      <c r="E6439" s="171">
        <v>-2.5459098497495801E-2</v>
      </c>
    </row>
    <row r="6440" spans="2:5">
      <c r="B6440" t="s">
        <v>2914</v>
      </c>
      <c r="C6440">
        <v>12.99</v>
      </c>
      <c r="D6440">
        <f t="shared" si="103"/>
        <v>-5.5272727272727258E-2</v>
      </c>
      <c r="E6440" s="171">
        <v>-2.5506376594148526E-2</v>
      </c>
    </row>
    <row r="6441" spans="2:5">
      <c r="B6441" t="s">
        <v>3424</v>
      </c>
      <c r="C6441">
        <v>13.75</v>
      </c>
      <c r="D6441">
        <f t="shared" si="103"/>
        <v>7.2780203784569039E-4</v>
      </c>
      <c r="E6441" s="171">
        <v>-2.5513819985825616E-2</v>
      </c>
    </row>
    <row r="6442" spans="2:5">
      <c r="B6442" t="s">
        <v>3112</v>
      </c>
      <c r="C6442">
        <v>13.74</v>
      </c>
      <c r="D6442">
        <f t="shared" si="103"/>
        <v>5</v>
      </c>
      <c r="E6442" s="171">
        <v>-2.5531914893616982E-2</v>
      </c>
    </row>
    <row r="6443" spans="2:5">
      <c r="B6443" t="s">
        <v>7322</v>
      </c>
      <c r="C6443">
        <v>2.29</v>
      </c>
      <c r="D6443">
        <f t="shared" si="103"/>
        <v>-0.24918032786885241</v>
      </c>
      <c r="E6443" s="171">
        <v>-2.5531914893617044E-2</v>
      </c>
    </row>
    <row r="6444" spans="2:5">
      <c r="B6444" t="s">
        <v>7629</v>
      </c>
      <c r="C6444">
        <v>3.05</v>
      </c>
      <c r="D6444">
        <f t="shared" si="103"/>
        <v>-0.84588175846387059</v>
      </c>
      <c r="E6444" s="171">
        <v>-2.5559105431309927E-2</v>
      </c>
    </row>
    <row r="6445" spans="2:5">
      <c r="B6445" t="s">
        <v>3888</v>
      </c>
      <c r="C6445">
        <v>19.79</v>
      </c>
      <c r="D6445">
        <f t="shared" si="103"/>
        <v>0.40553977272727265</v>
      </c>
      <c r="E6445" s="171">
        <v>-2.5603151157065466E-2</v>
      </c>
    </row>
    <row r="6446" spans="2:5">
      <c r="B6446" t="s">
        <v>1572</v>
      </c>
      <c r="C6446">
        <v>14.08</v>
      </c>
      <c r="D6446">
        <f t="shared" si="103"/>
        <v>-0.38272687417799206</v>
      </c>
      <c r="E6446" s="171">
        <v>-2.5605536332179879E-2</v>
      </c>
    </row>
    <row r="6447" spans="2:5">
      <c r="B6447" t="s">
        <v>4578</v>
      </c>
      <c r="C6447">
        <v>22.81</v>
      </c>
      <c r="D6447">
        <f t="shared" si="103"/>
        <v>3.6174089068825901</v>
      </c>
      <c r="E6447" s="171">
        <v>-2.5630072618539147E-2</v>
      </c>
    </row>
    <row r="6448" spans="2:5">
      <c r="B6448" t="s">
        <v>4381</v>
      </c>
      <c r="C6448">
        <v>4.9400000000000004</v>
      </c>
      <c r="D6448">
        <f t="shared" si="103"/>
        <v>1.6000000000000003</v>
      </c>
      <c r="E6448" s="171">
        <v>-2.5641025641025619E-2</v>
      </c>
    </row>
    <row r="6449" spans="2:5">
      <c r="B6449" t="s">
        <v>5953</v>
      </c>
      <c r="C6449">
        <v>1.9</v>
      </c>
      <c r="D6449">
        <f t="shared" si="103"/>
        <v>0.24999999999999992</v>
      </c>
      <c r="E6449" s="171">
        <v>-2.5641025641025664E-2</v>
      </c>
    </row>
    <row r="6450" spans="2:5">
      <c r="B6450" t="s">
        <v>6857</v>
      </c>
      <c r="C6450">
        <v>1.52</v>
      </c>
      <c r="D6450">
        <f t="shared" si="103"/>
        <v>0</v>
      </c>
      <c r="E6450" s="171">
        <v>-2.5641025641025664E-2</v>
      </c>
    </row>
    <row r="6451" spans="2:5">
      <c r="B6451" t="s">
        <v>7106</v>
      </c>
      <c r="C6451">
        <v>1.52</v>
      </c>
      <c r="D6451">
        <f t="shared" si="103"/>
        <v>-0.86194368755676665</v>
      </c>
      <c r="E6451" s="171">
        <v>-2.5641025641025664E-2</v>
      </c>
    </row>
    <row r="6452" spans="2:5">
      <c r="B6452" t="s">
        <v>2629</v>
      </c>
      <c r="C6452">
        <v>11.01</v>
      </c>
      <c r="D6452">
        <f t="shared" si="103"/>
        <v>0.45059288537549408</v>
      </c>
      <c r="E6452" s="171">
        <v>-2.5663716814159371E-2</v>
      </c>
    </row>
    <row r="6453" spans="2:5">
      <c r="B6453" t="s">
        <v>2756</v>
      </c>
      <c r="C6453">
        <v>7.59</v>
      </c>
      <c r="D6453">
        <f t="shared" si="103"/>
        <v>-0.61491628614916294</v>
      </c>
      <c r="E6453" s="171">
        <v>-2.5673940949935838E-2</v>
      </c>
    </row>
    <row r="6454" spans="2:5">
      <c r="B6454" t="s">
        <v>3974</v>
      </c>
      <c r="C6454">
        <v>19.71</v>
      </c>
      <c r="D6454">
        <f t="shared" si="103"/>
        <v>-8.7500000000000022E-2</v>
      </c>
      <c r="E6454" s="171">
        <v>-2.5704399406821531E-2</v>
      </c>
    </row>
    <row r="6455" spans="2:5">
      <c r="B6455" t="s">
        <v>2095</v>
      </c>
      <c r="C6455">
        <v>21.6</v>
      </c>
      <c r="D6455">
        <f t="shared" si="103"/>
        <v>0.35763670647391588</v>
      </c>
      <c r="E6455" s="171">
        <v>-2.571041948579162E-2</v>
      </c>
    </row>
    <row r="6456" spans="2:5">
      <c r="B6456" t="s">
        <v>2964</v>
      </c>
      <c r="C6456">
        <v>15.91</v>
      </c>
      <c r="D6456">
        <f t="shared" si="103"/>
        <v>2.0075614366729679</v>
      </c>
      <c r="E6456" s="171">
        <v>-2.5719534598897625E-2</v>
      </c>
    </row>
    <row r="6457" spans="2:5">
      <c r="B6457" t="s">
        <v>5608</v>
      </c>
      <c r="C6457">
        <v>5.29</v>
      </c>
      <c r="D6457">
        <f t="shared" si="103"/>
        <v>2.503311258278146</v>
      </c>
      <c r="E6457" s="171">
        <v>-2.5782688766114122E-2</v>
      </c>
    </row>
    <row r="6458" spans="2:5">
      <c r="B6458" t="s">
        <v>6557</v>
      </c>
      <c r="C6458">
        <v>1.51</v>
      </c>
      <c r="D6458">
        <f t="shared" si="103"/>
        <v>-0.90898131404460525</v>
      </c>
      <c r="E6458" s="171">
        <v>-2.5806451612903247E-2</v>
      </c>
    </row>
    <row r="6459" spans="2:5">
      <c r="B6459" t="s">
        <v>2415</v>
      </c>
      <c r="C6459">
        <v>16.59</v>
      </c>
      <c r="D6459">
        <f t="shared" si="103"/>
        <v>0.57251184834123214</v>
      </c>
      <c r="E6459" s="171">
        <v>-2.5836758661186215E-2</v>
      </c>
    </row>
    <row r="6460" spans="2:5">
      <c r="B6460" t="s">
        <v>2835</v>
      </c>
      <c r="C6460">
        <v>10.55</v>
      </c>
      <c r="D6460">
        <f t="shared" si="103"/>
        <v>-0.47064726542900148</v>
      </c>
      <c r="E6460" s="171">
        <v>-2.5854108956601972E-2</v>
      </c>
    </row>
    <row r="6461" spans="2:5">
      <c r="B6461" t="s">
        <v>4641</v>
      </c>
      <c r="C6461">
        <v>19.93</v>
      </c>
      <c r="D6461">
        <f t="shared" si="103"/>
        <v>1.3067129629629628</v>
      </c>
      <c r="E6461" s="171">
        <v>-2.5904203323558216E-2</v>
      </c>
    </row>
    <row r="6462" spans="2:5">
      <c r="B6462" t="s">
        <v>5185</v>
      </c>
      <c r="C6462">
        <v>8.64</v>
      </c>
      <c r="D6462">
        <f t="shared" si="103"/>
        <v>-7.9872204472843447E-2</v>
      </c>
      <c r="E6462" s="171">
        <v>-2.593010146561428E-2</v>
      </c>
    </row>
    <row r="6463" spans="2:5">
      <c r="B6463" t="s">
        <v>4880</v>
      </c>
      <c r="C6463">
        <v>9.39</v>
      </c>
      <c r="D6463">
        <f t="shared" si="103"/>
        <v>-0.30547337278106501</v>
      </c>
      <c r="E6463" s="171">
        <v>-2.5933609958506222E-2</v>
      </c>
    </row>
    <row r="6464" spans="2:5">
      <c r="B6464" t="s">
        <v>3737</v>
      </c>
      <c r="C6464">
        <v>13.52</v>
      </c>
      <c r="D6464">
        <f t="shared" si="103"/>
        <v>-0.39937805419813421</v>
      </c>
      <c r="E6464" s="171">
        <v>-2.5936599423631211E-2</v>
      </c>
    </row>
    <row r="6465" spans="2:5">
      <c r="B6465" t="s">
        <v>1982</v>
      </c>
      <c r="C6465">
        <v>22.51</v>
      </c>
      <c r="D6465">
        <f t="shared" si="103"/>
        <v>5.0026666666666673</v>
      </c>
      <c r="E6465" s="171">
        <v>-2.5962786672436084E-2</v>
      </c>
    </row>
    <row r="6466" spans="2:5">
      <c r="B6466" t="s">
        <v>5746</v>
      </c>
      <c r="C6466">
        <v>3.75</v>
      </c>
      <c r="D6466">
        <f t="shared" si="103"/>
        <v>0.66666666666666663</v>
      </c>
      <c r="E6466" s="171">
        <v>-2.5974025974025997E-2</v>
      </c>
    </row>
    <row r="6467" spans="2:5">
      <c r="B6467" t="s">
        <v>5814</v>
      </c>
      <c r="C6467">
        <v>2.25</v>
      </c>
      <c r="D6467">
        <f t="shared" ref="D6467:D6530" si="104">(C6467-C6468)/C6468</f>
        <v>-0.98219514125187946</v>
      </c>
      <c r="E6467" s="171">
        <v>-2.5974025974025997E-2</v>
      </c>
    </row>
    <row r="6468" spans="2:5">
      <c r="B6468" t="s">
        <v>453</v>
      </c>
      <c r="C6468">
        <v>126.37</v>
      </c>
      <c r="D6468">
        <f t="shared" si="104"/>
        <v>8.9191522762951347</v>
      </c>
      <c r="E6468" s="171">
        <v>-2.5975026977031017E-2</v>
      </c>
    </row>
    <row r="6469" spans="2:5">
      <c r="B6469" t="s">
        <v>5001</v>
      </c>
      <c r="C6469">
        <v>12.74</v>
      </c>
      <c r="D6469">
        <f t="shared" si="104"/>
        <v>-0.22600243013365737</v>
      </c>
      <c r="E6469" s="171">
        <v>-2.5993883792048918E-2</v>
      </c>
    </row>
    <row r="6470" spans="2:5">
      <c r="B6470" t="s">
        <v>1808</v>
      </c>
      <c r="C6470">
        <v>16.46</v>
      </c>
      <c r="D6470">
        <f t="shared" si="104"/>
        <v>0.33387358184764998</v>
      </c>
      <c r="E6470" s="171">
        <v>-2.6035502958579749E-2</v>
      </c>
    </row>
    <row r="6471" spans="2:5">
      <c r="B6471" t="s">
        <v>2859</v>
      </c>
      <c r="C6471">
        <v>12.34</v>
      </c>
      <c r="D6471">
        <f t="shared" si="104"/>
        <v>-0.13098591549295771</v>
      </c>
      <c r="E6471" s="171">
        <v>-2.6045777426992902E-2</v>
      </c>
    </row>
    <row r="6472" spans="2:5">
      <c r="B6472" t="s">
        <v>4757</v>
      </c>
      <c r="C6472">
        <v>14.2</v>
      </c>
      <c r="D6472">
        <f t="shared" si="104"/>
        <v>11.678571428571425</v>
      </c>
      <c r="E6472" s="171">
        <v>-2.6063100137174264E-2</v>
      </c>
    </row>
    <row r="6473" spans="2:5">
      <c r="B6473" t="s">
        <v>7069</v>
      </c>
      <c r="C6473">
        <v>1.1200000000000001</v>
      </c>
      <c r="D6473">
        <f t="shared" si="104"/>
        <v>-0.94438927507447856</v>
      </c>
      <c r="E6473" s="171">
        <v>-2.6086956521738962E-2</v>
      </c>
    </row>
    <row r="6474" spans="2:5">
      <c r="B6474" t="s">
        <v>1898</v>
      </c>
      <c r="C6474">
        <v>20.14</v>
      </c>
      <c r="D6474">
        <f t="shared" si="104"/>
        <v>6.0000000000000032E-2</v>
      </c>
      <c r="E6474" s="171">
        <v>-2.611218568665373E-2</v>
      </c>
    </row>
    <row r="6475" spans="2:5">
      <c r="B6475" t="s">
        <v>1849</v>
      </c>
      <c r="C6475">
        <v>19</v>
      </c>
      <c r="D6475">
        <f t="shared" si="104"/>
        <v>-0.64299135663284479</v>
      </c>
      <c r="E6475" s="171">
        <v>-2.6140440799590031E-2</v>
      </c>
    </row>
    <row r="6476" spans="2:5">
      <c r="B6476" t="s">
        <v>1129</v>
      </c>
      <c r="C6476">
        <v>53.22</v>
      </c>
      <c r="D6476">
        <f t="shared" si="104"/>
        <v>27.612903225806448</v>
      </c>
      <c r="E6476" s="171">
        <v>-2.6166514181152786E-2</v>
      </c>
    </row>
    <row r="6477" spans="2:5">
      <c r="B6477" t="s">
        <v>6063</v>
      </c>
      <c r="C6477">
        <v>1.86</v>
      </c>
      <c r="D6477">
        <f t="shared" si="104"/>
        <v>-0.96425826287471172</v>
      </c>
      <c r="E6477" s="171">
        <v>-2.6178010471204098E-2</v>
      </c>
    </row>
    <row r="6478" spans="2:5">
      <c r="B6478" t="s">
        <v>1323</v>
      </c>
      <c r="C6478">
        <v>52.04</v>
      </c>
      <c r="D6478">
        <f t="shared" si="104"/>
        <v>22.336322869955158</v>
      </c>
      <c r="E6478" s="171">
        <v>-2.6197604790419136E-2</v>
      </c>
    </row>
    <row r="6479" spans="2:5">
      <c r="B6479" t="s">
        <v>7479</v>
      </c>
      <c r="C6479">
        <v>2.23</v>
      </c>
      <c r="D6479">
        <f t="shared" si="104"/>
        <v>-0.74971941638608297</v>
      </c>
      <c r="E6479" s="171">
        <v>-2.6200873362445438E-2</v>
      </c>
    </row>
    <row r="6480" spans="2:5">
      <c r="B6480" t="s">
        <v>3319</v>
      </c>
      <c r="C6480">
        <v>8.91</v>
      </c>
      <c r="D6480">
        <f t="shared" si="104"/>
        <v>1.0022471910112358</v>
      </c>
      <c r="E6480" s="171">
        <v>-2.6229508196721332E-2</v>
      </c>
    </row>
    <row r="6481" spans="2:5">
      <c r="B6481" t="s">
        <v>4436</v>
      </c>
      <c r="C6481">
        <v>4.45</v>
      </c>
      <c r="D6481">
        <f t="shared" si="104"/>
        <v>-0.7930232558139535</v>
      </c>
      <c r="E6481" s="171">
        <v>-2.6258205689277923E-2</v>
      </c>
    </row>
    <row r="6482" spans="2:5">
      <c r="B6482" t="s">
        <v>4632</v>
      </c>
      <c r="C6482">
        <v>21.5</v>
      </c>
      <c r="D6482">
        <f t="shared" si="104"/>
        <v>0.26099706744868029</v>
      </c>
      <c r="E6482" s="171">
        <v>-2.6268115942028911E-2</v>
      </c>
    </row>
    <row r="6483" spans="2:5">
      <c r="B6483" t="s">
        <v>1544</v>
      </c>
      <c r="C6483">
        <v>17.05</v>
      </c>
      <c r="D6483">
        <f t="shared" si="104"/>
        <v>0.35532591414944359</v>
      </c>
      <c r="E6483" s="171">
        <v>-2.6270702455739623E-2</v>
      </c>
    </row>
    <row r="6484" spans="2:5">
      <c r="B6484" t="s">
        <v>3534</v>
      </c>
      <c r="C6484">
        <v>12.58</v>
      </c>
      <c r="D6484">
        <f t="shared" si="104"/>
        <v>7.5</v>
      </c>
      <c r="E6484" s="171">
        <v>-2.6315789473684199E-2</v>
      </c>
    </row>
    <row r="6485" spans="2:5">
      <c r="B6485" t="s">
        <v>6088</v>
      </c>
      <c r="C6485">
        <v>1.48</v>
      </c>
      <c r="D6485">
        <f t="shared" si="104"/>
        <v>0</v>
      </c>
      <c r="E6485" s="171">
        <v>-2.6315789473684233E-2</v>
      </c>
    </row>
    <row r="6486" spans="2:5">
      <c r="B6486" t="s">
        <v>6970</v>
      </c>
      <c r="C6486">
        <v>1.48</v>
      </c>
      <c r="D6486">
        <f t="shared" si="104"/>
        <v>-0.19565217391304351</v>
      </c>
      <c r="E6486" s="171">
        <v>-2.6315789473684233E-2</v>
      </c>
    </row>
    <row r="6487" spans="2:5">
      <c r="B6487" t="s">
        <v>6691</v>
      </c>
      <c r="C6487">
        <v>1.84</v>
      </c>
      <c r="D6487">
        <f t="shared" si="104"/>
        <v>0</v>
      </c>
      <c r="E6487" s="171">
        <v>-2.6455026455026363E-2</v>
      </c>
    </row>
    <row r="6488" spans="2:5">
      <c r="B6488" t="s">
        <v>7172</v>
      </c>
      <c r="C6488">
        <v>1.84</v>
      </c>
      <c r="D6488">
        <f t="shared" si="104"/>
        <v>-0.77255871446229918</v>
      </c>
      <c r="E6488" s="171">
        <v>-2.6455026455026363E-2</v>
      </c>
    </row>
    <row r="6489" spans="2:5">
      <c r="B6489" t="s">
        <v>5199</v>
      </c>
      <c r="C6489">
        <v>8.09</v>
      </c>
      <c r="D6489">
        <f t="shared" si="104"/>
        <v>0.10068027210884357</v>
      </c>
      <c r="E6489" s="171">
        <v>-2.6474127557160124E-2</v>
      </c>
    </row>
    <row r="6490" spans="2:5">
      <c r="B6490" t="s">
        <v>5423</v>
      </c>
      <c r="C6490">
        <v>7.35</v>
      </c>
      <c r="D6490">
        <f t="shared" si="104"/>
        <v>-0.9123957091775925</v>
      </c>
      <c r="E6490" s="171">
        <v>-2.6490066225165587E-2</v>
      </c>
    </row>
    <row r="6491" spans="2:5">
      <c r="B6491" t="s">
        <v>1077</v>
      </c>
      <c r="C6491">
        <v>83.9</v>
      </c>
      <c r="D6491">
        <f t="shared" si="104"/>
        <v>5.0272988505747129</v>
      </c>
      <c r="E6491" s="171">
        <v>-2.6569207564682586E-2</v>
      </c>
    </row>
    <row r="6492" spans="2:5">
      <c r="B6492" t="s">
        <v>4483</v>
      </c>
      <c r="C6492">
        <v>13.92</v>
      </c>
      <c r="D6492">
        <f t="shared" si="104"/>
        <v>0.65517241379310343</v>
      </c>
      <c r="E6492" s="171">
        <v>-2.6573426573426626E-2</v>
      </c>
    </row>
    <row r="6493" spans="2:5">
      <c r="B6493" t="s">
        <v>5184</v>
      </c>
      <c r="C6493">
        <v>8.41</v>
      </c>
      <c r="D6493">
        <f t="shared" si="104"/>
        <v>2.8401826484018269</v>
      </c>
      <c r="E6493" s="171">
        <v>-2.6620370370370419E-2</v>
      </c>
    </row>
    <row r="6494" spans="2:5">
      <c r="B6494" t="s">
        <v>7307</v>
      </c>
      <c r="C6494">
        <v>2.19</v>
      </c>
      <c r="D6494">
        <f t="shared" si="104"/>
        <v>-0.97740404457284358</v>
      </c>
      <c r="E6494" s="171">
        <v>-2.6666666666666689E-2</v>
      </c>
    </row>
    <row r="6495" spans="2:5">
      <c r="B6495" t="s">
        <v>905</v>
      </c>
      <c r="C6495">
        <v>96.92</v>
      </c>
      <c r="D6495">
        <f t="shared" si="104"/>
        <v>4.9133618059792559</v>
      </c>
      <c r="E6495" s="171">
        <v>-2.671219120305279E-2</v>
      </c>
    </row>
    <row r="6496" spans="2:5">
      <c r="B6496" t="s">
        <v>2432</v>
      </c>
      <c r="C6496">
        <v>16.39</v>
      </c>
      <c r="D6496">
        <f t="shared" si="104"/>
        <v>-0.26204412426834761</v>
      </c>
      <c r="E6496" s="171">
        <v>-2.6722090261282617E-2</v>
      </c>
    </row>
    <row r="6497" spans="2:5">
      <c r="B6497" t="s">
        <v>4583</v>
      </c>
      <c r="C6497">
        <v>22.21</v>
      </c>
      <c r="D6497">
        <f t="shared" si="104"/>
        <v>11.203296703296703</v>
      </c>
      <c r="E6497" s="171">
        <v>-2.6730937773882534E-2</v>
      </c>
    </row>
    <row r="6498" spans="2:5">
      <c r="B6498" t="s">
        <v>6068</v>
      </c>
      <c r="C6498">
        <v>1.82</v>
      </c>
      <c r="D6498">
        <f t="shared" si="104"/>
        <v>0</v>
      </c>
      <c r="E6498" s="171">
        <v>-2.6737967914438526E-2</v>
      </c>
    </row>
    <row r="6499" spans="2:5">
      <c r="B6499" t="s">
        <v>7150</v>
      </c>
      <c r="C6499">
        <v>1.82</v>
      </c>
      <c r="D6499">
        <f t="shared" si="104"/>
        <v>0</v>
      </c>
      <c r="E6499" s="171">
        <v>-2.6737967914438526E-2</v>
      </c>
    </row>
    <row r="6500" spans="2:5">
      <c r="B6500" t="s">
        <v>7170</v>
      </c>
      <c r="C6500">
        <v>1.82</v>
      </c>
      <c r="D6500">
        <f t="shared" si="104"/>
        <v>-0.88089005235602091</v>
      </c>
      <c r="E6500" s="171">
        <v>-2.6737967914438526E-2</v>
      </c>
    </row>
    <row r="6501" spans="2:5">
      <c r="B6501" t="s">
        <v>5079</v>
      </c>
      <c r="C6501">
        <v>15.28</v>
      </c>
      <c r="D6501">
        <f t="shared" si="104"/>
        <v>0.16730328495034374</v>
      </c>
      <c r="E6501" s="171">
        <v>-2.6751592356687896E-2</v>
      </c>
    </row>
    <row r="6502" spans="2:5">
      <c r="B6502" t="s">
        <v>3101</v>
      </c>
      <c r="C6502">
        <v>13.09</v>
      </c>
      <c r="D6502">
        <f t="shared" si="104"/>
        <v>-0.24942660550458723</v>
      </c>
      <c r="E6502" s="171">
        <v>-2.6765799256505535E-2</v>
      </c>
    </row>
    <row r="6503" spans="2:5">
      <c r="B6503" t="s">
        <v>1812</v>
      </c>
      <c r="C6503">
        <v>17.440000000000001</v>
      </c>
      <c r="D6503">
        <f t="shared" si="104"/>
        <v>15</v>
      </c>
      <c r="E6503" s="171">
        <v>-2.6785714285714309E-2</v>
      </c>
    </row>
    <row r="6504" spans="2:5">
      <c r="B6504" t="s">
        <v>6276</v>
      </c>
      <c r="C6504">
        <v>1.0900000000000001</v>
      </c>
      <c r="D6504">
        <f t="shared" si="104"/>
        <v>-0.91889880952380953</v>
      </c>
      <c r="E6504" s="171">
        <v>-2.6785714285714309E-2</v>
      </c>
    </row>
    <row r="6505" spans="2:5">
      <c r="B6505" t="s">
        <v>5057</v>
      </c>
      <c r="C6505">
        <v>13.44</v>
      </c>
      <c r="D6505">
        <f t="shared" si="104"/>
        <v>-0.27312060573282854</v>
      </c>
      <c r="E6505" s="171">
        <v>-2.6792179580014553E-2</v>
      </c>
    </row>
    <row r="6506" spans="2:5">
      <c r="B6506" t="s">
        <v>3875</v>
      </c>
      <c r="C6506">
        <v>18.489999999999998</v>
      </c>
      <c r="D6506">
        <f t="shared" si="104"/>
        <v>9.2154696132596676</v>
      </c>
      <c r="E6506" s="171">
        <v>-2.6842105263157976E-2</v>
      </c>
    </row>
    <row r="6507" spans="2:5">
      <c r="B6507" t="s">
        <v>6787</v>
      </c>
      <c r="C6507">
        <v>1.81</v>
      </c>
      <c r="D6507">
        <f t="shared" si="104"/>
        <v>-0.89994472084024335</v>
      </c>
      <c r="E6507" s="171">
        <v>-2.6881720430107548E-2</v>
      </c>
    </row>
    <row r="6508" spans="2:5">
      <c r="B6508" t="s">
        <v>3790</v>
      </c>
      <c r="C6508">
        <v>18.09</v>
      </c>
      <c r="D6508">
        <f t="shared" si="104"/>
        <v>0.6672811059907835</v>
      </c>
      <c r="E6508" s="171">
        <v>-2.6896180742334588E-2</v>
      </c>
    </row>
    <row r="6509" spans="2:5">
      <c r="B6509" t="s">
        <v>4921</v>
      </c>
      <c r="C6509">
        <v>10.85</v>
      </c>
      <c r="D6509">
        <f t="shared" si="104"/>
        <v>-0.28477257745550433</v>
      </c>
      <c r="E6509" s="171">
        <v>-2.690582959641262E-2</v>
      </c>
    </row>
    <row r="6510" spans="2:5">
      <c r="B6510" t="s">
        <v>1665</v>
      </c>
      <c r="C6510">
        <v>15.17</v>
      </c>
      <c r="D6510">
        <f t="shared" si="104"/>
        <v>6.5963060686014419E-4</v>
      </c>
      <c r="E6510" s="171">
        <v>-2.6940346375881972E-2</v>
      </c>
    </row>
    <row r="6511" spans="2:5">
      <c r="B6511" t="s">
        <v>4231</v>
      </c>
      <c r="C6511">
        <v>15.16</v>
      </c>
      <c r="D6511">
        <f t="shared" si="104"/>
        <v>-0.74542401343408904</v>
      </c>
      <c r="E6511" s="171">
        <v>-2.6957637997432601E-2</v>
      </c>
    </row>
    <row r="6512" spans="2:5">
      <c r="B6512" t="s">
        <v>1294</v>
      </c>
      <c r="C6512">
        <v>59.55</v>
      </c>
      <c r="D6512">
        <f t="shared" si="104"/>
        <v>3.7187004754358162</v>
      </c>
      <c r="E6512" s="171">
        <v>-2.6960784313725582E-2</v>
      </c>
    </row>
    <row r="6513" spans="2:5">
      <c r="B6513" t="s">
        <v>3514</v>
      </c>
      <c r="C6513">
        <v>12.62</v>
      </c>
      <c r="D6513">
        <f t="shared" si="104"/>
        <v>-0.2219482120838471</v>
      </c>
      <c r="E6513" s="171">
        <v>-2.6985350809560632E-2</v>
      </c>
    </row>
    <row r="6514" spans="2:5">
      <c r="B6514" t="s">
        <v>2375</v>
      </c>
      <c r="C6514">
        <v>16.22</v>
      </c>
      <c r="D6514">
        <f t="shared" si="104"/>
        <v>10.263888888888889</v>
      </c>
      <c r="E6514" s="171">
        <v>-2.6994601079784211E-2</v>
      </c>
    </row>
    <row r="6515" spans="2:5">
      <c r="B6515" t="s">
        <v>6972</v>
      </c>
      <c r="C6515">
        <v>1.44</v>
      </c>
      <c r="D6515">
        <f t="shared" si="104"/>
        <v>-0.86193672099712371</v>
      </c>
      <c r="E6515" s="171">
        <v>-2.7027027027027053E-2</v>
      </c>
    </row>
    <row r="6516" spans="2:5">
      <c r="B6516" t="s">
        <v>2821</v>
      </c>
      <c r="C6516">
        <v>10.43</v>
      </c>
      <c r="D6516">
        <f t="shared" si="104"/>
        <v>-0.35537700865265759</v>
      </c>
      <c r="E6516" s="171">
        <v>-2.7052238805970234E-2</v>
      </c>
    </row>
    <row r="6517" spans="2:5">
      <c r="B6517" t="s">
        <v>3001</v>
      </c>
      <c r="C6517">
        <v>16.18</v>
      </c>
      <c r="D6517">
        <f t="shared" si="104"/>
        <v>-0.11681222707423583</v>
      </c>
      <c r="E6517" s="171">
        <v>-2.7059530968129845E-2</v>
      </c>
    </row>
    <row r="6518" spans="2:5">
      <c r="B6518" t="s">
        <v>4534</v>
      </c>
      <c r="C6518">
        <v>18.32</v>
      </c>
      <c r="D6518">
        <f t="shared" si="104"/>
        <v>-0.369797041623667</v>
      </c>
      <c r="E6518" s="171">
        <v>-2.7084439723844826E-2</v>
      </c>
    </row>
    <row r="6519" spans="2:5">
      <c r="B6519" t="s">
        <v>1407</v>
      </c>
      <c r="C6519">
        <v>29.07</v>
      </c>
      <c r="D6519">
        <f t="shared" si="104"/>
        <v>0.62311557788944727</v>
      </c>
      <c r="E6519" s="171">
        <v>-2.7108433734939718E-2</v>
      </c>
    </row>
    <row r="6520" spans="2:5">
      <c r="B6520" t="s">
        <v>3831</v>
      </c>
      <c r="C6520">
        <v>17.91</v>
      </c>
      <c r="D6520">
        <f t="shared" si="104"/>
        <v>-7.3940020682523255E-2</v>
      </c>
      <c r="E6520" s="171">
        <v>-2.7159152634437807E-2</v>
      </c>
    </row>
    <row r="6521" spans="2:5">
      <c r="B6521" t="s">
        <v>1854</v>
      </c>
      <c r="C6521">
        <v>19.34</v>
      </c>
      <c r="D6521">
        <f t="shared" si="104"/>
        <v>0.46072507552870084</v>
      </c>
      <c r="E6521" s="171">
        <v>-2.7162977867203179E-2</v>
      </c>
    </row>
    <row r="6522" spans="2:5">
      <c r="B6522" t="s">
        <v>3557</v>
      </c>
      <c r="C6522">
        <v>13.24</v>
      </c>
      <c r="D6522">
        <f t="shared" si="104"/>
        <v>-0.22888759464181718</v>
      </c>
      <c r="E6522" s="171">
        <v>-2.7185892725936755E-2</v>
      </c>
    </row>
    <row r="6523" spans="2:5">
      <c r="B6523" t="s">
        <v>4494</v>
      </c>
      <c r="C6523">
        <v>17.170000000000002</v>
      </c>
      <c r="D6523">
        <f t="shared" si="104"/>
        <v>0.55244122965641962</v>
      </c>
      <c r="E6523" s="171">
        <v>-2.7195467422096144E-2</v>
      </c>
    </row>
    <row r="6524" spans="2:5">
      <c r="B6524" t="s">
        <v>3375</v>
      </c>
      <c r="C6524">
        <v>11.06</v>
      </c>
      <c r="D6524">
        <f t="shared" si="104"/>
        <v>3.4417670682730921</v>
      </c>
      <c r="E6524" s="171">
        <v>-2.7264731750219765E-2</v>
      </c>
    </row>
    <row r="6525" spans="2:5">
      <c r="B6525" t="s">
        <v>7473</v>
      </c>
      <c r="C6525">
        <v>2.4900000000000002</v>
      </c>
      <c r="D6525">
        <f t="shared" si="104"/>
        <v>-0.95703933747412007</v>
      </c>
      <c r="E6525" s="171">
        <v>-2.7343749999999938E-2</v>
      </c>
    </row>
    <row r="6526" spans="2:5">
      <c r="B6526" t="s">
        <v>1309</v>
      </c>
      <c r="C6526">
        <v>57.96</v>
      </c>
      <c r="D6526">
        <f t="shared" si="104"/>
        <v>4.0976253298153038</v>
      </c>
      <c r="E6526" s="171">
        <v>-2.7353582815908752E-2</v>
      </c>
    </row>
    <row r="6527" spans="2:5">
      <c r="B6527" t="s">
        <v>2843</v>
      </c>
      <c r="C6527">
        <v>11.37</v>
      </c>
      <c r="D6527">
        <f t="shared" si="104"/>
        <v>0.52412868632707765</v>
      </c>
      <c r="E6527" s="171">
        <v>-2.7373823781009436E-2</v>
      </c>
    </row>
    <row r="6528" spans="2:5">
      <c r="B6528" t="s">
        <v>4342</v>
      </c>
      <c r="C6528">
        <v>7.46</v>
      </c>
      <c r="D6528">
        <f t="shared" si="104"/>
        <v>-0.85100858797683243</v>
      </c>
      <c r="E6528" s="171">
        <v>-2.7379400260756189E-2</v>
      </c>
    </row>
    <row r="6529" spans="2:5">
      <c r="B6529" t="s">
        <v>1241</v>
      </c>
      <c r="C6529">
        <v>50.07</v>
      </c>
      <c r="D6529">
        <f t="shared" si="104"/>
        <v>2.2055057618437903</v>
      </c>
      <c r="E6529" s="171">
        <v>-2.7389277389277326E-2</v>
      </c>
    </row>
    <row r="6530" spans="2:5">
      <c r="B6530" t="s">
        <v>4205</v>
      </c>
      <c r="C6530">
        <v>15.62</v>
      </c>
      <c r="D6530">
        <f t="shared" si="104"/>
        <v>10</v>
      </c>
      <c r="E6530" s="171">
        <v>-2.7397260273972573E-2</v>
      </c>
    </row>
    <row r="6531" spans="2:5">
      <c r="B6531" t="s">
        <v>6626</v>
      </c>
      <c r="C6531">
        <v>1.42</v>
      </c>
      <c r="D6531">
        <f t="shared" ref="D6531:D6594" si="105">(C6531-C6532)/C6532</f>
        <v>-0.96987696224013575</v>
      </c>
      <c r="E6531" s="171">
        <v>-2.7397260273972629E-2</v>
      </c>
    </row>
    <row r="6532" spans="2:5">
      <c r="B6532" t="s">
        <v>1347</v>
      </c>
      <c r="C6532">
        <v>47.14</v>
      </c>
      <c r="D6532">
        <f t="shared" si="105"/>
        <v>25.63276836158192</v>
      </c>
      <c r="E6532" s="171">
        <v>-2.7439653393851831E-2</v>
      </c>
    </row>
    <row r="6533" spans="2:5">
      <c r="B6533" t="s">
        <v>7120</v>
      </c>
      <c r="C6533">
        <v>1.77</v>
      </c>
      <c r="D6533">
        <f t="shared" si="105"/>
        <v>0</v>
      </c>
      <c r="E6533" s="171">
        <v>-2.7472527472527496E-2</v>
      </c>
    </row>
    <row r="6534" spans="2:5">
      <c r="B6534" t="s">
        <v>7129</v>
      </c>
      <c r="C6534">
        <v>1.77</v>
      </c>
      <c r="D6534">
        <f t="shared" si="105"/>
        <v>-0.72213500784929352</v>
      </c>
      <c r="E6534" s="171">
        <v>-2.7472527472527496E-2</v>
      </c>
    </row>
    <row r="6535" spans="2:5">
      <c r="B6535" t="s">
        <v>5622</v>
      </c>
      <c r="C6535">
        <v>6.37</v>
      </c>
      <c r="D6535">
        <f t="shared" si="105"/>
        <v>-0.57104377104377113</v>
      </c>
      <c r="E6535" s="171">
        <v>-2.7480916030534309E-2</v>
      </c>
    </row>
    <row r="6536" spans="2:5">
      <c r="B6536" t="s">
        <v>1522</v>
      </c>
      <c r="C6536">
        <v>14.85</v>
      </c>
      <c r="D6536">
        <f t="shared" si="105"/>
        <v>-0.22210581456259823</v>
      </c>
      <c r="E6536" s="171">
        <v>-2.7504911591355596E-2</v>
      </c>
    </row>
    <row r="6537" spans="2:5">
      <c r="B6537" t="s">
        <v>3971</v>
      </c>
      <c r="C6537">
        <v>19.09</v>
      </c>
      <c r="D6537">
        <f t="shared" si="105"/>
        <v>0.4225037257824143</v>
      </c>
      <c r="E6537" s="171">
        <v>-2.7508914926133426E-2</v>
      </c>
    </row>
    <row r="6538" spans="2:5">
      <c r="B6538" t="s">
        <v>1796</v>
      </c>
      <c r="C6538">
        <v>13.42</v>
      </c>
      <c r="D6538">
        <f t="shared" si="105"/>
        <v>-0.41499564080209245</v>
      </c>
      <c r="E6538" s="171">
        <v>-2.7536231884058026E-2</v>
      </c>
    </row>
    <row r="6539" spans="2:5">
      <c r="B6539" t="s">
        <v>4617</v>
      </c>
      <c r="C6539">
        <v>22.94</v>
      </c>
      <c r="D6539">
        <f t="shared" si="105"/>
        <v>-0.75918538736090702</v>
      </c>
      <c r="E6539" s="171">
        <v>-2.7554048325561617E-2</v>
      </c>
    </row>
    <row r="6540" spans="2:5">
      <c r="B6540" t="s">
        <v>1019</v>
      </c>
      <c r="C6540">
        <v>95.26</v>
      </c>
      <c r="D6540">
        <f t="shared" si="105"/>
        <v>11.275773195876289</v>
      </c>
      <c r="E6540" s="171">
        <v>-2.7562270314413932E-2</v>
      </c>
    </row>
    <row r="6541" spans="2:5">
      <c r="B6541" t="s">
        <v>2758</v>
      </c>
      <c r="C6541">
        <v>7.76</v>
      </c>
      <c r="D6541">
        <f t="shared" si="105"/>
        <v>0.46691871455576556</v>
      </c>
      <c r="E6541" s="171">
        <v>-2.7568922305764489E-2</v>
      </c>
    </row>
    <row r="6542" spans="2:5">
      <c r="B6542" t="s">
        <v>5699</v>
      </c>
      <c r="C6542">
        <v>5.29</v>
      </c>
      <c r="D6542">
        <f t="shared" si="105"/>
        <v>-0.96072462692107807</v>
      </c>
      <c r="E6542" s="171">
        <v>-2.7573529411764768E-2</v>
      </c>
    </row>
    <row r="6543" spans="2:5">
      <c r="B6543" t="s">
        <v>689</v>
      </c>
      <c r="C6543">
        <v>134.69</v>
      </c>
      <c r="D6543">
        <f t="shared" si="105"/>
        <v>94.524822695035468</v>
      </c>
      <c r="E6543" s="171">
        <v>-2.7579236156234161E-2</v>
      </c>
    </row>
    <row r="6544" spans="2:5">
      <c r="B6544" t="s">
        <v>6551</v>
      </c>
      <c r="C6544">
        <v>1.41</v>
      </c>
      <c r="D6544">
        <f t="shared" si="105"/>
        <v>-0.91656804733727804</v>
      </c>
      <c r="E6544" s="171">
        <v>-2.7586206896551748E-2</v>
      </c>
    </row>
    <row r="6545" spans="2:5">
      <c r="B6545" t="s">
        <v>1809</v>
      </c>
      <c r="C6545">
        <v>16.899999999999999</v>
      </c>
      <c r="D6545">
        <f t="shared" si="105"/>
        <v>8.6022727272727266</v>
      </c>
      <c r="E6545" s="171">
        <v>-2.7617951668584606E-2</v>
      </c>
    </row>
    <row r="6546" spans="2:5">
      <c r="B6546" t="s">
        <v>6785</v>
      </c>
      <c r="C6546">
        <v>1.76</v>
      </c>
      <c r="D6546">
        <f t="shared" si="105"/>
        <v>0</v>
      </c>
      <c r="E6546" s="171">
        <v>-2.7624309392265217E-2</v>
      </c>
    </row>
    <row r="6547" spans="2:5">
      <c r="B6547" t="s">
        <v>6846</v>
      </c>
      <c r="C6547">
        <v>1.76</v>
      </c>
      <c r="D6547">
        <f t="shared" si="105"/>
        <v>-0.74964438122332866</v>
      </c>
      <c r="E6547" s="171">
        <v>-2.7624309392265217E-2</v>
      </c>
    </row>
    <row r="6548" spans="2:5">
      <c r="B6548" t="s">
        <v>3285</v>
      </c>
      <c r="C6548">
        <v>7.03</v>
      </c>
      <c r="D6548">
        <f t="shared" si="105"/>
        <v>-4.74254742547425E-2</v>
      </c>
      <c r="E6548" s="171">
        <v>-2.7662517289073329E-2</v>
      </c>
    </row>
    <row r="6549" spans="2:5">
      <c r="B6549" t="s">
        <v>2755</v>
      </c>
      <c r="C6549">
        <v>7.38</v>
      </c>
      <c r="D6549">
        <f t="shared" si="105"/>
        <v>-0.44719101123595506</v>
      </c>
      <c r="E6549" s="171">
        <v>-2.7667984189723317E-2</v>
      </c>
    </row>
    <row r="6550" spans="2:5">
      <c r="B6550" t="s">
        <v>2949</v>
      </c>
      <c r="C6550">
        <v>13.35</v>
      </c>
      <c r="D6550">
        <f t="shared" si="105"/>
        <v>-2.5547445255474428E-2</v>
      </c>
      <c r="E6550" s="171">
        <v>-2.7676620538965826E-2</v>
      </c>
    </row>
    <row r="6551" spans="2:5">
      <c r="B6551" t="s">
        <v>2451</v>
      </c>
      <c r="C6551">
        <v>13.7</v>
      </c>
      <c r="D6551">
        <f t="shared" si="105"/>
        <v>-0.31568431568431571</v>
      </c>
      <c r="E6551" s="171">
        <v>-2.7679205110007137E-2</v>
      </c>
    </row>
    <row r="6552" spans="2:5">
      <c r="B6552" t="s">
        <v>1876</v>
      </c>
      <c r="C6552">
        <v>20.02</v>
      </c>
      <c r="D6552">
        <f t="shared" si="105"/>
        <v>0.58511480601741872</v>
      </c>
      <c r="E6552" s="171">
        <v>-2.7683341427877626E-2</v>
      </c>
    </row>
    <row r="6553" spans="2:5">
      <c r="B6553" t="s">
        <v>2913</v>
      </c>
      <c r="C6553">
        <v>12.63</v>
      </c>
      <c r="D6553">
        <f t="shared" si="105"/>
        <v>-0.77329025309639199</v>
      </c>
      <c r="E6553" s="171">
        <v>-2.7713625866050765E-2</v>
      </c>
    </row>
    <row r="6554" spans="2:5">
      <c r="B6554" t="s">
        <v>1142</v>
      </c>
      <c r="C6554">
        <v>55.71</v>
      </c>
      <c r="D6554">
        <f t="shared" si="105"/>
        <v>38.792857142857144</v>
      </c>
      <c r="E6554" s="171">
        <v>-2.7748691099476377E-2</v>
      </c>
    </row>
    <row r="6555" spans="2:5">
      <c r="B6555" t="s">
        <v>6870</v>
      </c>
      <c r="C6555">
        <v>1.4</v>
      </c>
      <c r="D6555">
        <f t="shared" si="105"/>
        <v>-0.5</v>
      </c>
      <c r="E6555" s="171">
        <v>-2.7777777777777804E-2</v>
      </c>
    </row>
    <row r="6556" spans="2:5">
      <c r="B6556" t="s">
        <v>7675</v>
      </c>
      <c r="C6556">
        <v>2.8</v>
      </c>
      <c r="D6556">
        <f t="shared" si="105"/>
        <v>-0.75736568457538989</v>
      </c>
      <c r="E6556" s="171">
        <v>-2.7777777777777804E-2</v>
      </c>
    </row>
    <row r="6557" spans="2:5">
      <c r="B6557" t="s">
        <v>3686</v>
      </c>
      <c r="C6557">
        <v>11.54</v>
      </c>
      <c r="D6557">
        <f t="shared" si="105"/>
        <v>-2.6981450252951122E-2</v>
      </c>
      <c r="E6557" s="171">
        <v>-2.780117944397642E-2</v>
      </c>
    </row>
    <row r="6558" spans="2:5">
      <c r="B6558" t="s">
        <v>3700</v>
      </c>
      <c r="C6558">
        <v>11.86</v>
      </c>
      <c r="D6558">
        <f t="shared" si="105"/>
        <v>-0.1706293706293707</v>
      </c>
      <c r="E6558" s="171">
        <v>-2.7868852459016383E-2</v>
      </c>
    </row>
    <row r="6559" spans="2:5">
      <c r="B6559" t="s">
        <v>4484</v>
      </c>
      <c r="C6559">
        <v>14.3</v>
      </c>
      <c r="D6559">
        <f t="shared" si="105"/>
        <v>-0.23895689196381045</v>
      </c>
      <c r="E6559" s="171">
        <v>-2.7872195785180156E-2</v>
      </c>
    </row>
    <row r="6560" spans="2:5">
      <c r="B6560" t="s">
        <v>3951</v>
      </c>
      <c r="C6560">
        <v>18.79</v>
      </c>
      <c r="D6560">
        <f t="shared" si="105"/>
        <v>12.517985611510792</v>
      </c>
      <c r="E6560" s="171">
        <v>-2.7935851008794577E-2</v>
      </c>
    </row>
    <row r="6561" spans="2:5">
      <c r="B6561" t="s">
        <v>6952</v>
      </c>
      <c r="C6561">
        <v>1.39</v>
      </c>
      <c r="D6561">
        <f t="shared" si="105"/>
        <v>-0.91993087557603681</v>
      </c>
      <c r="E6561" s="171">
        <v>-2.7972027972028E-2</v>
      </c>
    </row>
    <row r="6562" spans="2:5">
      <c r="B6562" t="s">
        <v>4153</v>
      </c>
      <c r="C6562">
        <v>17.36</v>
      </c>
      <c r="D6562">
        <f t="shared" si="105"/>
        <v>-0.68315386019346591</v>
      </c>
      <c r="E6562" s="171">
        <v>-2.7995520716685332E-2</v>
      </c>
    </row>
    <row r="6563" spans="2:5">
      <c r="B6563" t="s">
        <v>1247</v>
      </c>
      <c r="C6563">
        <v>54.79</v>
      </c>
      <c r="D6563">
        <f t="shared" si="105"/>
        <v>25.341346153846153</v>
      </c>
      <c r="E6563" s="171">
        <v>-2.8029093489444712E-2</v>
      </c>
    </row>
    <row r="6564" spans="2:5">
      <c r="B6564" t="s">
        <v>6420</v>
      </c>
      <c r="C6564">
        <v>2.08</v>
      </c>
      <c r="D6564">
        <f t="shared" si="105"/>
        <v>-0.75981524249422627</v>
      </c>
      <c r="E6564" s="171">
        <v>-2.8037383177570117E-2</v>
      </c>
    </row>
    <row r="6565" spans="2:5">
      <c r="B6565" t="s">
        <v>3318</v>
      </c>
      <c r="C6565">
        <v>8.66</v>
      </c>
      <c r="D6565">
        <f t="shared" si="105"/>
        <v>-0.83965932234771334</v>
      </c>
      <c r="E6565" s="171">
        <v>-2.8058361391694726E-2</v>
      </c>
    </row>
    <row r="6566" spans="2:5">
      <c r="B6566" t="s">
        <v>1270</v>
      </c>
      <c r="C6566">
        <v>54.01</v>
      </c>
      <c r="D6566">
        <f t="shared" si="105"/>
        <v>7.6693418940609952</v>
      </c>
      <c r="E6566" s="171">
        <v>-2.8072701097714634E-2</v>
      </c>
    </row>
    <row r="6567" spans="2:5">
      <c r="B6567" t="s">
        <v>4418</v>
      </c>
      <c r="C6567">
        <v>6.23</v>
      </c>
      <c r="D6567">
        <f t="shared" si="105"/>
        <v>-0.45446584938704027</v>
      </c>
      <c r="E6567" s="171">
        <v>-2.8081123244929753E-2</v>
      </c>
    </row>
    <row r="6568" spans="2:5">
      <c r="B6568" t="s">
        <v>4299</v>
      </c>
      <c r="C6568">
        <v>11.42</v>
      </c>
      <c r="D6568">
        <f t="shared" si="105"/>
        <v>3.2549728752260344E-2</v>
      </c>
      <c r="E6568" s="171">
        <v>-2.8085106382978731E-2</v>
      </c>
    </row>
    <row r="6569" spans="2:5">
      <c r="B6569" t="s">
        <v>2598</v>
      </c>
      <c r="C6569">
        <v>11.06</v>
      </c>
      <c r="D6569">
        <f t="shared" si="105"/>
        <v>-0.27236842105263154</v>
      </c>
      <c r="E6569" s="171">
        <v>-2.8119507908611622E-2</v>
      </c>
    </row>
    <row r="6570" spans="2:5">
      <c r="B6570" t="s">
        <v>4235</v>
      </c>
      <c r="C6570">
        <v>15.2</v>
      </c>
      <c r="D6570">
        <f t="shared" si="105"/>
        <v>-0.36188077246011757</v>
      </c>
      <c r="E6570" s="171">
        <v>-2.8132992327365811E-2</v>
      </c>
    </row>
    <row r="6571" spans="2:5">
      <c r="B6571" t="s">
        <v>2018</v>
      </c>
      <c r="C6571">
        <v>23.82</v>
      </c>
      <c r="D6571">
        <f t="shared" si="105"/>
        <v>16.260869565217394</v>
      </c>
      <c r="E6571" s="171">
        <v>-2.8151774785801765E-2</v>
      </c>
    </row>
    <row r="6572" spans="2:5">
      <c r="B6572" t="s">
        <v>6311</v>
      </c>
      <c r="C6572">
        <v>1.38</v>
      </c>
      <c r="D6572">
        <f t="shared" si="105"/>
        <v>-0.69196428571428581</v>
      </c>
      <c r="E6572" s="171">
        <v>-2.8169014084507067E-2</v>
      </c>
    </row>
    <row r="6573" spans="2:5">
      <c r="B6573" t="s">
        <v>4371</v>
      </c>
      <c r="C6573">
        <v>4.4800000000000004</v>
      </c>
      <c r="D6573">
        <f t="shared" si="105"/>
        <v>3.3495145631067964</v>
      </c>
      <c r="E6573" s="171">
        <v>-2.8199566160520582E-2</v>
      </c>
    </row>
    <row r="6574" spans="2:5">
      <c r="B6574" t="s">
        <v>6996</v>
      </c>
      <c r="C6574">
        <v>1.03</v>
      </c>
      <c r="D6574">
        <f t="shared" si="105"/>
        <v>-0.76905829596412545</v>
      </c>
      <c r="E6574" s="171">
        <v>-2.8301886792452855E-2</v>
      </c>
    </row>
    <row r="6575" spans="2:5">
      <c r="B6575" t="s">
        <v>5551</v>
      </c>
      <c r="C6575">
        <v>4.46</v>
      </c>
      <c r="D6575">
        <f t="shared" si="105"/>
        <v>-0.91154303847679485</v>
      </c>
      <c r="E6575" s="171">
        <v>-2.8322440087145948E-2</v>
      </c>
    </row>
    <row r="6576" spans="2:5">
      <c r="B6576" t="s">
        <v>1199</v>
      </c>
      <c r="C6576">
        <v>50.42</v>
      </c>
      <c r="D6576">
        <f t="shared" si="105"/>
        <v>35.802919708029201</v>
      </c>
      <c r="E6576" s="171">
        <v>-2.8329157833879338E-2</v>
      </c>
    </row>
    <row r="6577" spans="2:5">
      <c r="B6577" t="s">
        <v>6172</v>
      </c>
      <c r="C6577">
        <v>1.37</v>
      </c>
      <c r="D6577">
        <f t="shared" si="105"/>
        <v>0</v>
      </c>
      <c r="E6577" s="171">
        <v>-2.8368794326241006E-2</v>
      </c>
    </row>
    <row r="6578" spans="2:5">
      <c r="B6578" t="s">
        <v>6950</v>
      </c>
      <c r="C6578">
        <v>1.37</v>
      </c>
      <c r="D6578">
        <f t="shared" si="105"/>
        <v>-0.78923076923076918</v>
      </c>
      <c r="E6578" s="171">
        <v>-2.8368794326241006E-2</v>
      </c>
    </row>
    <row r="6579" spans="2:5">
      <c r="B6579" t="s">
        <v>5632</v>
      </c>
      <c r="C6579">
        <v>6.5</v>
      </c>
      <c r="D6579">
        <f t="shared" si="105"/>
        <v>-0.61988304093567259</v>
      </c>
      <c r="E6579" s="171">
        <v>-2.840059790732442E-2</v>
      </c>
    </row>
    <row r="6580" spans="2:5">
      <c r="B6580" t="s">
        <v>4139</v>
      </c>
      <c r="C6580">
        <v>17.100000000000001</v>
      </c>
      <c r="D6580">
        <f t="shared" si="105"/>
        <v>9</v>
      </c>
      <c r="E6580" s="171">
        <v>-2.8409090909090908E-2</v>
      </c>
    </row>
    <row r="6581" spans="2:5">
      <c r="B6581" t="s">
        <v>6600</v>
      </c>
      <c r="C6581">
        <v>1.71</v>
      </c>
      <c r="D6581">
        <f t="shared" si="105"/>
        <v>0</v>
      </c>
      <c r="E6581" s="171">
        <v>-2.8409090909090936E-2</v>
      </c>
    </row>
    <row r="6582" spans="2:5">
      <c r="B6582" t="s">
        <v>6817</v>
      </c>
      <c r="C6582">
        <v>1.71</v>
      </c>
      <c r="D6582">
        <f t="shared" si="105"/>
        <v>-0.93230403800475059</v>
      </c>
      <c r="E6582" s="171">
        <v>-2.8409090909090936E-2</v>
      </c>
    </row>
    <row r="6583" spans="2:5">
      <c r="B6583" t="s">
        <v>2156</v>
      </c>
      <c r="C6583">
        <v>25.26</v>
      </c>
      <c r="D6583">
        <f t="shared" si="105"/>
        <v>0.34648187633262256</v>
      </c>
      <c r="E6583" s="171">
        <v>-2.8461538461538403E-2</v>
      </c>
    </row>
    <row r="6584" spans="2:5">
      <c r="B6584" t="s">
        <v>3074</v>
      </c>
      <c r="C6584">
        <v>18.760000000000002</v>
      </c>
      <c r="D6584">
        <f t="shared" si="105"/>
        <v>7.9401611047180826E-2</v>
      </c>
      <c r="E6584" s="171">
        <v>-2.8482651475919069E-2</v>
      </c>
    </row>
    <row r="6585" spans="2:5">
      <c r="B6585" t="s">
        <v>4525</v>
      </c>
      <c r="C6585">
        <v>17.38</v>
      </c>
      <c r="D6585">
        <f t="shared" si="105"/>
        <v>0.75910931174089047</v>
      </c>
      <c r="E6585" s="171">
        <v>-2.8507546115148216E-2</v>
      </c>
    </row>
    <row r="6586" spans="2:5">
      <c r="B6586" t="s">
        <v>4916</v>
      </c>
      <c r="C6586">
        <v>9.8800000000000008</v>
      </c>
      <c r="D6586">
        <f t="shared" si="105"/>
        <v>-0.64189923885465749</v>
      </c>
      <c r="E6586" s="171">
        <v>-2.8515240904621351E-2</v>
      </c>
    </row>
    <row r="6587" spans="2:5">
      <c r="B6587" t="s">
        <v>2185</v>
      </c>
      <c r="C6587">
        <v>27.59</v>
      </c>
      <c r="D6587">
        <f t="shared" si="105"/>
        <v>12.524509803921569</v>
      </c>
      <c r="E6587" s="171">
        <v>-2.8521126760563335E-2</v>
      </c>
    </row>
    <row r="6588" spans="2:5">
      <c r="B6588" t="s">
        <v>6412</v>
      </c>
      <c r="C6588">
        <v>2.04</v>
      </c>
      <c r="D6588">
        <f t="shared" si="105"/>
        <v>0.20000000000000004</v>
      </c>
      <c r="E6588" s="171">
        <v>-2.8571428571428595E-2</v>
      </c>
    </row>
    <row r="6589" spans="2:5">
      <c r="B6589" t="s">
        <v>6445</v>
      </c>
      <c r="C6589">
        <v>1.7</v>
      </c>
      <c r="D6589">
        <f t="shared" si="105"/>
        <v>0</v>
      </c>
      <c r="E6589" s="171">
        <v>-2.8571428571428598E-2</v>
      </c>
    </row>
    <row r="6590" spans="2:5">
      <c r="B6590" t="s">
        <v>6595</v>
      </c>
      <c r="C6590">
        <v>1.7</v>
      </c>
      <c r="D6590">
        <f t="shared" si="105"/>
        <v>-0.88078541374474062</v>
      </c>
      <c r="E6590" s="171">
        <v>-2.8571428571428598E-2</v>
      </c>
    </row>
    <row r="6591" spans="2:5">
      <c r="B6591" t="s">
        <v>4214</v>
      </c>
      <c r="C6591">
        <v>14.26</v>
      </c>
      <c r="D6591">
        <f t="shared" si="105"/>
        <v>0.61678004535147379</v>
      </c>
      <c r="E6591" s="171">
        <v>-2.8610354223433238E-2</v>
      </c>
    </row>
    <row r="6592" spans="2:5">
      <c r="B6592" t="s">
        <v>5342</v>
      </c>
      <c r="C6592">
        <v>8.82</v>
      </c>
      <c r="D6592">
        <f t="shared" si="105"/>
        <v>1.3646112600536193</v>
      </c>
      <c r="E6592" s="171">
        <v>-2.8634361233480152E-2</v>
      </c>
    </row>
    <row r="6593" spans="2:5">
      <c r="B6593" t="s">
        <v>5764</v>
      </c>
      <c r="C6593">
        <v>3.73</v>
      </c>
      <c r="D6593">
        <f t="shared" si="105"/>
        <v>0.37638376383763839</v>
      </c>
      <c r="E6593" s="171">
        <v>-2.8645833333333301E-2</v>
      </c>
    </row>
    <row r="6594" spans="2:5">
      <c r="B6594" t="s">
        <v>7614</v>
      </c>
      <c r="C6594">
        <v>2.71</v>
      </c>
      <c r="D6594">
        <f t="shared" si="105"/>
        <v>1.0074074074074073</v>
      </c>
      <c r="E6594" s="171">
        <v>-2.8673835125448053E-2</v>
      </c>
    </row>
    <row r="6595" spans="2:5">
      <c r="B6595" t="s">
        <v>6864</v>
      </c>
      <c r="C6595">
        <v>1.35</v>
      </c>
      <c r="D6595">
        <f t="shared" ref="D6595:D6658" si="106">(C6595-C6596)/C6596</f>
        <v>-0.5</v>
      </c>
      <c r="E6595" s="171">
        <v>-2.8776978417266053E-2</v>
      </c>
    </row>
    <row r="6596" spans="2:5">
      <c r="B6596" t="s">
        <v>7662</v>
      </c>
      <c r="C6596">
        <v>2.7</v>
      </c>
      <c r="D6596">
        <f t="shared" si="106"/>
        <v>-0.77118644067796616</v>
      </c>
      <c r="E6596" s="171">
        <v>-2.8776978417266053E-2</v>
      </c>
    </row>
    <row r="6597" spans="2:5">
      <c r="B6597" t="s">
        <v>5052</v>
      </c>
      <c r="C6597">
        <v>11.8</v>
      </c>
      <c r="D6597">
        <f t="shared" si="106"/>
        <v>0.25000000000000017</v>
      </c>
      <c r="E6597" s="171">
        <v>-2.8806584362139887E-2</v>
      </c>
    </row>
    <row r="6598" spans="2:5">
      <c r="B6598" t="s">
        <v>3262</v>
      </c>
      <c r="C6598">
        <v>9.44</v>
      </c>
      <c r="D6598">
        <f t="shared" si="106"/>
        <v>0.65034965034965031</v>
      </c>
      <c r="E6598" s="171">
        <v>-2.8806584362140033E-2</v>
      </c>
    </row>
    <row r="6599" spans="2:5">
      <c r="B6599" t="s">
        <v>5612</v>
      </c>
      <c r="C6599">
        <v>5.72</v>
      </c>
      <c r="D6599">
        <f t="shared" si="106"/>
        <v>-0.5747211895910781</v>
      </c>
      <c r="E6599" s="171">
        <v>-2.8862478777589122E-2</v>
      </c>
    </row>
    <row r="6600" spans="2:5">
      <c r="B6600" t="s">
        <v>5030</v>
      </c>
      <c r="C6600">
        <v>13.45</v>
      </c>
      <c r="D6600">
        <f t="shared" si="106"/>
        <v>7.0059523809523814</v>
      </c>
      <c r="E6600" s="171">
        <v>-2.8880866425992805E-2</v>
      </c>
    </row>
    <row r="6601" spans="2:5">
      <c r="B6601" t="s">
        <v>6039</v>
      </c>
      <c r="C6601">
        <v>1.68</v>
      </c>
      <c r="D6601">
        <f t="shared" si="106"/>
        <v>0</v>
      </c>
      <c r="E6601" s="171">
        <v>-2.890173410404627E-2</v>
      </c>
    </row>
    <row r="6602" spans="2:5">
      <c r="B6602" t="s">
        <v>6387</v>
      </c>
      <c r="C6602">
        <v>1.68</v>
      </c>
      <c r="D6602">
        <f t="shared" si="106"/>
        <v>-0.92638036809815949</v>
      </c>
      <c r="E6602" s="171">
        <v>-2.890173410404627E-2</v>
      </c>
    </row>
    <row r="6603" spans="2:5">
      <c r="B6603" t="s">
        <v>2039</v>
      </c>
      <c r="C6603">
        <v>22.82</v>
      </c>
      <c r="D6603">
        <f t="shared" si="106"/>
        <v>16.029850746268657</v>
      </c>
      <c r="E6603" s="171">
        <v>-2.8936170212765944E-2</v>
      </c>
    </row>
    <row r="6604" spans="2:5">
      <c r="B6604" t="s">
        <v>6525</v>
      </c>
      <c r="C6604">
        <v>1.34</v>
      </c>
      <c r="D6604">
        <f t="shared" si="106"/>
        <v>-0.3333333333333332</v>
      </c>
      <c r="E6604" s="171">
        <v>-2.898550724637668E-2</v>
      </c>
    </row>
    <row r="6605" spans="2:5">
      <c r="B6605" t="s">
        <v>5882</v>
      </c>
      <c r="C6605">
        <v>2.0099999999999998</v>
      </c>
      <c r="D6605">
        <f t="shared" si="106"/>
        <v>0</v>
      </c>
      <c r="E6605" s="171">
        <v>-2.898550724637684E-2</v>
      </c>
    </row>
    <row r="6606" spans="2:5">
      <c r="B6606" t="s">
        <v>7422</v>
      </c>
      <c r="C6606">
        <v>2.0099999999999998</v>
      </c>
      <c r="D6606">
        <f t="shared" si="106"/>
        <v>-0.8797127468581688</v>
      </c>
      <c r="E6606" s="171">
        <v>-2.898550724637684E-2</v>
      </c>
    </row>
    <row r="6607" spans="2:5">
      <c r="B6607" t="s">
        <v>2377</v>
      </c>
      <c r="C6607">
        <v>16.71</v>
      </c>
      <c r="D6607">
        <f t="shared" si="106"/>
        <v>0.47095070422535223</v>
      </c>
      <c r="E6607" s="171">
        <v>-2.9052876234747237E-2</v>
      </c>
    </row>
    <row r="6608" spans="2:5">
      <c r="B6608" t="s">
        <v>4937</v>
      </c>
      <c r="C6608">
        <v>11.36</v>
      </c>
      <c r="D6608">
        <f t="shared" si="106"/>
        <v>9.7584541062801913E-2</v>
      </c>
      <c r="E6608" s="171">
        <v>-2.905982905982905E-2</v>
      </c>
    </row>
    <row r="6609" spans="2:5">
      <c r="B6609" t="s">
        <v>2833</v>
      </c>
      <c r="C6609">
        <v>10.35</v>
      </c>
      <c r="D6609">
        <f t="shared" si="106"/>
        <v>-0.18310970797158646</v>
      </c>
      <c r="E6609" s="171">
        <v>-2.9080675422138883E-2</v>
      </c>
    </row>
    <row r="6610" spans="2:5">
      <c r="B6610" t="s">
        <v>3708</v>
      </c>
      <c r="C6610">
        <v>12.67</v>
      </c>
      <c r="D6610">
        <f t="shared" si="106"/>
        <v>11.67</v>
      </c>
      <c r="E6610" s="171">
        <v>-2.9118773946360213E-2</v>
      </c>
    </row>
    <row r="6611" spans="2:5">
      <c r="B6611" t="s">
        <v>7029</v>
      </c>
      <c r="C6611">
        <v>1</v>
      </c>
      <c r="D6611">
        <f t="shared" si="106"/>
        <v>-0.94731296101159113</v>
      </c>
      <c r="E6611" s="171">
        <v>-2.9126213592233035E-2</v>
      </c>
    </row>
    <row r="6612" spans="2:5">
      <c r="B6612" t="s">
        <v>3850</v>
      </c>
      <c r="C6612">
        <v>18.98</v>
      </c>
      <c r="D6612">
        <f t="shared" si="106"/>
        <v>4.1857923497267757</v>
      </c>
      <c r="E6612" s="171">
        <v>-2.9156010230179042E-2</v>
      </c>
    </row>
    <row r="6613" spans="2:5">
      <c r="B6613" t="s">
        <v>5757</v>
      </c>
      <c r="C6613">
        <v>3.66</v>
      </c>
      <c r="D6613">
        <f t="shared" si="106"/>
        <v>-0.8</v>
      </c>
      <c r="E6613" s="171">
        <v>-2.9177718832891213E-2</v>
      </c>
    </row>
    <row r="6614" spans="2:5">
      <c r="B6614" t="s">
        <v>1825</v>
      </c>
      <c r="C6614">
        <v>18.3</v>
      </c>
      <c r="D6614">
        <f t="shared" si="106"/>
        <v>2.4398496240601504</v>
      </c>
      <c r="E6614" s="171">
        <v>-2.9177718832891282E-2</v>
      </c>
    </row>
    <row r="6615" spans="2:5">
      <c r="B6615" t="s">
        <v>5581</v>
      </c>
      <c r="C6615">
        <v>5.32</v>
      </c>
      <c r="D6615">
        <f t="shared" si="106"/>
        <v>3</v>
      </c>
      <c r="E6615" s="171">
        <v>-2.9197080291970826E-2</v>
      </c>
    </row>
    <row r="6616" spans="2:5">
      <c r="B6616" t="s">
        <v>6919</v>
      </c>
      <c r="C6616">
        <v>1.33</v>
      </c>
      <c r="D6616">
        <f t="shared" si="106"/>
        <v>-0.691415313225058</v>
      </c>
      <c r="E6616" s="171">
        <v>-2.9197080291970826E-2</v>
      </c>
    </row>
    <row r="6617" spans="2:5">
      <c r="B6617" t="s">
        <v>5546</v>
      </c>
      <c r="C6617">
        <v>4.3099999999999996</v>
      </c>
      <c r="D6617">
        <f t="shared" si="106"/>
        <v>0.85775862068965514</v>
      </c>
      <c r="E6617" s="171">
        <v>-2.9279279279279452E-2</v>
      </c>
    </row>
    <row r="6618" spans="2:5">
      <c r="B6618" t="s">
        <v>7752</v>
      </c>
      <c r="C6618">
        <v>2.3199999999999998</v>
      </c>
      <c r="D6618">
        <f t="shared" si="106"/>
        <v>-0.98216893397894101</v>
      </c>
      <c r="E6618" s="171">
        <v>-2.9288702928870411E-2</v>
      </c>
    </row>
    <row r="6619" spans="2:5">
      <c r="B6619" t="s">
        <v>441</v>
      </c>
      <c r="C6619">
        <v>130.11000000000001</v>
      </c>
      <c r="D6619">
        <f t="shared" si="106"/>
        <v>5.7907098121085605</v>
      </c>
      <c r="E6619" s="171">
        <v>-2.9319606087734845E-2</v>
      </c>
    </row>
    <row r="6620" spans="2:5">
      <c r="B6620" t="s">
        <v>1695</v>
      </c>
      <c r="C6620">
        <v>19.16</v>
      </c>
      <c r="D6620">
        <f t="shared" si="106"/>
        <v>3.1471861471861469</v>
      </c>
      <c r="E6620" s="171">
        <v>-2.9381965552178233E-2</v>
      </c>
    </row>
    <row r="6621" spans="2:5">
      <c r="B6621" t="s">
        <v>4442</v>
      </c>
      <c r="C6621">
        <v>4.62</v>
      </c>
      <c r="D6621">
        <f t="shared" si="106"/>
        <v>1</v>
      </c>
      <c r="E6621" s="171">
        <v>-2.9411764705882287E-2</v>
      </c>
    </row>
    <row r="6622" spans="2:5">
      <c r="B6622" t="s">
        <v>7575</v>
      </c>
      <c r="C6622">
        <v>2.31</v>
      </c>
      <c r="D6622">
        <f t="shared" si="106"/>
        <v>0.75</v>
      </c>
      <c r="E6622" s="171">
        <v>-2.9411764705882287E-2</v>
      </c>
    </row>
    <row r="6623" spans="2:5">
      <c r="B6623" t="s">
        <v>6128</v>
      </c>
      <c r="C6623">
        <v>1.32</v>
      </c>
      <c r="D6623">
        <f t="shared" si="106"/>
        <v>-0.19999999999999993</v>
      </c>
      <c r="E6623" s="171">
        <v>-2.9411764705882377E-2</v>
      </c>
    </row>
    <row r="6624" spans="2:5">
      <c r="B6624" t="s">
        <v>6594</v>
      </c>
      <c r="C6624">
        <v>1.65</v>
      </c>
      <c r="D6624">
        <f t="shared" si="106"/>
        <v>-0.9896564694082246</v>
      </c>
      <c r="E6624" s="171">
        <v>-2.941176470588238E-2</v>
      </c>
    </row>
    <row r="6625" spans="2:5">
      <c r="B6625" t="s">
        <v>529</v>
      </c>
      <c r="C6625">
        <v>159.52000000000001</v>
      </c>
      <c r="D6625">
        <f t="shared" si="106"/>
        <v>10.807549962990379</v>
      </c>
      <c r="E6625" s="171">
        <v>-2.9447554149428103E-2</v>
      </c>
    </row>
    <row r="6626" spans="2:5">
      <c r="B6626" t="s">
        <v>4482</v>
      </c>
      <c r="C6626">
        <v>13.51</v>
      </c>
      <c r="D6626">
        <f t="shared" si="106"/>
        <v>2.7320441988950277</v>
      </c>
      <c r="E6626" s="171">
        <v>-2.9454022988505756E-2</v>
      </c>
    </row>
    <row r="6627" spans="2:5">
      <c r="B6627" t="s">
        <v>5763</v>
      </c>
      <c r="C6627">
        <v>3.62</v>
      </c>
      <c r="D6627">
        <f t="shared" si="106"/>
        <v>-0.71718749999999998</v>
      </c>
      <c r="E6627" s="171">
        <v>-2.9490616621983882E-2</v>
      </c>
    </row>
    <row r="6628" spans="2:5">
      <c r="B6628" t="s">
        <v>3496</v>
      </c>
      <c r="C6628">
        <v>12.8</v>
      </c>
      <c r="D6628">
        <f t="shared" si="106"/>
        <v>0.50058616647127807</v>
      </c>
      <c r="E6628" s="171">
        <v>-2.9567854435178075E-2</v>
      </c>
    </row>
    <row r="6629" spans="2:5">
      <c r="B6629" t="s">
        <v>5146</v>
      </c>
      <c r="C6629">
        <v>8.5299999999999994</v>
      </c>
      <c r="D6629">
        <f t="shared" si="106"/>
        <v>4.2012195121951219</v>
      </c>
      <c r="E6629" s="171">
        <v>-2.9579067121729218E-2</v>
      </c>
    </row>
    <row r="6630" spans="2:5">
      <c r="B6630" t="s">
        <v>6327</v>
      </c>
      <c r="C6630">
        <v>1.64</v>
      </c>
      <c r="D6630">
        <f t="shared" si="106"/>
        <v>-0.89124668435013255</v>
      </c>
      <c r="E6630" s="171">
        <v>-2.9585798816568074E-2</v>
      </c>
    </row>
    <row r="6631" spans="2:5">
      <c r="B6631" t="s">
        <v>3750</v>
      </c>
      <c r="C6631">
        <v>15.08</v>
      </c>
      <c r="D6631">
        <f t="shared" si="106"/>
        <v>10.511450381679388</v>
      </c>
      <c r="E6631" s="171">
        <v>-2.9601029601029543E-2</v>
      </c>
    </row>
    <row r="6632" spans="2:5">
      <c r="B6632" t="s">
        <v>6665</v>
      </c>
      <c r="C6632">
        <v>1.31</v>
      </c>
      <c r="D6632">
        <f t="shared" si="106"/>
        <v>-0.87870370370370365</v>
      </c>
      <c r="E6632" s="171">
        <v>-2.9629629629629655E-2</v>
      </c>
    </row>
    <row r="6633" spans="2:5">
      <c r="B6633" t="s">
        <v>1620</v>
      </c>
      <c r="C6633">
        <v>10.8</v>
      </c>
      <c r="D6633">
        <f t="shared" si="106"/>
        <v>0.37579617834394918</v>
      </c>
      <c r="E6633" s="171">
        <v>-2.964959568733154E-2</v>
      </c>
    </row>
    <row r="6634" spans="2:5">
      <c r="B6634" t="s">
        <v>3291</v>
      </c>
      <c r="C6634">
        <v>7.85</v>
      </c>
      <c r="D6634">
        <f t="shared" si="106"/>
        <v>-0.95038553912274049</v>
      </c>
      <c r="E6634" s="171">
        <v>-2.9666254635352312E-2</v>
      </c>
    </row>
    <row r="6635" spans="2:5">
      <c r="B6635" t="s">
        <v>574</v>
      </c>
      <c r="C6635">
        <v>158.22</v>
      </c>
      <c r="D6635">
        <f t="shared" si="106"/>
        <v>8.1615518239722054</v>
      </c>
      <c r="E6635" s="171">
        <v>-2.9682325524346888E-2</v>
      </c>
    </row>
    <row r="6636" spans="2:5">
      <c r="B6636" t="s">
        <v>4501</v>
      </c>
      <c r="C6636">
        <v>17.27</v>
      </c>
      <c r="D6636">
        <f t="shared" si="106"/>
        <v>-0.35318352059925096</v>
      </c>
      <c r="E6636" s="171">
        <v>-2.9775280898876468E-2</v>
      </c>
    </row>
    <row r="6637" spans="2:5">
      <c r="B6637" t="s">
        <v>1443</v>
      </c>
      <c r="C6637">
        <v>26.7</v>
      </c>
      <c r="D6637">
        <f t="shared" si="106"/>
        <v>0.64004914004913993</v>
      </c>
      <c r="E6637" s="171">
        <v>-2.9796511627906988E-2</v>
      </c>
    </row>
    <row r="6638" spans="2:5">
      <c r="B6638" t="s">
        <v>4147</v>
      </c>
      <c r="C6638">
        <v>16.28</v>
      </c>
      <c r="D6638">
        <f t="shared" si="106"/>
        <v>1.1764705882352942</v>
      </c>
      <c r="E6638" s="171">
        <v>-2.9797377830750892E-2</v>
      </c>
    </row>
    <row r="6639" spans="2:5">
      <c r="B6639" t="s">
        <v>3288</v>
      </c>
      <c r="C6639">
        <v>7.48</v>
      </c>
      <c r="D6639">
        <f t="shared" si="106"/>
        <v>2.835897435897436</v>
      </c>
      <c r="E6639" s="171">
        <v>-2.9831387808041444E-2</v>
      </c>
    </row>
    <row r="6640" spans="2:5">
      <c r="B6640" t="s">
        <v>5881</v>
      </c>
      <c r="C6640">
        <v>1.95</v>
      </c>
      <c r="D6640">
        <f t="shared" si="106"/>
        <v>-0.89470842332613398</v>
      </c>
      <c r="E6640" s="171">
        <v>-2.9850746268656636E-2</v>
      </c>
    </row>
    <row r="6641" spans="2:5">
      <c r="B6641" t="s">
        <v>1866</v>
      </c>
      <c r="C6641">
        <v>18.52</v>
      </c>
      <c r="D6641">
        <f t="shared" si="106"/>
        <v>0.54204829308909241</v>
      </c>
      <c r="E6641" s="171">
        <v>-2.9858564693556851E-2</v>
      </c>
    </row>
    <row r="6642" spans="2:5">
      <c r="B6642" t="s">
        <v>3704</v>
      </c>
      <c r="C6642">
        <v>12.01</v>
      </c>
      <c r="D6642">
        <f t="shared" si="106"/>
        <v>-9.6992481203007588E-2</v>
      </c>
      <c r="E6642" s="171">
        <v>-2.9886914378029157E-2</v>
      </c>
    </row>
    <row r="6643" spans="2:5">
      <c r="B6643" t="s">
        <v>2509</v>
      </c>
      <c r="C6643">
        <v>13.3</v>
      </c>
      <c r="D6643">
        <f t="shared" si="106"/>
        <v>-0.91156326883436389</v>
      </c>
      <c r="E6643" s="171">
        <v>-2.9905178701677616E-2</v>
      </c>
    </row>
    <row r="6644" spans="2:5">
      <c r="B6644" t="s">
        <v>519</v>
      </c>
      <c r="C6644">
        <v>150.38999999999999</v>
      </c>
      <c r="D6644">
        <f t="shared" si="106"/>
        <v>154.04123711340205</v>
      </c>
      <c r="E6644" s="171">
        <v>-2.992969102754315E-2</v>
      </c>
    </row>
    <row r="6645" spans="2:5">
      <c r="B6645" t="s">
        <v>6263</v>
      </c>
      <c r="C6645">
        <v>0.97</v>
      </c>
      <c r="D6645">
        <f t="shared" si="106"/>
        <v>-0.93986360818350889</v>
      </c>
      <c r="E6645" s="171">
        <v>-3.0000000000000027E-2</v>
      </c>
    </row>
    <row r="6646" spans="2:5">
      <c r="B6646" t="s">
        <v>4020</v>
      </c>
      <c r="C6646">
        <v>16.13</v>
      </c>
      <c r="D6646">
        <f t="shared" si="106"/>
        <v>0.28321400159108978</v>
      </c>
      <c r="E6646" s="171">
        <v>-3.0066145520144319E-2</v>
      </c>
    </row>
    <row r="6647" spans="2:5">
      <c r="B6647" t="s">
        <v>3173</v>
      </c>
      <c r="C6647">
        <v>12.57</v>
      </c>
      <c r="D6647">
        <f t="shared" si="106"/>
        <v>-0.11291460832745234</v>
      </c>
      <c r="E6647" s="171">
        <v>-3.0092592592592636E-2</v>
      </c>
    </row>
    <row r="6648" spans="2:5">
      <c r="B6648" t="s">
        <v>3593</v>
      </c>
      <c r="C6648">
        <v>14.17</v>
      </c>
      <c r="D6648">
        <f t="shared" si="106"/>
        <v>2.1216407355020765E-3</v>
      </c>
      <c r="E6648" s="171">
        <v>-3.0116358658453083E-2</v>
      </c>
    </row>
    <row r="6649" spans="2:5">
      <c r="B6649" t="s">
        <v>2453</v>
      </c>
      <c r="C6649">
        <v>14.14</v>
      </c>
      <c r="D6649">
        <f t="shared" si="106"/>
        <v>0.15806715806715804</v>
      </c>
      <c r="E6649" s="171">
        <v>-3.0178326474622735E-2</v>
      </c>
    </row>
    <row r="6650" spans="2:5">
      <c r="B6650" t="s">
        <v>5038</v>
      </c>
      <c r="C6650">
        <v>12.21</v>
      </c>
      <c r="D6650">
        <f t="shared" si="106"/>
        <v>1.6406890894176663E-3</v>
      </c>
      <c r="E6650" s="171">
        <v>-3.0182684670373234E-2</v>
      </c>
    </row>
    <row r="6651" spans="2:5">
      <c r="B6651" t="s">
        <v>3690</v>
      </c>
      <c r="C6651">
        <v>12.19</v>
      </c>
      <c r="D6651">
        <f t="shared" si="106"/>
        <v>-0.33315098468271342</v>
      </c>
      <c r="E6651" s="171">
        <v>-3.023070803500404E-2</v>
      </c>
    </row>
    <row r="6652" spans="2:5">
      <c r="B6652" t="s">
        <v>4606</v>
      </c>
      <c r="C6652">
        <v>18.28</v>
      </c>
      <c r="D6652">
        <f t="shared" si="106"/>
        <v>2.5633528265107217</v>
      </c>
      <c r="E6652" s="171">
        <v>-3.0238726790450941E-2</v>
      </c>
    </row>
    <row r="6653" spans="2:5">
      <c r="B6653" t="s">
        <v>5698</v>
      </c>
      <c r="C6653">
        <v>5.13</v>
      </c>
      <c r="D6653">
        <f t="shared" si="106"/>
        <v>0</v>
      </c>
      <c r="E6653" s="171">
        <v>-3.0245746691871481E-2</v>
      </c>
    </row>
    <row r="6654" spans="2:5">
      <c r="B6654" t="s">
        <v>5720</v>
      </c>
      <c r="C6654">
        <v>5.13</v>
      </c>
      <c r="D6654">
        <f t="shared" si="106"/>
        <v>-0.74182184197282341</v>
      </c>
      <c r="E6654" s="171">
        <v>-3.0245746691871481E-2</v>
      </c>
    </row>
    <row r="6655" spans="2:5">
      <c r="B6655" t="s">
        <v>4599</v>
      </c>
      <c r="C6655">
        <v>19.87</v>
      </c>
      <c r="D6655">
        <f t="shared" si="106"/>
        <v>0.1075808249721293</v>
      </c>
      <c r="E6655" s="171">
        <v>-3.025866276232296E-2</v>
      </c>
    </row>
    <row r="6656" spans="2:5">
      <c r="B6656" t="s">
        <v>1815</v>
      </c>
      <c r="C6656">
        <v>17.940000000000001</v>
      </c>
      <c r="D6656">
        <f t="shared" si="106"/>
        <v>10.212499999999999</v>
      </c>
      <c r="E6656" s="171">
        <v>-3.02702702702702E-2</v>
      </c>
    </row>
    <row r="6657" spans="2:5">
      <c r="B6657" t="s">
        <v>7226</v>
      </c>
      <c r="C6657">
        <v>1.6</v>
      </c>
      <c r="D6657">
        <f t="shared" si="106"/>
        <v>-0.58333333333333326</v>
      </c>
      <c r="E6657" s="171">
        <v>-3.0303030303030196E-2</v>
      </c>
    </row>
    <row r="6658" spans="2:5">
      <c r="B6658" t="s">
        <v>5749</v>
      </c>
      <c r="C6658">
        <v>3.84</v>
      </c>
      <c r="D6658">
        <f t="shared" si="106"/>
        <v>-0.97105818510702435</v>
      </c>
      <c r="E6658" s="171">
        <v>-3.0303030303030332E-2</v>
      </c>
    </row>
    <row r="6659" spans="2:5">
      <c r="B6659" t="s">
        <v>715</v>
      </c>
      <c r="C6659">
        <v>132.68</v>
      </c>
      <c r="D6659">
        <f t="shared" ref="D6659:D6722" si="107">(C6659-C6660)/C6660</f>
        <v>28.748878923766817</v>
      </c>
      <c r="E6659" s="171">
        <v>-3.0400467699503043E-2</v>
      </c>
    </row>
    <row r="6660" spans="2:5">
      <c r="B6660" t="s">
        <v>4373</v>
      </c>
      <c r="C6660">
        <v>4.46</v>
      </c>
      <c r="D6660">
        <f t="shared" si="107"/>
        <v>-0.5874190564292322</v>
      </c>
      <c r="E6660" s="171">
        <v>-3.0434782608695584E-2</v>
      </c>
    </row>
    <row r="6661" spans="2:5">
      <c r="B6661" t="s">
        <v>3227</v>
      </c>
      <c r="C6661">
        <v>10.81</v>
      </c>
      <c r="D6661">
        <f t="shared" si="107"/>
        <v>0.78973509933774844</v>
      </c>
      <c r="E6661" s="171">
        <v>-3.0493273542600882E-2</v>
      </c>
    </row>
    <row r="6662" spans="2:5">
      <c r="B6662" t="s">
        <v>5503</v>
      </c>
      <c r="C6662">
        <v>6.04</v>
      </c>
      <c r="D6662">
        <f t="shared" si="107"/>
        <v>-0.42366412213740462</v>
      </c>
      <c r="E6662" s="171">
        <v>-3.0497592295345165E-2</v>
      </c>
    </row>
    <row r="6663" spans="2:5">
      <c r="B6663" t="s">
        <v>3226</v>
      </c>
      <c r="C6663">
        <v>10.48</v>
      </c>
      <c r="D6663">
        <f t="shared" si="107"/>
        <v>3.7207207207207205</v>
      </c>
      <c r="E6663" s="171">
        <v>-3.0527289546716008E-2</v>
      </c>
    </row>
    <row r="6664" spans="2:5">
      <c r="B6664" t="s">
        <v>7590</v>
      </c>
      <c r="C6664">
        <v>2.2200000000000002</v>
      </c>
      <c r="D6664">
        <f t="shared" si="107"/>
        <v>-0.8107416879795396</v>
      </c>
      <c r="E6664" s="171">
        <v>-3.056768558951958E-2</v>
      </c>
    </row>
    <row r="6665" spans="2:5">
      <c r="B6665" t="s">
        <v>3142</v>
      </c>
      <c r="C6665">
        <v>11.73</v>
      </c>
      <c r="D6665">
        <f t="shared" si="107"/>
        <v>8.9136490250696462E-2</v>
      </c>
      <c r="E6665" s="171">
        <v>-3.0578512396694152E-2</v>
      </c>
    </row>
    <row r="6666" spans="2:5">
      <c r="B6666" t="s">
        <v>4841</v>
      </c>
      <c r="C6666">
        <v>10.77</v>
      </c>
      <c r="D6666">
        <f t="shared" si="107"/>
        <v>9.2936802973975718E-4</v>
      </c>
      <c r="E6666" s="171">
        <v>-3.0603060306030591E-2</v>
      </c>
    </row>
    <row r="6667" spans="2:5">
      <c r="B6667" t="s">
        <v>4289</v>
      </c>
      <c r="C6667">
        <v>10.76</v>
      </c>
      <c r="D6667">
        <f t="shared" si="107"/>
        <v>-0.78200972447325778</v>
      </c>
      <c r="E6667" s="171">
        <v>-3.063063063063062E-2</v>
      </c>
    </row>
    <row r="6668" spans="2:5">
      <c r="B6668" t="s">
        <v>1196</v>
      </c>
      <c r="C6668">
        <v>49.36</v>
      </c>
      <c r="D6668">
        <f t="shared" si="107"/>
        <v>9.4135021097046412</v>
      </c>
      <c r="E6668" s="171">
        <v>-3.0636292223095093E-2</v>
      </c>
    </row>
    <row r="6669" spans="2:5">
      <c r="B6669" t="s">
        <v>5562</v>
      </c>
      <c r="C6669">
        <v>4.74</v>
      </c>
      <c r="D6669">
        <f t="shared" si="107"/>
        <v>-0.42265529841656518</v>
      </c>
      <c r="E6669" s="171">
        <v>-3.0674846625766763E-2</v>
      </c>
    </row>
    <row r="6670" spans="2:5">
      <c r="B6670" t="s">
        <v>2764</v>
      </c>
      <c r="C6670">
        <v>8.2100000000000009</v>
      </c>
      <c r="D6670">
        <f t="shared" si="107"/>
        <v>2.7149321266968331</v>
      </c>
      <c r="E6670" s="171">
        <v>-3.0696576151121577E-2</v>
      </c>
    </row>
    <row r="6671" spans="2:5">
      <c r="B6671" t="s">
        <v>5911</v>
      </c>
      <c r="C6671">
        <v>2.21</v>
      </c>
      <c r="D6671">
        <f t="shared" si="107"/>
        <v>-0.22183098591549294</v>
      </c>
      <c r="E6671" s="171">
        <v>-3.0701754385964845E-2</v>
      </c>
    </row>
    <row r="6672" spans="2:5">
      <c r="B6672" t="s">
        <v>5785</v>
      </c>
      <c r="C6672">
        <v>2.84</v>
      </c>
      <c r="D6672">
        <f t="shared" si="107"/>
        <v>-0.83323546682325311</v>
      </c>
      <c r="E6672" s="171">
        <v>-3.0716723549488158E-2</v>
      </c>
    </row>
    <row r="6673" spans="2:5">
      <c r="B6673" t="s">
        <v>4088</v>
      </c>
      <c r="C6673">
        <v>17.03</v>
      </c>
      <c r="D6673">
        <f t="shared" si="107"/>
        <v>8.0105820105820111</v>
      </c>
      <c r="E6673" s="171">
        <v>-3.0734206033010764E-2</v>
      </c>
    </row>
    <row r="6674" spans="2:5">
      <c r="B6674" t="s">
        <v>6756</v>
      </c>
      <c r="C6674">
        <v>1.89</v>
      </c>
      <c r="D6674">
        <f t="shared" si="107"/>
        <v>0</v>
      </c>
      <c r="E6674" s="171">
        <v>-3.0769230769230799E-2</v>
      </c>
    </row>
    <row r="6675" spans="2:5">
      <c r="B6675" t="s">
        <v>7507</v>
      </c>
      <c r="C6675">
        <v>1.89</v>
      </c>
      <c r="D6675">
        <f t="shared" si="107"/>
        <v>-0.77738515901060079</v>
      </c>
      <c r="E6675" s="171">
        <v>-3.0769230769230799E-2</v>
      </c>
    </row>
    <row r="6676" spans="2:5">
      <c r="B6676" t="s">
        <v>2740</v>
      </c>
      <c r="C6676">
        <v>8.49</v>
      </c>
      <c r="D6676">
        <f t="shared" si="107"/>
        <v>-0.93666069829901522</v>
      </c>
      <c r="E6676" s="171">
        <v>-3.0821917808219131E-2</v>
      </c>
    </row>
    <row r="6677" spans="2:5">
      <c r="B6677" t="s">
        <v>442</v>
      </c>
      <c r="C6677">
        <v>134.04</v>
      </c>
      <c r="D6677">
        <f t="shared" si="107"/>
        <v>7.0601322910402891</v>
      </c>
      <c r="E6677" s="171">
        <v>-3.0872677319065941E-2</v>
      </c>
    </row>
    <row r="6678" spans="2:5">
      <c r="B6678" t="s">
        <v>3002</v>
      </c>
      <c r="C6678">
        <v>16.63</v>
      </c>
      <c r="D6678">
        <f t="shared" si="107"/>
        <v>0.76726886291179586</v>
      </c>
      <c r="E6678" s="171">
        <v>-3.088578088578095E-2</v>
      </c>
    </row>
    <row r="6679" spans="2:5">
      <c r="B6679" t="s">
        <v>2802</v>
      </c>
      <c r="C6679">
        <v>9.41</v>
      </c>
      <c r="D6679">
        <f t="shared" si="107"/>
        <v>-0.9262134399749079</v>
      </c>
      <c r="E6679" s="171">
        <v>-3.0895983522142192E-2</v>
      </c>
    </row>
    <row r="6680" spans="2:5">
      <c r="B6680" t="s">
        <v>702</v>
      </c>
      <c r="C6680">
        <v>127.53</v>
      </c>
      <c r="D6680">
        <f t="shared" si="107"/>
        <v>66.835106382978736</v>
      </c>
      <c r="E6680" s="171">
        <v>-3.0927051671732472E-2</v>
      </c>
    </row>
    <row r="6681" spans="2:5">
      <c r="B6681" t="s">
        <v>7518</v>
      </c>
      <c r="C6681">
        <v>1.88</v>
      </c>
      <c r="D6681">
        <f t="shared" si="107"/>
        <v>-0.95508838987099853</v>
      </c>
      <c r="E6681" s="171">
        <v>-3.0927835051546421E-2</v>
      </c>
    </row>
    <row r="6682" spans="2:5">
      <c r="B6682" t="s">
        <v>1101</v>
      </c>
      <c r="C6682">
        <v>41.86</v>
      </c>
      <c r="D6682">
        <f t="shared" si="107"/>
        <v>2.4367816091954024</v>
      </c>
      <c r="E6682" s="171">
        <v>-3.1018518518518595E-2</v>
      </c>
    </row>
    <row r="6683" spans="2:5">
      <c r="B6683" t="s">
        <v>4281</v>
      </c>
      <c r="C6683">
        <v>12.18</v>
      </c>
      <c r="D6683">
        <f t="shared" si="107"/>
        <v>1.7871853546910754</v>
      </c>
      <c r="E6683" s="171">
        <v>-3.10262529832936E-2</v>
      </c>
    </row>
    <row r="6684" spans="2:5">
      <c r="B6684" t="s">
        <v>4434</v>
      </c>
      <c r="C6684">
        <v>4.37</v>
      </c>
      <c r="D6684">
        <f t="shared" si="107"/>
        <v>-0.80816505706760311</v>
      </c>
      <c r="E6684" s="171">
        <v>-3.1042128603104142E-2</v>
      </c>
    </row>
    <row r="6685" spans="2:5">
      <c r="B6685" t="s">
        <v>2105</v>
      </c>
      <c r="C6685">
        <v>22.78</v>
      </c>
      <c r="D6685">
        <f t="shared" si="107"/>
        <v>11.181818181818182</v>
      </c>
      <c r="E6685" s="171">
        <v>-3.1050616758826047E-2</v>
      </c>
    </row>
    <row r="6686" spans="2:5">
      <c r="B6686" t="s">
        <v>6340</v>
      </c>
      <c r="C6686">
        <v>1.87</v>
      </c>
      <c r="D6686">
        <f t="shared" si="107"/>
        <v>-0.14220183486238533</v>
      </c>
      <c r="E6686" s="171">
        <v>-3.1088082901554317E-2</v>
      </c>
    </row>
    <row r="6687" spans="2:5">
      <c r="B6687" t="s">
        <v>7284</v>
      </c>
      <c r="C6687">
        <v>2.1800000000000002</v>
      </c>
      <c r="D6687">
        <f t="shared" si="107"/>
        <v>0</v>
      </c>
      <c r="E6687" s="171">
        <v>-3.1111111111111041E-2</v>
      </c>
    </row>
    <row r="6688" spans="2:5">
      <c r="B6688" t="s">
        <v>7470</v>
      </c>
      <c r="C6688">
        <v>2.1800000000000002</v>
      </c>
      <c r="D6688">
        <f t="shared" si="107"/>
        <v>-0.88106928532460449</v>
      </c>
      <c r="E6688" s="171">
        <v>-3.1111111111111041E-2</v>
      </c>
    </row>
    <row r="6689" spans="2:5">
      <c r="B6689" t="s">
        <v>1920</v>
      </c>
      <c r="C6689">
        <v>18.329999999999998</v>
      </c>
      <c r="D6689">
        <f t="shared" si="107"/>
        <v>0.90342679127725822</v>
      </c>
      <c r="E6689" s="171">
        <v>-3.1183932346723221E-2</v>
      </c>
    </row>
    <row r="6690" spans="2:5">
      <c r="B6690" t="s">
        <v>5351</v>
      </c>
      <c r="C6690">
        <v>9.6300000000000008</v>
      </c>
      <c r="D6690">
        <f t="shared" si="107"/>
        <v>0.93762575452716324</v>
      </c>
      <c r="E6690" s="171">
        <v>-3.1187122736418382E-2</v>
      </c>
    </row>
    <row r="6691" spans="2:5">
      <c r="B6691" t="s">
        <v>5719</v>
      </c>
      <c r="C6691">
        <v>4.97</v>
      </c>
      <c r="D6691">
        <f t="shared" si="107"/>
        <v>-0.91383495145631066</v>
      </c>
      <c r="E6691" s="171">
        <v>-3.1189083820662798E-2</v>
      </c>
    </row>
    <row r="6692" spans="2:5">
      <c r="B6692" t="s">
        <v>1262</v>
      </c>
      <c r="C6692">
        <v>57.68</v>
      </c>
      <c r="D6692">
        <f t="shared" si="107"/>
        <v>45.516129032258064</v>
      </c>
      <c r="E6692" s="171">
        <v>-3.123950285522337E-2</v>
      </c>
    </row>
    <row r="6693" spans="2:5">
      <c r="B6693" t="s">
        <v>6304</v>
      </c>
      <c r="C6693">
        <v>1.24</v>
      </c>
      <c r="D6693">
        <f t="shared" si="107"/>
        <v>-0.20000000000000004</v>
      </c>
      <c r="E6693" s="171">
        <v>-3.1250000000000028E-2</v>
      </c>
    </row>
    <row r="6694" spans="2:5">
      <c r="B6694" t="s">
        <v>7217</v>
      </c>
      <c r="C6694">
        <v>1.55</v>
      </c>
      <c r="D6694">
        <f t="shared" si="107"/>
        <v>-0.37246963562753038</v>
      </c>
      <c r="E6694" s="171">
        <v>-3.1250000000000028E-2</v>
      </c>
    </row>
    <row r="6695" spans="2:5">
      <c r="B6695" t="s">
        <v>7350</v>
      </c>
      <c r="C6695">
        <v>2.4700000000000002</v>
      </c>
      <c r="D6695">
        <f t="shared" si="107"/>
        <v>-0.77767776777677766</v>
      </c>
      <c r="E6695" s="171">
        <v>-3.1372549019607697E-2</v>
      </c>
    </row>
    <row r="6696" spans="2:5">
      <c r="B6696" t="s">
        <v>4837</v>
      </c>
      <c r="C6696">
        <v>11.11</v>
      </c>
      <c r="D6696">
        <f t="shared" si="107"/>
        <v>1.0018018018018018</v>
      </c>
      <c r="E6696" s="171">
        <v>-3.1386224934612135E-2</v>
      </c>
    </row>
    <row r="6697" spans="2:5">
      <c r="B6697" t="s">
        <v>4402</v>
      </c>
      <c r="C6697">
        <v>5.55</v>
      </c>
      <c r="D6697">
        <f t="shared" si="107"/>
        <v>2.6038961038961035</v>
      </c>
      <c r="E6697" s="171">
        <v>-3.1413612565445129E-2</v>
      </c>
    </row>
    <row r="6698" spans="2:5">
      <c r="B6698" t="s">
        <v>6639</v>
      </c>
      <c r="C6698">
        <v>1.54</v>
      </c>
      <c r="D6698">
        <f t="shared" si="107"/>
        <v>0.25203252032520329</v>
      </c>
      <c r="E6698" s="171">
        <v>-3.1446540880503172E-2</v>
      </c>
    </row>
    <row r="6699" spans="2:5">
      <c r="B6699" t="s">
        <v>7085</v>
      </c>
      <c r="C6699">
        <v>1.23</v>
      </c>
      <c r="D6699">
        <f t="shared" si="107"/>
        <v>-0.89182058047493395</v>
      </c>
      <c r="E6699" s="171">
        <v>-3.1496062992126012E-2</v>
      </c>
    </row>
    <row r="6700" spans="2:5">
      <c r="B6700" t="s">
        <v>3390</v>
      </c>
      <c r="C6700">
        <v>11.37</v>
      </c>
      <c r="D6700">
        <f t="shared" si="107"/>
        <v>-0.39327641408751335</v>
      </c>
      <c r="E6700" s="171">
        <v>-3.1516183986371467E-2</v>
      </c>
    </row>
    <row r="6701" spans="2:5">
      <c r="B6701" t="s">
        <v>3937</v>
      </c>
      <c r="C6701">
        <v>18.739999999999998</v>
      </c>
      <c r="D6701">
        <f t="shared" si="107"/>
        <v>1.4432855280312906</v>
      </c>
      <c r="E6701" s="171">
        <v>-3.1524547803617721E-2</v>
      </c>
    </row>
    <row r="6702" spans="2:5">
      <c r="B6702" t="s">
        <v>2663</v>
      </c>
      <c r="C6702">
        <v>7.67</v>
      </c>
      <c r="D6702">
        <f t="shared" si="107"/>
        <v>3.168478260869565</v>
      </c>
      <c r="E6702" s="171">
        <v>-3.1565656565656568E-2</v>
      </c>
    </row>
    <row r="6703" spans="2:5">
      <c r="B6703" t="s">
        <v>6044</v>
      </c>
      <c r="C6703">
        <v>1.84</v>
      </c>
      <c r="D6703">
        <f t="shared" si="107"/>
        <v>-0.91540229885057467</v>
      </c>
      <c r="E6703" s="171">
        <v>-3.1578947368420963E-2</v>
      </c>
    </row>
    <row r="6704" spans="2:5">
      <c r="B6704" t="s">
        <v>2002</v>
      </c>
      <c r="C6704">
        <v>21.75</v>
      </c>
      <c r="D6704">
        <f t="shared" si="107"/>
        <v>13.215686274509803</v>
      </c>
      <c r="E6704" s="171">
        <v>-3.1611754229741801E-2</v>
      </c>
    </row>
    <row r="6705" spans="2:5">
      <c r="B6705" t="s">
        <v>6563</v>
      </c>
      <c r="C6705">
        <v>1.53</v>
      </c>
      <c r="D6705">
        <f t="shared" si="107"/>
        <v>0</v>
      </c>
      <c r="E6705" s="171">
        <v>-3.1645569620253194E-2</v>
      </c>
    </row>
    <row r="6706" spans="2:5">
      <c r="B6706" t="s">
        <v>7090</v>
      </c>
      <c r="C6706">
        <v>1.53</v>
      </c>
      <c r="D6706">
        <f t="shared" si="107"/>
        <v>-0.68711656441717783</v>
      </c>
      <c r="E6706" s="171">
        <v>-3.1645569620253194E-2</v>
      </c>
    </row>
    <row r="6707" spans="2:5">
      <c r="B6707" t="s">
        <v>4445</v>
      </c>
      <c r="C6707">
        <v>4.8899999999999997</v>
      </c>
      <c r="D6707">
        <f t="shared" si="107"/>
        <v>-0.7804220925011226</v>
      </c>
      <c r="E6707" s="171">
        <v>-3.1683168316831711E-2</v>
      </c>
    </row>
    <row r="6708" spans="2:5">
      <c r="B6708" t="s">
        <v>4581</v>
      </c>
      <c r="C6708">
        <v>22.27</v>
      </c>
      <c r="D6708">
        <f t="shared" si="107"/>
        <v>17.254098360655739</v>
      </c>
      <c r="E6708" s="171">
        <v>-3.1739130434782624E-2</v>
      </c>
    </row>
    <row r="6709" spans="2:5">
      <c r="B6709" t="s">
        <v>6196</v>
      </c>
      <c r="C6709">
        <v>1.22</v>
      </c>
      <c r="D6709">
        <f t="shared" si="107"/>
        <v>-0.92436453812771224</v>
      </c>
      <c r="E6709" s="171">
        <v>-3.1746031746031772E-2</v>
      </c>
    </row>
    <row r="6710" spans="2:5">
      <c r="B6710" t="s">
        <v>2968</v>
      </c>
      <c r="C6710">
        <v>16.13</v>
      </c>
      <c r="D6710">
        <f t="shared" si="107"/>
        <v>0.47440585009140768</v>
      </c>
      <c r="E6710" s="171">
        <v>-3.1812725090036083E-2</v>
      </c>
    </row>
    <row r="6711" spans="2:5">
      <c r="B6711" t="s">
        <v>1655</v>
      </c>
      <c r="C6711">
        <v>10.94</v>
      </c>
      <c r="D6711">
        <f t="shared" si="107"/>
        <v>0.38481012658227837</v>
      </c>
      <c r="E6711" s="171">
        <v>-3.1858407079646121E-2</v>
      </c>
    </row>
    <row r="6712" spans="2:5">
      <c r="B6712" t="s">
        <v>2670</v>
      </c>
      <c r="C6712">
        <v>7.9</v>
      </c>
      <c r="D6712">
        <f t="shared" si="107"/>
        <v>-0.55865921787709494</v>
      </c>
      <c r="E6712" s="171">
        <v>-3.1862745098039186E-2</v>
      </c>
    </row>
    <row r="6713" spans="2:5">
      <c r="B6713" t="s">
        <v>1937</v>
      </c>
      <c r="C6713">
        <v>17.899999999999999</v>
      </c>
      <c r="D6713">
        <f t="shared" si="107"/>
        <v>2.2904411764705874</v>
      </c>
      <c r="E6713" s="171">
        <v>-3.1909140075716595E-2</v>
      </c>
    </row>
    <row r="6714" spans="2:5">
      <c r="B6714" t="s">
        <v>4447</v>
      </c>
      <c r="C6714">
        <v>5.44</v>
      </c>
      <c r="D6714">
        <f t="shared" si="107"/>
        <v>2.6026490066225167</v>
      </c>
      <c r="E6714" s="171">
        <v>-3.2028469750889625E-2</v>
      </c>
    </row>
    <row r="6715" spans="2:5">
      <c r="B6715" t="s">
        <v>6607</v>
      </c>
      <c r="C6715">
        <v>1.51</v>
      </c>
      <c r="D6715">
        <f t="shared" si="107"/>
        <v>-0.92634146341463408</v>
      </c>
      <c r="E6715" s="171">
        <v>-3.2051282051282076E-2</v>
      </c>
    </row>
    <row r="6716" spans="2:5">
      <c r="B6716" t="s">
        <v>3917</v>
      </c>
      <c r="C6716">
        <v>20.5</v>
      </c>
      <c r="D6716">
        <f t="shared" si="107"/>
        <v>8.7156398104265413</v>
      </c>
      <c r="E6716" s="171">
        <v>-3.2105760151085919E-2</v>
      </c>
    </row>
    <row r="6717" spans="2:5">
      <c r="B6717" t="s">
        <v>7743</v>
      </c>
      <c r="C6717">
        <v>2.11</v>
      </c>
      <c r="D6717">
        <f t="shared" si="107"/>
        <v>-0.90409090909090917</v>
      </c>
      <c r="E6717" s="171">
        <v>-3.2110091743119393E-2</v>
      </c>
    </row>
    <row r="6718" spans="2:5">
      <c r="B6718" t="s">
        <v>2139</v>
      </c>
      <c r="C6718">
        <v>22</v>
      </c>
      <c r="D6718">
        <f t="shared" si="107"/>
        <v>8.1286307053941904</v>
      </c>
      <c r="E6718" s="171">
        <v>-3.2116146062472518E-2</v>
      </c>
    </row>
    <row r="6719" spans="2:5">
      <c r="B6719" t="s">
        <v>7472</v>
      </c>
      <c r="C6719">
        <v>2.41</v>
      </c>
      <c r="D6719">
        <f t="shared" si="107"/>
        <v>-0.86422535211267604</v>
      </c>
      <c r="E6719" s="171">
        <v>-3.2128514056224924E-2</v>
      </c>
    </row>
    <row r="6720" spans="2:5">
      <c r="B6720" t="s">
        <v>4086</v>
      </c>
      <c r="C6720">
        <v>17.75</v>
      </c>
      <c r="D6720">
        <f t="shared" si="107"/>
        <v>1.1080760095011877</v>
      </c>
      <c r="E6720" s="171">
        <v>-3.2170119956379493E-2</v>
      </c>
    </row>
    <row r="6721" spans="2:5">
      <c r="B6721" t="s">
        <v>2683</v>
      </c>
      <c r="C6721">
        <v>8.42</v>
      </c>
      <c r="D6721">
        <f t="shared" si="107"/>
        <v>0</v>
      </c>
      <c r="E6721" s="171">
        <v>-3.2183908045976942E-2</v>
      </c>
    </row>
    <row r="6722" spans="2:5">
      <c r="B6722" t="s">
        <v>2732</v>
      </c>
      <c r="C6722">
        <v>8.42</v>
      </c>
      <c r="D6722">
        <f t="shared" si="107"/>
        <v>-0.51720183486238536</v>
      </c>
      <c r="E6722" s="171">
        <v>-3.2183908045976942E-2</v>
      </c>
    </row>
    <row r="6723" spans="2:5">
      <c r="B6723" t="s">
        <v>3015</v>
      </c>
      <c r="C6723">
        <v>17.440000000000001</v>
      </c>
      <c r="D6723">
        <f t="shared" ref="D6723:D6786" si="108">(C6723-C6724)/C6724</f>
        <v>-9.2139510671525218E-2</v>
      </c>
      <c r="E6723" s="171">
        <v>-3.2186459489456067E-2</v>
      </c>
    </row>
    <row r="6724" spans="2:5">
      <c r="B6724" t="s">
        <v>3896</v>
      </c>
      <c r="C6724">
        <v>19.21</v>
      </c>
      <c r="D6724">
        <f t="shared" si="108"/>
        <v>9.6722222222222225</v>
      </c>
      <c r="E6724" s="171">
        <v>-3.224181360201514E-2</v>
      </c>
    </row>
    <row r="6725" spans="2:5">
      <c r="B6725" t="s">
        <v>6776</v>
      </c>
      <c r="C6725">
        <v>1.8</v>
      </c>
      <c r="D6725">
        <f t="shared" si="108"/>
        <v>-0.94053518334985131</v>
      </c>
      <c r="E6725" s="171">
        <v>-3.2258064516129059E-2</v>
      </c>
    </row>
    <row r="6726" spans="2:5">
      <c r="B6726" t="s">
        <v>1414</v>
      </c>
      <c r="C6726">
        <v>30.27</v>
      </c>
      <c r="D6726">
        <f t="shared" si="108"/>
        <v>0.36782647989154998</v>
      </c>
      <c r="E6726" s="171">
        <v>-3.2289002557544806E-2</v>
      </c>
    </row>
    <row r="6727" spans="2:5">
      <c r="B6727" t="s">
        <v>4613</v>
      </c>
      <c r="C6727">
        <v>22.13</v>
      </c>
      <c r="D6727">
        <f t="shared" si="108"/>
        <v>0.54323570432357038</v>
      </c>
      <c r="E6727" s="171">
        <v>-3.2356799300393611E-2</v>
      </c>
    </row>
    <row r="6728" spans="2:5">
      <c r="B6728" t="s">
        <v>2952</v>
      </c>
      <c r="C6728">
        <v>14.34</v>
      </c>
      <c r="D6728">
        <f t="shared" si="108"/>
        <v>0.29891304347826098</v>
      </c>
      <c r="E6728" s="171">
        <v>-3.2388663967611364E-2</v>
      </c>
    </row>
    <row r="6729" spans="2:5">
      <c r="B6729" t="s">
        <v>1614</v>
      </c>
      <c r="C6729">
        <v>11.04</v>
      </c>
      <c r="D6729">
        <f t="shared" si="108"/>
        <v>-5.0730868443680271E-2</v>
      </c>
      <c r="E6729" s="171">
        <v>-3.2427695004382209E-2</v>
      </c>
    </row>
    <row r="6730" spans="2:5">
      <c r="B6730" t="s">
        <v>3161</v>
      </c>
      <c r="C6730">
        <v>11.63</v>
      </c>
      <c r="D6730">
        <f t="shared" si="108"/>
        <v>0.77286585365853677</v>
      </c>
      <c r="E6730" s="171">
        <v>-3.2445923460898404E-2</v>
      </c>
    </row>
    <row r="6731" spans="2:5">
      <c r="B6731" t="s">
        <v>5654</v>
      </c>
      <c r="C6731">
        <v>6.56</v>
      </c>
      <c r="D6731">
        <f t="shared" si="108"/>
        <v>-0.48669796557120504</v>
      </c>
      <c r="E6731" s="171">
        <v>-3.2448377581121034E-2</v>
      </c>
    </row>
    <row r="6732" spans="2:5">
      <c r="B6732" t="s">
        <v>3692</v>
      </c>
      <c r="C6732">
        <v>12.78</v>
      </c>
      <c r="D6732">
        <f t="shared" si="108"/>
        <v>-0.30618892508143331</v>
      </c>
      <c r="E6732" s="171">
        <v>-3.2551097653293073E-2</v>
      </c>
    </row>
    <row r="6733" spans="2:5">
      <c r="B6733" t="s">
        <v>3032</v>
      </c>
      <c r="C6733">
        <v>18.420000000000002</v>
      </c>
      <c r="D6733">
        <f t="shared" si="108"/>
        <v>0.29172510518934097</v>
      </c>
      <c r="E6733" s="171">
        <v>-3.2563025210083904E-2</v>
      </c>
    </row>
    <row r="6734" spans="2:5">
      <c r="B6734" t="s">
        <v>3632</v>
      </c>
      <c r="C6734">
        <v>14.26</v>
      </c>
      <c r="D6734">
        <f t="shared" si="108"/>
        <v>-5.874587458745878E-2</v>
      </c>
      <c r="E6734" s="171">
        <v>-3.2564450474898261E-2</v>
      </c>
    </row>
    <row r="6735" spans="2:5">
      <c r="B6735" t="s">
        <v>3643</v>
      </c>
      <c r="C6735">
        <v>15.15</v>
      </c>
      <c r="D6735">
        <f t="shared" si="108"/>
        <v>-0.71170313986679357</v>
      </c>
      <c r="E6735" s="171">
        <v>-3.2567049808429102E-2</v>
      </c>
    </row>
    <row r="6736" spans="2:5">
      <c r="B6736" t="s">
        <v>1244</v>
      </c>
      <c r="C6736">
        <v>52.55</v>
      </c>
      <c r="D6736">
        <f t="shared" si="108"/>
        <v>4.5315789473684207</v>
      </c>
      <c r="E6736" s="171">
        <v>-3.2584683357879292E-2</v>
      </c>
    </row>
    <row r="6737" spans="2:5">
      <c r="B6737" t="s">
        <v>3327</v>
      </c>
      <c r="C6737">
        <v>9.5</v>
      </c>
      <c r="D6737">
        <f t="shared" si="108"/>
        <v>4.3370786516853927</v>
      </c>
      <c r="E6737" s="171">
        <v>-3.2586558044806542E-2</v>
      </c>
    </row>
    <row r="6738" spans="2:5">
      <c r="B6738" t="s">
        <v>6715</v>
      </c>
      <c r="C6738">
        <v>1.78</v>
      </c>
      <c r="D6738">
        <f t="shared" si="108"/>
        <v>-0.88449059052563272</v>
      </c>
      <c r="E6738" s="171">
        <v>-3.260869565217394E-2</v>
      </c>
    </row>
    <row r="6739" spans="2:5">
      <c r="B6739" t="s">
        <v>4010</v>
      </c>
      <c r="C6739">
        <v>15.41</v>
      </c>
      <c r="D6739">
        <f t="shared" si="108"/>
        <v>0.26831275720164605</v>
      </c>
      <c r="E6739" s="171">
        <v>-3.2642812303829226E-2</v>
      </c>
    </row>
    <row r="6740" spans="2:5">
      <c r="B6740" t="s">
        <v>5023</v>
      </c>
      <c r="C6740">
        <v>12.15</v>
      </c>
      <c r="D6740">
        <f t="shared" si="108"/>
        <v>-0.29237041351193949</v>
      </c>
      <c r="E6740" s="171">
        <v>-3.2643312101910835E-2</v>
      </c>
    </row>
    <row r="6741" spans="2:5">
      <c r="B6741" t="s">
        <v>4517</v>
      </c>
      <c r="C6741">
        <v>17.170000000000002</v>
      </c>
      <c r="D6741">
        <f t="shared" si="108"/>
        <v>10.601351351351353</v>
      </c>
      <c r="E6741" s="171">
        <v>-3.2676056338028073E-2</v>
      </c>
    </row>
    <row r="6742" spans="2:5">
      <c r="B6742" t="s">
        <v>7110</v>
      </c>
      <c r="C6742">
        <v>1.48</v>
      </c>
      <c r="D6742">
        <f t="shared" si="108"/>
        <v>-0.28502415458937191</v>
      </c>
      <c r="E6742" s="171">
        <v>-3.2679738562091533E-2</v>
      </c>
    </row>
    <row r="6743" spans="2:5">
      <c r="B6743" t="s">
        <v>6406</v>
      </c>
      <c r="C6743">
        <v>2.0699999999999998</v>
      </c>
      <c r="D6743">
        <f t="shared" si="108"/>
        <v>-0.53273137697516926</v>
      </c>
      <c r="E6743" s="171">
        <v>-3.2710280373831904E-2</v>
      </c>
    </row>
    <row r="6744" spans="2:5">
      <c r="B6744" t="s">
        <v>4439</v>
      </c>
      <c r="C6744">
        <v>4.43</v>
      </c>
      <c r="D6744">
        <f t="shared" si="108"/>
        <v>-0.51584699453551919</v>
      </c>
      <c r="E6744" s="171">
        <v>-3.2751091703056845E-2</v>
      </c>
    </row>
    <row r="6745" spans="2:5">
      <c r="B6745" t="s">
        <v>3320</v>
      </c>
      <c r="C6745">
        <v>9.15</v>
      </c>
      <c r="D6745">
        <f t="shared" si="108"/>
        <v>-0.58559782608695643</v>
      </c>
      <c r="E6745" s="171">
        <v>-3.2769556025370031E-2</v>
      </c>
    </row>
    <row r="6746" spans="2:5">
      <c r="B6746" t="s">
        <v>1980</v>
      </c>
      <c r="C6746">
        <v>22.08</v>
      </c>
      <c r="D6746">
        <f t="shared" si="108"/>
        <v>9.7184466019417464</v>
      </c>
      <c r="E6746" s="171">
        <v>-3.2851511169513799E-2</v>
      </c>
    </row>
    <row r="6747" spans="2:5">
      <c r="B6747" t="s">
        <v>7390</v>
      </c>
      <c r="C6747">
        <v>2.06</v>
      </c>
      <c r="D6747">
        <f t="shared" si="108"/>
        <v>-0.9124893797790995</v>
      </c>
      <c r="E6747" s="171">
        <v>-3.2863849765258142E-2</v>
      </c>
    </row>
    <row r="6748" spans="2:5">
      <c r="B6748" t="s">
        <v>4546</v>
      </c>
      <c r="C6748">
        <v>23.54</v>
      </c>
      <c r="D6748">
        <f t="shared" si="108"/>
        <v>3.2110912343470481</v>
      </c>
      <c r="E6748" s="171">
        <v>-3.2867707477403481E-2</v>
      </c>
    </row>
    <row r="6749" spans="2:5">
      <c r="B6749" t="s">
        <v>4388</v>
      </c>
      <c r="C6749">
        <v>5.59</v>
      </c>
      <c r="D6749">
        <f t="shared" si="108"/>
        <v>-0.56800618238021638</v>
      </c>
      <c r="E6749" s="171">
        <v>-3.2871972318339167E-2</v>
      </c>
    </row>
    <row r="6750" spans="2:5">
      <c r="B6750" t="s">
        <v>4253</v>
      </c>
      <c r="C6750">
        <v>12.94</v>
      </c>
      <c r="D6750">
        <f t="shared" si="108"/>
        <v>0.51877934272300474</v>
      </c>
      <c r="E6750" s="171">
        <v>-3.2884902840059883E-2</v>
      </c>
    </row>
    <row r="6751" spans="2:5">
      <c r="B6751" t="s">
        <v>2780</v>
      </c>
      <c r="C6751">
        <v>8.52</v>
      </c>
      <c r="D6751">
        <f t="shared" si="108"/>
        <v>-0.36935603256846783</v>
      </c>
      <c r="E6751" s="171">
        <v>-3.2917139614075018E-2</v>
      </c>
    </row>
    <row r="6752" spans="2:5">
      <c r="B6752" t="s">
        <v>3590</v>
      </c>
      <c r="C6752">
        <v>13.51</v>
      </c>
      <c r="D6752">
        <f t="shared" si="108"/>
        <v>1.5587121212121213</v>
      </c>
      <c r="E6752" s="171">
        <v>-3.2927702219040858E-2</v>
      </c>
    </row>
    <row r="6753" spans="2:5">
      <c r="B6753" t="s">
        <v>5686</v>
      </c>
      <c r="C6753">
        <v>5.28</v>
      </c>
      <c r="D6753">
        <f t="shared" si="108"/>
        <v>2.0000000000000004</v>
      </c>
      <c r="E6753" s="171">
        <v>-3.2967032967032912E-2</v>
      </c>
    </row>
    <row r="6754" spans="2:5">
      <c r="B6754" t="s">
        <v>6362</v>
      </c>
      <c r="C6754">
        <v>1.76</v>
      </c>
      <c r="D6754">
        <f t="shared" si="108"/>
        <v>0</v>
      </c>
      <c r="E6754" s="171">
        <v>-3.2967032967032996E-2</v>
      </c>
    </row>
    <row r="6755" spans="2:5">
      <c r="B6755" t="s">
        <v>6371</v>
      </c>
      <c r="C6755">
        <v>1.76</v>
      </c>
      <c r="D6755">
        <f t="shared" si="108"/>
        <v>-0.86031746031746037</v>
      </c>
      <c r="E6755" s="171">
        <v>-3.2967032967032996E-2</v>
      </c>
    </row>
    <row r="6756" spans="2:5">
      <c r="B6756" t="s">
        <v>1601</v>
      </c>
      <c r="C6756">
        <v>12.6</v>
      </c>
      <c r="D6756">
        <f t="shared" si="108"/>
        <v>-0.39393939393939392</v>
      </c>
      <c r="E6756" s="171">
        <v>-3.3000767459708348E-2</v>
      </c>
    </row>
    <row r="6757" spans="2:5">
      <c r="B6757" t="s">
        <v>4631</v>
      </c>
      <c r="C6757">
        <v>20.79</v>
      </c>
      <c r="D6757">
        <f t="shared" si="108"/>
        <v>0.6513105639396346</v>
      </c>
      <c r="E6757" s="171">
        <v>-3.3023255813953531E-2</v>
      </c>
    </row>
    <row r="6758" spans="2:5">
      <c r="B6758" t="s">
        <v>2856</v>
      </c>
      <c r="C6758">
        <v>12.59</v>
      </c>
      <c r="D6758">
        <f t="shared" si="108"/>
        <v>0.34796573875803</v>
      </c>
      <c r="E6758" s="171">
        <v>-3.3026113671274941E-2</v>
      </c>
    </row>
    <row r="6759" spans="2:5">
      <c r="B6759" t="s">
        <v>4860</v>
      </c>
      <c r="C6759">
        <v>9.34</v>
      </c>
      <c r="D6759">
        <f t="shared" si="108"/>
        <v>0.14320685434516522</v>
      </c>
      <c r="E6759" s="171">
        <v>-3.3126293995859243E-2</v>
      </c>
    </row>
    <row r="6760" spans="2:5">
      <c r="B6760" t="s">
        <v>5334</v>
      </c>
      <c r="C6760">
        <v>8.17</v>
      </c>
      <c r="D6760">
        <f t="shared" si="108"/>
        <v>-0.62158406669754518</v>
      </c>
      <c r="E6760" s="171">
        <v>-3.3136094674556138E-2</v>
      </c>
    </row>
    <row r="6761" spans="2:5">
      <c r="B6761" t="s">
        <v>2136</v>
      </c>
      <c r="C6761">
        <v>21.59</v>
      </c>
      <c r="D6761">
        <f t="shared" si="108"/>
        <v>11.337142857142856</v>
      </c>
      <c r="E6761" s="171">
        <v>-3.3139274518584796E-2</v>
      </c>
    </row>
    <row r="6762" spans="2:5">
      <c r="B6762" t="s">
        <v>6780</v>
      </c>
      <c r="C6762">
        <v>1.75</v>
      </c>
      <c r="D6762">
        <f t="shared" si="108"/>
        <v>-0.98245086241476132</v>
      </c>
      <c r="E6762" s="171">
        <v>-3.3149171270718258E-2</v>
      </c>
    </row>
    <row r="6763" spans="2:5">
      <c r="B6763" t="s">
        <v>911</v>
      </c>
      <c r="C6763">
        <v>99.72</v>
      </c>
      <c r="D6763">
        <f t="shared" si="108"/>
        <v>-9.9285146942017476E-3</v>
      </c>
      <c r="E6763" s="171">
        <v>-3.3158813263525322E-2</v>
      </c>
    </row>
    <row r="6764" spans="2:5">
      <c r="B6764" t="s">
        <v>923</v>
      </c>
      <c r="C6764">
        <v>100.72</v>
      </c>
      <c r="D6764">
        <f t="shared" si="108"/>
        <v>4.2431025507548146</v>
      </c>
      <c r="E6764" s="171">
        <v>-3.3211748896141369E-2</v>
      </c>
    </row>
    <row r="6765" spans="2:5">
      <c r="B6765" t="s">
        <v>4598</v>
      </c>
      <c r="C6765">
        <v>19.21</v>
      </c>
      <c r="D6765">
        <f t="shared" si="108"/>
        <v>0.32118294360385158</v>
      </c>
      <c r="E6765" s="171">
        <v>-3.3215903371917467E-2</v>
      </c>
    </row>
    <row r="6766" spans="2:5">
      <c r="B6766" t="s">
        <v>3610</v>
      </c>
      <c r="C6766">
        <v>14.54</v>
      </c>
      <c r="D6766">
        <f t="shared" si="108"/>
        <v>-0.69511427972321238</v>
      </c>
      <c r="E6766" s="171">
        <v>-3.3244680851063829E-2</v>
      </c>
    </row>
    <row r="6767" spans="2:5">
      <c r="B6767" t="s">
        <v>1204</v>
      </c>
      <c r="C6767">
        <v>47.69</v>
      </c>
      <c r="D6767">
        <f t="shared" si="108"/>
        <v>1.5681206246634354</v>
      </c>
      <c r="E6767" s="171">
        <v>-3.3245489560105423E-2</v>
      </c>
    </row>
    <row r="6768" spans="2:5">
      <c r="B6768" t="s">
        <v>3895</v>
      </c>
      <c r="C6768">
        <v>18.57</v>
      </c>
      <c r="D6768">
        <f t="shared" si="108"/>
        <v>0</v>
      </c>
      <c r="E6768" s="171">
        <v>-3.3315981259760569E-2</v>
      </c>
    </row>
    <row r="6769" spans="2:5">
      <c r="B6769" t="s">
        <v>4597</v>
      </c>
      <c r="C6769">
        <v>18.57</v>
      </c>
      <c r="D6769">
        <f t="shared" si="108"/>
        <v>11.806896551724138</v>
      </c>
      <c r="E6769" s="171">
        <v>-3.3315981259760569E-2</v>
      </c>
    </row>
    <row r="6770" spans="2:5">
      <c r="B6770" t="s">
        <v>6144</v>
      </c>
      <c r="C6770">
        <v>1.45</v>
      </c>
      <c r="D6770">
        <f t="shared" si="108"/>
        <v>-0.16666666666666669</v>
      </c>
      <c r="E6770" s="171">
        <v>-3.3333333333333361E-2</v>
      </c>
    </row>
    <row r="6771" spans="2:5">
      <c r="B6771" t="s">
        <v>6814</v>
      </c>
      <c r="C6771">
        <v>1.74</v>
      </c>
      <c r="D6771">
        <f t="shared" si="108"/>
        <v>0.50000000000000011</v>
      </c>
      <c r="E6771" s="171">
        <v>-3.3333333333333361E-2</v>
      </c>
    </row>
    <row r="6772" spans="2:5">
      <c r="B6772" t="s">
        <v>6883</v>
      </c>
      <c r="C6772">
        <v>1.1599999999999999</v>
      </c>
      <c r="D6772">
        <f t="shared" si="108"/>
        <v>-0.55555555555555558</v>
      </c>
      <c r="E6772" s="171">
        <v>-3.3333333333333368E-2</v>
      </c>
    </row>
    <row r="6773" spans="2:5">
      <c r="B6773" t="s">
        <v>7360</v>
      </c>
      <c r="C6773">
        <v>2.61</v>
      </c>
      <c r="D6773">
        <f t="shared" si="108"/>
        <v>-0.83301343570057584</v>
      </c>
      <c r="E6773" s="171">
        <v>-3.3333333333333444E-2</v>
      </c>
    </row>
    <row r="6774" spans="2:5">
      <c r="B6774" t="s">
        <v>4080</v>
      </c>
      <c r="C6774">
        <v>15.63</v>
      </c>
      <c r="D6774">
        <f t="shared" si="108"/>
        <v>0.2297403619197482</v>
      </c>
      <c r="E6774" s="171">
        <v>-3.3395176252319164E-2</v>
      </c>
    </row>
    <row r="6775" spans="2:5">
      <c r="B6775" t="s">
        <v>3463</v>
      </c>
      <c r="C6775">
        <v>12.71</v>
      </c>
      <c r="D6775">
        <f t="shared" si="108"/>
        <v>5.2920792079207928</v>
      </c>
      <c r="E6775" s="171">
        <v>-3.3460076045627341E-2</v>
      </c>
    </row>
    <row r="6776" spans="2:5">
      <c r="B6776" t="s">
        <v>6416</v>
      </c>
      <c r="C6776">
        <v>2.02</v>
      </c>
      <c r="D6776">
        <f t="shared" si="108"/>
        <v>0</v>
      </c>
      <c r="E6776" s="171">
        <v>-3.3492822966507102E-2</v>
      </c>
    </row>
    <row r="6777" spans="2:5">
      <c r="B6777" t="s">
        <v>7555</v>
      </c>
      <c r="C6777">
        <v>2.02</v>
      </c>
      <c r="D6777">
        <f t="shared" si="108"/>
        <v>-0.84754716981132083</v>
      </c>
      <c r="E6777" s="171">
        <v>-3.3492822966507102E-2</v>
      </c>
    </row>
    <row r="6778" spans="2:5">
      <c r="B6778" t="s">
        <v>3178</v>
      </c>
      <c r="C6778">
        <v>13.25</v>
      </c>
      <c r="D6778">
        <f t="shared" si="108"/>
        <v>10.521739130434783</v>
      </c>
      <c r="E6778" s="171">
        <v>-3.3552151714077376E-2</v>
      </c>
    </row>
    <row r="6779" spans="2:5">
      <c r="B6779" t="s">
        <v>6193</v>
      </c>
      <c r="C6779">
        <v>1.1499999999999999</v>
      </c>
      <c r="D6779">
        <f t="shared" si="108"/>
        <v>-0.95821220930232565</v>
      </c>
      <c r="E6779" s="171">
        <v>-3.3613445378151294E-2</v>
      </c>
    </row>
    <row r="6780" spans="2:5">
      <c r="B6780" t="s">
        <v>1444</v>
      </c>
      <c r="C6780">
        <v>27.52</v>
      </c>
      <c r="D6780">
        <f t="shared" si="108"/>
        <v>1.3441226575809198</v>
      </c>
      <c r="E6780" s="171">
        <v>-3.3707865168539353E-2</v>
      </c>
    </row>
    <row r="6781" spans="2:5">
      <c r="B6781" t="s">
        <v>5022</v>
      </c>
      <c r="C6781">
        <v>11.74</v>
      </c>
      <c r="D6781">
        <f t="shared" si="108"/>
        <v>-0.31664726426076834</v>
      </c>
      <c r="E6781" s="171">
        <v>-3.3744855967078199E-2</v>
      </c>
    </row>
    <row r="6782" spans="2:5">
      <c r="B6782" t="s">
        <v>2389</v>
      </c>
      <c r="C6782">
        <v>17.18</v>
      </c>
      <c r="D6782">
        <f t="shared" si="108"/>
        <v>11.013986013986015</v>
      </c>
      <c r="E6782" s="171">
        <v>-3.3745781777277918E-2</v>
      </c>
    </row>
    <row r="6783" spans="2:5">
      <c r="B6783" t="s">
        <v>6087</v>
      </c>
      <c r="C6783">
        <v>1.43</v>
      </c>
      <c r="D6783">
        <f t="shared" si="108"/>
        <v>0</v>
      </c>
      <c r="E6783" s="171">
        <v>-3.3783783783783813E-2</v>
      </c>
    </row>
    <row r="6784" spans="2:5">
      <c r="B6784" t="s">
        <v>6154</v>
      </c>
      <c r="C6784">
        <v>1.43</v>
      </c>
      <c r="D6784">
        <f t="shared" si="108"/>
        <v>-0.82125000000000004</v>
      </c>
      <c r="E6784" s="171">
        <v>-3.3783783783783813E-2</v>
      </c>
    </row>
    <row r="6785" spans="2:5">
      <c r="B6785" t="s">
        <v>2708</v>
      </c>
      <c r="C6785">
        <v>8</v>
      </c>
      <c r="D6785">
        <f t="shared" si="108"/>
        <v>-0.43977591036414565</v>
      </c>
      <c r="E6785" s="171">
        <v>-3.3816425120772875E-2</v>
      </c>
    </row>
    <row r="6786" spans="2:5">
      <c r="B6786" t="s">
        <v>3650</v>
      </c>
      <c r="C6786">
        <v>14.28</v>
      </c>
      <c r="D6786">
        <f t="shared" si="108"/>
        <v>1.1768292682926829</v>
      </c>
      <c r="E6786" s="171">
        <v>-3.3829499323410013E-2</v>
      </c>
    </row>
    <row r="6787" spans="2:5">
      <c r="B6787" t="s">
        <v>5462</v>
      </c>
      <c r="C6787">
        <v>6.56</v>
      </c>
      <c r="D6787">
        <f t="shared" ref="D6787:D6850" si="109">(C6787-C6788)/C6788</f>
        <v>4.7543859649122808</v>
      </c>
      <c r="E6787" s="171">
        <v>-3.3873343151693727E-2</v>
      </c>
    </row>
    <row r="6788" spans="2:5">
      <c r="B6788" t="s">
        <v>7073</v>
      </c>
      <c r="C6788">
        <v>1.1399999999999999</v>
      </c>
      <c r="D6788">
        <f t="shared" si="109"/>
        <v>-0.87089467723669312</v>
      </c>
      <c r="E6788" s="171">
        <v>-3.3898305084745797E-2</v>
      </c>
    </row>
    <row r="6789" spans="2:5">
      <c r="B6789" t="s">
        <v>5161</v>
      </c>
      <c r="C6789">
        <v>8.83</v>
      </c>
      <c r="D6789">
        <f t="shared" si="109"/>
        <v>-0.22475856014047413</v>
      </c>
      <c r="E6789" s="171">
        <v>-3.3916849015317337E-2</v>
      </c>
    </row>
    <row r="6790" spans="2:5">
      <c r="B6790" t="s">
        <v>2583</v>
      </c>
      <c r="C6790">
        <v>11.39</v>
      </c>
      <c r="D6790">
        <f t="shared" si="109"/>
        <v>-0.16617862371888723</v>
      </c>
      <c r="E6790" s="171">
        <v>-3.3927056827820067E-2</v>
      </c>
    </row>
    <row r="6791" spans="2:5">
      <c r="B6791" t="s">
        <v>1769</v>
      </c>
      <c r="C6791">
        <v>13.66</v>
      </c>
      <c r="D6791">
        <f t="shared" si="109"/>
        <v>7.0352941176470596</v>
      </c>
      <c r="E6791" s="171">
        <v>-3.3946251768033973E-2</v>
      </c>
    </row>
    <row r="6792" spans="2:5">
      <c r="B6792" t="s">
        <v>6820</v>
      </c>
      <c r="C6792">
        <v>1.7</v>
      </c>
      <c r="D6792">
        <f t="shared" si="109"/>
        <v>-0.92300724637681164</v>
      </c>
      <c r="E6792" s="171">
        <v>-3.4090909090909123E-2</v>
      </c>
    </row>
    <row r="6793" spans="2:5">
      <c r="B6793" t="s">
        <v>4633</v>
      </c>
      <c r="C6793">
        <v>22.08</v>
      </c>
      <c r="D6793">
        <f t="shared" si="109"/>
        <v>0.59422382671480134</v>
      </c>
      <c r="E6793" s="171">
        <v>-3.4120734908136531E-2</v>
      </c>
    </row>
    <row r="6794" spans="2:5">
      <c r="B6794" t="s">
        <v>3726</v>
      </c>
      <c r="C6794">
        <v>13.85</v>
      </c>
      <c r="D6794">
        <f t="shared" si="109"/>
        <v>2.7738419618528609</v>
      </c>
      <c r="E6794" s="171">
        <v>-3.4170153417015355E-2</v>
      </c>
    </row>
    <row r="6795" spans="2:5">
      <c r="B6795" t="s">
        <v>5740</v>
      </c>
      <c r="C6795">
        <v>3.67</v>
      </c>
      <c r="D6795">
        <f t="shared" si="109"/>
        <v>-0.75451505016722409</v>
      </c>
      <c r="E6795" s="171">
        <v>-3.4210526315789448E-2</v>
      </c>
    </row>
    <row r="6796" spans="2:5">
      <c r="B6796" t="s">
        <v>2954</v>
      </c>
      <c r="C6796">
        <v>14.95</v>
      </c>
      <c r="D6796">
        <f t="shared" si="109"/>
        <v>7.8461538461538467</v>
      </c>
      <c r="E6796" s="171">
        <v>-3.4237726098191285E-2</v>
      </c>
    </row>
    <row r="6797" spans="2:5">
      <c r="B6797" t="s">
        <v>6331</v>
      </c>
      <c r="C6797">
        <v>1.69</v>
      </c>
      <c r="D6797">
        <f t="shared" si="109"/>
        <v>0</v>
      </c>
      <c r="E6797" s="171">
        <v>-3.4285714285714315E-2</v>
      </c>
    </row>
    <row r="6798" spans="2:5">
      <c r="B6798" t="s">
        <v>6355</v>
      </c>
      <c r="C6798">
        <v>1.69</v>
      </c>
      <c r="D6798">
        <f t="shared" si="109"/>
        <v>-0.89089735313105234</v>
      </c>
      <c r="E6798" s="171">
        <v>-3.4285714285714315E-2</v>
      </c>
    </row>
    <row r="6799" spans="2:5">
      <c r="B6799" t="s">
        <v>1737</v>
      </c>
      <c r="C6799">
        <v>15.49</v>
      </c>
      <c r="D6799">
        <f t="shared" si="109"/>
        <v>0.89828431372549022</v>
      </c>
      <c r="E6799" s="171">
        <v>-3.4289276807979982E-2</v>
      </c>
    </row>
    <row r="6800" spans="2:5">
      <c r="B6800" t="s">
        <v>3294</v>
      </c>
      <c r="C6800">
        <v>8.16</v>
      </c>
      <c r="D6800">
        <f t="shared" si="109"/>
        <v>-0.45271629778672035</v>
      </c>
      <c r="E6800" s="171">
        <v>-3.4319526627218835E-2</v>
      </c>
    </row>
    <row r="6801" spans="2:5">
      <c r="B6801" t="s">
        <v>1527</v>
      </c>
      <c r="C6801">
        <v>14.91</v>
      </c>
      <c r="D6801">
        <f t="shared" si="109"/>
        <v>-0.10072376357056685</v>
      </c>
      <c r="E6801" s="171">
        <v>-3.4326424870466284E-2</v>
      </c>
    </row>
    <row r="6802" spans="2:5">
      <c r="B6802" t="s">
        <v>4195</v>
      </c>
      <c r="C6802">
        <v>16.579999999999998</v>
      </c>
      <c r="D6802">
        <f t="shared" si="109"/>
        <v>-0.11808510638297885</v>
      </c>
      <c r="E6802" s="171">
        <v>-3.4362259755387502E-2</v>
      </c>
    </row>
    <row r="6803" spans="2:5">
      <c r="B6803" t="s">
        <v>4593</v>
      </c>
      <c r="C6803">
        <v>18.8</v>
      </c>
      <c r="D6803">
        <f t="shared" si="109"/>
        <v>0.48969889064976241</v>
      </c>
      <c r="E6803" s="171">
        <v>-3.4411915767847877E-2</v>
      </c>
    </row>
    <row r="6804" spans="2:5">
      <c r="B6804" t="s">
        <v>3165</v>
      </c>
      <c r="C6804">
        <v>12.62</v>
      </c>
      <c r="D6804">
        <f t="shared" si="109"/>
        <v>-0.42973339358337098</v>
      </c>
      <c r="E6804" s="171">
        <v>-3.4429992348890673E-2</v>
      </c>
    </row>
    <row r="6805" spans="2:5">
      <c r="B6805" t="s">
        <v>2117</v>
      </c>
      <c r="C6805">
        <v>22.13</v>
      </c>
      <c r="D6805">
        <f t="shared" si="109"/>
        <v>18.758928571428569</v>
      </c>
      <c r="E6805" s="171">
        <v>-3.446771378708563E-2</v>
      </c>
    </row>
    <row r="6806" spans="2:5">
      <c r="B6806" t="s">
        <v>6278</v>
      </c>
      <c r="C6806">
        <v>1.1200000000000001</v>
      </c>
      <c r="D6806">
        <f t="shared" si="109"/>
        <v>0</v>
      </c>
      <c r="E6806" s="171">
        <v>-3.4482758620689495E-2</v>
      </c>
    </row>
    <row r="6807" spans="2:5">
      <c r="B6807" t="s">
        <v>6901</v>
      </c>
      <c r="C6807">
        <v>1.1200000000000001</v>
      </c>
      <c r="D6807">
        <f t="shared" si="109"/>
        <v>0</v>
      </c>
      <c r="E6807" s="171">
        <v>-3.4482758620689495E-2</v>
      </c>
    </row>
    <row r="6808" spans="2:5">
      <c r="B6808" t="s">
        <v>7000</v>
      </c>
      <c r="C6808">
        <v>1.1200000000000001</v>
      </c>
      <c r="D6808">
        <f t="shared" si="109"/>
        <v>-0.9332936271590232</v>
      </c>
      <c r="E6808" s="171">
        <v>-3.4482758620689495E-2</v>
      </c>
    </row>
    <row r="6809" spans="2:5">
      <c r="B6809" t="s">
        <v>3007</v>
      </c>
      <c r="C6809">
        <v>16.79</v>
      </c>
      <c r="D6809">
        <f t="shared" si="109"/>
        <v>0.66732869910625603</v>
      </c>
      <c r="E6809" s="171">
        <v>-3.4502587694077137E-2</v>
      </c>
    </row>
    <row r="6810" spans="2:5">
      <c r="B6810" t="s">
        <v>3250</v>
      </c>
      <c r="C6810">
        <v>10.07</v>
      </c>
      <c r="D6810">
        <f t="shared" si="109"/>
        <v>-0.91363636363636369</v>
      </c>
      <c r="E6810" s="171">
        <v>-3.4515819750719025E-2</v>
      </c>
    </row>
    <row r="6811" spans="2:5">
      <c r="B6811" t="s">
        <v>818</v>
      </c>
      <c r="C6811">
        <v>116.6</v>
      </c>
      <c r="D6811">
        <f t="shared" si="109"/>
        <v>7.523391812865496</v>
      </c>
      <c r="E6811" s="171">
        <v>-3.4528442493996871E-2</v>
      </c>
    </row>
    <row r="6812" spans="2:5">
      <c r="B6812" t="s">
        <v>3592</v>
      </c>
      <c r="C6812">
        <v>13.68</v>
      </c>
      <c r="D6812">
        <f t="shared" si="109"/>
        <v>-0.28898128898128894</v>
      </c>
      <c r="E6812" s="171">
        <v>-3.4580098800282302E-2</v>
      </c>
    </row>
    <row r="6813" spans="2:5">
      <c r="B6813" t="s">
        <v>1828</v>
      </c>
      <c r="C6813">
        <v>19.239999999999998</v>
      </c>
      <c r="D6813">
        <f t="shared" si="109"/>
        <v>0.43796711509715974</v>
      </c>
      <c r="E6813" s="171">
        <v>-3.4621174109382903E-2</v>
      </c>
    </row>
    <row r="6814" spans="2:5">
      <c r="B6814" t="s">
        <v>5089</v>
      </c>
      <c r="C6814">
        <v>13.38</v>
      </c>
      <c r="D6814">
        <f t="shared" si="109"/>
        <v>5</v>
      </c>
      <c r="E6814" s="171">
        <v>-3.4632034632034535E-2</v>
      </c>
    </row>
    <row r="6815" spans="2:5">
      <c r="B6815" t="s">
        <v>7455</v>
      </c>
      <c r="C6815">
        <v>2.23</v>
      </c>
      <c r="D6815">
        <f t="shared" si="109"/>
        <v>-0.82977099236641216</v>
      </c>
      <c r="E6815" s="171">
        <v>-3.463203463203466E-2</v>
      </c>
    </row>
    <row r="6816" spans="2:5">
      <c r="B6816" t="s">
        <v>4475</v>
      </c>
      <c r="C6816">
        <v>13.1</v>
      </c>
      <c r="D6816">
        <f t="shared" si="109"/>
        <v>-0.90587051807142349</v>
      </c>
      <c r="E6816" s="171">
        <v>-3.4635224760501154E-2</v>
      </c>
    </row>
    <row r="6817" spans="2:5">
      <c r="B6817" t="s">
        <v>503</v>
      </c>
      <c r="C6817">
        <v>139.16999999999999</v>
      </c>
      <c r="D6817">
        <f t="shared" si="109"/>
        <v>15.707082833133251</v>
      </c>
      <c r="E6817" s="171">
        <v>-3.4681279045571202E-2</v>
      </c>
    </row>
    <row r="6818" spans="2:5">
      <c r="B6818" t="s">
        <v>3271</v>
      </c>
      <c r="C6818">
        <v>8.33</v>
      </c>
      <c r="D6818">
        <f t="shared" si="109"/>
        <v>6.5045045045045038</v>
      </c>
      <c r="E6818" s="171">
        <v>-3.4762456546929395E-2</v>
      </c>
    </row>
    <row r="6819" spans="2:5">
      <c r="B6819" t="s">
        <v>7061</v>
      </c>
      <c r="C6819">
        <v>1.1100000000000001</v>
      </c>
      <c r="D6819">
        <f t="shared" si="109"/>
        <v>-0.82574568288854</v>
      </c>
      <c r="E6819" s="171">
        <v>-3.4782608695652015E-2</v>
      </c>
    </row>
    <row r="6820" spans="2:5">
      <c r="B6820" t="s">
        <v>5628</v>
      </c>
      <c r="C6820">
        <v>6.37</v>
      </c>
      <c r="D6820">
        <f t="shared" si="109"/>
        <v>0.53493975903614444</v>
      </c>
      <c r="E6820" s="171">
        <v>-3.4848484848484781E-2</v>
      </c>
    </row>
    <row r="6821" spans="2:5">
      <c r="B6821" t="s">
        <v>5543</v>
      </c>
      <c r="C6821">
        <v>4.1500000000000004</v>
      </c>
      <c r="D6821">
        <f t="shared" si="109"/>
        <v>-0.81464939705225559</v>
      </c>
      <c r="E6821" s="171">
        <v>-3.4883720930232433E-2</v>
      </c>
    </row>
    <row r="6822" spans="2:5">
      <c r="B6822" t="s">
        <v>4647</v>
      </c>
      <c r="C6822">
        <v>22.39</v>
      </c>
      <c r="D6822">
        <f t="shared" si="109"/>
        <v>9.1312217194570131</v>
      </c>
      <c r="E6822" s="171">
        <v>-3.4913793103448221E-2</v>
      </c>
    </row>
    <row r="6823" spans="2:5">
      <c r="B6823" t="s">
        <v>7321</v>
      </c>
      <c r="C6823">
        <v>2.21</v>
      </c>
      <c r="D6823">
        <f t="shared" si="109"/>
        <v>-0.87688022284122558</v>
      </c>
      <c r="E6823" s="171">
        <v>-3.4934497816593919E-2</v>
      </c>
    </row>
    <row r="6824" spans="2:5">
      <c r="B6824" t="s">
        <v>1690</v>
      </c>
      <c r="C6824">
        <v>17.95</v>
      </c>
      <c r="D6824">
        <f t="shared" si="109"/>
        <v>2.2577132486388383</v>
      </c>
      <c r="E6824" s="171">
        <v>-3.49462365591399E-2</v>
      </c>
    </row>
    <row r="6825" spans="2:5">
      <c r="B6825" t="s">
        <v>4362</v>
      </c>
      <c r="C6825">
        <v>5.51</v>
      </c>
      <c r="D6825">
        <f t="shared" si="109"/>
        <v>-0.68223760092272201</v>
      </c>
      <c r="E6825" s="171">
        <v>-3.5026269702276736E-2</v>
      </c>
    </row>
    <row r="6826" spans="2:5">
      <c r="B6826" t="s">
        <v>3826</v>
      </c>
      <c r="C6826">
        <v>17.34</v>
      </c>
      <c r="D6826">
        <f t="shared" si="109"/>
        <v>-3.0743432084963707E-2</v>
      </c>
      <c r="E6826" s="171">
        <v>-3.5058430717863055E-2</v>
      </c>
    </row>
    <row r="6827" spans="2:5">
      <c r="B6827" t="s">
        <v>4526</v>
      </c>
      <c r="C6827">
        <v>17.89</v>
      </c>
      <c r="D6827">
        <f t="shared" si="109"/>
        <v>15.263636363636362</v>
      </c>
      <c r="E6827" s="171">
        <v>-3.5059331175835956E-2</v>
      </c>
    </row>
    <row r="6828" spans="2:5">
      <c r="B6828" t="s">
        <v>6268</v>
      </c>
      <c r="C6828">
        <v>1.1000000000000001</v>
      </c>
      <c r="D6828">
        <f t="shared" si="109"/>
        <v>-0.33333333333333326</v>
      </c>
      <c r="E6828" s="171">
        <v>-3.5087719298245452E-2</v>
      </c>
    </row>
    <row r="6829" spans="2:5">
      <c r="B6829" t="s">
        <v>7227</v>
      </c>
      <c r="C6829">
        <v>1.65</v>
      </c>
      <c r="D6829">
        <f t="shared" si="109"/>
        <v>-0.88205861329521085</v>
      </c>
      <c r="E6829" s="171">
        <v>-3.5087719298245647E-2</v>
      </c>
    </row>
    <row r="6830" spans="2:5">
      <c r="B6830" t="s">
        <v>3741</v>
      </c>
      <c r="C6830">
        <v>13.99</v>
      </c>
      <c r="D6830">
        <f t="shared" si="109"/>
        <v>9.2116788321167888</v>
      </c>
      <c r="E6830" s="171">
        <v>-3.5172413793103437E-2</v>
      </c>
    </row>
    <row r="6831" spans="2:5">
      <c r="B6831" t="s">
        <v>6313</v>
      </c>
      <c r="C6831">
        <v>1.37</v>
      </c>
      <c r="D6831">
        <f t="shared" si="109"/>
        <v>-0.97447839046199702</v>
      </c>
      <c r="E6831" s="171">
        <v>-3.521126760563368E-2</v>
      </c>
    </row>
    <row r="6832" spans="2:5">
      <c r="B6832" t="s">
        <v>1278</v>
      </c>
      <c r="C6832">
        <v>53.68</v>
      </c>
      <c r="D6832">
        <f t="shared" si="109"/>
        <v>23.511415525114156</v>
      </c>
      <c r="E6832" s="171">
        <v>-3.5226455787203466E-2</v>
      </c>
    </row>
    <row r="6833" spans="2:5">
      <c r="B6833" t="s">
        <v>7750</v>
      </c>
      <c r="C6833">
        <v>2.19</v>
      </c>
      <c r="D6833">
        <f t="shared" si="109"/>
        <v>-0.8872876994338651</v>
      </c>
      <c r="E6833" s="171">
        <v>-3.5242290748898709E-2</v>
      </c>
    </row>
    <row r="6834" spans="2:5">
      <c r="B6834" t="s">
        <v>3979</v>
      </c>
      <c r="C6834">
        <v>19.43</v>
      </c>
      <c r="D6834">
        <f t="shared" si="109"/>
        <v>0.14631268436578174</v>
      </c>
      <c r="E6834" s="171">
        <v>-3.5253227408143038E-2</v>
      </c>
    </row>
    <row r="6835" spans="2:5">
      <c r="B6835" t="s">
        <v>4188</v>
      </c>
      <c r="C6835">
        <v>16.95</v>
      </c>
      <c r="D6835">
        <f t="shared" si="109"/>
        <v>-0.86211665175303021</v>
      </c>
      <c r="E6835" s="171">
        <v>-3.5287421741605061E-2</v>
      </c>
    </row>
    <row r="6836" spans="2:5">
      <c r="B6836" t="s">
        <v>463</v>
      </c>
      <c r="C6836">
        <v>122.93</v>
      </c>
      <c r="D6836">
        <f t="shared" si="109"/>
        <v>4.2964239551917274</v>
      </c>
      <c r="E6836" s="171">
        <v>-3.5313505453974728E-2</v>
      </c>
    </row>
    <row r="6837" spans="2:5">
      <c r="B6837" t="s">
        <v>2025</v>
      </c>
      <c r="C6837">
        <v>23.21</v>
      </c>
      <c r="D6837">
        <f t="shared" si="109"/>
        <v>0.21645702306079681</v>
      </c>
      <c r="E6837" s="171">
        <v>-3.5328345802161175E-2</v>
      </c>
    </row>
    <row r="6838" spans="2:5">
      <c r="B6838" t="s">
        <v>4165</v>
      </c>
      <c r="C6838">
        <v>19.079999999999998</v>
      </c>
      <c r="D6838">
        <f t="shared" si="109"/>
        <v>2.8938775510204073</v>
      </c>
      <c r="E6838" s="171">
        <v>-3.538928210313462E-2</v>
      </c>
    </row>
    <row r="6839" spans="2:5">
      <c r="B6839" t="s">
        <v>5715</v>
      </c>
      <c r="C6839">
        <v>4.9000000000000004</v>
      </c>
      <c r="D6839">
        <f t="shared" si="109"/>
        <v>-0.91621067031463754</v>
      </c>
      <c r="E6839" s="171">
        <v>-3.5433070866141676E-2</v>
      </c>
    </row>
    <row r="6840" spans="2:5">
      <c r="B6840" t="s">
        <v>1283</v>
      </c>
      <c r="C6840">
        <v>58.48</v>
      </c>
      <c r="D6840">
        <f t="shared" si="109"/>
        <v>2.4685646500593119</v>
      </c>
      <c r="E6840" s="171">
        <v>-3.5460992907801511E-2</v>
      </c>
    </row>
    <row r="6841" spans="2:5">
      <c r="B6841" t="s">
        <v>1505</v>
      </c>
      <c r="C6841">
        <v>16.86</v>
      </c>
      <c r="D6841">
        <f t="shared" si="109"/>
        <v>1.6976</v>
      </c>
      <c r="E6841" s="171">
        <v>-3.5469107551487473E-2</v>
      </c>
    </row>
    <row r="6842" spans="2:5">
      <c r="B6842" t="s">
        <v>5617</v>
      </c>
      <c r="C6842">
        <v>6.25</v>
      </c>
      <c r="D6842">
        <f t="shared" si="109"/>
        <v>-0.30245535714285721</v>
      </c>
      <c r="E6842" s="171">
        <v>-3.5493827160493888E-2</v>
      </c>
    </row>
    <row r="6843" spans="2:5">
      <c r="B6843" t="s">
        <v>2696</v>
      </c>
      <c r="C6843">
        <v>8.9600000000000009</v>
      </c>
      <c r="D6843">
        <f t="shared" si="109"/>
        <v>-0.35213304410701368</v>
      </c>
      <c r="E6843" s="171">
        <v>-3.552206673842824E-2</v>
      </c>
    </row>
    <row r="6844" spans="2:5">
      <c r="B6844" t="s">
        <v>4315</v>
      </c>
      <c r="C6844">
        <v>13.83</v>
      </c>
      <c r="D6844">
        <f t="shared" si="109"/>
        <v>1.3204697986577181</v>
      </c>
      <c r="E6844" s="171">
        <v>-3.5564853556485344E-2</v>
      </c>
    </row>
    <row r="6845" spans="2:5">
      <c r="B6845" t="s">
        <v>5642</v>
      </c>
      <c r="C6845">
        <v>5.96</v>
      </c>
      <c r="D6845">
        <f t="shared" si="109"/>
        <v>-0.31177829099307158</v>
      </c>
      <c r="E6845" s="171">
        <v>-3.5598705501618082E-2</v>
      </c>
    </row>
    <row r="6846" spans="2:5">
      <c r="B6846" t="s">
        <v>5205</v>
      </c>
      <c r="C6846">
        <v>8.66</v>
      </c>
      <c r="D6846">
        <f t="shared" si="109"/>
        <v>-0.53615425816818429</v>
      </c>
      <c r="E6846" s="171">
        <v>-3.563474387527843E-2</v>
      </c>
    </row>
    <row r="6847" spans="2:5">
      <c r="B6847" t="s">
        <v>4710</v>
      </c>
      <c r="C6847">
        <v>18.670000000000002</v>
      </c>
      <c r="D6847">
        <f t="shared" si="109"/>
        <v>1.072386058981401E-3</v>
      </c>
      <c r="E6847" s="171">
        <v>-3.5640495867768476E-2</v>
      </c>
    </row>
    <row r="6848" spans="2:5">
      <c r="B6848" t="s">
        <v>4719</v>
      </c>
      <c r="C6848">
        <v>18.649999999999999</v>
      </c>
      <c r="D6848">
        <f t="shared" si="109"/>
        <v>10.512345679012343</v>
      </c>
      <c r="E6848" s="171">
        <v>-3.5677352637021785E-2</v>
      </c>
    </row>
    <row r="6849" spans="2:5">
      <c r="B6849" t="s">
        <v>6461</v>
      </c>
      <c r="C6849">
        <v>1.62</v>
      </c>
      <c r="D6849">
        <f t="shared" si="109"/>
        <v>0</v>
      </c>
      <c r="E6849" s="171">
        <v>-3.5714285714285615E-2</v>
      </c>
    </row>
    <row r="6850" spans="2:5">
      <c r="B6850" t="s">
        <v>6588</v>
      </c>
      <c r="C6850">
        <v>1.62</v>
      </c>
      <c r="D6850">
        <f t="shared" si="109"/>
        <v>-0.14285714285714277</v>
      </c>
      <c r="E6850" s="171">
        <v>-3.5714285714285615E-2</v>
      </c>
    </row>
    <row r="6851" spans="2:5">
      <c r="B6851" t="s">
        <v>6762</v>
      </c>
      <c r="C6851">
        <v>1.89</v>
      </c>
      <c r="D6851">
        <f t="shared" ref="D6851:D6914" si="110">(C6851-C6852)/C6852</f>
        <v>-0.36148648648648651</v>
      </c>
      <c r="E6851" s="171">
        <v>-3.5714285714285747E-2</v>
      </c>
    </row>
    <row r="6852" spans="2:5">
      <c r="B6852" t="s">
        <v>7672</v>
      </c>
      <c r="C6852">
        <v>2.96</v>
      </c>
      <c r="D6852">
        <f t="shared" si="110"/>
        <v>-0.78842030021443898</v>
      </c>
      <c r="E6852" s="171">
        <v>-3.5830618892508104E-2</v>
      </c>
    </row>
    <row r="6853" spans="2:5">
      <c r="B6853" t="s">
        <v>3656</v>
      </c>
      <c r="C6853">
        <v>13.99</v>
      </c>
      <c r="D6853">
        <f t="shared" si="110"/>
        <v>-0.26561679790026249</v>
      </c>
      <c r="E6853" s="171">
        <v>-3.5837353549276335E-2</v>
      </c>
    </row>
    <row r="6854" spans="2:5">
      <c r="B6854" t="s">
        <v>4157</v>
      </c>
      <c r="C6854">
        <v>19.05</v>
      </c>
      <c r="D6854">
        <f t="shared" si="110"/>
        <v>5.2521008403369561E-4</v>
      </c>
      <c r="E6854" s="171">
        <v>-3.5931174089068867E-2</v>
      </c>
    </row>
    <row r="6855" spans="2:5">
      <c r="B6855" t="s">
        <v>4095</v>
      </c>
      <c r="C6855">
        <v>19.04</v>
      </c>
      <c r="D6855">
        <f t="shared" si="110"/>
        <v>13.208955223880595</v>
      </c>
      <c r="E6855" s="171">
        <v>-3.5949367088607638E-2</v>
      </c>
    </row>
    <row r="6856" spans="2:5">
      <c r="B6856" t="s">
        <v>6139</v>
      </c>
      <c r="C6856">
        <v>1.34</v>
      </c>
      <c r="D6856">
        <f t="shared" si="110"/>
        <v>0</v>
      </c>
      <c r="E6856" s="171">
        <v>-3.5971223021582607E-2</v>
      </c>
    </row>
    <row r="6857" spans="2:5">
      <c r="B6857" t="s">
        <v>6486</v>
      </c>
      <c r="C6857">
        <v>1.34</v>
      </c>
      <c r="D6857">
        <f t="shared" si="110"/>
        <v>-0.88368055555555558</v>
      </c>
      <c r="E6857" s="171">
        <v>-3.5971223021582607E-2</v>
      </c>
    </row>
    <row r="6858" spans="2:5">
      <c r="B6858" t="s">
        <v>3159</v>
      </c>
      <c r="C6858">
        <v>11.52</v>
      </c>
      <c r="D6858">
        <f t="shared" si="110"/>
        <v>-6.4935064935064984E-2</v>
      </c>
      <c r="E6858" s="171">
        <v>-3.5983263598326341E-2</v>
      </c>
    </row>
    <row r="6859" spans="2:5">
      <c r="B6859" t="s">
        <v>1599</v>
      </c>
      <c r="C6859">
        <v>12.32</v>
      </c>
      <c r="D6859">
        <f t="shared" si="110"/>
        <v>-7.9910380881254683E-2</v>
      </c>
      <c r="E6859" s="171">
        <v>-3.5993740219092261E-2</v>
      </c>
    </row>
    <row r="6860" spans="2:5">
      <c r="B6860" t="s">
        <v>2476</v>
      </c>
      <c r="C6860">
        <v>13.39</v>
      </c>
      <c r="D6860">
        <f t="shared" si="110"/>
        <v>0.61714975845410647</v>
      </c>
      <c r="E6860" s="171">
        <v>-3.5997120230381568E-2</v>
      </c>
    </row>
    <row r="6861" spans="2:5">
      <c r="B6861" t="s">
        <v>2709</v>
      </c>
      <c r="C6861">
        <v>8.2799999999999994</v>
      </c>
      <c r="D6861">
        <f t="shared" si="110"/>
        <v>-0.62550881953867032</v>
      </c>
      <c r="E6861" s="171">
        <v>-3.6088474970896449E-2</v>
      </c>
    </row>
    <row r="6862" spans="2:5">
      <c r="B6862" t="s">
        <v>4616</v>
      </c>
      <c r="C6862">
        <v>22.11</v>
      </c>
      <c r="D6862">
        <f t="shared" si="110"/>
        <v>12.90566037735849</v>
      </c>
      <c r="E6862" s="171">
        <v>-3.6181342632955617E-2</v>
      </c>
    </row>
    <row r="6863" spans="2:5">
      <c r="B6863" t="s">
        <v>7256</v>
      </c>
      <c r="C6863">
        <v>1.59</v>
      </c>
      <c r="D6863">
        <f t="shared" si="110"/>
        <v>0.5</v>
      </c>
      <c r="E6863" s="171">
        <v>-3.6363636363636265E-2</v>
      </c>
    </row>
    <row r="6864" spans="2:5">
      <c r="B6864" t="s">
        <v>6897</v>
      </c>
      <c r="C6864">
        <v>1.06</v>
      </c>
      <c r="D6864">
        <f t="shared" si="110"/>
        <v>0</v>
      </c>
      <c r="E6864" s="171">
        <v>-3.636363636363639E-2</v>
      </c>
    </row>
    <row r="6865" spans="2:5">
      <c r="B6865" t="s">
        <v>7059</v>
      </c>
      <c r="C6865">
        <v>1.06</v>
      </c>
      <c r="D6865">
        <f t="shared" si="110"/>
        <v>-0.87073170731707306</v>
      </c>
      <c r="E6865" s="171">
        <v>-3.636363636363639E-2</v>
      </c>
    </row>
    <row r="6866" spans="2:5">
      <c r="B6866" t="s">
        <v>5402</v>
      </c>
      <c r="C6866">
        <v>8.1999999999999993</v>
      </c>
      <c r="D6866">
        <f t="shared" si="110"/>
        <v>3.432432432432432</v>
      </c>
      <c r="E6866" s="171">
        <v>-3.6427732079906051E-2</v>
      </c>
    </row>
    <row r="6867" spans="2:5">
      <c r="B6867" t="s">
        <v>6367</v>
      </c>
      <c r="C6867">
        <v>1.85</v>
      </c>
      <c r="D6867">
        <f t="shared" si="110"/>
        <v>-0.96149843912591049</v>
      </c>
      <c r="E6867" s="171">
        <v>-3.6458333333333252E-2</v>
      </c>
    </row>
    <row r="6868" spans="2:5">
      <c r="B6868" t="s">
        <v>1175</v>
      </c>
      <c r="C6868">
        <v>48.05</v>
      </c>
      <c r="D6868">
        <f t="shared" si="110"/>
        <v>0.93749999999999978</v>
      </c>
      <c r="E6868" s="171">
        <v>-3.6494886705434139E-2</v>
      </c>
    </row>
    <row r="6869" spans="2:5">
      <c r="B6869" t="s">
        <v>1439</v>
      </c>
      <c r="C6869">
        <v>24.8</v>
      </c>
      <c r="D6869">
        <f t="shared" si="110"/>
        <v>10.753554502369669</v>
      </c>
      <c r="E6869" s="171">
        <v>-3.651903651903643E-2</v>
      </c>
    </row>
    <row r="6870" spans="2:5">
      <c r="B6870" t="s">
        <v>6799</v>
      </c>
      <c r="C6870">
        <v>2.11</v>
      </c>
      <c r="D6870">
        <f t="shared" si="110"/>
        <v>-0.84288905435591965</v>
      </c>
      <c r="E6870" s="171">
        <v>-3.6529680365296836E-2</v>
      </c>
    </row>
    <row r="6871" spans="2:5">
      <c r="B6871" t="s">
        <v>4804</v>
      </c>
      <c r="C6871">
        <v>13.43</v>
      </c>
      <c r="D6871">
        <f t="shared" si="110"/>
        <v>0.18744473916887702</v>
      </c>
      <c r="E6871" s="171">
        <v>-3.6585365853658521E-2</v>
      </c>
    </row>
    <row r="6872" spans="2:5">
      <c r="B6872" t="s">
        <v>5021</v>
      </c>
      <c r="C6872">
        <v>11.31</v>
      </c>
      <c r="D6872">
        <f t="shared" si="110"/>
        <v>-0.23008849557522118</v>
      </c>
      <c r="E6872" s="171">
        <v>-3.6626916524701847E-2</v>
      </c>
    </row>
    <row r="6873" spans="2:5">
      <c r="B6873" t="s">
        <v>4051</v>
      </c>
      <c r="C6873">
        <v>14.69</v>
      </c>
      <c r="D6873">
        <f t="shared" si="110"/>
        <v>13.124999999999998</v>
      </c>
      <c r="E6873" s="171">
        <v>-3.6721311475409871E-2</v>
      </c>
    </row>
    <row r="6874" spans="2:5">
      <c r="B6874" t="s">
        <v>7032</v>
      </c>
      <c r="C6874">
        <v>1.04</v>
      </c>
      <c r="D6874">
        <f t="shared" si="110"/>
        <v>-0.63636363636363635</v>
      </c>
      <c r="E6874" s="171">
        <v>-3.703703703703707E-2</v>
      </c>
    </row>
    <row r="6875" spans="2:5">
      <c r="B6875" t="s">
        <v>7655</v>
      </c>
      <c r="C6875">
        <v>2.86</v>
      </c>
      <c r="D6875">
        <f t="shared" si="110"/>
        <v>-0.80984042553191493</v>
      </c>
      <c r="E6875" s="171">
        <v>-3.7037037037037139E-2</v>
      </c>
    </row>
    <row r="6876" spans="2:5">
      <c r="B6876" t="s">
        <v>2988</v>
      </c>
      <c r="C6876">
        <v>15.04</v>
      </c>
      <c r="D6876">
        <f t="shared" si="110"/>
        <v>-0.10741839762611288</v>
      </c>
      <c r="E6876" s="171">
        <v>-3.7131882202304747E-2</v>
      </c>
    </row>
    <row r="6877" spans="2:5">
      <c r="B6877" t="s">
        <v>3051</v>
      </c>
      <c r="C6877">
        <v>16.850000000000001</v>
      </c>
      <c r="D6877">
        <f t="shared" si="110"/>
        <v>-0.42920054200542002</v>
      </c>
      <c r="E6877" s="171">
        <v>-3.7142857142857061E-2</v>
      </c>
    </row>
    <row r="6878" spans="2:5">
      <c r="B6878" t="s">
        <v>1419</v>
      </c>
      <c r="C6878">
        <v>29.52</v>
      </c>
      <c r="D6878">
        <f t="shared" si="110"/>
        <v>0.44493392070484583</v>
      </c>
      <c r="E6878" s="171">
        <v>-3.7181996086105694E-2</v>
      </c>
    </row>
    <row r="6879" spans="2:5">
      <c r="B6879" t="s">
        <v>4102</v>
      </c>
      <c r="C6879">
        <v>20.43</v>
      </c>
      <c r="D6879">
        <f t="shared" si="110"/>
        <v>0.58249419054996121</v>
      </c>
      <c r="E6879" s="171">
        <v>-3.7229029217719097E-2</v>
      </c>
    </row>
    <row r="6880" spans="2:5">
      <c r="B6880" t="s">
        <v>2929</v>
      </c>
      <c r="C6880">
        <v>12.91</v>
      </c>
      <c r="D6880">
        <f t="shared" si="110"/>
        <v>-0.49372549019607842</v>
      </c>
      <c r="E6880" s="171">
        <v>-3.7285607755406409E-2</v>
      </c>
    </row>
    <row r="6881" spans="2:5">
      <c r="B6881" t="s">
        <v>4655</v>
      </c>
      <c r="C6881">
        <v>25.5</v>
      </c>
      <c r="D6881">
        <f t="shared" si="110"/>
        <v>23.757281553398055</v>
      </c>
      <c r="E6881" s="171">
        <v>-3.7372593431483525E-2</v>
      </c>
    </row>
    <row r="6882" spans="2:5">
      <c r="B6882" t="s">
        <v>6233</v>
      </c>
      <c r="C6882">
        <v>1.03</v>
      </c>
      <c r="D6882">
        <f t="shared" si="110"/>
        <v>0</v>
      </c>
      <c r="E6882" s="171">
        <v>-3.738317757009349E-2</v>
      </c>
    </row>
    <row r="6883" spans="2:5">
      <c r="B6883" t="s">
        <v>6892</v>
      </c>
      <c r="C6883">
        <v>1.03</v>
      </c>
      <c r="D6883">
        <f t="shared" si="110"/>
        <v>-0.88542825361512789</v>
      </c>
      <c r="E6883" s="171">
        <v>-3.738317757009349E-2</v>
      </c>
    </row>
    <row r="6884" spans="2:5">
      <c r="B6884" t="s">
        <v>5262</v>
      </c>
      <c r="C6884">
        <v>8.99</v>
      </c>
      <c r="D6884">
        <f t="shared" si="110"/>
        <v>-0.35183850036049019</v>
      </c>
      <c r="E6884" s="171">
        <v>-3.7473233404710884E-2</v>
      </c>
    </row>
    <row r="6885" spans="2:5">
      <c r="B6885" t="s">
        <v>1778</v>
      </c>
      <c r="C6885">
        <v>13.87</v>
      </c>
      <c r="D6885">
        <f t="shared" si="110"/>
        <v>0.74246231155778886</v>
      </c>
      <c r="E6885" s="171">
        <v>-3.7473976405274181E-2</v>
      </c>
    </row>
    <row r="6886" spans="2:5">
      <c r="B6886" t="s">
        <v>2722</v>
      </c>
      <c r="C6886">
        <v>7.96</v>
      </c>
      <c r="D6886">
        <f t="shared" si="110"/>
        <v>-0.85639545372541948</v>
      </c>
      <c r="E6886" s="171">
        <v>-3.7484885126964886E-2</v>
      </c>
    </row>
    <row r="6887" spans="2:5">
      <c r="B6887" t="s">
        <v>1252</v>
      </c>
      <c r="C6887">
        <v>55.43</v>
      </c>
      <c r="D6887">
        <f t="shared" si="110"/>
        <v>1.2296862429605793</v>
      </c>
      <c r="E6887" s="171">
        <v>-3.7506511547143663E-2</v>
      </c>
    </row>
    <row r="6888" spans="2:5">
      <c r="B6888" t="s">
        <v>4558</v>
      </c>
      <c r="C6888">
        <v>24.86</v>
      </c>
      <c r="D6888">
        <f t="shared" si="110"/>
        <v>0.41089670828603847</v>
      </c>
      <c r="E6888" s="171">
        <v>-3.7553232675183852E-2</v>
      </c>
    </row>
    <row r="6889" spans="2:5">
      <c r="B6889" t="s">
        <v>4149</v>
      </c>
      <c r="C6889">
        <v>17.62</v>
      </c>
      <c r="D6889">
        <f t="shared" si="110"/>
        <v>0.25588025659301511</v>
      </c>
      <c r="E6889" s="171">
        <v>-3.7684325505188299E-2</v>
      </c>
    </row>
    <row r="6890" spans="2:5">
      <c r="B6890" t="s">
        <v>1802</v>
      </c>
      <c r="C6890">
        <v>14.03</v>
      </c>
      <c r="D6890">
        <f t="shared" si="110"/>
        <v>8.1699346405228752</v>
      </c>
      <c r="E6890" s="171">
        <v>-3.7722908093278509E-2</v>
      </c>
    </row>
    <row r="6891" spans="2:5">
      <c r="B6891" t="s">
        <v>7111</v>
      </c>
      <c r="C6891">
        <v>1.53</v>
      </c>
      <c r="D6891">
        <f t="shared" si="110"/>
        <v>-0.89648173207036541</v>
      </c>
      <c r="E6891" s="171">
        <v>-3.7735849056603807E-2</v>
      </c>
    </row>
    <row r="6892" spans="2:5">
      <c r="B6892" t="s">
        <v>1804</v>
      </c>
      <c r="C6892">
        <v>14.78</v>
      </c>
      <c r="D6892">
        <f t="shared" si="110"/>
        <v>5.4541484716157198</v>
      </c>
      <c r="E6892" s="171">
        <v>-3.7760416666666671E-2</v>
      </c>
    </row>
    <row r="6893" spans="2:5">
      <c r="B6893" t="s">
        <v>7480</v>
      </c>
      <c r="C6893">
        <v>2.29</v>
      </c>
      <c r="D6893">
        <f t="shared" si="110"/>
        <v>-0.87832093517534537</v>
      </c>
      <c r="E6893" s="171">
        <v>-3.781512605042011E-2</v>
      </c>
    </row>
    <row r="6894" spans="2:5">
      <c r="B6894" t="s">
        <v>3955</v>
      </c>
      <c r="C6894">
        <v>18.82</v>
      </c>
      <c r="D6894">
        <f t="shared" si="110"/>
        <v>-7.2906403940886724E-2</v>
      </c>
      <c r="E6894" s="171">
        <v>-3.783231083844573E-2</v>
      </c>
    </row>
    <row r="6895" spans="2:5">
      <c r="B6895" t="s">
        <v>1970</v>
      </c>
      <c r="C6895">
        <v>20.3</v>
      </c>
      <c r="D6895">
        <f t="shared" si="110"/>
        <v>9</v>
      </c>
      <c r="E6895" s="171">
        <v>-3.7914691943127993E-2</v>
      </c>
    </row>
    <row r="6896" spans="2:5">
      <c r="B6896" t="s">
        <v>7534</v>
      </c>
      <c r="C6896">
        <v>2.0299999999999998</v>
      </c>
      <c r="D6896">
        <f t="shared" si="110"/>
        <v>-0.71408450704225357</v>
      </c>
      <c r="E6896" s="171">
        <v>-3.7914691943128E-2</v>
      </c>
    </row>
    <row r="6897" spans="2:5">
      <c r="B6897" t="s">
        <v>2754</v>
      </c>
      <c r="C6897">
        <v>7.1</v>
      </c>
      <c r="D6897">
        <f t="shared" si="110"/>
        <v>-0.56891317547055253</v>
      </c>
      <c r="E6897" s="171">
        <v>-3.7940379403794071E-2</v>
      </c>
    </row>
    <row r="6898" spans="2:5">
      <c r="B6898" t="s">
        <v>4491</v>
      </c>
      <c r="C6898">
        <v>16.47</v>
      </c>
      <c r="D6898">
        <f t="shared" si="110"/>
        <v>-0.36212238574748262</v>
      </c>
      <c r="E6898" s="171">
        <v>-3.796728971962629E-2</v>
      </c>
    </row>
    <row r="6899" spans="2:5">
      <c r="B6899" t="s">
        <v>2175</v>
      </c>
      <c r="C6899">
        <v>25.82</v>
      </c>
      <c r="D6899">
        <f t="shared" si="110"/>
        <v>2.1876543209876544</v>
      </c>
      <c r="E6899" s="171">
        <v>-3.800298062593143E-2</v>
      </c>
    </row>
    <row r="6900" spans="2:5">
      <c r="B6900" t="s">
        <v>2682</v>
      </c>
      <c r="C6900">
        <v>8.1</v>
      </c>
      <c r="D6900">
        <f t="shared" si="110"/>
        <v>-0.28884986830553122</v>
      </c>
      <c r="E6900" s="171">
        <v>-3.8004750593824264E-2</v>
      </c>
    </row>
    <row r="6901" spans="2:5">
      <c r="B6901" t="s">
        <v>3506</v>
      </c>
      <c r="C6901">
        <v>11.39</v>
      </c>
      <c r="D6901">
        <f t="shared" si="110"/>
        <v>5.4350282485875709</v>
      </c>
      <c r="E6901" s="171">
        <v>-3.8006756756756695E-2</v>
      </c>
    </row>
    <row r="6902" spans="2:5">
      <c r="B6902" t="s">
        <v>6690</v>
      </c>
      <c r="C6902">
        <v>1.77</v>
      </c>
      <c r="D6902">
        <f t="shared" si="110"/>
        <v>0</v>
      </c>
      <c r="E6902" s="171">
        <v>-3.8043478260869595E-2</v>
      </c>
    </row>
    <row r="6903" spans="2:5">
      <c r="B6903" t="s">
        <v>6823</v>
      </c>
      <c r="C6903">
        <v>1.77</v>
      </c>
      <c r="D6903">
        <f t="shared" si="110"/>
        <v>-0.12376237623762376</v>
      </c>
      <c r="E6903" s="171">
        <v>-3.8043478260869595E-2</v>
      </c>
    </row>
    <row r="6904" spans="2:5">
      <c r="B6904" t="s">
        <v>6702</v>
      </c>
      <c r="C6904">
        <v>2.02</v>
      </c>
      <c r="D6904">
        <f t="shared" si="110"/>
        <v>-0.77753303964757714</v>
      </c>
      <c r="E6904" s="171">
        <v>-3.8095238095238126E-2</v>
      </c>
    </row>
    <row r="6905" spans="2:5">
      <c r="B6905" t="s">
        <v>5343</v>
      </c>
      <c r="C6905">
        <v>9.08</v>
      </c>
      <c r="D6905">
        <f t="shared" si="110"/>
        <v>-0.47786083956296721</v>
      </c>
      <c r="E6905" s="171">
        <v>-3.8135593220338923E-2</v>
      </c>
    </row>
    <row r="6906" spans="2:5">
      <c r="B6906" t="s">
        <v>1540</v>
      </c>
      <c r="C6906">
        <v>17.39</v>
      </c>
      <c r="D6906">
        <f t="shared" si="110"/>
        <v>12.801587301587301</v>
      </c>
      <c r="E6906" s="171">
        <v>-3.8163716814159171E-2</v>
      </c>
    </row>
    <row r="6907" spans="2:5">
      <c r="B6907" t="s">
        <v>6202</v>
      </c>
      <c r="C6907">
        <v>1.26</v>
      </c>
      <c r="D6907">
        <f t="shared" si="110"/>
        <v>0</v>
      </c>
      <c r="E6907" s="171">
        <v>-3.8167938931297746E-2</v>
      </c>
    </row>
    <row r="6908" spans="2:5">
      <c r="B6908" t="s">
        <v>6495</v>
      </c>
      <c r="C6908">
        <v>1.26</v>
      </c>
      <c r="D6908">
        <f t="shared" si="110"/>
        <v>0</v>
      </c>
      <c r="E6908" s="171">
        <v>-3.8167938931297746E-2</v>
      </c>
    </row>
    <row r="6909" spans="2:5">
      <c r="B6909" t="s">
        <v>6521</v>
      </c>
      <c r="C6909">
        <v>1.26</v>
      </c>
      <c r="D6909">
        <f t="shared" si="110"/>
        <v>-0.92531120331950212</v>
      </c>
      <c r="E6909" s="171">
        <v>-3.8167938931297746E-2</v>
      </c>
    </row>
    <row r="6910" spans="2:5">
      <c r="B6910" t="s">
        <v>4220</v>
      </c>
      <c r="C6910">
        <v>16.87</v>
      </c>
      <c r="D6910">
        <f t="shared" si="110"/>
        <v>1.4845360824742271</v>
      </c>
      <c r="E6910" s="171">
        <v>-3.8198403648802635E-2</v>
      </c>
    </row>
    <row r="6911" spans="2:5">
      <c r="B6911" t="s">
        <v>3282</v>
      </c>
      <c r="C6911">
        <v>6.79</v>
      </c>
      <c r="D6911">
        <f t="shared" si="110"/>
        <v>-0.70933219178082196</v>
      </c>
      <c r="E6911" s="171">
        <v>-3.8243626062322886E-2</v>
      </c>
    </row>
    <row r="6912" spans="2:5">
      <c r="B6912" t="s">
        <v>4682</v>
      </c>
      <c r="C6912">
        <v>23.36</v>
      </c>
      <c r="D6912">
        <f t="shared" si="110"/>
        <v>0.69398114575779557</v>
      </c>
      <c r="E6912" s="171">
        <v>-3.828736105393165E-2</v>
      </c>
    </row>
    <row r="6913" spans="2:5">
      <c r="B6913" t="s">
        <v>2951</v>
      </c>
      <c r="C6913">
        <v>13.79</v>
      </c>
      <c r="D6913">
        <f t="shared" si="110"/>
        <v>6.88</v>
      </c>
      <c r="E6913" s="171">
        <v>-3.8354253835425435E-2</v>
      </c>
    </row>
    <row r="6914" spans="2:5">
      <c r="B6914" t="s">
        <v>6811</v>
      </c>
      <c r="C6914">
        <v>1.75</v>
      </c>
      <c r="D6914">
        <f t="shared" si="110"/>
        <v>-0.96030845996824676</v>
      </c>
      <c r="E6914" s="171">
        <v>-3.8461538461538491E-2</v>
      </c>
    </row>
    <row r="6915" spans="2:5">
      <c r="B6915" t="s">
        <v>1103</v>
      </c>
      <c r="C6915">
        <v>44.09</v>
      </c>
      <c r="D6915">
        <f t="shared" ref="D6915:D6978" si="111">(C6915-C6916)/C6916</f>
        <v>2.003405994550409</v>
      </c>
      <c r="E6915" s="171">
        <v>-3.8595726122982905E-2</v>
      </c>
    </row>
    <row r="6916" spans="2:5">
      <c r="B6916" t="s">
        <v>4215</v>
      </c>
      <c r="C6916">
        <v>14.68</v>
      </c>
      <c r="D6916">
        <f t="shared" si="111"/>
        <v>6.3768844221105523</v>
      </c>
      <c r="E6916" s="171">
        <v>-3.8637851997380478E-2</v>
      </c>
    </row>
    <row r="6917" spans="2:5">
      <c r="B6917" t="s">
        <v>7739</v>
      </c>
      <c r="C6917">
        <v>1.99</v>
      </c>
      <c r="D6917">
        <f t="shared" si="111"/>
        <v>-0.76449704142011832</v>
      </c>
      <c r="E6917" s="171">
        <v>-3.8647342995169011E-2</v>
      </c>
    </row>
    <row r="6918" spans="2:5">
      <c r="B6918" t="s">
        <v>5335</v>
      </c>
      <c r="C6918">
        <v>8.4499999999999993</v>
      </c>
      <c r="D6918">
        <f t="shared" si="111"/>
        <v>-0.14732593340060554</v>
      </c>
      <c r="E6918" s="171">
        <v>-3.868031854379976E-2</v>
      </c>
    </row>
    <row r="6919" spans="2:5">
      <c r="B6919" t="s">
        <v>3365</v>
      </c>
      <c r="C6919">
        <v>9.91</v>
      </c>
      <c r="D6919">
        <f t="shared" si="111"/>
        <v>-0.64197976878612717</v>
      </c>
      <c r="E6919" s="171">
        <v>-3.8797284190106723E-2</v>
      </c>
    </row>
    <row r="6920" spans="2:5">
      <c r="B6920" t="s">
        <v>1424</v>
      </c>
      <c r="C6920">
        <v>27.68</v>
      </c>
      <c r="D6920">
        <f t="shared" si="111"/>
        <v>17.702702702702702</v>
      </c>
      <c r="E6920" s="171">
        <v>-3.8888888888888924E-2</v>
      </c>
    </row>
    <row r="6921" spans="2:5">
      <c r="B6921" t="s">
        <v>6637</v>
      </c>
      <c r="C6921">
        <v>1.48</v>
      </c>
      <c r="D6921">
        <f t="shared" si="111"/>
        <v>0</v>
      </c>
      <c r="E6921" s="171">
        <v>-3.8961038961038995E-2</v>
      </c>
    </row>
    <row r="6922" spans="2:5">
      <c r="B6922" t="s">
        <v>6961</v>
      </c>
      <c r="C6922">
        <v>1.48</v>
      </c>
      <c r="D6922">
        <f t="shared" si="111"/>
        <v>-0.8822593476531424</v>
      </c>
      <c r="E6922" s="171">
        <v>-3.8961038961038995E-2</v>
      </c>
    </row>
    <row r="6923" spans="2:5">
      <c r="B6923" t="s">
        <v>3152</v>
      </c>
      <c r="C6923">
        <v>12.57</v>
      </c>
      <c r="D6923">
        <f t="shared" si="111"/>
        <v>5.3807106598984769</v>
      </c>
      <c r="E6923" s="171">
        <v>-3.8990825688073376E-2</v>
      </c>
    </row>
    <row r="6924" spans="2:5">
      <c r="B6924" t="s">
        <v>6793</v>
      </c>
      <c r="C6924">
        <v>1.97</v>
      </c>
      <c r="D6924">
        <f t="shared" si="111"/>
        <v>0</v>
      </c>
      <c r="E6924" s="171">
        <v>-3.902439024390237E-2</v>
      </c>
    </row>
    <row r="6925" spans="2:5">
      <c r="B6925" t="s">
        <v>7523</v>
      </c>
      <c r="C6925">
        <v>1.97</v>
      </c>
      <c r="D6925">
        <f t="shared" si="111"/>
        <v>-0.80947775628626684</v>
      </c>
      <c r="E6925" s="171">
        <v>-3.902439024390237E-2</v>
      </c>
    </row>
    <row r="6926" spans="2:5">
      <c r="B6926" t="s">
        <v>4288</v>
      </c>
      <c r="C6926">
        <v>10.34</v>
      </c>
      <c r="D6926">
        <f t="shared" si="111"/>
        <v>-0.44646680942184153</v>
      </c>
      <c r="E6926" s="171">
        <v>-3.9033457249070626E-2</v>
      </c>
    </row>
    <row r="6927" spans="2:5">
      <c r="B6927" t="s">
        <v>3884</v>
      </c>
      <c r="C6927">
        <v>18.68</v>
      </c>
      <c r="D6927">
        <f t="shared" si="111"/>
        <v>-0.58672566371681423</v>
      </c>
      <c r="E6927" s="171">
        <v>-3.9094650205761396E-2</v>
      </c>
    </row>
    <row r="6928" spans="2:5">
      <c r="B6928" t="s">
        <v>1234</v>
      </c>
      <c r="C6928">
        <v>45.2</v>
      </c>
      <c r="D6928">
        <f t="shared" si="111"/>
        <v>19.452488687782807</v>
      </c>
      <c r="E6928" s="171">
        <v>-3.9115646258503327E-2</v>
      </c>
    </row>
    <row r="6929" spans="2:5">
      <c r="B6929" t="s">
        <v>7537</v>
      </c>
      <c r="C6929">
        <v>2.21</v>
      </c>
      <c r="D6929">
        <f t="shared" si="111"/>
        <v>0.50340136054421769</v>
      </c>
      <c r="E6929" s="171">
        <v>-3.9130434782608636E-2</v>
      </c>
    </row>
    <row r="6930" spans="2:5">
      <c r="B6930" t="s">
        <v>6630</v>
      </c>
      <c r="C6930">
        <v>1.47</v>
      </c>
      <c r="D6930">
        <f t="shared" si="111"/>
        <v>0</v>
      </c>
      <c r="E6930" s="171">
        <v>-3.9215686274509838E-2</v>
      </c>
    </row>
    <row r="6931" spans="2:5">
      <c r="B6931" t="s">
        <v>6668</v>
      </c>
      <c r="C6931">
        <v>1.47</v>
      </c>
      <c r="D6931">
        <f t="shared" si="111"/>
        <v>-0.14035087719298245</v>
      </c>
      <c r="E6931" s="171">
        <v>-3.9215686274509838E-2</v>
      </c>
    </row>
    <row r="6932" spans="2:5">
      <c r="B6932" t="s">
        <v>6680</v>
      </c>
      <c r="C6932">
        <v>1.71</v>
      </c>
      <c r="D6932">
        <f t="shared" si="111"/>
        <v>0.17123287671232876</v>
      </c>
      <c r="E6932" s="171">
        <v>-3.9325842696629247E-2</v>
      </c>
    </row>
    <row r="6933" spans="2:5">
      <c r="B6933" t="s">
        <v>6627</v>
      </c>
      <c r="C6933">
        <v>1.46</v>
      </c>
      <c r="D6933">
        <f t="shared" si="111"/>
        <v>-0.39917695473251036</v>
      </c>
      <c r="E6933" s="171">
        <v>-3.9473684210526348E-2</v>
      </c>
    </row>
    <row r="6934" spans="2:5">
      <c r="B6934" t="s">
        <v>7719</v>
      </c>
      <c r="C6934">
        <v>2.4300000000000002</v>
      </c>
      <c r="D6934">
        <f t="shared" si="111"/>
        <v>-0.82132352941176467</v>
      </c>
      <c r="E6934" s="171">
        <v>-3.9525691699604605E-2</v>
      </c>
    </row>
    <row r="6935" spans="2:5">
      <c r="B6935" t="s">
        <v>3710</v>
      </c>
      <c r="C6935">
        <v>13.6</v>
      </c>
      <c r="D6935">
        <f t="shared" si="111"/>
        <v>2.0255063765941453E-2</v>
      </c>
      <c r="E6935" s="171">
        <v>-3.9548022598870095E-2</v>
      </c>
    </row>
    <row r="6936" spans="2:5">
      <c r="B6936" t="s">
        <v>1789</v>
      </c>
      <c r="C6936">
        <v>13.33</v>
      </c>
      <c r="D6936">
        <f t="shared" si="111"/>
        <v>-1.6961651917404161E-2</v>
      </c>
      <c r="E6936" s="171">
        <v>-3.96253602305476E-2</v>
      </c>
    </row>
    <row r="6937" spans="2:5">
      <c r="B6937" t="s">
        <v>1792</v>
      </c>
      <c r="C6937">
        <v>13.56</v>
      </c>
      <c r="D6937">
        <f t="shared" si="111"/>
        <v>10.206611570247935</v>
      </c>
      <c r="E6937" s="171">
        <v>-3.9660056657223705E-2</v>
      </c>
    </row>
    <row r="6938" spans="2:5">
      <c r="B6938" t="s">
        <v>6509</v>
      </c>
      <c r="C6938">
        <v>1.21</v>
      </c>
      <c r="D6938">
        <f t="shared" si="111"/>
        <v>-0.94179894179894175</v>
      </c>
      <c r="E6938" s="171">
        <v>-3.9682539682539715E-2</v>
      </c>
    </row>
    <row r="6939" spans="2:5">
      <c r="B6939" t="s">
        <v>4539</v>
      </c>
      <c r="C6939">
        <v>20.79</v>
      </c>
      <c r="D6939">
        <f t="shared" si="111"/>
        <v>-0.19543343653250778</v>
      </c>
      <c r="E6939" s="171">
        <v>-3.9722863741339466E-2</v>
      </c>
    </row>
    <row r="6940" spans="2:5">
      <c r="B6940" t="s">
        <v>1441</v>
      </c>
      <c r="C6940">
        <v>25.84</v>
      </c>
      <c r="D6940">
        <f t="shared" si="111"/>
        <v>9.4451503600169434E-2</v>
      </c>
      <c r="E6940" s="171">
        <v>-3.9762170196952815E-2</v>
      </c>
    </row>
    <row r="6941" spans="2:5">
      <c r="B6941" t="s">
        <v>4687</v>
      </c>
      <c r="C6941">
        <v>23.61</v>
      </c>
      <c r="D6941">
        <f t="shared" si="111"/>
        <v>0.81615384615384612</v>
      </c>
      <c r="E6941" s="171">
        <v>-3.9853599023993512E-2</v>
      </c>
    </row>
    <row r="6942" spans="2:5">
      <c r="B6942" t="s">
        <v>3536</v>
      </c>
      <c r="C6942">
        <v>13</v>
      </c>
      <c r="D6942">
        <f t="shared" si="111"/>
        <v>-1.7384731670445987E-2</v>
      </c>
      <c r="E6942" s="171">
        <v>-3.9881831610044251E-2</v>
      </c>
    </row>
    <row r="6943" spans="2:5">
      <c r="B6943" t="s">
        <v>4261</v>
      </c>
      <c r="C6943">
        <v>13.23</v>
      </c>
      <c r="D6943">
        <f t="shared" si="111"/>
        <v>0.37525987525987542</v>
      </c>
      <c r="E6943" s="171">
        <v>-3.9912917271407763E-2</v>
      </c>
    </row>
    <row r="6944" spans="2:5">
      <c r="B6944" t="s">
        <v>5223</v>
      </c>
      <c r="C6944">
        <v>9.6199999999999992</v>
      </c>
      <c r="D6944">
        <f t="shared" si="111"/>
        <v>-0.58694718763417775</v>
      </c>
      <c r="E6944" s="171">
        <v>-3.9920159680638757E-2</v>
      </c>
    </row>
    <row r="6945" spans="2:5">
      <c r="B6945" t="s">
        <v>4694</v>
      </c>
      <c r="C6945">
        <v>23.29</v>
      </c>
      <c r="D6945">
        <f t="shared" si="111"/>
        <v>0.73288690476190477</v>
      </c>
      <c r="E6945" s="171">
        <v>-3.9983511953833567E-2</v>
      </c>
    </row>
    <row r="6946" spans="2:5">
      <c r="B6946" t="s">
        <v>3663</v>
      </c>
      <c r="C6946">
        <v>13.44</v>
      </c>
      <c r="D6946">
        <f t="shared" si="111"/>
        <v>-0.29963522668056286</v>
      </c>
      <c r="E6946" s="171">
        <v>-4.0000000000000036E-2</v>
      </c>
    </row>
    <row r="6947" spans="2:5">
      <c r="B6947" t="s">
        <v>4643</v>
      </c>
      <c r="C6947">
        <v>19.190000000000001</v>
      </c>
      <c r="D6947">
        <f t="shared" si="111"/>
        <v>-0.58925513698630139</v>
      </c>
      <c r="E6947" s="171">
        <v>-4.0020010005002361E-2</v>
      </c>
    </row>
    <row r="6948" spans="2:5">
      <c r="B6948" t="s">
        <v>1370</v>
      </c>
      <c r="C6948">
        <v>46.72</v>
      </c>
      <c r="D6948">
        <f t="shared" si="111"/>
        <v>2.2512178148921365</v>
      </c>
      <c r="E6948" s="171">
        <v>-4.0065748921306814E-2</v>
      </c>
    </row>
    <row r="6949" spans="2:5">
      <c r="B6949" t="s">
        <v>2492</v>
      </c>
      <c r="C6949">
        <v>14.37</v>
      </c>
      <c r="D6949">
        <f t="shared" si="111"/>
        <v>5.0125523012552291</v>
      </c>
      <c r="E6949" s="171">
        <v>-4.0080160320641378E-2</v>
      </c>
    </row>
    <row r="6950" spans="2:5">
      <c r="B6950" t="s">
        <v>7482</v>
      </c>
      <c r="C6950">
        <v>2.39</v>
      </c>
      <c r="D6950">
        <f t="shared" si="111"/>
        <v>-0.8275613275613275</v>
      </c>
      <c r="E6950" s="171">
        <v>-4.0160642570281159E-2</v>
      </c>
    </row>
    <row r="6951" spans="2:5">
      <c r="B6951" t="s">
        <v>4270</v>
      </c>
      <c r="C6951">
        <v>13.86</v>
      </c>
      <c r="D6951">
        <f t="shared" si="111"/>
        <v>-0.40769230769230769</v>
      </c>
      <c r="E6951" s="171">
        <v>-4.016620498614959E-2</v>
      </c>
    </row>
    <row r="6952" spans="2:5">
      <c r="B6952" t="s">
        <v>4649</v>
      </c>
      <c r="C6952">
        <v>23.4</v>
      </c>
      <c r="D6952">
        <f t="shared" si="111"/>
        <v>2.0668414154652686</v>
      </c>
      <c r="E6952" s="171">
        <v>-4.0196882690730129E-2</v>
      </c>
    </row>
    <row r="6953" spans="2:5">
      <c r="B6953" t="s">
        <v>2772</v>
      </c>
      <c r="C6953">
        <v>7.63</v>
      </c>
      <c r="D6953">
        <f t="shared" si="111"/>
        <v>2.5654205607476634</v>
      </c>
      <c r="E6953" s="171">
        <v>-4.0251572327044058E-2</v>
      </c>
    </row>
    <row r="6954" spans="2:5">
      <c r="B6954" t="s">
        <v>7699</v>
      </c>
      <c r="C6954">
        <v>2.14</v>
      </c>
      <c r="D6954">
        <f t="shared" si="111"/>
        <v>-0.7688984881209503</v>
      </c>
      <c r="E6954" s="171">
        <v>-4.035874439461877E-2</v>
      </c>
    </row>
    <row r="6955" spans="2:5">
      <c r="B6955" t="s">
        <v>5347</v>
      </c>
      <c r="C6955">
        <v>9.26</v>
      </c>
      <c r="D6955">
        <f t="shared" si="111"/>
        <v>-0.29042145593869739</v>
      </c>
      <c r="E6955" s="171">
        <v>-4.0414507772020783E-2</v>
      </c>
    </row>
    <row r="6956" spans="2:5">
      <c r="B6956" t="s">
        <v>3709</v>
      </c>
      <c r="C6956">
        <v>13.05</v>
      </c>
      <c r="D6956">
        <f t="shared" si="111"/>
        <v>0.7193675889328065</v>
      </c>
      <c r="E6956" s="171">
        <v>-4.0441176470588161E-2</v>
      </c>
    </row>
    <row r="6957" spans="2:5">
      <c r="B6957" t="s">
        <v>4348</v>
      </c>
      <c r="C6957">
        <v>7.59</v>
      </c>
      <c r="D6957">
        <f t="shared" si="111"/>
        <v>-8.5542168674698896E-2</v>
      </c>
      <c r="E6957" s="171">
        <v>-4.0455120101137838E-2</v>
      </c>
    </row>
    <row r="6958" spans="2:5">
      <c r="B6958" t="s">
        <v>4334</v>
      </c>
      <c r="C6958">
        <v>8.3000000000000007</v>
      </c>
      <c r="D6958">
        <f t="shared" si="111"/>
        <v>-0.61105904404873479</v>
      </c>
      <c r="E6958" s="171">
        <v>-4.0462427745664699E-2</v>
      </c>
    </row>
    <row r="6959" spans="2:5">
      <c r="B6959" t="s">
        <v>4543</v>
      </c>
      <c r="C6959">
        <v>21.34</v>
      </c>
      <c r="D6959">
        <f t="shared" si="111"/>
        <v>1.1447236180904523</v>
      </c>
      <c r="E6959" s="171">
        <v>-4.0467625899280511E-2</v>
      </c>
    </row>
    <row r="6960" spans="2:5">
      <c r="B6960" t="s">
        <v>3341</v>
      </c>
      <c r="C6960">
        <v>9.9499999999999993</v>
      </c>
      <c r="D6960">
        <f t="shared" si="111"/>
        <v>-0.15962837837837843</v>
      </c>
      <c r="E6960" s="171">
        <v>-4.0501446480231434E-2</v>
      </c>
    </row>
    <row r="6961" spans="2:5">
      <c r="B6961" t="s">
        <v>3393</v>
      </c>
      <c r="C6961">
        <v>11.84</v>
      </c>
      <c r="D6961">
        <f t="shared" si="111"/>
        <v>4.5936395759717273E-2</v>
      </c>
      <c r="E6961" s="171">
        <v>-4.0518638573743923E-2</v>
      </c>
    </row>
    <row r="6962" spans="2:5">
      <c r="B6962" t="s">
        <v>5051</v>
      </c>
      <c r="C6962">
        <v>11.32</v>
      </c>
      <c r="D6962">
        <f t="shared" si="111"/>
        <v>0.45688545688545701</v>
      </c>
      <c r="E6962" s="171">
        <v>-4.0677966101694947E-2</v>
      </c>
    </row>
    <row r="6963" spans="2:5">
      <c r="B6963" t="s">
        <v>4331</v>
      </c>
      <c r="C6963">
        <v>7.77</v>
      </c>
      <c r="D6963">
        <f t="shared" si="111"/>
        <v>0.57287449392712531</v>
      </c>
      <c r="E6963" s="171">
        <v>-4.0740740740740751E-2</v>
      </c>
    </row>
    <row r="6964" spans="2:5">
      <c r="B6964" t="s">
        <v>5575</v>
      </c>
      <c r="C6964">
        <v>4.9400000000000004</v>
      </c>
      <c r="D6964">
        <f t="shared" si="111"/>
        <v>-0.96172026346377371</v>
      </c>
      <c r="E6964" s="171">
        <v>-4.0776699029126201E-2</v>
      </c>
    </row>
    <row r="6965" spans="2:5">
      <c r="B6965" t="s">
        <v>705</v>
      </c>
      <c r="C6965">
        <v>129.05000000000001</v>
      </c>
      <c r="D6965">
        <f t="shared" si="111"/>
        <v>90.524822695035482</v>
      </c>
      <c r="E6965" s="171">
        <v>-4.0805708339527139E-2</v>
      </c>
    </row>
    <row r="6966" spans="2:5">
      <c r="B6966" t="s">
        <v>6173</v>
      </c>
      <c r="C6966">
        <v>1.41</v>
      </c>
      <c r="D6966">
        <f t="shared" si="111"/>
        <v>-0.88452088452088451</v>
      </c>
      <c r="E6966" s="171">
        <v>-4.0816326530612283E-2</v>
      </c>
    </row>
    <row r="6967" spans="2:5">
      <c r="B6967" t="s">
        <v>4751</v>
      </c>
      <c r="C6967">
        <v>12.21</v>
      </c>
      <c r="D6967">
        <f t="shared" si="111"/>
        <v>0.30031948881789139</v>
      </c>
      <c r="E6967" s="171">
        <v>-4.0848389630793368E-2</v>
      </c>
    </row>
    <row r="6968" spans="2:5">
      <c r="B6968" t="s">
        <v>5130</v>
      </c>
      <c r="C6968">
        <v>9.39</v>
      </c>
      <c r="D6968">
        <f t="shared" si="111"/>
        <v>0.11255924170616127</v>
      </c>
      <c r="E6968" s="171">
        <v>-4.0858018386108134E-2</v>
      </c>
    </row>
    <row r="6969" spans="2:5">
      <c r="B6969" t="s">
        <v>5202</v>
      </c>
      <c r="C6969">
        <v>8.44</v>
      </c>
      <c r="D6969">
        <f t="shared" si="111"/>
        <v>3</v>
      </c>
      <c r="E6969" s="171">
        <v>-4.0909090909091041E-2</v>
      </c>
    </row>
    <row r="6970" spans="2:5">
      <c r="B6970" t="s">
        <v>7535</v>
      </c>
      <c r="C6970">
        <v>2.11</v>
      </c>
      <c r="D6970">
        <f t="shared" si="111"/>
        <v>0</v>
      </c>
      <c r="E6970" s="171">
        <v>-4.0909090909091041E-2</v>
      </c>
    </row>
    <row r="6971" spans="2:5">
      <c r="B6971" t="s">
        <v>7570</v>
      </c>
      <c r="C6971">
        <v>2.11</v>
      </c>
      <c r="D6971">
        <f t="shared" si="111"/>
        <v>-0.87304452466907345</v>
      </c>
      <c r="E6971" s="171">
        <v>-4.0909090909091041E-2</v>
      </c>
    </row>
    <row r="6972" spans="2:5">
      <c r="B6972" t="s">
        <v>4186</v>
      </c>
      <c r="C6972">
        <v>16.62</v>
      </c>
      <c r="D6972">
        <f t="shared" si="111"/>
        <v>13.205128205128206</v>
      </c>
      <c r="E6972" s="171">
        <v>-4.0969417195614387E-2</v>
      </c>
    </row>
    <row r="6973" spans="2:5">
      <c r="B6973" t="s">
        <v>6661</v>
      </c>
      <c r="C6973">
        <v>1.17</v>
      </c>
      <c r="D6973">
        <f t="shared" si="111"/>
        <v>-0.88085539714867622</v>
      </c>
      <c r="E6973" s="171">
        <v>-4.0983606557377088E-2</v>
      </c>
    </row>
    <row r="6974" spans="2:5">
      <c r="B6974" t="s">
        <v>3328</v>
      </c>
      <c r="C6974">
        <v>9.82</v>
      </c>
      <c r="D6974">
        <f t="shared" si="111"/>
        <v>-0.15852613538988858</v>
      </c>
      <c r="E6974" s="171">
        <v>-4.1015624999999993E-2</v>
      </c>
    </row>
    <row r="6975" spans="2:5">
      <c r="B6975" t="s">
        <v>4830</v>
      </c>
      <c r="C6975">
        <v>11.67</v>
      </c>
      <c r="D6975">
        <f t="shared" si="111"/>
        <v>-0.36507072905331878</v>
      </c>
      <c r="E6975" s="171">
        <v>-4.1084634346754315E-2</v>
      </c>
    </row>
    <row r="6976" spans="2:5">
      <c r="B6976" t="s">
        <v>1924</v>
      </c>
      <c r="C6976">
        <v>18.38</v>
      </c>
      <c r="D6976">
        <f t="shared" si="111"/>
        <v>0.25546448087431683</v>
      </c>
      <c r="E6976" s="171">
        <v>-4.1210224308815997E-2</v>
      </c>
    </row>
    <row r="6977" spans="2:5">
      <c r="B6977" t="s">
        <v>4071</v>
      </c>
      <c r="C6977">
        <v>14.64</v>
      </c>
      <c r="D6977">
        <f t="shared" si="111"/>
        <v>-0.68956743002544529</v>
      </c>
      <c r="E6977" s="171">
        <v>-4.1257367387033332E-2</v>
      </c>
    </row>
    <row r="6978" spans="2:5">
      <c r="B6978" t="s">
        <v>1123</v>
      </c>
      <c r="C6978">
        <v>47.16</v>
      </c>
      <c r="D6978">
        <f t="shared" si="111"/>
        <v>1.8205741626794258</v>
      </c>
      <c r="E6978" s="171">
        <v>-4.1268550518398076E-2</v>
      </c>
    </row>
    <row r="6979" spans="2:5">
      <c r="B6979" t="s">
        <v>1538</v>
      </c>
      <c r="C6979">
        <v>16.72</v>
      </c>
      <c r="D6979">
        <f t="shared" ref="D6979:D7042" si="112">(C6979-C6980)/C6980</f>
        <v>13.413793103448276</v>
      </c>
      <c r="E6979" s="171">
        <v>-4.1284403669724905E-2</v>
      </c>
    </row>
    <row r="6980" spans="2:5">
      <c r="B6980" t="s">
        <v>6508</v>
      </c>
      <c r="C6980">
        <v>1.1599999999999999</v>
      </c>
      <c r="D6980">
        <f t="shared" si="112"/>
        <v>-0.16546762589928057</v>
      </c>
      <c r="E6980" s="171">
        <v>-4.1322314049586813E-2</v>
      </c>
    </row>
    <row r="6981" spans="2:5">
      <c r="B6981" t="s">
        <v>6143</v>
      </c>
      <c r="C6981">
        <v>1.39</v>
      </c>
      <c r="D6981">
        <f t="shared" si="112"/>
        <v>0</v>
      </c>
      <c r="E6981" s="171">
        <v>-4.1379310344827627E-2</v>
      </c>
    </row>
    <row r="6982" spans="2:5">
      <c r="B6982" t="s">
        <v>6316</v>
      </c>
      <c r="C6982">
        <v>1.39</v>
      </c>
      <c r="D6982">
        <f t="shared" si="112"/>
        <v>-0.95234830305107987</v>
      </c>
      <c r="E6982" s="171">
        <v>-4.1379310344827627E-2</v>
      </c>
    </row>
    <row r="6983" spans="2:5">
      <c r="B6983" t="s">
        <v>1412</v>
      </c>
      <c r="C6983">
        <v>29.17</v>
      </c>
      <c r="D6983">
        <f t="shared" si="112"/>
        <v>5.0020576131687244</v>
      </c>
      <c r="E6983" s="171">
        <v>-4.1406506736772854E-2</v>
      </c>
    </row>
    <row r="6984" spans="2:5">
      <c r="B6984" t="s">
        <v>5724</v>
      </c>
      <c r="C6984">
        <v>4.8600000000000003</v>
      </c>
      <c r="D6984">
        <f t="shared" si="112"/>
        <v>-0.57958477508650519</v>
      </c>
      <c r="E6984" s="171">
        <v>-4.1420118343195256E-2</v>
      </c>
    </row>
    <row r="6985" spans="2:5">
      <c r="B6985" t="s">
        <v>1660</v>
      </c>
      <c r="C6985">
        <v>11.56</v>
      </c>
      <c r="D6985">
        <f t="shared" si="112"/>
        <v>0.13779527559055121</v>
      </c>
      <c r="E6985" s="171">
        <v>-4.1459369817578771E-2</v>
      </c>
    </row>
    <row r="6986" spans="2:5">
      <c r="B6986" t="s">
        <v>3256</v>
      </c>
      <c r="C6986">
        <v>10.16</v>
      </c>
      <c r="D6986">
        <f t="shared" si="112"/>
        <v>5.3105590062111805</v>
      </c>
      <c r="E6986" s="171">
        <v>-4.1509433962264107E-2</v>
      </c>
    </row>
    <row r="6987" spans="2:5">
      <c r="B6987" t="s">
        <v>6386</v>
      </c>
      <c r="C6987">
        <v>1.61</v>
      </c>
      <c r="D6987">
        <f t="shared" si="112"/>
        <v>0.16666666666666682</v>
      </c>
      <c r="E6987" s="171">
        <v>-4.1666666666666574E-2</v>
      </c>
    </row>
    <row r="6988" spans="2:5">
      <c r="B6988" t="s">
        <v>6945</v>
      </c>
      <c r="C6988">
        <v>1.38</v>
      </c>
      <c r="D6988">
        <f t="shared" si="112"/>
        <v>-0.85699481865284965</v>
      </c>
      <c r="E6988" s="171">
        <v>-4.1666666666666706E-2</v>
      </c>
    </row>
    <row r="6989" spans="2:5">
      <c r="B6989" t="s">
        <v>3245</v>
      </c>
      <c r="C6989">
        <v>9.65</v>
      </c>
      <c r="D6989">
        <f t="shared" si="112"/>
        <v>-0.92412925544461033</v>
      </c>
      <c r="E6989" s="171">
        <v>-4.1708043694141002E-2</v>
      </c>
    </row>
    <row r="6990" spans="2:5">
      <c r="B6990" t="s">
        <v>724</v>
      </c>
      <c r="C6990">
        <v>127.19</v>
      </c>
      <c r="D6990">
        <f t="shared" si="112"/>
        <v>8.4005912786400589</v>
      </c>
      <c r="E6990" s="171">
        <v>-4.1738868379416802E-2</v>
      </c>
    </row>
    <row r="6991" spans="2:5">
      <c r="B6991" t="s">
        <v>4266</v>
      </c>
      <c r="C6991">
        <v>13.53</v>
      </c>
      <c r="D6991">
        <f t="shared" si="112"/>
        <v>-0.11856677524429969</v>
      </c>
      <c r="E6991" s="171">
        <v>-4.1784702549575066E-2</v>
      </c>
    </row>
    <row r="6992" spans="2:5">
      <c r="B6992" t="s">
        <v>2992</v>
      </c>
      <c r="C6992">
        <v>15.35</v>
      </c>
      <c r="D6992">
        <f t="shared" si="112"/>
        <v>8.4039548022598831E-2</v>
      </c>
      <c r="E6992" s="171">
        <v>-4.1822721598002495E-2</v>
      </c>
    </row>
    <row r="6993" spans="2:5">
      <c r="B6993" t="s">
        <v>3711</v>
      </c>
      <c r="C6993">
        <v>14.16</v>
      </c>
      <c r="D6993">
        <f t="shared" si="112"/>
        <v>-0.36072234762979677</v>
      </c>
      <c r="E6993" s="171">
        <v>-4.1948579161028364E-2</v>
      </c>
    </row>
    <row r="6994" spans="2:5">
      <c r="B6994" t="s">
        <v>2146</v>
      </c>
      <c r="C6994">
        <v>22.15</v>
      </c>
      <c r="D6994">
        <f t="shared" si="112"/>
        <v>3.0419708029197077</v>
      </c>
      <c r="E6994" s="171">
        <v>-4.1955017301038164E-2</v>
      </c>
    </row>
    <row r="6995" spans="2:5">
      <c r="B6995" t="s">
        <v>5582</v>
      </c>
      <c r="C6995">
        <v>5.48</v>
      </c>
      <c r="D6995">
        <f t="shared" si="112"/>
        <v>-0.56334661354581672</v>
      </c>
      <c r="E6995" s="171">
        <v>-4.1958041958041842E-2</v>
      </c>
    </row>
    <row r="6996" spans="2:5">
      <c r="B6996" t="s">
        <v>4474</v>
      </c>
      <c r="C6996">
        <v>12.55</v>
      </c>
      <c r="D6996">
        <f t="shared" si="112"/>
        <v>6.8930817610062896</v>
      </c>
      <c r="E6996" s="171">
        <v>-4.1984732824427398E-2</v>
      </c>
    </row>
    <row r="6997" spans="2:5">
      <c r="B6997" t="s">
        <v>7112</v>
      </c>
      <c r="C6997">
        <v>1.59</v>
      </c>
      <c r="D6997">
        <f t="shared" si="112"/>
        <v>-0.8</v>
      </c>
      <c r="E6997" s="171">
        <v>-4.2168674698795088E-2</v>
      </c>
    </row>
    <row r="6998" spans="2:5">
      <c r="B6998" t="s">
        <v>2729</v>
      </c>
      <c r="C6998">
        <v>7.95</v>
      </c>
      <c r="D6998">
        <f t="shared" si="112"/>
        <v>0</v>
      </c>
      <c r="E6998" s="171">
        <v>-4.216867469879524E-2</v>
      </c>
    </row>
    <row r="6999" spans="2:5">
      <c r="B6999" t="s">
        <v>4333</v>
      </c>
      <c r="C6999">
        <v>7.95</v>
      </c>
      <c r="D6999">
        <f t="shared" si="112"/>
        <v>-0.53886310904872392</v>
      </c>
      <c r="E6999" s="171">
        <v>-4.216867469879524E-2</v>
      </c>
    </row>
    <row r="7000" spans="2:5">
      <c r="B7000" t="s">
        <v>3054</v>
      </c>
      <c r="C7000">
        <v>17.239999999999998</v>
      </c>
      <c r="D7000">
        <f t="shared" si="112"/>
        <v>11.676470588235292</v>
      </c>
      <c r="E7000" s="171">
        <v>-4.2222222222222307E-2</v>
      </c>
    </row>
    <row r="7001" spans="2:5">
      <c r="B7001" t="s">
        <v>6181</v>
      </c>
      <c r="C7001">
        <v>1.36</v>
      </c>
      <c r="D7001">
        <f t="shared" si="112"/>
        <v>-0.8964992389649924</v>
      </c>
      <c r="E7001" s="171">
        <v>-4.2253521126760445E-2</v>
      </c>
    </row>
    <row r="7002" spans="2:5">
      <c r="B7002" t="s">
        <v>3735</v>
      </c>
      <c r="C7002">
        <v>13.14</v>
      </c>
      <c r="D7002">
        <f t="shared" si="112"/>
        <v>-0.34756703078450846</v>
      </c>
      <c r="E7002" s="171">
        <v>-4.2274052478134115E-2</v>
      </c>
    </row>
    <row r="7003" spans="2:5">
      <c r="B7003" t="s">
        <v>3980</v>
      </c>
      <c r="C7003">
        <v>20.14</v>
      </c>
      <c r="D7003">
        <f t="shared" si="112"/>
        <v>0.58958168902920294</v>
      </c>
      <c r="E7003" s="171">
        <v>-4.2320494531621518E-2</v>
      </c>
    </row>
    <row r="7004" spans="2:5">
      <c r="B7004" t="s">
        <v>3584</v>
      </c>
      <c r="C7004">
        <v>12.67</v>
      </c>
      <c r="D7004">
        <f t="shared" si="112"/>
        <v>-8.1884057971014543E-2</v>
      </c>
      <c r="E7004" s="171">
        <v>-4.2328042328042367E-2</v>
      </c>
    </row>
    <row r="7005" spans="2:5">
      <c r="B7005" t="s">
        <v>1797</v>
      </c>
      <c r="C7005">
        <v>13.8</v>
      </c>
      <c r="D7005">
        <f t="shared" si="112"/>
        <v>11.212389380530976</v>
      </c>
      <c r="E7005" s="171">
        <v>-4.2331714087439236E-2</v>
      </c>
    </row>
    <row r="7006" spans="2:5">
      <c r="B7006" t="s">
        <v>7039</v>
      </c>
      <c r="C7006">
        <v>1.1299999999999999</v>
      </c>
      <c r="D7006">
        <f t="shared" si="112"/>
        <v>-0.58302583025830257</v>
      </c>
      <c r="E7006" s="171">
        <v>-4.2372881355932243E-2</v>
      </c>
    </row>
    <row r="7007" spans="2:5">
      <c r="B7007" t="s">
        <v>7619</v>
      </c>
      <c r="C7007">
        <v>2.71</v>
      </c>
      <c r="D7007">
        <f t="shared" si="112"/>
        <v>-0.83772455089820352</v>
      </c>
      <c r="E7007" s="171">
        <v>-4.2402826855123713E-2</v>
      </c>
    </row>
    <row r="7008" spans="2:5">
      <c r="B7008" t="s">
        <v>1811</v>
      </c>
      <c r="C7008">
        <v>16.7</v>
      </c>
      <c r="D7008">
        <f t="shared" si="112"/>
        <v>8.2777777777777768</v>
      </c>
      <c r="E7008" s="171">
        <v>-4.2431192660550572E-2</v>
      </c>
    </row>
    <row r="7009" spans="2:5">
      <c r="B7009" t="s">
        <v>7138</v>
      </c>
      <c r="C7009">
        <v>1.8</v>
      </c>
      <c r="D7009">
        <f t="shared" si="112"/>
        <v>-0.86880466472303197</v>
      </c>
      <c r="E7009" s="171">
        <v>-4.2553191489361625E-2</v>
      </c>
    </row>
    <row r="7010" spans="2:5">
      <c r="B7010" t="s">
        <v>4813</v>
      </c>
      <c r="C7010">
        <v>13.72</v>
      </c>
      <c r="D7010">
        <f t="shared" si="112"/>
        <v>0.15391084945332212</v>
      </c>
      <c r="E7010" s="171">
        <v>-4.2568039078855507E-2</v>
      </c>
    </row>
    <row r="7011" spans="2:5">
      <c r="B7011" t="s">
        <v>3688</v>
      </c>
      <c r="C7011">
        <v>11.89</v>
      </c>
      <c r="D7011">
        <f t="shared" si="112"/>
        <v>-0.40430861723446893</v>
      </c>
      <c r="E7011" s="171">
        <v>-4.2673107890499141E-2</v>
      </c>
    </row>
    <row r="7012" spans="2:5">
      <c r="B7012" t="s">
        <v>4537</v>
      </c>
      <c r="C7012">
        <v>19.96</v>
      </c>
      <c r="D7012">
        <f t="shared" si="112"/>
        <v>0.34864864864864864</v>
      </c>
      <c r="E7012" s="171">
        <v>-4.2685851318944867E-2</v>
      </c>
    </row>
    <row r="7013" spans="2:5">
      <c r="B7013" t="s">
        <v>3091</v>
      </c>
      <c r="C7013">
        <v>14.8</v>
      </c>
      <c r="D7013">
        <f t="shared" si="112"/>
        <v>-0.84384891327284239</v>
      </c>
      <c r="E7013" s="171">
        <v>-4.2690815006468312E-2</v>
      </c>
    </row>
    <row r="7014" spans="2:5">
      <c r="B7014" t="s">
        <v>1029</v>
      </c>
      <c r="C7014">
        <v>94.78</v>
      </c>
      <c r="D7014">
        <f t="shared" si="112"/>
        <v>34.365671641791039</v>
      </c>
      <c r="E7014" s="171">
        <v>-4.2722957277042763E-2</v>
      </c>
    </row>
    <row r="7015" spans="2:5">
      <c r="B7015" t="s">
        <v>7337</v>
      </c>
      <c r="C7015">
        <v>2.68</v>
      </c>
      <c r="D7015">
        <f t="shared" si="112"/>
        <v>0.20179372197309425</v>
      </c>
      <c r="E7015" s="171">
        <v>-4.285714285714274E-2</v>
      </c>
    </row>
    <row r="7016" spans="2:5">
      <c r="B7016" t="s">
        <v>7700</v>
      </c>
      <c r="C7016">
        <v>2.23</v>
      </c>
      <c r="D7016">
        <f t="shared" si="112"/>
        <v>-0.84588804422944019</v>
      </c>
      <c r="E7016" s="171">
        <v>-4.2918454935622352E-2</v>
      </c>
    </row>
    <row r="7017" spans="2:5">
      <c r="B7017" t="s">
        <v>1772</v>
      </c>
      <c r="C7017">
        <v>14.47</v>
      </c>
      <c r="D7017">
        <f t="shared" si="112"/>
        <v>-0.2521963824289406</v>
      </c>
      <c r="E7017" s="171">
        <v>-4.2989417989417897E-2</v>
      </c>
    </row>
    <row r="7018" spans="2:5">
      <c r="B7018" t="s">
        <v>1951</v>
      </c>
      <c r="C7018">
        <v>19.350000000000001</v>
      </c>
      <c r="D7018">
        <f t="shared" si="112"/>
        <v>0.74010791366906503</v>
      </c>
      <c r="E7018" s="171">
        <v>-4.3026706231453882E-2</v>
      </c>
    </row>
    <row r="7019" spans="2:5">
      <c r="B7019" t="s">
        <v>3388</v>
      </c>
      <c r="C7019">
        <v>11.12</v>
      </c>
      <c r="D7019">
        <f t="shared" si="112"/>
        <v>-0.25268817204301086</v>
      </c>
      <c r="E7019" s="171">
        <v>-4.3029259896729781E-2</v>
      </c>
    </row>
    <row r="7020" spans="2:5">
      <c r="B7020" t="s">
        <v>3640</v>
      </c>
      <c r="C7020">
        <v>14.88</v>
      </c>
      <c r="D7020">
        <f t="shared" si="112"/>
        <v>-2.8086218158066605E-2</v>
      </c>
      <c r="E7020" s="171">
        <v>-4.3086816720257229E-2</v>
      </c>
    </row>
    <row r="7021" spans="2:5">
      <c r="B7021" t="s">
        <v>5070</v>
      </c>
      <c r="C7021">
        <v>15.31</v>
      </c>
      <c r="D7021">
        <f t="shared" si="112"/>
        <v>10.511278195488721</v>
      </c>
      <c r="E7021" s="171">
        <v>-4.3124999999999969E-2</v>
      </c>
    </row>
    <row r="7022" spans="2:5">
      <c r="B7022" t="s">
        <v>6315</v>
      </c>
      <c r="C7022">
        <v>1.33</v>
      </c>
      <c r="D7022">
        <f t="shared" si="112"/>
        <v>0</v>
      </c>
      <c r="E7022" s="171">
        <v>-4.3165467625899165E-2</v>
      </c>
    </row>
    <row r="7023" spans="2:5">
      <c r="B7023" t="s">
        <v>6652</v>
      </c>
      <c r="C7023">
        <v>1.33</v>
      </c>
      <c r="D7023">
        <f t="shared" si="112"/>
        <v>-0.6997742663656884</v>
      </c>
      <c r="E7023" s="171">
        <v>-4.3165467625899165E-2</v>
      </c>
    </row>
    <row r="7024" spans="2:5">
      <c r="B7024" t="s">
        <v>5557</v>
      </c>
      <c r="C7024">
        <v>4.43</v>
      </c>
      <c r="D7024">
        <f t="shared" si="112"/>
        <v>-0.12966601178781928</v>
      </c>
      <c r="E7024" s="171">
        <v>-4.3196544276457922E-2</v>
      </c>
    </row>
    <row r="7025" spans="2:5">
      <c r="B7025" t="s">
        <v>5580</v>
      </c>
      <c r="C7025">
        <v>5.09</v>
      </c>
      <c r="D7025">
        <f t="shared" si="112"/>
        <v>1.8757062146892653</v>
      </c>
      <c r="E7025" s="171">
        <v>-4.3233082706766998E-2</v>
      </c>
    </row>
    <row r="7026" spans="2:5">
      <c r="B7026" t="s">
        <v>6568</v>
      </c>
      <c r="C7026">
        <v>1.77</v>
      </c>
      <c r="D7026">
        <f t="shared" si="112"/>
        <v>-0.11055276381909547</v>
      </c>
      <c r="E7026" s="171">
        <v>-4.324324324324328E-2</v>
      </c>
    </row>
    <row r="7027" spans="2:5">
      <c r="B7027" t="s">
        <v>6797</v>
      </c>
      <c r="C7027">
        <v>1.99</v>
      </c>
      <c r="D7027">
        <f t="shared" si="112"/>
        <v>0.80909090909090897</v>
      </c>
      <c r="E7027" s="171">
        <v>-4.3269230769230803E-2</v>
      </c>
    </row>
    <row r="7028" spans="2:5">
      <c r="B7028" t="s">
        <v>6192</v>
      </c>
      <c r="C7028">
        <v>1.1000000000000001</v>
      </c>
      <c r="D7028">
        <f t="shared" si="112"/>
        <v>0.25000000000000011</v>
      </c>
      <c r="E7028" s="171">
        <v>-4.3478260869565064E-2</v>
      </c>
    </row>
    <row r="7029" spans="2:5">
      <c r="B7029" t="s">
        <v>7024</v>
      </c>
      <c r="C7029">
        <v>0.88</v>
      </c>
      <c r="D7029">
        <f t="shared" si="112"/>
        <v>-0.95268817204301082</v>
      </c>
      <c r="E7029" s="171">
        <v>-4.3478260869565251E-2</v>
      </c>
    </row>
    <row r="7030" spans="2:5">
      <c r="B7030" t="s">
        <v>1691</v>
      </c>
      <c r="C7030">
        <v>18.600000000000001</v>
      </c>
      <c r="D7030">
        <f t="shared" si="112"/>
        <v>4</v>
      </c>
      <c r="E7030" s="171">
        <v>-4.3701799485861073E-2</v>
      </c>
    </row>
    <row r="7031" spans="2:5">
      <c r="B7031" t="s">
        <v>5742</v>
      </c>
      <c r="C7031">
        <v>3.72</v>
      </c>
      <c r="D7031">
        <f t="shared" si="112"/>
        <v>1.4313725490196081</v>
      </c>
      <c r="E7031" s="171">
        <v>-4.3701799485861163E-2</v>
      </c>
    </row>
    <row r="7032" spans="2:5">
      <c r="B7032" t="s">
        <v>6964</v>
      </c>
      <c r="C7032">
        <v>1.53</v>
      </c>
      <c r="D7032">
        <f t="shared" si="112"/>
        <v>0.1679389312977099</v>
      </c>
      <c r="E7032" s="171">
        <v>-4.3750000000000039E-2</v>
      </c>
    </row>
    <row r="7033" spans="2:5">
      <c r="B7033" t="s">
        <v>6878</v>
      </c>
      <c r="C7033">
        <v>1.31</v>
      </c>
      <c r="D7033">
        <f t="shared" si="112"/>
        <v>-0.45416666666666661</v>
      </c>
      <c r="E7033" s="171">
        <v>-4.3795620437956241E-2</v>
      </c>
    </row>
    <row r="7034" spans="2:5">
      <c r="B7034" t="s">
        <v>7327</v>
      </c>
      <c r="C7034">
        <v>2.4</v>
      </c>
      <c r="D7034">
        <f t="shared" si="112"/>
        <v>-0.83310152990264252</v>
      </c>
      <c r="E7034" s="171">
        <v>-4.3824701195219078E-2</v>
      </c>
    </row>
    <row r="7035" spans="2:5">
      <c r="B7035" t="s">
        <v>3760</v>
      </c>
      <c r="C7035">
        <v>14.38</v>
      </c>
      <c r="D7035">
        <f t="shared" si="112"/>
        <v>-0.18480725623582764</v>
      </c>
      <c r="E7035" s="171">
        <v>-4.3882978723404152E-2</v>
      </c>
    </row>
    <row r="7036" spans="2:5">
      <c r="B7036" t="s">
        <v>3071</v>
      </c>
      <c r="C7036">
        <v>17.64</v>
      </c>
      <c r="D7036">
        <f t="shared" si="112"/>
        <v>10.605263157894738</v>
      </c>
      <c r="E7036" s="171">
        <v>-4.3902439024390179E-2</v>
      </c>
    </row>
    <row r="7037" spans="2:5">
      <c r="B7037" t="s">
        <v>6089</v>
      </c>
      <c r="C7037">
        <v>1.52</v>
      </c>
      <c r="D7037">
        <f t="shared" si="112"/>
        <v>-0.22051282051282048</v>
      </c>
      <c r="E7037" s="171">
        <v>-4.4025157232704441E-2</v>
      </c>
    </row>
    <row r="7038" spans="2:5">
      <c r="B7038" t="s">
        <v>6803</v>
      </c>
      <c r="C7038">
        <v>1.95</v>
      </c>
      <c r="D7038">
        <f t="shared" si="112"/>
        <v>-0.8674371176070701</v>
      </c>
      <c r="E7038" s="171">
        <v>-4.4117647058823567E-2</v>
      </c>
    </row>
    <row r="7039" spans="2:5">
      <c r="B7039" t="s">
        <v>4485</v>
      </c>
      <c r="C7039">
        <v>14.71</v>
      </c>
      <c r="D7039">
        <f t="shared" si="112"/>
        <v>-0.39811783960720132</v>
      </c>
      <c r="E7039" s="171">
        <v>-4.4184535412605565E-2</v>
      </c>
    </row>
    <row r="7040" spans="2:5">
      <c r="B7040" t="s">
        <v>4653</v>
      </c>
      <c r="C7040">
        <v>24.44</v>
      </c>
      <c r="D7040">
        <f t="shared" si="112"/>
        <v>0.44958481613285894</v>
      </c>
      <c r="E7040" s="171">
        <v>-4.4192412983965548E-2</v>
      </c>
    </row>
    <row r="7041" spans="2:5">
      <c r="B7041" t="s">
        <v>3772</v>
      </c>
      <c r="C7041">
        <v>16.86</v>
      </c>
      <c r="D7041">
        <f t="shared" si="112"/>
        <v>-0.11169652265542682</v>
      </c>
      <c r="E7041" s="171">
        <v>-4.4217687074829995E-2</v>
      </c>
    </row>
    <row r="7042" spans="2:5">
      <c r="B7042" t="s">
        <v>4511</v>
      </c>
      <c r="C7042">
        <v>18.98</v>
      </c>
      <c r="D7042">
        <f t="shared" si="112"/>
        <v>8.7835051546391743</v>
      </c>
      <c r="E7042" s="171">
        <v>-4.4310171198388669E-2</v>
      </c>
    </row>
    <row r="7043" spans="2:5">
      <c r="B7043" t="s">
        <v>6050</v>
      </c>
      <c r="C7043">
        <v>1.94</v>
      </c>
      <c r="D7043">
        <f t="shared" ref="D7043:D7106" si="113">(C7043-C7044)/C7044</f>
        <v>-0.96013971645777696</v>
      </c>
      <c r="E7043" s="171">
        <v>-4.433497536945806E-2</v>
      </c>
    </row>
    <row r="7044" spans="2:5">
      <c r="B7044" t="s">
        <v>1371</v>
      </c>
      <c r="C7044">
        <v>48.67</v>
      </c>
      <c r="D7044">
        <f t="shared" si="113"/>
        <v>21.637209302325584</v>
      </c>
      <c r="E7044" s="171">
        <v>-4.4374631847633968E-2</v>
      </c>
    </row>
    <row r="7045" spans="2:5">
      <c r="B7045" t="s">
        <v>7567</v>
      </c>
      <c r="C7045">
        <v>2.15</v>
      </c>
      <c r="D7045">
        <f t="shared" si="113"/>
        <v>-0.54449152542372881</v>
      </c>
      <c r="E7045" s="171">
        <v>-4.4444444444444481E-2</v>
      </c>
    </row>
    <row r="7046" spans="2:5">
      <c r="B7046" t="s">
        <v>4380</v>
      </c>
      <c r="C7046">
        <v>4.72</v>
      </c>
      <c r="D7046">
        <f t="shared" si="113"/>
        <v>-0.63268482490272371</v>
      </c>
      <c r="E7046" s="171">
        <v>-4.4534412955465716E-2</v>
      </c>
    </row>
    <row r="7047" spans="2:5">
      <c r="B7047" t="s">
        <v>5029</v>
      </c>
      <c r="C7047">
        <v>12.85</v>
      </c>
      <c r="D7047">
        <f t="shared" si="113"/>
        <v>0.46522234891676173</v>
      </c>
      <c r="E7047" s="171">
        <v>-4.4609665427509271E-2</v>
      </c>
    </row>
    <row r="7048" spans="2:5">
      <c r="B7048" t="s">
        <v>3304</v>
      </c>
      <c r="C7048">
        <v>8.77</v>
      </c>
      <c r="D7048">
        <f t="shared" si="113"/>
        <v>-0.93365108185807233</v>
      </c>
      <c r="E7048" s="171">
        <v>-4.4662309368191738E-2</v>
      </c>
    </row>
    <row r="7049" spans="2:5">
      <c r="B7049" t="s">
        <v>468</v>
      </c>
      <c r="C7049">
        <v>132.18</v>
      </c>
      <c r="D7049">
        <f t="shared" si="113"/>
        <v>8.5230547550432281</v>
      </c>
      <c r="E7049" s="171">
        <v>-4.4666088464874285E-2</v>
      </c>
    </row>
    <row r="7050" spans="2:5">
      <c r="B7050" t="s">
        <v>1780</v>
      </c>
      <c r="C7050">
        <v>13.88</v>
      </c>
      <c r="D7050">
        <f t="shared" si="113"/>
        <v>9.8437500000000018</v>
      </c>
      <c r="E7050" s="171">
        <v>-4.4735030970405959E-2</v>
      </c>
    </row>
    <row r="7051" spans="2:5">
      <c r="B7051" t="s">
        <v>6524</v>
      </c>
      <c r="C7051">
        <v>1.28</v>
      </c>
      <c r="D7051">
        <f t="shared" si="113"/>
        <v>-0.89465020576131693</v>
      </c>
      <c r="E7051" s="171">
        <v>-4.4776119402985114E-2</v>
      </c>
    </row>
    <row r="7052" spans="2:5">
      <c r="B7052" t="s">
        <v>5053</v>
      </c>
      <c r="C7052">
        <v>12.15</v>
      </c>
      <c r="D7052">
        <f t="shared" si="113"/>
        <v>-0.76403185084482428</v>
      </c>
      <c r="E7052" s="171">
        <v>-4.4811320754716999E-2</v>
      </c>
    </row>
    <row r="7053" spans="2:5">
      <c r="B7053" t="s">
        <v>1135</v>
      </c>
      <c r="C7053">
        <v>51.49</v>
      </c>
      <c r="D7053">
        <f t="shared" si="113"/>
        <v>25.958115183246075</v>
      </c>
      <c r="E7053" s="171">
        <v>-4.4889630866258481E-2</v>
      </c>
    </row>
    <row r="7054" spans="2:5">
      <c r="B7054" t="s">
        <v>6830</v>
      </c>
      <c r="C7054">
        <v>1.91</v>
      </c>
      <c r="D7054">
        <f t="shared" si="113"/>
        <v>-9.9056603773584995E-2</v>
      </c>
      <c r="E7054" s="171">
        <v>-4.500000000000004E-2</v>
      </c>
    </row>
    <row r="7055" spans="2:5">
      <c r="B7055" t="s">
        <v>7405</v>
      </c>
      <c r="C7055">
        <v>2.12</v>
      </c>
      <c r="D7055">
        <f t="shared" si="113"/>
        <v>-0.86832298136645958</v>
      </c>
      <c r="E7055" s="171">
        <v>-4.5045045045045085E-2</v>
      </c>
    </row>
    <row r="7056" spans="2:5">
      <c r="B7056" t="s">
        <v>3771</v>
      </c>
      <c r="C7056">
        <v>16.100000000000001</v>
      </c>
      <c r="D7056">
        <f t="shared" si="113"/>
        <v>8.5833333333333339</v>
      </c>
      <c r="E7056" s="171">
        <v>-4.5077105575326099E-2</v>
      </c>
    </row>
    <row r="7057" spans="2:5">
      <c r="B7057" t="s">
        <v>7127</v>
      </c>
      <c r="C7057">
        <v>1.68</v>
      </c>
      <c r="D7057">
        <f t="shared" si="113"/>
        <v>-0.1111111111111111</v>
      </c>
      <c r="E7057" s="171">
        <v>-4.5454545454545497E-2</v>
      </c>
    </row>
    <row r="7058" spans="2:5">
      <c r="B7058" t="s">
        <v>7152</v>
      </c>
      <c r="C7058">
        <v>1.89</v>
      </c>
      <c r="D7058">
        <f t="shared" si="113"/>
        <v>-0.98104693140794219</v>
      </c>
      <c r="E7058" s="171">
        <v>-4.5454545454545497E-2</v>
      </c>
    </row>
    <row r="7059" spans="2:5">
      <c r="B7059" t="s">
        <v>1053</v>
      </c>
      <c r="C7059">
        <v>99.72</v>
      </c>
      <c r="D7059">
        <f t="shared" si="113"/>
        <v>10.067702552719201</v>
      </c>
      <c r="E7059" s="171">
        <v>-4.5467598353594332E-2</v>
      </c>
    </row>
    <row r="7060" spans="2:5">
      <c r="B7060" t="s">
        <v>5209</v>
      </c>
      <c r="C7060">
        <v>9.01</v>
      </c>
      <c r="D7060">
        <f t="shared" si="113"/>
        <v>3.3110047846889956</v>
      </c>
      <c r="E7060" s="171">
        <v>-4.5550847457627087E-2</v>
      </c>
    </row>
    <row r="7061" spans="2:5">
      <c r="B7061" t="s">
        <v>6834</v>
      </c>
      <c r="C7061">
        <v>2.09</v>
      </c>
      <c r="D7061">
        <f t="shared" si="113"/>
        <v>-0.91056910569105687</v>
      </c>
      <c r="E7061" s="171">
        <v>-4.5662100456621044E-2</v>
      </c>
    </row>
    <row r="7062" spans="2:5">
      <c r="B7062" t="s">
        <v>2152</v>
      </c>
      <c r="C7062">
        <v>23.37</v>
      </c>
      <c r="D7062">
        <f t="shared" si="113"/>
        <v>0.62404447533009033</v>
      </c>
      <c r="E7062" s="171">
        <v>-4.573295222539802E-2</v>
      </c>
    </row>
    <row r="7063" spans="2:5">
      <c r="B7063" t="s">
        <v>3749</v>
      </c>
      <c r="C7063">
        <v>14.39</v>
      </c>
      <c r="D7063">
        <f t="shared" si="113"/>
        <v>4.7560000000000002</v>
      </c>
      <c r="E7063" s="171">
        <v>-4.5755968169761241E-2</v>
      </c>
    </row>
    <row r="7064" spans="2:5">
      <c r="B7064" t="s">
        <v>7355</v>
      </c>
      <c r="C7064">
        <v>2.5</v>
      </c>
      <c r="D7064">
        <f t="shared" si="113"/>
        <v>-0.62462462462462465</v>
      </c>
      <c r="E7064" s="171">
        <v>-4.5801526717557293E-2</v>
      </c>
    </row>
    <row r="7065" spans="2:5">
      <c r="B7065" t="s">
        <v>3280</v>
      </c>
      <c r="C7065">
        <v>6.66</v>
      </c>
      <c r="D7065">
        <f t="shared" si="113"/>
        <v>-0.21739130434782605</v>
      </c>
      <c r="E7065" s="171">
        <v>-4.5845272206303765E-2</v>
      </c>
    </row>
    <row r="7066" spans="2:5">
      <c r="B7066" t="s">
        <v>5403</v>
      </c>
      <c r="C7066">
        <v>8.51</v>
      </c>
      <c r="D7066">
        <f t="shared" si="113"/>
        <v>-0.68667157584683347</v>
      </c>
      <c r="E7066" s="171">
        <v>-4.5964125560538131E-2</v>
      </c>
    </row>
    <row r="7067" spans="2:5">
      <c r="B7067" t="s">
        <v>2177</v>
      </c>
      <c r="C7067">
        <v>27.16</v>
      </c>
      <c r="D7067">
        <f t="shared" si="113"/>
        <v>17.731034482758623</v>
      </c>
      <c r="E7067" s="171">
        <v>-4.6013347383210355E-2</v>
      </c>
    </row>
    <row r="7068" spans="2:5">
      <c r="B7068" t="s">
        <v>6318</v>
      </c>
      <c r="C7068">
        <v>1.45</v>
      </c>
      <c r="D7068">
        <f t="shared" si="113"/>
        <v>-0.90102389078498302</v>
      </c>
      <c r="E7068" s="171">
        <v>-4.6052631578947407E-2</v>
      </c>
    </row>
    <row r="7069" spans="2:5">
      <c r="B7069" t="s">
        <v>1667</v>
      </c>
      <c r="C7069">
        <v>14.65</v>
      </c>
      <c r="D7069">
        <f t="shared" si="113"/>
        <v>-0.2432851239669421</v>
      </c>
      <c r="E7069" s="171">
        <v>-4.6223958333333273E-2</v>
      </c>
    </row>
    <row r="7070" spans="2:5">
      <c r="B7070" t="s">
        <v>4711</v>
      </c>
      <c r="C7070">
        <v>19.36</v>
      </c>
      <c r="D7070">
        <f t="shared" si="113"/>
        <v>12.444444444444443</v>
      </c>
      <c r="E7070" s="171">
        <v>-4.6305418719211885E-2</v>
      </c>
    </row>
    <row r="7071" spans="2:5">
      <c r="B7071" t="s">
        <v>6147</v>
      </c>
      <c r="C7071">
        <v>1.44</v>
      </c>
      <c r="D7071">
        <f t="shared" si="113"/>
        <v>-0.92923832923832916</v>
      </c>
      <c r="E7071" s="171">
        <v>-4.6357615894039778E-2</v>
      </c>
    </row>
    <row r="7072" spans="2:5">
      <c r="B7072" t="s">
        <v>4542</v>
      </c>
      <c r="C7072">
        <v>20.350000000000001</v>
      </c>
      <c r="D7072">
        <f t="shared" si="113"/>
        <v>2.4144295302013425</v>
      </c>
      <c r="E7072" s="171">
        <v>-4.6391752577319513E-2</v>
      </c>
    </row>
    <row r="7073" spans="2:5">
      <c r="B7073" t="s">
        <v>5508</v>
      </c>
      <c r="C7073">
        <v>5.96</v>
      </c>
      <c r="D7073">
        <f t="shared" si="113"/>
        <v>-0.61172638436482085</v>
      </c>
      <c r="E7073" s="171">
        <v>-4.6400000000000004E-2</v>
      </c>
    </row>
    <row r="7074" spans="2:5">
      <c r="B7074" t="s">
        <v>3770</v>
      </c>
      <c r="C7074">
        <v>15.35</v>
      </c>
      <c r="D7074">
        <f t="shared" si="113"/>
        <v>2.8820375335120624E-2</v>
      </c>
      <c r="E7074" s="171">
        <v>-4.6583850931677127E-2</v>
      </c>
    </row>
    <row r="7075" spans="2:5">
      <c r="B7075" t="s">
        <v>5081</v>
      </c>
      <c r="C7075">
        <v>14.92</v>
      </c>
      <c r="D7075">
        <f t="shared" si="113"/>
        <v>0.93264248704663222</v>
      </c>
      <c r="E7075" s="171">
        <v>-4.66453674121406E-2</v>
      </c>
    </row>
    <row r="7076" spans="2:5">
      <c r="B7076" t="s">
        <v>2769</v>
      </c>
      <c r="C7076">
        <v>7.72</v>
      </c>
      <c r="D7076">
        <f t="shared" si="113"/>
        <v>-2.5252525252525276E-2</v>
      </c>
      <c r="E7076" s="171">
        <v>-4.6913580246913569E-2</v>
      </c>
    </row>
    <row r="7077" spans="2:5">
      <c r="B7077" t="s">
        <v>2664</v>
      </c>
      <c r="C7077">
        <v>7.92</v>
      </c>
      <c r="D7077">
        <f t="shared" si="113"/>
        <v>-0.58447009443861486</v>
      </c>
      <c r="E7077" s="171">
        <v>-4.693140794223833E-2</v>
      </c>
    </row>
    <row r="7078" spans="2:5">
      <c r="B7078" t="s">
        <v>4529</v>
      </c>
      <c r="C7078">
        <v>19.059999999999999</v>
      </c>
      <c r="D7078">
        <f t="shared" si="113"/>
        <v>0.40456890198968298</v>
      </c>
      <c r="E7078" s="171">
        <v>-4.7000000000000063E-2</v>
      </c>
    </row>
    <row r="7079" spans="2:5">
      <c r="B7079" t="s">
        <v>4476</v>
      </c>
      <c r="C7079">
        <v>13.57</v>
      </c>
      <c r="D7079">
        <f t="shared" si="113"/>
        <v>-3.7588652482269461E-2</v>
      </c>
      <c r="E7079" s="171">
        <v>-4.7050561797752806E-2</v>
      </c>
    </row>
    <row r="7080" spans="2:5">
      <c r="B7080" t="s">
        <v>4067</v>
      </c>
      <c r="C7080">
        <v>14.1</v>
      </c>
      <c r="D7080">
        <f t="shared" si="113"/>
        <v>-0.15619389587073615</v>
      </c>
      <c r="E7080" s="171">
        <v>-4.7297297297297369E-2</v>
      </c>
    </row>
    <row r="7081" spans="2:5">
      <c r="B7081" t="s">
        <v>4083</v>
      </c>
      <c r="C7081">
        <v>16.71</v>
      </c>
      <c r="D7081">
        <f t="shared" si="113"/>
        <v>9.3788819875776408</v>
      </c>
      <c r="E7081" s="171">
        <v>-4.7320410490307774E-2</v>
      </c>
    </row>
    <row r="7082" spans="2:5">
      <c r="B7082" t="s">
        <v>7189</v>
      </c>
      <c r="C7082">
        <v>1.61</v>
      </c>
      <c r="D7082">
        <f t="shared" si="113"/>
        <v>-0.88685874912157414</v>
      </c>
      <c r="E7082" s="171">
        <v>-4.7337278106508784E-2</v>
      </c>
    </row>
    <row r="7083" spans="2:5">
      <c r="B7083" t="s">
        <v>3620</v>
      </c>
      <c r="C7083">
        <v>14.23</v>
      </c>
      <c r="D7083">
        <f t="shared" si="113"/>
        <v>0.39373163565132213</v>
      </c>
      <c r="E7083" s="171">
        <v>-4.7523427041499269E-2</v>
      </c>
    </row>
    <row r="7084" spans="2:5">
      <c r="B7084" t="s">
        <v>1645</v>
      </c>
      <c r="C7084">
        <v>10.210000000000001</v>
      </c>
      <c r="D7084">
        <f t="shared" si="113"/>
        <v>-8.8392857142857009E-2</v>
      </c>
      <c r="E7084" s="171">
        <v>-4.757462686567162E-2</v>
      </c>
    </row>
    <row r="7085" spans="2:5">
      <c r="B7085" t="s">
        <v>2566</v>
      </c>
      <c r="C7085">
        <v>11.2</v>
      </c>
      <c r="D7085">
        <f t="shared" si="113"/>
        <v>7</v>
      </c>
      <c r="E7085" s="171">
        <v>-4.7619047619047665E-2</v>
      </c>
    </row>
    <row r="7086" spans="2:5">
      <c r="B7086" t="s">
        <v>6868</v>
      </c>
      <c r="C7086">
        <v>1.4</v>
      </c>
      <c r="D7086">
        <f t="shared" si="113"/>
        <v>-0.91656734207389745</v>
      </c>
      <c r="E7086" s="171">
        <v>-4.7619047619047665E-2</v>
      </c>
    </row>
    <row r="7087" spans="2:5">
      <c r="B7087" t="s">
        <v>4148</v>
      </c>
      <c r="C7087">
        <v>16.78</v>
      </c>
      <c r="D7087">
        <f t="shared" si="113"/>
        <v>0.25598802395209597</v>
      </c>
      <c r="E7087" s="171">
        <v>-4.7673098751418834E-2</v>
      </c>
    </row>
    <row r="7088" spans="2:5">
      <c r="B7088" t="s">
        <v>3758</v>
      </c>
      <c r="C7088">
        <v>13.36</v>
      </c>
      <c r="D7088">
        <f t="shared" si="113"/>
        <v>-0.23831242873432154</v>
      </c>
      <c r="E7088" s="171">
        <v>-4.7754811119030648E-2</v>
      </c>
    </row>
    <row r="7089" spans="2:5">
      <c r="B7089" t="s">
        <v>3022</v>
      </c>
      <c r="C7089">
        <v>17.54</v>
      </c>
      <c r="D7089">
        <f t="shared" si="113"/>
        <v>3.8994413407821225</v>
      </c>
      <c r="E7089" s="171">
        <v>-4.7774158523344323E-2</v>
      </c>
    </row>
    <row r="7090" spans="2:5">
      <c r="B7090" t="s">
        <v>5760</v>
      </c>
      <c r="C7090">
        <v>3.58</v>
      </c>
      <c r="D7090">
        <f t="shared" si="113"/>
        <v>-0.74095513748191022</v>
      </c>
      <c r="E7090" s="171">
        <v>-4.7872340425531845E-2</v>
      </c>
    </row>
    <row r="7091" spans="2:5">
      <c r="B7091" t="s">
        <v>4479</v>
      </c>
      <c r="C7091">
        <v>13.82</v>
      </c>
      <c r="D7091">
        <f t="shared" si="113"/>
        <v>1.5429831006612847E-2</v>
      </c>
      <c r="E7091" s="171">
        <v>-4.8209366391184526E-2</v>
      </c>
    </row>
    <row r="7092" spans="2:5">
      <c r="B7092" t="s">
        <v>3103</v>
      </c>
      <c r="C7092">
        <v>13.61</v>
      </c>
      <c r="D7092">
        <f t="shared" si="113"/>
        <v>-4.0873854827343209E-2</v>
      </c>
      <c r="E7092" s="171">
        <v>-4.8251748251748341E-2</v>
      </c>
    </row>
    <row r="7093" spans="2:5">
      <c r="B7093" t="s">
        <v>1526</v>
      </c>
      <c r="C7093">
        <v>14.19</v>
      </c>
      <c r="D7093">
        <f t="shared" si="113"/>
        <v>-0.36196043165467623</v>
      </c>
      <c r="E7093" s="171">
        <v>-4.8289738430583547E-2</v>
      </c>
    </row>
    <row r="7094" spans="2:5">
      <c r="B7094" t="s">
        <v>4544</v>
      </c>
      <c r="C7094">
        <v>22.24</v>
      </c>
      <c r="D7094">
        <f t="shared" si="113"/>
        <v>0.63770250368188497</v>
      </c>
      <c r="E7094" s="171">
        <v>-4.8352588789045893E-2</v>
      </c>
    </row>
    <row r="7095" spans="2:5">
      <c r="B7095" t="s">
        <v>2935</v>
      </c>
      <c r="C7095">
        <v>13.58</v>
      </c>
      <c r="D7095">
        <f t="shared" si="113"/>
        <v>-0.43416666666666665</v>
      </c>
      <c r="E7095" s="171">
        <v>-4.8353188507358064E-2</v>
      </c>
    </row>
    <row r="7096" spans="2:5">
      <c r="B7096" t="s">
        <v>2266</v>
      </c>
      <c r="C7096">
        <v>24</v>
      </c>
      <c r="D7096">
        <f t="shared" si="113"/>
        <v>0.6506189821182945</v>
      </c>
      <c r="E7096" s="171">
        <v>-4.8374306106264829E-2</v>
      </c>
    </row>
    <row r="7097" spans="2:5">
      <c r="B7097" t="s">
        <v>4076</v>
      </c>
      <c r="C7097">
        <v>14.54</v>
      </c>
      <c r="D7097">
        <f t="shared" si="113"/>
        <v>-0.17480136208853586</v>
      </c>
      <c r="E7097" s="171">
        <v>-4.8429319371727765E-2</v>
      </c>
    </row>
    <row r="7098" spans="2:5">
      <c r="B7098" t="s">
        <v>4091</v>
      </c>
      <c r="C7098">
        <v>17.62</v>
      </c>
      <c r="D7098">
        <f t="shared" si="113"/>
        <v>-0.66154437187860149</v>
      </c>
      <c r="E7098" s="171">
        <v>-4.8596112311015044E-2</v>
      </c>
    </row>
    <row r="7099" spans="2:5">
      <c r="B7099" t="s">
        <v>1161</v>
      </c>
      <c r="C7099">
        <v>52.06</v>
      </c>
      <c r="D7099">
        <f t="shared" si="113"/>
        <v>5.364303178484108</v>
      </c>
      <c r="E7099" s="171">
        <v>-4.8784944271880043E-2</v>
      </c>
    </row>
    <row r="7100" spans="2:5">
      <c r="B7100" t="s">
        <v>5283</v>
      </c>
      <c r="C7100">
        <v>8.18</v>
      </c>
      <c r="D7100">
        <f t="shared" si="113"/>
        <v>-0.62408088235294124</v>
      </c>
      <c r="E7100" s="171">
        <v>-4.8837209302325574E-2</v>
      </c>
    </row>
    <row r="7101" spans="2:5">
      <c r="B7101" t="s">
        <v>2006</v>
      </c>
      <c r="C7101">
        <v>21.76</v>
      </c>
      <c r="D7101">
        <f t="shared" si="113"/>
        <v>1.2502585315408481</v>
      </c>
      <c r="E7101" s="171">
        <v>-4.8951048951048841E-2</v>
      </c>
    </row>
    <row r="7102" spans="2:5">
      <c r="B7102" t="s">
        <v>5213</v>
      </c>
      <c r="C7102">
        <v>9.67</v>
      </c>
      <c r="D7102">
        <f t="shared" si="113"/>
        <v>-0.79577613516367474</v>
      </c>
      <c r="E7102" s="171">
        <v>-4.9164208456243856E-2</v>
      </c>
    </row>
    <row r="7103" spans="2:5">
      <c r="B7103" t="s">
        <v>1118</v>
      </c>
      <c r="C7103">
        <v>47.35</v>
      </c>
      <c r="D7103">
        <f t="shared" si="113"/>
        <v>34.074074074074069</v>
      </c>
      <c r="E7103" s="171">
        <v>-4.9196787148594295E-2</v>
      </c>
    </row>
    <row r="7104" spans="2:5">
      <c r="B7104" t="s">
        <v>6309</v>
      </c>
      <c r="C7104">
        <v>1.35</v>
      </c>
      <c r="D7104">
        <f t="shared" si="113"/>
        <v>-0.41558441558441556</v>
      </c>
      <c r="E7104" s="171">
        <v>-4.9295774647887217E-2</v>
      </c>
    </row>
    <row r="7105" spans="2:5">
      <c r="B7105" t="s">
        <v>7444</v>
      </c>
      <c r="C7105">
        <v>2.31</v>
      </c>
      <c r="D7105">
        <f t="shared" si="113"/>
        <v>-0.849609375</v>
      </c>
      <c r="E7105" s="171">
        <v>-4.9382716049382755E-2</v>
      </c>
    </row>
    <row r="7106" spans="2:5">
      <c r="B7106" t="s">
        <v>1805</v>
      </c>
      <c r="C7106">
        <v>15.36</v>
      </c>
      <c r="D7106">
        <f t="shared" si="113"/>
        <v>14.999999999999998</v>
      </c>
      <c r="E7106" s="171">
        <v>-4.9504950495049549E-2</v>
      </c>
    </row>
    <row r="7107" spans="2:5">
      <c r="B7107" t="s">
        <v>7027</v>
      </c>
      <c r="C7107">
        <v>0.96</v>
      </c>
      <c r="D7107">
        <f t="shared" ref="D7107:D7170" si="114">(C7107-C7108)/C7108</f>
        <v>-0.9578762615182097</v>
      </c>
      <c r="E7107" s="171">
        <v>-4.9504950495049549E-2</v>
      </c>
    </row>
    <row r="7108" spans="2:5">
      <c r="B7108" t="s">
        <v>2014</v>
      </c>
      <c r="C7108">
        <v>22.79</v>
      </c>
      <c r="D7108">
        <f t="shared" si="114"/>
        <v>2.9703832752613235</v>
      </c>
      <c r="E7108" s="171">
        <v>-4.9624687239366194E-2</v>
      </c>
    </row>
    <row r="7109" spans="2:5">
      <c r="B7109" t="s">
        <v>5644</v>
      </c>
      <c r="C7109">
        <v>5.74</v>
      </c>
      <c r="D7109">
        <f t="shared" si="114"/>
        <v>-0.58823529411764708</v>
      </c>
      <c r="E7109" s="171">
        <v>-4.96688741721854E-2</v>
      </c>
    </row>
    <row r="7110" spans="2:5">
      <c r="B7110" t="s">
        <v>4764</v>
      </c>
      <c r="C7110">
        <v>13.94</v>
      </c>
      <c r="D7110">
        <f t="shared" si="114"/>
        <v>-0.36923076923076931</v>
      </c>
      <c r="E7110" s="171">
        <v>-4.9761417859577398E-2</v>
      </c>
    </row>
    <row r="7111" spans="2:5">
      <c r="B7111" t="s">
        <v>4624</v>
      </c>
      <c r="C7111">
        <v>22.1</v>
      </c>
      <c r="D7111">
        <f t="shared" si="114"/>
        <v>1.2783505154639179</v>
      </c>
      <c r="E7111" s="171">
        <v>-4.9871023215821153E-2</v>
      </c>
    </row>
    <row r="7112" spans="2:5">
      <c r="B7112" t="s">
        <v>2811</v>
      </c>
      <c r="C7112">
        <v>9.6999999999999993</v>
      </c>
      <c r="D7112">
        <f t="shared" si="114"/>
        <v>-0.88137458725694018</v>
      </c>
      <c r="E7112" s="171">
        <v>-4.9951028403526103E-2</v>
      </c>
    </row>
    <row r="7113" spans="2:5">
      <c r="B7113" t="s">
        <v>1096</v>
      </c>
      <c r="C7113">
        <v>81.77</v>
      </c>
      <c r="D7113">
        <f t="shared" si="114"/>
        <v>52.796052631578945</v>
      </c>
      <c r="E7113" s="171">
        <v>-4.9959335424654319E-2</v>
      </c>
    </row>
    <row r="7114" spans="2:5">
      <c r="B7114" t="s">
        <v>7225</v>
      </c>
      <c r="C7114">
        <v>1.52</v>
      </c>
      <c r="D7114">
        <f t="shared" si="114"/>
        <v>-0.90336935791481254</v>
      </c>
      <c r="E7114" s="171">
        <v>-5.0000000000000044E-2</v>
      </c>
    </row>
    <row r="7115" spans="2:5">
      <c r="B7115" t="s">
        <v>4488</v>
      </c>
      <c r="C7115">
        <v>15.73</v>
      </c>
      <c r="D7115">
        <f t="shared" si="114"/>
        <v>-0.83793529775396658</v>
      </c>
      <c r="E7115" s="171">
        <v>-5.0120772946859807E-2</v>
      </c>
    </row>
    <row r="7116" spans="2:5">
      <c r="B7116" t="s">
        <v>968</v>
      </c>
      <c r="C7116">
        <v>97.06</v>
      </c>
      <c r="D7116">
        <f t="shared" si="114"/>
        <v>5.0360696517412942</v>
      </c>
      <c r="E7116" s="171">
        <v>-5.0200606712985568E-2</v>
      </c>
    </row>
    <row r="7117" spans="2:5">
      <c r="B7117" t="s">
        <v>1729</v>
      </c>
      <c r="C7117">
        <v>16.079999999999998</v>
      </c>
      <c r="D7117">
        <f t="shared" si="114"/>
        <v>0.28846153846153827</v>
      </c>
      <c r="E7117" s="171">
        <v>-5.0206733608978232E-2</v>
      </c>
    </row>
    <row r="7118" spans="2:5">
      <c r="B7118" t="s">
        <v>3734</v>
      </c>
      <c r="C7118">
        <v>12.48</v>
      </c>
      <c r="D7118">
        <f t="shared" si="114"/>
        <v>1.3681214421252375</v>
      </c>
      <c r="E7118" s="171">
        <v>-5.0228310502283116E-2</v>
      </c>
    </row>
    <row r="7119" spans="2:5">
      <c r="B7119" t="s">
        <v>4401</v>
      </c>
      <c r="C7119">
        <v>5.27</v>
      </c>
      <c r="D7119">
        <f t="shared" si="114"/>
        <v>0.17111111111111102</v>
      </c>
      <c r="E7119" s="171">
        <v>-5.0450450450450497E-2</v>
      </c>
    </row>
    <row r="7120" spans="2:5">
      <c r="B7120" t="s">
        <v>5561</v>
      </c>
      <c r="C7120">
        <v>4.5</v>
      </c>
      <c r="D7120">
        <f t="shared" si="114"/>
        <v>-0.90133742600306954</v>
      </c>
      <c r="E7120" s="171">
        <v>-5.0632911392405104E-2</v>
      </c>
    </row>
    <row r="7121" spans="2:5">
      <c r="B7121" t="s">
        <v>1366</v>
      </c>
      <c r="C7121">
        <v>45.61</v>
      </c>
      <c r="D7121">
        <f t="shared" si="114"/>
        <v>3.9901531728665205</v>
      </c>
      <c r="E7121" s="171">
        <v>-5.0780437044745011E-2</v>
      </c>
    </row>
    <row r="7122" spans="2:5">
      <c r="B7122" t="s">
        <v>4867</v>
      </c>
      <c r="C7122">
        <v>9.14</v>
      </c>
      <c r="D7122">
        <f t="shared" si="114"/>
        <v>3.913978494623656</v>
      </c>
      <c r="E7122" s="171">
        <v>-5.0882658359293891E-2</v>
      </c>
    </row>
    <row r="7123" spans="2:5">
      <c r="B7123" t="s">
        <v>6736</v>
      </c>
      <c r="C7123">
        <v>1.86</v>
      </c>
      <c r="D7123">
        <f t="shared" si="114"/>
        <v>0</v>
      </c>
      <c r="E7123" s="171">
        <v>-5.1020408163265238E-2</v>
      </c>
    </row>
    <row r="7124" spans="2:5">
      <c r="B7124" t="s">
        <v>6789</v>
      </c>
      <c r="C7124">
        <v>1.86</v>
      </c>
      <c r="D7124">
        <f t="shared" si="114"/>
        <v>-0.98241965973534973</v>
      </c>
      <c r="E7124" s="171">
        <v>-5.1020408163265238E-2</v>
      </c>
    </row>
    <row r="7125" spans="2:5">
      <c r="B7125" t="s">
        <v>937</v>
      </c>
      <c r="C7125">
        <v>105.8</v>
      </c>
      <c r="D7125">
        <f t="shared" si="114"/>
        <v>62.353293413173652</v>
      </c>
      <c r="E7125" s="171">
        <v>-5.1035967351331937E-2</v>
      </c>
    </row>
    <row r="7126" spans="2:5">
      <c r="B7126" t="s">
        <v>7118</v>
      </c>
      <c r="C7126">
        <v>1.67</v>
      </c>
      <c r="D7126">
        <f t="shared" si="114"/>
        <v>-0.39711191335740076</v>
      </c>
      <c r="E7126" s="171">
        <v>-5.1136363636363681E-2</v>
      </c>
    </row>
    <row r="7127" spans="2:5">
      <c r="B7127" t="s">
        <v>7665</v>
      </c>
      <c r="C7127">
        <v>2.77</v>
      </c>
      <c r="D7127">
        <f t="shared" si="114"/>
        <v>-0.52971137521222411</v>
      </c>
      <c r="E7127" s="171">
        <v>-5.13698630136986E-2</v>
      </c>
    </row>
    <row r="7128" spans="2:5">
      <c r="B7128" t="s">
        <v>5652</v>
      </c>
      <c r="C7128">
        <v>5.89</v>
      </c>
      <c r="D7128">
        <f t="shared" si="114"/>
        <v>5.4021739130434776</v>
      </c>
      <c r="E7128" s="171">
        <v>-5.1529790660225491E-2</v>
      </c>
    </row>
    <row r="7129" spans="2:5">
      <c r="B7129" t="s">
        <v>6257</v>
      </c>
      <c r="C7129">
        <v>0.92</v>
      </c>
      <c r="D7129">
        <f t="shared" si="114"/>
        <v>-0.37414965986394555</v>
      </c>
      <c r="E7129" s="171">
        <v>-5.1546391752577254E-2</v>
      </c>
    </row>
    <row r="7130" spans="2:5">
      <c r="B7130" t="s">
        <v>6174</v>
      </c>
      <c r="C7130">
        <v>1.47</v>
      </c>
      <c r="D7130">
        <f t="shared" si="114"/>
        <v>-0.99068263928503519</v>
      </c>
      <c r="E7130" s="171">
        <v>-5.1612903225806493E-2</v>
      </c>
    </row>
    <row r="7131" spans="2:5">
      <c r="B7131" t="s">
        <v>584</v>
      </c>
      <c r="C7131">
        <v>157.77000000000001</v>
      </c>
      <c r="D7131">
        <f t="shared" si="114"/>
        <v>4.4384694932781805</v>
      </c>
      <c r="E7131" s="171">
        <v>-5.1635008415484511E-2</v>
      </c>
    </row>
    <row r="7132" spans="2:5">
      <c r="B7132" t="s">
        <v>1402</v>
      </c>
      <c r="C7132">
        <v>29.01</v>
      </c>
      <c r="D7132">
        <f t="shared" si="114"/>
        <v>0.56472491909385125</v>
      </c>
      <c r="E7132" s="171">
        <v>-5.1650866296175164E-2</v>
      </c>
    </row>
    <row r="7133" spans="2:5">
      <c r="B7133" t="s">
        <v>4527</v>
      </c>
      <c r="C7133">
        <v>18.54</v>
      </c>
      <c r="D7133">
        <f t="shared" si="114"/>
        <v>10.304878048780488</v>
      </c>
      <c r="E7133" s="171">
        <v>-5.1662404092071693E-2</v>
      </c>
    </row>
    <row r="7134" spans="2:5">
      <c r="B7134" t="s">
        <v>6438</v>
      </c>
      <c r="C7134">
        <v>1.64</v>
      </c>
      <c r="D7134">
        <f t="shared" si="114"/>
        <v>-0.87137254901960781</v>
      </c>
      <c r="E7134" s="171">
        <v>-5.202312138728328E-2</v>
      </c>
    </row>
    <row r="7135" spans="2:5">
      <c r="B7135" t="s">
        <v>4308</v>
      </c>
      <c r="C7135">
        <v>12.75</v>
      </c>
      <c r="D7135">
        <f t="shared" si="114"/>
        <v>-0.72837665104388583</v>
      </c>
      <c r="E7135" s="171">
        <v>-5.2044609665427462E-2</v>
      </c>
    </row>
    <row r="7136" spans="2:5">
      <c r="B7136" t="s">
        <v>1236</v>
      </c>
      <c r="C7136">
        <v>46.94</v>
      </c>
      <c r="D7136">
        <f t="shared" si="114"/>
        <v>18.889830508474578</v>
      </c>
      <c r="E7136" s="171">
        <v>-5.2100161550888632E-2</v>
      </c>
    </row>
    <row r="7137" spans="2:5">
      <c r="B7137" t="s">
        <v>7608</v>
      </c>
      <c r="C7137">
        <v>2.36</v>
      </c>
      <c r="D7137">
        <f t="shared" si="114"/>
        <v>-0.79637618636755825</v>
      </c>
      <c r="E7137" s="171">
        <v>-5.2208835341365591E-2</v>
      </c>
    </row>
    <row r="7138" spans="2:5">
      <c r="B7138" t="s">
        <v>5061</v>
      </c>
      <c r="C7138">
        <v>11.59</v>
      </c>
      <c r="D7138">
        <f t="shared" si="114"/>
        <v>-0.74398056107797672</v>
      </c>
      <c r="E7138" s="171">
        <v>-5.2330335241210182E-2</v>
      </c>
    </row>
    <row r="7139" spans="2:5">
      <c r="B7139" t="s">
        <v>1220</v>
      </c>
      <c r="C7139">
        <v>45.27</v>
      </c>
      <c r="D7139">
        <f t="shared" si="114"/>
        <v>7.3678373382624764</v>
      </c>
      <c r="E7139" s="171">
        <v>-5.2334100900146535E-2</v>
      </c>
    </row>
    <row r="7140" spans="2:5">
      <c r="B7140" t="s">
        <v>4385</v>
      </c>
      <c r="C7140">
        <v>5.41</v>
      </c>
      <c r="D7140">
        <f t="shared" si="114"/>
        <v>-0.49106302916274697</v>
      </c>
      <c r="E7140" s="171">
        <v>-5.2539404553415034E-2</v>
      </c>
    </row>
    <row r="7141" spans="2:5">
      <c r="B7141" t="s">
        <v>5111</v>
      </c>
      <c r="C7141">
        <v>10.63</v>
      </c>
      <c r="D7141">
        <f t="shared" si="114"/>
        <v>-0.4623166413758219</v>
      </c>
      <c r="E7141" s="171">
        <v>-5.2584670231729039E-2</v>
      </c>
    </row>
    <row r="7142" spans="2:5">
      <c r="B7142" t="s">
        <v>2062</v>
      </c>
      <c r="C7142">
        <v>19.77</v>
      </c>
      <c r="D7142">
        <f t="shared" si="114"/>
        <v>-0.75150829562594279</v>
      </c>
      <c r="E7142" s="171">
        <v>-5.2707235265932025E-2</v>
      </c>
    </row>
    <row r="7143" spans="2:5">
      <c r="B7143" t="s">
        <v>1094</v>
      </c>
      <c r="C7143">
        <v>79.56</v>
      </c>
      <c r="D7143">
        <f t="shared" si="114"/>
        <v>1.2634423897581795</v>
      </c>
      <c r="E7143" s="171">
        <v>-5.274437433027733E-2</v>
      </c>
    </row>
    <row r="7144" spans="2:5">
      <c r="B7144" t="s">
        <v>1391</v>
      </c>
      <c r="C7144">
        <v>35.15</v>
      </c>
      <c r="D7144">
        <f t="shared" si="114"/>
        <v>-0.76538512882125209</v>
      </c>
      <c r="E7144" s="171">
        <v>-5.3071120689655145E-2</v>
      </c>
    </row>
    <row r="7145" spans="2:5">
      <c r="B7145" t="s">
        <v>573</v>
      </c>
      <c r="C7145">
        <v>149.82</v>
      </c>
      <c r="D7145">
        <f t="shared" si="114"/>
        <v>75.438775510204081</v>
      </c>
      <c r="E7145" s="171">
        <v>-5.3090633295411492E-2</v>
      </c>
    </row>
    <row r="7146" spans="2:5">
      <c r="B7146" t="s">
        <v>6405</v>
      </c>
      <c r="C7146">
        <v>1.96</v>
      </c>
      <c r="D7146">
        <f t="shared" si="114"/>
        <v>-0.83276450511945399</v>
      </c>
      <c r="E7146" s="171">
        <v>-5.3140096618357432E-2</v>
      </c>
    </row>
    <row r="7147" spans="2:5">
      <c r="B7147" t="s">
        <v>2845</v>
      </c>
      <c r="C7147">
        <v>11.72</v>
      </c>
      <c r="D7147">
        <f t="shared" si="114"/>
        <v>7.2535211267605639</v>
      </c>
      <c r="E7147" s="171">
        <v>-5.3311793214862693E-2</v>
      </c>
    </row>
    <row r="7148" spans="2:5">
      <c r="B7148" t="s">
        <v>6555</v>
      </c>
      <c r="C7148">
        <v>1.42</v>
      </c>
      <c r="D7148">
        <f t="shared" si="114"/>
        <v>-0.77133655394524958</v>
      </c>
      <c r="E7148" s="171">
        <v>-5.3333333333333378E-2</v>
      </c>
    </row>
    <row r="7149" spans="2:5">
      <c r="B7149" t="s">
        <v>5653</v>
      </c>
      <c r="C7149">
        <v>6.21</v>
      </c>
      <c r="D7149">
        <f t="shared" si="114"/>
        <v>-0.53273137697516926</v>
      </c>
      <c r="E7149" s="171">
        <v>-5.3353658536585316E-2</v>
      </c>
    </row>
    <row r="7150" spans="2:5">
      <c r="B7150" t="s">
        <v>4255</v>
      </c>
      <c r="C7150">
        <v>13.29</v>
      </c>
      <c r="D7150">
        <f t="shared" si="114"/>
        <v>1.6848484848484848</v>
      </c>
      <c r="E7150" s="171">
        <v>-5.3418803418803423E-2</v>
      </c>
    </row>
    <row r="7151" spans="2:5">
      <c r="B7151" t="s">
        <v>4457</v>
      </c>
      <c r="C7151">
        <v>4.95</v>
      </c>
      <c r="D7151">
        <f t="shared" si="114"/>
        <v>-0.71954674220963177</v>
      </c>
      <c r="E7151" s="171">
        <v>-5.3537284894837521E-2</v>
      </c>
    </row>
    <row r="7152" spans="2:5">
      <c r="B7152" t="s">
        <v>4718</v>
      </c>
      <c r="C7152">
        <v>17.649999999999999</v>
      </c>
      <c r="D7152">
        <f t="shared" si="114"/>
        <v>1.5691411935953417</v>
      </c>
      <c r="E7152" s="171">
        <v>-5.3619302949061663E-2</v>
      </c>
    </row>
    <row r="7153" spans="2:5">
      <c r="B7153" t="s">
        <v>4411</v>
      </c>
      <c r="C7153">
        <v>6.87</v>
      </c>
      <c r="D7153">
        <f t="shared" si="114"/>
        <v>-0.86281948881789139</v>
      </c>
      <c r="E7153" s="171">
        <v>-5.371900826446277E-2</v>
      </c>
    </row>
    <row r="7154" spans="2:5">
      <c r="B7154" t="s">
        <v>1181</v>
      </c>
      <c r="C7154">
        <v>50.08</v>
      </c>
      <c r="D7154">
        <f t="shared" si="114"/>
        <v>2.7206537890044573</v>
      </c>
      <c r="E7154" s="171">
        <v>-5.3844700547893469E-2</v>
      </c>
    </row>
    <row r="7155" spans="2:5">
      <c r="B7155" t="s">
        <v>2521</v>
      </c>
      <c r="C7155">
        <v>13.46</v>
      </c>
      <c r="D7155">
        <f t="shared" si="114"/>
        <v>0.35412474849094583</v>
      </c>
      <c r="E7155" s="171">
        <v>-5.4111033028812337E-2</v>
      </c>
    </row>
    <row r="7156" spans="2:5">
      <c r="B7156" t="s">
        <v>4469</v>
      </c>
      <c r="C7156">
        <v>9.94</v>
      </c>
      <c r="D7156">
        <f t="shared" si="114"/>
        <v>-0.21793863099921332</v>
      </c>
      <c r="E7156" s="171">
        <v>-5.4234062797335898E-2</v>
      </c>
    </row>
    <row r="7157" spans="2:5">
      <c r="B7157" t="s">
        <v>5056</v>
      </c>
      <c r="C7157">
        <v>12.71</v>
      </c>
      <c r="D7157">
        <f t="shared" si="114"/>
        <v>4.4371405094494734E-2</v>
      </c>
      <c r="E7157" s="171">
        <v>-5.4315476190476095E-2</v>
      </c>
    </row>
    <row r="7158" spans="2:5">
      <c r="B7158" t="s">
        <v>4753</v>
      </c>
      <c r="C7158">
        <v>12.17</v>
      </c>
      <c r="D7158">
        <f t="shared" si="114"/>
        <v>0.37669683257918551</v>
      </c>
      <c r="E7158" s="171">
        <v>-5.4390054390054336E-2</v>
      </c>
    </row>
    <row r="7159" spans="2:5">
      <c r="B7159" t="s">
        <v>2798</v>
      </c>
      <c r="C7159">
        <v>8.84</v>
      </c>
      <c r="D7159">
        <f t="shared" si="114"/>
        <v>7.5</v>
      </c>
      <c r="E7159" s="171">
        <v>-5.4545454545454522E-2</v>
      </c>
    </row>
    <row r="7160" spans="2:5">
      <c r="B7160" t="s">
        <v>6266</v>
      </c>
      <c r="C7160">
        <v>1.04</v>
      </c>
      <c r="D7160">
        <f t="shared" si="114"/>
        <v>-0.86918238993710695</v>
      </c>
      <c r="E7160" s="171">
        <v>-5.4545454545454591E-2</v>
      </c>
    </row>
    <row r="7161" spans="2:5">
      <c r="B7161" t="s">
        <v>4336</v>
      </c>
      <c r="C7161">
        <v>7.95</v>
      </c>
      <c r="D7161">
        <f t="shared" si="114"/>
        <v>-0.12828947368421043</v>
      </c>
      <c r="E7161" s="171">
        <v>-5.4696789536266346E-2</v>
      </c>
    </row>
    <row r="7162" spans="2:5">
      <c r="B7162" t="s">
        <v>3244</v>
      </c>
      <c r="C7162">
        <v>9.1199999999999992</v>
      </c>
      <c r="D7162">
        <f t="shared" si="114"/>
        <v>-0.25245901639344265</v>
      </c>
      <c r="E7162" s="171">
        <v>-5.4922279792746227E-2</v>
      </c>
    </row>
    <row r="7163" spans="2:5">
      <c r="B7163" t="s">
        <v>4984</v>
      </c>
      <c r="C7163">
        <v>12.2</v>
      </c>
      <c r="D7163">
        <f t="shared" si="114"/>
        <v>1.3689320388349511</v>
      </c>
      <c r="E7163" s="171">
        <v>-5.4996127033307578E-2</v>
      </c>
    </row>
    <row r="7164" spans="2:5">
      <c r="B7164" t="s">
        <v>5576</v>
      </c>
      <c r="C7164">
        <v>5.15</v>
      </c>
      <c r="D7164">
        <f t="shared" si="114"/>
        <v>-0.72222222222222221</v>
      </c>
      <c r="E7164" s="171">
        <v>-5.5045871559632996E-2</v>
      </c>
    </row>
    <row r="7165" spans="2:5">
      <c r="B7165" t="s">
        <v>4520</v>
      </c>
      <c r="C7165">
        <v>18.54</v>
      </c>
      <c r="D7165">
        <f t="shared" si="114"/>
        <v>0.54371357202331383</v>
      </c>
      <c r="E7165" s="171">
        <v>-5.5045871559633121E-2</v>
      </c>
    </row>
    <row r="7166" spans="2:5">
      <c r="B7166" t="s">
        <v>5055</v>
      </c>
      <c r="C7166">
        <v>12.01</v>
      </c>
      <c r="D7166">
        <f t="shared" si="114"/>
        <v>0.49007444168734482</v>
      </c>
      <c r="E7166" s="171">
        <v>-5.5074744295830133E-2</v>
      </c>
    </row>
    <row r="7167" spans="2:5">
      <c r="B7167" t="s">
        <v>2762</v>
      </c>
      <c r="C7167">
        <v>8.06</v>
      </c>
      <c r="D7167">
        <f t="shared" si="114"/>
        <v>-0.7071220930232559</v>
      </c>
      <c r="E7167" s="171">
        <v>-5.5099648300117106E-2</v>
      </c>
    </row>
    <row r="7168" spans="2:5">
      <c r="B7168" t="s">
        <v>1447</v>
      </c>
      <c r="C7168">
        <v>27.52</v>
      </c>
      <c r="D7168">
        <f t="shared" si="114"/>
        <v>2.1632183908045981</v>
      </c>
      <c r="E7168" s="171">
        <v>-5.5269481634054221E-2</v>
      </c>
    </row>
    <row r="7169" spans="2:5">
      <c r="B7169" t="s">
        <v>2787</v>
      </c>
      <c r="C7169">
        <v>8.6999999999999993</v>
      </c>
      <c r="D7169">
        <f t="shared" si="114"/>
        <v>5.3970588235294104</v>
      </c>
      <c r="E7169" s="171">
        <v>-5.5374592833876385E-2</v>
      </c>
    </row>
    <row r="7170" spans="2:5">
      <c r="B7170" t="s">
        <v>6925</v>
      </c>
      <c r="C7170">
        <v>1.36</v>
      </c>
      <c r="D7170">
        <f t="shared" si="114"/>
        <v>-0.94158075601374569</v>
      </c>
      <c r="E7170" s="171">
        <v>-5.5555555555555455E-2</v>
      </c>
    </row>
    <row r="7171" spans="2:5">
      <c r="B7171" t="s">
        <v>4556</v>
      </c>
      <c r="C7171">
        <v>23.28</v>
      </c>
      <c r="D7171">
        <f t="shared" ref="D7171:D7234" si="115">(C7171-C7172)/C7172</f>
        <v>0.71428571428571441</v>
      </c>
      <c r="E7171" s="171">
        <v>-5.5578093306287935E-2</v>
      </c>
    </row>
    <row r="7172" spans="2:5">
      <c r="B7172" t="s">
        <v>4212</v>
      </c>
      <c r="C7172">
        <v>13.58</v>
      </c>
      <c r="D7172">
        <f t="shared" si="115"/>
        <v>-0.11875405580791694</v>
      </c>
      <c r="E7172" s="171">
        <v>-5.5632823365785858E-2</v>
      </c>
    </row>
    <row r="7173" spans="2:5">
      <c r="B7173" t="s">
        <v>1529</v>
      </c>
      <c r="C7173">
        <v>15.41</v>
      </c>
      <c r="D7173">
        <f t="shared" si="115"/>
        <v>9.1381578947368425</v>
      </c>
      <c r="E7173" s="171">
        <v>-5.5759803921568638E-2</v>
      </c>
    </row>
    <row r="7174" spans="2:5">
      <c r="B7174" t="s">
        <v>6385</v>
      </c>
      <c r="C7174">
        <v>1.52</v>
      </c>
      <c r="D7174">
        <f t="shared" si="115"/>
        <v>-0.93818625457503046</v>
      </c>
      <c r="E7174" s="171">
        <v>-5.5900621118012465E-2</v>
      </c>
    </row>
    <row r="7175" spans="2:5">
      <c r="B7175" t="s">
        <v>1466</v>
      </c>
      <c r="C7175">
        <v>24.59</v>
      </c>
      <c r="D7175">
        <f t="shared" si="115"/>
        <v>17.350746268656714</v>
      </c>
      <c r="E7175" s="171">
        <v>-5.6046065259117116E-2</v>
      </c>
    </row>
    <row r="7176" spans="2:5">
      <c r="B7176" t="s">
        <v>6624</v>
      </c>
      <c r="C7176">
        <v>1.34</v>
      </c>
      <c r="D7176">
        <f t="shared" si="115"/>
        <v>-0.87298578199052135</v>
      </c>
      <c r="E7176" s="171">
        <v>-5.6338028169013982E-2</v>
      </c>
    </row>
    <row r="7177" spans="2:5">
      <c r="B7177" t="s">
        <v>2635</v>
      </c>
      <c r="C7177">
        <v>10.55</v>
      </c>
      <c r="D7177">
        <f t="shared" si="115"/>
        <v>-8.5788561525129856E-2</v>
      </c>
      <c r="E7177" s="171">
        <v>-5.635062611806789E-2</v>
      </c>
    </row>
    <row r="7178" spans="2:5">
      <c r="B7178" t="s">
        <v>3134</v>
      </c>
      <c r="C7178">
        <v>11.54</v>
      </c>
      <c r="D7178">
        <f t="shared" si="115"/>
        <v>8.8632478632478637</v>
      </c>
      <c r="E7178" s="171">
        <v>-5.6418642681929781E-2</v>
      </c>
    </row>
    <row r="7179" spans="2:5">
      <c r="B7179" t="s">
        <v>6982</v>
      </c>
      <c r="C7179">
        <v>1.17</v>
      </c>
      <c r="D7179">
        <f t="shared" si="115"/>
        <v>-0.41500000000000004</v>
      </c>
      <c r="E7179" s="171">
        <v>-5.645161290322586E-2</v>
      </c>
    </row>
    <row r="7180" spans="2:5">
      <c r="B7180" t="s">
        <v>6758</v>
      </c>
      <c r="C7180">
        <v>2</v>
      </c>
      <c r="D7180">
        <f t="shared" si="115"/>
        <v>-0.64601769911504425</v>
      </c>
      <c r="E7180" s="171">
        <v>-5.660377358490571E-2</v>
      </c>
    </row>
    <row r="7181" spans="2:5">
      <c r="B7181" t="s">
        <v>5500</v>
      </c>
      <c r="C7181">
        <v>5.65</v>
      </c>
      <c r="D7181">
        <f t="shared" si="115"/>
        <v>3.8706896551724141</v>
      </c>
      <c r="E7181" s="171">
        <v>-5.6761268781302145E-2</v>
      </c>
    </row>
    <row r="7182" spans="2:5">
      <c r="B7182" t="s">
        <v>6663</v>
      </c>
      <c r="C7182">
        <v>1.1599999999999999</v>
      </c>
      <c r="D7182">
        <f t="shared" si="115"/>
        <v>-0.87929240374609774</v>
      </c>
      <c r="E7182" s="171">
        <v>-5.691056910569111E-2</v>
      </c>
    </row>
    <row r="7183" spans="2:5">
      <c r="B7183" t="s">
        <v>4870</v>
      </c>
      <c r="C7183">
        <v>9.61</v>
      </c>
      <c r="D7183">
        <f t="shared" si="115"/>
        <v>-0.48194070080862539</v>
      </c>
      <c r="E7183" s="171">
        <v>-5.6918547595682052E-2</v>
      </c>
    </row>
    <row r="7184" spans="2:5">
      <c r="B7184" t="s">
        <v>1842</v>
      </c>
      <c r="C7184">
        <v>18.55</v>
      </c>
      <c r="D7184">
        <f t="shared" si="115"/>
        <v>9.1923076923076916</v>
      </c>
      <c r="E7184" s="171">
        <v>-5.6939501779359476E-2</v>
      </c>
    </row>
    <row r="7185" spans="2:5">
      <c r="B7185" t="s">
        <v>7121</v>
      </c>
      <c r="C7185">
        <v>1.82</v>
      </c>
      <c r="D7185">
        <f t="shared" si="115"/>
        <v>-0.95984112974404234</v>
      </c>
      <c r="E7185" s="171">
        <v>-5.699481865284968E-2</v>
      </c>
    </row>
    <row r="7186" spans="2:5">
      <c r="B7186" t="s">
        <v>1173</v>
      </c>
      <c r="C7186">
        <v>45.32</v>
      </c>
      <c r="D7186">
        <f t="shared" si="115"/>
        <v>26.466666666666669</v>
      </c>
      <c r="E7186" s="171">
        <v>-5.7012068248023344E-2</v>
      </c>
    </row>
    <row r="7187" spans="2:5">
      <c r="B7187" t="s">
        <v>6396</v>
      </c>
      <c r="C7187">
        <v>1.65</v>
      </c>
      <c r="D7187">
        <f t="shared" si="115"/>
        <v>-0.82084690553745931</v>
      </c>
      <c r="E7187" s="171">
        <v>-5.7142857142857197E-2</v>
      </c>
    </row>
    <row r="7188" spans="2:5">
      <c r="B7188" t="s">
        <v>4848</v>
      </c>
      <c r="C7188">
        <v>9.2100000000000009</v>
      </c>
      <c r="D7188">
        <f t="shared" si="115"/>
        <v>-0.15036900369003681</v>
      </c>
      <c r="E7188" s="171">
        <v>-5.7318321392016251E-2</v>
      </c>
    </row>
    <row r="7189" spans="2:5">
      <c r="B7189" t="s">
        <v>3684</v>
      </c>
      <c r="C7189">
        <v>10.84</v>
      </c>
      <c r="D7189">
        <f t="shared" si="115"/>
        <v>-0.19345238095238093</v>
      </c>
      <c r="E7189" s="171">
        <v>-5.7391304347826098E-2</v>
      </c>
    </row>
    <row r="7190" spans="2:5">
      <c r="B7190" t="s">
        <v>3631</v>
      </c>
      <c r="C7190">
        <v>13.44</v>
      </c>
      <c r="D7190">
        <f t="shared" si="115"/>
        <v>-0.24748040313549832</v>
      </c>
      <c r="E7190" s="171">
        <v>-5.7503506311360468E-2</v>
      </c>
    </row>
    <row r="7191" spans="2:5">
      <c r="B7191" t="s">
        <v>4507</v>
      </c>
      <c r="C7191">
        <v>17.86</v>
      </c>
      <c r="D7191">
        <f t="shared" si="115"/>
        <v>1.9569536423841061</v>
      </c>
      <c r="E7191" s="171">
        <v>-5.7519788918205798E-2</v>
      </c>
    </row>
    <row r="7192" spans="2:5">
      <c r="B7192" t="s">
        <v>5646</v>
      </c>
      <c r="C7192">
        <v>6.04</v>
      </c>
      <c r="D7192">
        <f t="shared" si="115"/>
        <v>-0.4788610871440897</v>
      </c>
      <c r="E7192" s="171">
        <v>-5.772230889235571E-2</v>
      </c>
    </row>
    <row r="7193" spans="2:5">
      <c r="B7193" t="s">
        <v>2611</v>
      </c>
      <c r="C7193">
        <v>11.59</v>
      </c>
      <c r="D7193">
        <f t="shared" si="115"/>
        <v>-2.6050420168067266E-2</v>
      </c>
      <c r="E7193" s="171">
        <v>-5.7723577235772421E-2</v>
      </c>
    </row>
    <row r="7194" spans="2:5">
      <c r="B7194" t="s">
        <v>2912</v>
      </c>
      <c r="C7194">
        <v>11.9</v>
      </c>
      <c r="D7194">
        <f t="shared" si="115"/>
        <v>-0.92604561556149401</v>
      </c>
      <c r="E7194" s="171">
        <v>-5.7798891528107708E-2</v>
      </c>
    </row>
    <row r="7195" spans="2:5">
      <c r="B7195" t="s">
        <v>618</v>
      </c>
      <c r="C7195">
        <v>160.91</v>
      </c>
      <c r="D7195">
        <f t="shared" si="115"/>
        <v>8.0145658263305322</v>
      </c>
      <c r="E7195" s="171">
        <v>-5.7959135881974155E-2</v>
      </c>
    </row>
    <row r="7196" spans="2:5">
      <c r="B7196" t="s">
        <v>1681</v>
      </c>
      <c r="C7196">
        <v>17.850000000000001</v>
      </c>
      <c r="D7196">
        <f t="shared" si="115"/>
        <v>-0.87323343512534624</v>
      </c>
      <c r="E7196" s="171">
        <v>-5.804749340369382E-2</v>
      </c>
    </row>
    <row r="7197" spans="2:5">
      <c r="B7197" t="s">
        <v>668</v>
      </c>
      <c r="C7197">
        <v>140.81</v>
      </c>
      <c r="D7197">
        <f t="shared" si="115"/>
        <v>78.106741573033702</v>
      </c>
      <c r="E7197" s="171">
        <v>-5.8064084554150824E-2</v>
      </c>
    </row>
    <row r="7198" spans="2:5">
      <c r="B7198" t="s">
        <v>6848</v>
      </c>
      <c r="C7198">
        <v>1.78</v>
      </c>
      <c r="D7198">
        <f t="shared" si="115"/>
        <v>-0.57619047619047614</v>
      </c>
      <c r="E7198" s="171">
        <v>-5.8201058201058135E-2</v>
      </c>
    </row>
    <row r="7199" spans="2:5">
      <c r="B7199" t="s">
        <v>5550</v>
      </c>
      <c r="C7199">
        <v>4.2</v>
      </c>
      <c r="D7199">
        <f t="shared" si="115"/>
        <v>2.2558139534883721</v>
      </c>
      <c r="E7199" s="171">
        <v>-5.8295964125560491E-2</v>
      </c>
    </row>
    <row r="7200" spans="2:5">
      <c r="B7200" t="s">
        <v>6171</v>
      </c>
      <c r="C7200">
        <v>1.29</v>
      </c>
      <c r="D7200">
        <f t="shared" si="115"/>
        <v>-0.26704545454545453</v>
      </c>
      <c r="E7200" s="171">
        <v>-5.8394160583941652E-2</v>
      </c>
    </row>
    <row r="7201" spans="2:5">
      <c r="B7201" t="s">
        <v>6041</v>
      </c>
      <c r="C7201">
        <v>1.76</v>
      </c>
      <c r="D7201">
        <f t="shared" si="115"/>
        <v>-0.14975845410628014</v>
      </c>
      <c r="E7201" s="171">
        <v>-5.8823529411764754E-2</v>
      </c>
    </row>
    <row r="7202" spans="2:5">
      <c r="B7202" t="s">
        <v>6697</v>
      </c>
      <c r="C7202">
        <v>2.0699999999999998</v>
      </c>
      <c r="D7202">
        <f t="shared" si="115"/>
        <v>0.62992125984251957</v>
      </c>
      <c r="E7202" s="171">
        <v>-5.9090909090909242E-2</v>
      </c>
    </row>
    <row r="7203" spans="2:5">
      <c r="B7203" t="s">
        <v>6500</v>
      </c>
      <c r="C7203">
        <v>1.27</v>
      </c>
      <c r="D7203">
        <f t="shared" si="115"/>
        <v>-0.89300758213984843</v>
      </c>
      <c r="E7203" s="171">
        <v>-5.925925925925931E-2</v>
      </c>
    </row>
    <row r="7204" spans="2:5">
      <c r="B7204" t="s">
        <v>3164</v>
      </c>
      <c r="C7204">
        <v>11.87</v>
      </c>
      <c r="D7204">
        <f t="shared" si="115"/>
        <v>-0.52501000400160069</v>
      </c>
      <c r="E7204" s="171">
        <v>-5.9429477020602223E-2</v>
      </c>
    </row>
    <row r="7205" spans="2:5">
      <c r="B7205" t="s">
        <v>2165</v>
      </c>
      <c r="C7205">
        <v>24.99</v>
      </c>
      <c r="D7205">
        <f t="shared" si="115"/>
        <v>8.8774703557312247</v>
      </c>
      <c r="E7205" s="171">
        <v>-5.9465562664659459E-2</v>
      </c>
    </row>
    <row r="7206" spans="2:5">
      <c r="B7206" t="s">
        <v>7725</v>
      </c>
      <c r="C7206">
        <v>2.5299999999999998</v>
      </c>
      <c r="D7206">
        <f t="shared" si="115"/>
        <v>-0.67974683544303804</v>
      </c>
      <c r="E7206" s="171">
        <v>-5.9479553903345778E-2</v>
      </c>
    </row>
    <row r="7207" spans="2:5">
      <c r="B7207" t="s">
        <v>3274</v>
      </c>
      <c r="C7207">
        <v>7.9</v>
      </c>
      <c r="D7207">
        <f t="shared" si="115"/>
        <v>-0.34710743801652888</v>
      </c>
      <c r="E7207" s="171">
        <v>-5.9523809523809521E-2</v>
      </c>
    </row>
    <row r="7208" spans="2:5">
      <c r="B7208" t="s">
        <v>4293</v>
      </c>
      <c r="C7208">
        <v>12.1</v>
      </c>
      <c r="D7208">
        <f t="shared" si="115"/>
        <v>6.7564102564102555</v>
      </c>
      <c r="E7208" s="171">
        <v>-5.9829059829059797E-2</v>
      </c>
    </row>
    <row r="7209" spans="2:5">
      <c r="B7209" t="s">
        <v>6858</v>
      </c>
      <c r="C7209">
        <v>1.56</v>
      </c>
      <c r="D7209">
        <f t="shared" si="115"/>
        <v>-0.16577540106951874</v>
      </c>
      <c r="E7209" s="171">
        <v>-6.024096385542161E-2</v>
      </c>
    </row>
    <row r="7210" spans="2:5">
      <c r="B7210" t="s">
        <v>6401</v>
      </c>
      <c r="C7210">
        <v>1.87</v>
      </c>
      <c r="D7210">
        <f t="shared" si="115"/>
        <v>-0.95968089693833558</v>
      </c>
      <c r="E7210" s="171">
        <v>-6.0301507537688384E-2</v>
      </c>
    </row>
    <row r="7211" spans="2:5">
      <c r="B7211" t="s">
        <v>1195</v>
      </c>
      <c r="C7211">
        <v>46.38</v>
      </c>
      <c r="D7211">
        <f t="shared" si="115"/>
        <v>7.5257352941176476</v>
      </c>
      <c r="E7211" s="171">
        <v>-6.0372771474878378E-2</v>
      </c>
    </row>
    <row r="7212" spans="2:5">
      <c r="B7212" t="s">
        <v>5610</v>
      </c>
      <c r="C7212">
        <v>5.44</v>
      </c>
      <c r="D7212">
        <f t="shared" si="115"/>
        <v>-0.76910016977928686</v>
      </c>
      <c r="E7212" s="171">
        <v>-6.0449050086355725E-2</v>
      </c>
    </row>
    <row r="7213" spans="2:5">
      <c r="B7213" t="s">
        <v>4669</v>
      </c>
      <c r="C7213">
        <v>23.56</v>
      </c>
      <c r="D7213">
        <f t="shared" si="115"/>
        <v>18.154471544715445</v>
      </c>
      <c r="E7213" s="171">
        <v>-6.0980470306895226E-2</v>
      </c>
    </row>
    <row r="7214" spans="2:5">
      <c r="B7214" t="s">
        <v>6664</v>
      </c>
      <c r="C7214">
        <v>1.23</v>
      </c>
      <c r="D7214">
        <f t="shared" si="115"/>
        <v>0</v>
      </c>
      <c r="E7214" s="171">
        <v>-6.1068702290076389E-2</v>
      </c>
    </row>
    <row r="7215" spans="2:5">
      <c r="B7215" t="s">
        <v>6912</v>
      </c>
      <c r="C7215">
        <v>1.23</v>
      </c>
      <c r="D7215">
        <f t="shared" si="115"/>
        <v>-0.90882134914751667</v>
      </c>
      <c r="E7215" s="171">
        <v>-6.1068702290076389E-2</v>
      </c>
    </row>
    <row r="7216" spans="2:5">
      <c r="B7216" t="s">
        <v>4276</v>
      </c>
      <c r="C7216">
        <v>13.49</v>
      </c>
      <c r="D7216">
        <f t="shared" si="115"/>
        <v>-0.38681818181818178</v>
      </c>
      <c r="E7216" s="171">
        <v>-6.1238691718858665E-2</v>
      </c>
    </row>
    <row r="7217" spans="2:5">
      <c r="B7217" t="s">
        <v>4610</v>
      </c>
      <c r="C7217">
        <v>22</v>
      </c>
      <c r="D7217">
        <f t="shared" si="115"/>
        <v>1.6699029126213591</v>
      </c>
      <c r="E7217" s="171">
        <v>-6.1433447098976163E-2</v>
      </c>
    </row>
    <row r="7218" spans="2:5">
      <c r="B7218" t="s">
        <v>2785</v>
      </c>
      <c r="C7218">
        <v>8.24</v>
      </c>
      <c r="D7218">
        <f t="shared" si="115"/>
        <v>-0.56836039811419592</v>
      </c>
      <c r="E7218" s="171">
        <v>-6.1503416856491938E-2</v>
      </c>
    </row>
    <row r="7219" spans="2:5">
      <c r="B7219" t="s">
        <v>1867</v>
      </c>
      <c r="C7219">
        <v>19.09</v>
      </c>
      <c r="D7219">
        <f t="shared" si="115"/>
        <v>11.642384105960264</v>
      </c>
      <c r="E7219" s="171">
        <v>-6.1916461916461989E-2</v>
      </c>
    </row>
    <row r="7220" spans="2:5">
      <c r="B7220" t="s">
        <v>6377</v>
      </c>
      <c r="C7220">
        <v>1.51</v>
      </c>
      <c r="D7220">
        <f t="shared" si="115"/>
        <v>-0.87530966143682909</v>
      </c>
      <c r="E7220" s="171">
        <v>-6.211180124223608E-2</v>
      </c>
    </row>
    <row r="7221" spans="2:5">
      <c r="B7221" t="s">
        <v>2852</v>
      </c>
      <c r="C7221">
        <v>12.11</v>
      </c>
      <c r="D7221">
        <f t="shared" si="115"/>
        <v>-0.27528426092160391</v>
      </c>
      <c r="E7221" s="171">
        <v>-6.2693498452012428E-2</v>
      </c>
    </row>
    <row r="7222" spans="2:5">
      <c r="B7222" t="s">
        <v>1672</v>
      </c>
      <c r="C7222">
        <v>16.71</v>
      </c>
      <c r="D7222">
        <f t="shared" si="115"/>
        <v>6.0805084745762725</v>
      </c>
      <c r="E7222" s="171">
        <v>-6.3340807174887839E-2</v>
      </c>
    </row>
    <row r="7223" spans="2:5">
      <c r="B7223" t="s">
        <v>7712</v>
      </c>
      <c r="C7223">
        <v>2.36</v>
      </c>
      <c r="D7223">
        <f t="shared" si="115"/>
        <v>-0.48131868131868133</v>
      </c>
      <c r="E7223" s="171">
        <v>-6.3492063492063544E-2</v>
      </c>
    </row>
    <row r="7224" spans="2:5">
      <c r="B7224" t="s">
        <v>5532</v>
      </c>
      <c r="C7224">
        <v>4.55</v>
      </c>
      <c r="D7224">
        <f t="shared" si="115"/>
        <v>-0.59192825112107628</v>
      </c>
      <c r="E7224" s="171">
        <v>-6.3786008230452773E-2</v>
      </c>
    </row>
    <row r="7225" spans="2:5">
      <c r="B7225" t="s">
        <v>4922</v>
      </c>
      <c r="C7225">
        <v>11.15</v>
      </c>
      <c r="D7225">
        <f t="shared" si="115"/>
        <v>5.3352272727272734</v>
      </c>
      <c r="E7225" s="171">
        <v>-6.3811922753988226E-2</v>
      </c>
    </row>
    <row r="7226" spans="2:5">
      <c r="B7226" t="s">
        <v>6753</v>
      </c>
      <c r="C7226">
        <v>1.76</v>
      </c>
      <c r="D7226">
        <f t="shared" si="115"/>
        <v>-0.91538461538461535</v>
      </c>
      <c r="E7226" s="171">
        <v>-6.3829787234042493E-2</v>
      </c>
    </row>
    <row r="7227" spans="2:5">
      <c r="B7227" t="s">
        <v>2102</v>
      </c>
      <c r="C7227">
        <v>20.8</v>
      </c>
      <c r="D7227">
        <f t="shared" si="115"/>
        <v>0.98284080076263114</v>
      </c>
      <c r="E7227" s="171">
        <v>-6.3906390639063823E-2</v>
      </c>
    </row>
    <row r="7228" spans="2:5">
      <c r="B7228" t="s">
        <v>5048</v>
      </c>
      <c r="C7228">
        <v>10.49</v>
      </c>
      <c r="D7228">
        <f t="shared" si="115"/>
        <v>7.007633587786259</v>
      </c>
      <c r="E7228" s="171">
        <v>-6.4228367528992025E-2</v>
      </c>
    </row>
    <row r="7229" spans="2:5">
      <c r="B7229" t="s">
        <v>6867</v>
      </c>
      <c r="C7229">
        <v>1.31</v>
      </c>
      <c r="D7229">
        <f t="shared" si="115"/>
        <v>-0.85231116121758732</v>
      </c>
      <c r="E7229" s="171">
        <v>-6.4285714285714182E-2</v>
      </c>
    </row>
    <row r="7230" spans="2:5">
      <c r="B7230" t="s">
        <v>3313</v>
      </c>
      <c r="C7230">
        <v>8.8699999999999992</v>
      </c>
      <c r="D7230">
        <f t="shared" si="115"/>
        <v>-0.19509981851179678</v>
      </c>
      <c r="E7230" s="171">
        <v>-6.4345991561181565E-2</v>
      </c>
    </row>
    <row r="7231" spans="2:5">
      <c r="B7231" t="s">
        <v>2574</v>
      </c>
      <c r="C7231">
        <v>11.02</v>
      </c>
      <c r="D7231">
        <f t="shared" si="115"/>
        <v>1.1735700197238657</v>
      </c>
      <c r="E7231" s="171">
        <v>-6.4516129032258049E-2</v>
      </c>
    </row>
    <row r="7232" spans="2:5">
      <c r="B7232" t="s">
        <v>4395</v>
      </c>
      <c r="C7232">
        <v>5.07</v>
      </c>
      <c r="D7232">
        <f t="shared" si="115"/>
        <v>-0.64144271570014144</v>
      </c>
      <c r="E7232" s="171">
        <v>-6.4575645756457495E-2</v>
      </c>
    </row>
    <row r="7233" spans="2:5">
      <c r="B7233" t="s">
        <v>1663</v>
      </c>
      <c r="C7233">
        <v>14.14</v>
      </c>
      <c r="D7233">
        <f t="shared" si="115"/>
        <v>1.4677137870855148</v>
      </c>
      <c r="E7233" s="171">
        <v>-6.4814814814814728E-2</v>
      </c>
    </row>
    <row r="7234" spans="2:5">
      <c r="B7234" t="s">
        <v>4403</v>
      </c>
      <c r="C7234">
        <v>5.73</v>
      </c>
      <c r="D7234">
        <f t="shared" si="115"/>
        <v>3.0069930069930075</v>
      </c>
      <c r="E7234" s="171">
        <v>-6.5252854812397953E-2</v>
      </c>
    </row>
    <row r="7235" spans="2:5">
      <c r="B7235" t="s">
        <v>6930</v>
      </c>
      <c r="C7235">
        <v>1.43</v>
      </c>
      <c r="D7235">
        <f t="shared" ref="D7235:D7298" si="116">(C7235-C7236)/C7236</f>
        <v>0.12598425196850388</v>
      </c>
      <c r="E7235" s="171">
        <v>-6.5359477124183066E-2</v>
      </c>
    </row>
    <row r="7236" spans="2:5">
      <c r="B7236" t="s">
        <v>6307</v>
      </c>
      <c r="C7236">
        <v>1.27</v>
      </c>
      <c r="D7236">
        <f t="shared" si="116"/>
        <v>-0.88741134751773054</v>
      </c>
      <c r="E7236" s="171">
        <v>-6.617647058823535E-2</v>
      </c>
    </row>
    <row r="7237" spans="2:5">
      <c r="B7237" t="s">
        <v>5063</v>
      </c>
      <c r="C7237">
        <v>11.28</v>
      </c>
      <c r="D7237">
        <f t="shared" si="116"/>
        <v>5.6745562130177518</v>
      </c>
      <c r="E7237" s="171">
        <v>-6.6225165562913968E-2</v>
      </c>
    </row>
    <row r="7238" spans="2:5">
      <c r="B7238" t="s">
        <v>7261</v>
      </c>
      <c r="C7238">
        <v>1.69</v>
      </c>
      <c r="D7238">
        <f t="shared" si="116"/>
        <v>-0.24888888888888891</v>
      </c>
      <c r="E7238" s="171">
        <v>-6.6298342541436517E-2</v>
      </c>
    </row>
    <row r="7239" spans="2:5">
      <c r="B7239" t="s">
        <v>7471</v>
      </c>
      <c r="C7239">
        <v>2.25</v>
      </c>
      <c r="D7239">
        <f t="shared" si="116"/>
        <v>1.3195876288659794</v>
      </c>
      <c r="E7239" s="171">
        <v>-6.6390041493775989E-2</v>
      </c>
    </row>
    <row r="7240" spans="2:5">
      <c r="B7240" t="s">
        <v>6265</v>
      </c>
      <c r="C7240">
        <v>0.97</v>
      </c>
      <c r="D7240">
        <f t="shared" si="116"/>
        <v>-0.36184210526315791</v>
      </c>
      <c r="E7240" s="171">
        <v>-6.730769230769236E-2</v>
      </c>
    </row>
    <row r="7241" spans="2:5">
      <c r="B7241" t="s">
        <v>6319</v>
      </c>
      <c r="C7241">
        <v>1.52</v>
      </c>
      <c r="D7241">
        <f t="shared" si="116"/>
        <v>-0.88622754491017963</v>
      </c>
      <c r="E7241" s="171">
        <v>-6.7484662576687046E-2</v>
      </c>
    </row>
    <row r="7242" spans="2:5">
      <c r="B7242" t="s">
        <v>4263</v>
      </c>
      <c r="C7242">
        <v>13.36</v>
      </c>
      <c r="D7242">
        <f t="shared" si="116"/>
        <v>5.958333333333333</v>
      </c>
      <c r="E7242" s="171">
        <v>-6.7690160502442476E-2</v>
      </c>
    </row>
    <row r="7243" spans="2:5">
      <c r="B7243" t="s">
        <v>6695</v>
      </c>
      <c r="C7243">
        <v>1.92</v>
      </c>
      <c r="D7243">
        <f t="shared" si="116"/>
        <v>-0.61904761904761907</v>
      </c>
      <c r="E7243" s="171">
        <v>-6.7961165048543742E-2</v>
      </c>
    </row>
    <row r="7244" spans="2:5">
      <c r="B7244" t="s">
        <v>4384</v>
      </c>
      <c r="C7244">
        <v>5.04</v>
      </c>
      <c r="D7244">
        <f t="shared" si="116"/>
        <v>2.7058823529411762</v>
      </c>
      <c r="E7244" s="171">
        <v>-6.8391866913123864E-2</v>
      </c>
    </row>
    <row r="7245" spans="2:5">
      <c r="B7245" t="s">
        <v>6959</v>
      </c>
      <c r="C7245">
        <v>1.36</v>
      </c>
      <c r="D7245">
        <f t="shared" si="116"/>
        <v>-0.88080631025416312</v>
      </c>
      <c r="E7245" s="171">
        <v>-6.849315068493142E-2</v>
      </c>
    </row>
    <row r="7246" spans="2:5">
      <c r="B7246" t="s">
        <v>4305</v>
      </c>
      <c r="C7246">
        <v>11.41</v>
      </c>
      <c r="D7246">
        <f t="shared" si="116"/>
        <v>5.5574712643678161</v>
      </c>
      <c r="E7246" s="171">
        <v>-6.8571428571428561E-2</v>
      </c>
    </row>
    <row r="7247" spans="2:5">
      <c r="B7247" t="s">
        <v>6400</v>
      </c>
      <c r="C7247">
        <v>1.74</v>
      </c>
      <c r="D7247">
        <f t="shared" si="116"/>
        <v>0.62616822429906527</v>
      </c>
      <c r="E7247" s="171">
        <v>-6.9518716577540163E-2</v>
      </c>
    </row>
    <row r="7248" spans="2:5">
      <c r="B7248" t="s">
        <v>6895</v>
      </c>
      <c r="C7248">
        <v>1.07</v>
      </c>
      <c r="D7248">
        <f t="shared" si="116"/>
        <v>-0.81802721088435371</v>
      </c>
      <c r="E7248" s="171">
        <v>-6.9565217391304224E-2</v>
      </c>
    </row>
    <row r="7249" spans="2:5">
      <c r="B7249" t="s">
        <v>4409</v>
      </c>
      <c r="C7249">
        <v>5.88</v>
      </c>
      <c r="D7249">
        <f t="shared" si="116"/>
        <v>-0.57969978556111501</v>
      </c>
      <c r="E7249" s="171">
        <v>-6.9620253164557014E-2</v>
      </c>
    </row>
    <row r="7250" spans="2:5">
      <c r="B7250" t="s">
        <v>3637</v>
      </c>
      <c r="C7250">
        <v>13.99</v>
      </c>
      <c r="D7250">
        <f t="shared" si="116"/>
        <v>-0.7153611393692777</v>
      </c>
      <c r="E7250" s="171">
        <v>-6.981382978723398E-2</v>
      </c>
    </row>
    <row r="7251" spans="2:5">
      <c r="B7251" t="s">
        <v>1125</v>
      </c>
      <c r="C7251">
        <v>49.15</v>
      </c>
      <c r="D7251">
        <f t="shared" si="116"/>
        <v>5.8454038997214486</v>
      </c>
      <c r="E7251" s="171">
        <v>-6.9833459500378586E-2</v>
      </c>
    </row>
    <row r="7252" spans="2:5">
      <c r="B7252" t="s">
        <v>4346</v>
      </c>
      <c r="C7252">
        <v>7.18</v>
      </c>
      <c r="D7252">
        <f t="shared" si="116"/>
        <v>-0.40464344941956887</v>
      </c>
      <c r="E7252" s="171">
        <v>-6.9948186528497422E-2</v>
      </c>
    </row>
    <row r="7253" spans="2:5">
      <c r="B7253" t="s">
        <v>1661</v>
      </c>
      <c r="C7253">
        <v>12.06</v>
      </c>
      <c r="D7253">
        <f t="shared" si="116"/>
        <v>1.0686106346483706</v>
      </c>
      <c r="E7253" s="171">
        <v>-7.0161912104857366E-2</v>
      </c>
    </row>
    <row r="7254" spans="2:5">
      <c r="B7254" t="s">
        <v>5615</v>
      </c>
      <c r="C7254">
        <v>5.83</v>
      </c>
      <c r="D7254">
        <f t="shared" si="116"/>
        <v>2.6666666666666665</v>
      </c>
      <c r="E7254" s="171">
        <v>-7.0175438596491155E-2</v>
      </c>
    </row>
    <row r="7255" spans="2:5">
      <c r="B7255" t="s">
        <v>7115</v>
      </c>
      <c r="C7255">
        <v>1.59</v>
      </c>
      <c r="D7255">
        <f t="shared" si="116"/>
        <v>-0.92190569744597251</v>
      </c>
      <c r="E7255" s="171">
        <v>-7.0175438596491169E-2</v>
      </c>
    </row>
    <row r="7256" spans="2:5">
      <c r="B7256" t="s">
        <v>2064</v>
      </c>
      <c r="C7256">
        <v>20.36</v>
      </c>
      <c r="D7256">
        <f t="shared" si="116"/>
        <v>13.041379310344828</v>
      </c>
      <c r="E7256" s="171">
        <v>-7.0319634703196313E-2</v>
      </c>
    </row>
    <row r="7257" spans="2:5">
      <c r="B7257" t="s">
        <v>6644</v>
      </c>
      <c r="C7257">
        <v>1.45</v>
      </c>
      <c r="D7257">
        <f t="shared" si="116"/>
        <v>-0.8354143019296254</v>
      </c>
      <c r="E7257" s="171">
        <v>-7.0512820512820568E-2</v>
      </c>
    </row>
    <row r="7258" spans="2:5">
      <c r="B7258" t="s">
        <v>2688</v>
      </c>
      <c r="C7258">
        <v>8.81</v>
      </c>
      <c r="D7258">
        <f t="shared" si="116"/>
        <v>-0.54090672225117253</v>
      </c>
      <c r="E7258" s="171">
        <v>-7.0675105485232051E-2</v>
      </c>
    </row>
    <row r="7259" spans="2:5">
      <c r="B7259" t="s">
        <v>4645</v>
      </c>
      <c r="C7259">
        <v>19.190000000000001</v>
      </c>
      <c r="D7259">
        <f t="shared" si="116"/>
        <v>11.222929936305732</v>
      </c>
      <c r="E7259" s="171">
        <v>-7.0702179176755323E-2</v>
      </c>
    </row>
    <row r="7260" spans="2:5">
      <c r="B7260" t="s">
        <v>7260</v>
      </c>
      <c r="C7260">
        <v>1.57</v>
      </c>
      <c r="D7260">
        <f t="shared" si="116"/>
        <v>-0.85327102803738319</v>
      </c>
      <c r="E7260" s="171">
        <v>-7.1005917159763246E-2</v>
      </c>
    </row>
    <row r="7261" spans="2:5">
      <c r="B7261" t="s">
        <v>1636</v>
      </c>
      <c r="C7261">
        <v>10.7</v>
      </c>
      <c r="D7261">
        <f t="shared" si="116"/>
        <v>0.31127450980392146</v>
      </c>
      <c r="E7261" s="171">
        <v>-7.118055555555558E-2</v>
      </c>
    </row>
    <row r="7262" spans="2:5">
      <c r="B7262" t="s">
        <v>2671</v>
      </c>
      <c r="C7262">
        <v>8.16</v>
      </c>
      <c r="D7262">
        <f t="shared" si="116"/>
        <v>0.61584158415841594</v>
      </c>
      <c r="E7262" s="171">
        <v>-7.1672354948805361E-2</v>
      </c>
    </row>
    <row r="7263" spans="2:5">
      <c r="B7263" t="s">
        <v>4446</v>
      </c>
      <c r="C7263">
        <v>5.05</v>
      </c>
      <c r="D7263">
        <f t="shared" si="116"/>
        <v>-0.1308089500860585</v>
      </c>
      <c r="E7263" s="171">
        <v>-7.1691176470588341E-2</v>
      </c>
    </row>
    <row r="7264" spans="2:5">
      <c r="B7264" t="s">
        <v>4406</v>
      </c>
      <c r="C7264">
        <v>5.81</v>
      </c>
      <c r="D7264">
        <f t="shared" si="116"/>
        <v>0.18813905930470348</v>
      </c>
      <c r="E7264" s="171">
        <v>-7.1884984025559137E-2</v>
      </c>
    </row>
    <row r="7265" spans="2:5">
      <c r="B7265" t="s">
        <v>4400</v>
      </c>
      <c r="C7265">
        <v>4.8899999999999997</v>
      </c>
      <c r="D7265">
        <f t="shared" si="116"/>
        <v>3.2521739130434781</v>
      </c>
      <c r="E7265" s="171">
        <v>-7.2106261859582535E-2</v>
      </c>
    </row>
    <row r="7266" spans="2:5">
      <c r="B7266" t="s">
        <v>6905</v>
      </c>
      <c r="C7266">
        <v>1.1499999999999999</v>
      </c>
      <c r="D7266">
        <f t="shared" si="116"/>
        <v>-0.30722891566265065</v>
      </c>
      <c r="E7266" s="171">
        <v>-7.2580645161290383E-2</v>
      </c>
    </row>
    <row r="7267" spans="2:5">
      <c r="B7267" t="s">
        <v>6566</v>
      </c>
      <c r="C7267">
        <v>1.66</v>
      </c>
      <c r="D7267">
        <f t="shared" si="116"/>
        <v>-0.89129011132940406</v>
      </c>
      <c r="E7267" s="171">
        <v>-7.2625698324022409E-2</v>
      </c>
    </row>
    <row r="7268" spans="2:5">
      <c r="B7268" t="s">
        <v>4216</v>
      </c>
      <c r="C7268">
        <v>15.27</v>
      </c>
      <c r="D7268">
        <f t="shared" si="116"/>
        <v>-9.6984033116499141E-2</v>
      </c>
      <c r="E7268" s="171">
        <v>-7.2859744990892497E-2</v>
      </c>
    </row>
    <row r="7269" spans="2:5">
      <c r="B7269" t="s">
        <v>4604</v>
      </c>
      <c r="C7269">
        <v>16.91</v>
      </c>
      <c r="D7269">
        <f t="shared" si="116"/>
        <v>0.16060398078242963</v>
      </c>
      <c r="E7269" s="171">
        <v>-7.3424657534246568E-2</v>
      </c>
    </row>
    <row r="7270" spans="2:5">
      <c r="B7270" t="s">
        <v>4767</v>
      </c>
      <c r="C7270">
        <v>14.57</v>
      </c>
      <c r="D7270">
        <f t="shared" si="116"/>
        <v>7.9386503067484675</v>
      </c>
      <c r="E7270" s="171">
        <v>-7.3744437380801026E-2</v>
      </c>
    </row>
    <row r="7271" spans="2:5">
      <c r="B7271" t="s">
        <v>6032</v>
      </c>
      <c r="C7271">
        <v>1.63</v>
      </c>
      <c r="D7271">
        <f t="shared" si="116"/>
        <v>-0.18500000000000005</v>
      </c>
      <c r="E7271" s="171">
        <v>-7.3863636363636423E-2</v>
      </c>
    </row>
    <row r="7272" spans="2:5">
      <c r="B7272" t="s">
        <v>6832</v>
      </c>
      <c r="C7272">
        <v>2</v>
      </c>
      <c r="D7272">
        <f t="shared" si="116"/>
        <v>-0.83443708609271527</v>
      </c>
      <c r="E7272" s="171">
        <v>-7.4074074074074139E-2</v>
      </c>
    </row>
    <row r="7273" spans="2:5">
      <c r="B7273" t="s">
        <v>5064</v>
      </c>
      <c r="C7273">
        <v>12.08</v>
      </c>
      <c r="D7273">
        <f t="shared" si="116"/>
        <v>-1.3877551020408158E-2</v>
      </c>
      <c r="E7273" s="171">
        <v>-7.4329501915708862E-2</v>
      </c>
    </row>
    <row r="7274" spans="2:5">
      <c r="B7274" t="s">
        <v>4306</v>
      </c>
      <c r="C7274">
        <v>12.25</v>
      </c>
      <c r="D7274">
        <f t="shared" si="116"/>
        <v>1.6805251641137855</v>
      </c>
      <c r="E7274" s="171">
        <v>-7.4773413897280983E-2</v>
      </c>
    </row>
    <row r="7275" spans="2:5">
      <c r="B7275" t="s">
        <v>5574</v>
      </c>
      <c r="C7275">
        <v>4.57</v>
      </c>
      <c r="D7275">
        <f t="shared" si="116"/>
        <v>-0.70247395833333326</v>
      </c>
      <c r="E7275" s="171">
        <v>-7.4898785425101227E-2</v>
      </c>
    </row>
    <row r="7276" spans="2:5">
      <c r="B7276" t="s">
        <v>1668</v>
      </c>
      <c r="C7276">
        <v>15.36</v>
      </c>
      <c r="D7276">
        <f t="shared" si="116"/>
        <v>7.9824561403508767</v>
      </c>
      <c r="E7276" s="171">
        <v>-7.5255869957856714E-2</v>
      </c>
    </row>
    <row r="7277" spans="2:5">
      <c r="B7277" t="s">
        <v>6366</v>
      </c>
      <c r="C7277">
        <v>1.71</v>
      </c>
      <c r="D7277">
        <f t="shared" si="116"/>
        <v>-6.5573770491803338E-2</v>
      </c>
      <c r="E7277" s="171">
        <v>-7.5675675675675735E-2</v>
      </c>
    </row>
    <row r="7278" spans="2:5">
      <c r="B7278" t="s">
        <v>6766</v>
      </c>
      <c r="C7278">
        <v>1.83</v>
      </c>
      <c r="D7278">
        <f t="shared" si="116"/>
        <v>-0.73439767779390419</v>
      </c>
      <c r="E7278" s="171">
        <v>-7.5757575757575718E-2</v>
      </c>
    </row>
    <row r="7279" spans="2:5">
      <c r="B7279" t="s">
        <v>4341</v>
      </c>
      <c r="C7279">
        <v>6.89</v>
      </c>
      <c r="D7279">
        <f t="shared" si="116"/>
        <v>3.7847222222222219</v>
      </c>
      <c r="E7279" s="171">
        <v>-7.6407506702412906E-2</v>
      </c>
    </row>
    <row r="7280" spans="2:5">
      <c r="B7280" t="s">
        <v>6871</v>
      </c>
      <c r="C7280">
        <v>1.44</v>
      </c>
      <c r="D7280">
        <f t="shared" si="116"/>
        <v>-0.98887859128822986</v>
      </c>
      <c r="E7280" s="171">
        <v>-7.6923076923076983E-2</v>
      </c>
    </row>
    <row r="7281" spans="2:5">
      <c r="B7281" t="s">
        <v>405</v>
      </c>
      <c r="C7281">
        <v>129.47999999999999</v>
      </c>
      <c r="D7281">
        <f t="shared" si="116"/>
        <v>5.2702179176755442</v>
      </c>
      <c r="E7281" s="171">
        <v>-7.7712087755538131E-2</v>
      </c>
    </row>
    <row r="7282" spans="2:5">
      <c r="B7282" t="s">
        <v>4646</v>
      </c>
      <c r="C7282">
        <v>20.65</v>
      </c>
      <c r="D7282">
        <f t="shared" si="116"/>
        <v>0.97796934865900376</v>
      </c>
      <c r="E7282" s="171">
        <v>-7.7713264850379715E-2</v>
      </c>
    </row>
    <row r="7283" spans="2:5">
      <c r="B7283" t="s">
        <v>5050</v>
      </c>
      <c r="C7283">
        <v>10.44</v>
      </c>
      <c r="D7283">
        <f t="shared" si="116"/>
        <v>5.8235294117647056</v>
      </c>
      <c r="E7283" s="171">
        <v>-7.7738515901060137E-2</v>
      </c>
    </row>
    <row r="7284" spans="2:5">
      <c r="B7284" t="s">
        <v>6565</v>
      </c>
      <c r="C7284">
        <v>1.53</v>
      </c>
      <c r="D7284">
        <f t="shared" si="116"/>
        <v>0</v>
      </c>
      <c r="E7284" s="171">
        <v>-7.8313253012048126E-2</v>
      </c>
    </row>
    <row r="7285" spans="2:5">
      <c r="B7285" t="s">
        <v>6669</v>
      </c>
      <c r="C7285">
        <v>1.53</v>
      </c>
      <c r="D7285">
        <f t="shared" si="116"/>
        <v>-0.89202540578687373</v>
      </c>
      <c r="E7285" s="171">
        <v>-7.8313253012048126E-2</v>
      </c>
    </row>
    <row r="7286" spans="2:5">
      <c r="B7286" t="s">
        <v>2480</v>
      </c>
      <c r="C7286">
        <v>14.17</v>
      </c>
      <c r="D7286">
        <f t="shared" si="116"/>
        <v>-0.24827586206896557</v>
      </c>
      <c r="E7286" s="171">
        <v>-7.8673602080624239E-2</v>
      </c>
    </row>
    <row r="7287" spans="2:5">
      <c r="B7287" t="s">
        <v>4607</v>
      </c>
      <c r="C7287">
        <v>18.850000000000001</v>
      </c>
      <c r="D7287">
        <f t="shared" si="116"/>
        <v>19.268817204301076</v>
      </c>
      <c r="E7287" s="171">
        <v>-7.8690127077223823E-2</v>
      </c>
    </row>
    <row r="7288" spans="2:5">
      <c r="B7288" t="s">
        <v>6890</v>
      </c>
      <c r="C7288">
        <v>0.93</v>
      </c>
      <c r="D7288">
        <f t="shared" si="116"/>
        <v>-0.46551724137931033</v>
      </c>
      <c r="E7288" s="171">
        <v>-7.9207920792079167E-2</v>
      </c>
    </row>
    <row r="7289" spans="2:5">
      <c r="B7289" t="s">
        <v>6755</v>
      </c>
      <c r="C7289">
        <v>1.74</v>
      </c>
      <c r="D7289">
        <f t="shared" si="116"/>
        <v>0.67307692307692302</v>
      </c>
      <c r="E7289" s="171">
        <v>-7.9365079365079319E-2</v>
      </c>
    </row>
    <row r="7290" spans="2:5">
      <c r="B7290" t="s">
        <v>7035</v>
      </c>
      <c r="C7290">
        <v>1.04</v>
      </c>
      <c r="D7290">
        <f t="shared" si="116"/>
        <v>-0.8571428571428571</v>
      </c>
      <c r="E7290" s="171">
        <v>-7.9646017699114932E-2</v>
      </c>
    </row>
    <row r="7291" spans="2:5">
      <c r="B7291" t="s">
        <v>4463</v>
      </c>
      <c r="C7291">
        <v>7.28</v>
      </c>
      <c r="D7291">
        <f t="shared" si="116"/>
        <v>4.7322834645669287</v>
      </c>
      <c r="E7291" s="171">
        <v>-7.9646017699115029E-2</v>
      </c>
    </row>
    <row r="7292" spans="2:5">
      <c r="B7292" t="s">
        <v>7086</v>
      </c>
      <c r="C7292">
        <v>1.27</v>
      </c>
      <c r="D7292">
        <f t="shared" si="116"/>
        <v>-7.9710144927536142E-2</v>
      </c>
      <c r="E7292" s="171">
        <v>-7.9710144927536142E-2</v>
      </c>
    </row>
    <row r="7293" spans="2:5">
      <c r="B7293" t="s">
        <v>7087</v>
      </c>
      <c r="C7293">
        <v>1.38</v>
      </c>
      <c r="D7293">
        <f t="shared" si="116"/>
        <v>-0.78164556962025322</v>
      </c>
      <c r="E7293" s="171">
        <v>-8.0000000000000071E-2</v>
      </c>
    </row>
    <row r="7294" spans="2:5">
      <c r="B7294" t="s">
        <v>4410</v>
      </c>
      <c r="C7294">
        <v>6.32</v>
      </c>
      <c r="D7294">
        <f t="shared" si="116"/>
        <v>0.35331905781584588</v>
      </c>
      <c r="E7294" s="171">
        <v>-8.005822416302763E-2</v>
      </c>
    </row>
    <row r="7295" spans="2:5">
      <c r="B7295" t="s">
        <v>4376</v>
      </c>
      <c r="C7295">
        <v>4.67</v>
      </c>
      <c r="D7295">
        <f t="shared" si="116"/>
        <v>-0.40960809102402024</v>
      </c>
      <c r="E7295" s="171">
        <v>-8.0708661417322858E-2</v>
      </c>
    </row>
    <row r="7296" spans="2:5">
      <c r="B7296" t="s">
        <v>4349</v>
      </c>
      <c r="C7296">
        <v>7.91</v>
      </c>
      <c r="D7296">
        <f t="shared" si="116"/>
        <v>4.8592592592592592</v>
      </c>
      <c r="E7296" s="171">
        <v>-8.130081300813001E-2</v>
      </c>
    </row>
    <row r="7297" spans="2:5">
      <c r="B7297" t="s">
        <v>6666</v>
      </c>
      <c r="C7297">
        <v>1.35</v>
      </c>
      <c r="D7297">
        <f t="shared" si="116"/>
        <v>-0.36619718309859145</v>
      </c>
      <c r="E7297" s="171">
        <v>-8.1632653061224414E-2</v>
      </c>
    </row>
    <row r="7298" spans="2:5">
      <c r="B7298" t="s">
        <v>6704</v>
      </c>
      <c r="C7298">
        <v>2.13</v>
      </c>
      <c r="D7298">
        <f t="shared" si="116"/>
        <v>-0.87521968365553604</v>
      </c>
      <c r="E7298" s="171">
        <v>-8.1896551724137914E-2</v>
      </c>
    </row>
    <row r="7299" spans="2:5">
      <c r="B7299" t="s">
        <v>4155</v>
      </c>
      <c r="C7299">
        <v>17.07</v>
      </c>
      <c r="D7299">
        <f t="shared" ref="D7299:D7354" si="117">(C7299-C7300)/C7300</f>
        <v>0.55040871934604907</v>
      </c>
      <c r="E7299" s="171">
        <v>-8.225806451612909E-2</v>
      </c>
    </row>
    <row r="7300" spans="2:5">
      <c r="B7300" t="s">
        <v>1628</v>
      </c>
      <c r="C7300">
        <v>11.01</v>
      </c>
      <c r="D7300">
        <f t="shared" si="117"/>
        <v>-0.15111796453353898</v>
      </c>
      <c r="E7300" s="171">
        <v>-8.2500000000000018E-2</v>
      </c>
    </row>
    <row r="7301" spans="2:5">
      <c r="B7301" t="s">
        <v>1662</v>
      </c>
      <c r="C7301">
        <v>12.97</v>
      </c>
      <c r="D7301">
        <f t="shared" si="117"/>
        <v>-0.77657192075796733</v>
      </c>
      <c r="E7301" s="171">
        <v>-8.2743988684582742E-2</v>
      </c>
    </row>
    <row r="7302" spans="2:5">
      <c r="B7302" t="s">
        <v>1302</v>
      </c>
      <c r="C7302">
        <v>58.05</v>
      </c>
      <c r="D7302">
        <f t="shared" si="117"/>
        <v>4.6800391389432479</v>
      </c>
      <c r="E7302" s="171">
        <v>-8.3083241194124233E-2</v>
      </c>
    </row>
    <row r="7303" spans="2:5">
      <c r="B7303" t="s">
        <v>1648</v>
      </c>
      <c r="C7303">
        <v>10.220000000000001</v>
      </c>
      <c r="D7303">
        <f t="shared" si="117"/>
        <v>-7.5949367088607583E-2</v>
      </c>
      <c r="E7303" s="171">
        <v>-8.340807174887889E-2</v>
      </c>
    </row>
    <row r="7304" spans="2:5">
      <c r="B7304" t="s">
        <v>4291</v>
      </c>
      <c r="C7304">
        <v>11.06</v>
      </c>
      <c r="D7304">
        <f t="shared" si="117"/>
        <v>4.192488262910798</v>
      </c>
      <c r="E7304" s="171">
        <v>-8.5194375516956106E-2</v>
      </c>
    </row>
    <row r="7305" spans="2:5">
      <c r="B7305" t="s">
        <v>7729</v>
      </c>
      <c r="C7305">
        <v>2.13</v>
      </c>
      <c r="D7305">
        <f t="shared" si="117"/>
        <v>-0.98482797920079779</v>
      </c>
      <c r="E7305" s="171">
        <v>-8.5836909871244704E-2</v>
      </c>
    </row>
    <row r="7306" spans="2:5">
      <c r="B7306" t="s">
        <v>406</v>
      </c>
      <c r="C7306">
        <v>140.38999999999999</v>
      </c>
      <c r="D7306">
        <f t="shared" si="117"/>
        <v>-9.8966690199602178E-2</v>
      </c>
      <c r="E7306" s="171">
        <v>-8.6121598750162856E-2</v>
      </c>
    </row>
    <row r="7307" spans="2:5">
      <c r="B7307" t="s">
        <v>615</v>
      </c>
      <c r="C7307">
        <v>155.81</v>
      </c>
      <c r="D7307">
        <f t="shared" si="117"/>
        <v>10.08967971530249</v>
      </c>
      <c r="E7307" s="171">
        <v>-8.781687254844564E-2</v>
      </c>
    </row>
    <row r="7308" spans="2:5">
      <c r="B7308" t="s">
        <v>5068</v>
      </c>
      <c r="C7308">
        <v>14.05</v>
      </c>
      <c r="D7308">
        <f t="shared" si="117"/>
        <v>0.28780934922089829</v>
      </c>
      <c r="E7308" s="171">
        <v>-8.8845654993514864E-2</v>
      </c>
    </row>
    <row r="7309" spans="2:5">
      <c r="B7309" t="s">
        <v>1653</v>
      </c>
      <c r="C7309">
        <v>10.91</v>
      </c>
      <c r="D7309">
        <f t="shared" si="117"/>
        <v>0.14360587002096448</v>
      </c>
      <c r="E7309" s="171">
        <v>-8.9315525876460786E-2</v>
      </c>
    </row>
    <row r="7310" spans="2:5">
      <c r="B7310" t="s">
        <v>5047</v>
      </c>
      <c r="C7310">
        <v>9.5399999999999991</v>
      </c>
      <c r="D7310">
        <f t="shared" si="117"/>
        <v>1.4398976982097185</v>
      </c>
      <c r="E7310" s="171">
        <v>-9.0562440419447193E-2</v>
      </c>
    </row>
    <row r="7311" spans="2:5">
      <c r="B7311" t="s">
        <v>5570</v>
      </c>
      <c r="C7311">
        <v>3.91</v>
      </c>
      <c r="D7311">
        <f t="shared" si="117"/>
        <v>-9.0697674418604587E-2</v>
      </c>
      <c r="E7311" s="171">
        <v>-9.0697674418604587E-2</v>
      </c>
    </row>
    <row r="7312" spans="2:5">
      <c r="B7312" t="s">
        <v>5571</v>
      </c>
      <c r="C7312">
        <v>4.3</v>
      </c>
      <c r="D7312">
        <f t="shared" si="117"/>
        <v>-0.78435305917753262</v>
      </c>
      <c r="E7312" s="171">
        <v>-9.0909090909091023E-2</v>
      </c>
    </row>
    <row r="7313" spans="2:5">
      <c r="B7313" t="s">
        <v>4609</v>
      </c>
      <c r="C7313">
        <v>19.940000000000001</v>
      </c>
      <c r="D7313">
        <f t="shared" si="117"/>
        <v>-0.62291981845688349</v>
      </c>
      <c r="E7313" s="171">
        <v>-9.3636363636363573E-2</v>
      </c>
    </row>
    <row r="7314" spans="2:5">
      <c r="B7314" t="s">
        <v>1282</v>
      </c>
      <c r="C7314">
        <v>52.88</v>
      </c>
      <c r="D7314">
        <f t="shared" si="117"/>
        <v>27.278074866310163</v>
      </c>
      <c r="E7314" s="171">
        <v>-9.5759233926128492E-2</v>
      </c>
    </row>
    <row r="7315" spans="2:5">
      <c r="B7315" t="s">
        <v>7279</v>
      </c>
      <c r="C7315">
        <v>1.87</v>
      </c>
      <c r="D7315">
        <f t="shared" si="117"/>
        <v>-7.8817733990147645E-2</v>
      </c>
      <c r="E7315" s="171">
        <v>-9.6618357487922579E-2</v>
      </c>
    </row>
    <row r="7316" spans="2:5">
      <c r="B7316" t="s">
        <v>7430</v>
      </c>
      <c r="C7316">
        <v>2.0299999999999998</v>
      </c>
      <c r="D7316">
        <f t="shared" si="117"/>
        <v>-0.18473895582329333</v>
      </c>
      <c r="E7316" s="171">
        <v>-9.7777777777777866E-2</v>
      </c>
    </row>
    <row r="7317" spans="2:5">
      <c r="B7317" t="s">
        <v>7609</v>
      </c>
      <c r="C7317">
        <v>2.4900000000000002</v>
      </c>
      <c r="D7317">
        <f t="shared" si="117"/>
        <v>-0.75516224188790559</v>
      </c>
      <c r="E7317" s="171">
        <v>-9.7826086956521591E-2</v>
      </c>
    </row>
    <row r="7318" spans="2:5">
      <c r="B7318" t="s">
        <v>4917</v>
      </c>
      <c r="C7318">
        <v>10.17</v>
      </c>
      <c r="D7318">
        <f t="shared" si="117"/>
        <v>0.60410094637223977</v>
      </c>
      <c r="E7318" s="171">
        <v>-9.8404255319148898E-2</v>
      </c>
    </row>
    <row r="7319" spans="2:5">
      <c r="B7319" t="s">
        <v>4452</v>
      </c>
      <c r="C7319">
        <v>6.34</v>
      </c>
      <c r="D7319">
        <f t="shared" si="117"/>
        <v>-0.50738150738150734</v>
      </c>
      <c r="E7319" s="171">
        <v>-9.9431818181818205E-2</v>
      </c>
    </row>
    <row r="7320" spans="2:5">
      <c r="B7320" t="s">
        <v>4754</v>
      </c>
      <c r="C7320">
        <v>12.87</v>
      </c>
      <c r="D7320">
        <f t="shared" si="117"/>
        <v>5.1470588235294039E-2</v>
      </c>
      <c r="E7320" s="171">
        <v>-0.10188415910676908</v>
      </c>
    </row>
    <row r="7321" spans="2:5">
      <c r="B7321" t="s">
        <v>4313</v>
      </c>
      <c r="C7321">
        <v>12.24</v>
      </c>
      <c r="D7321">
        <f t="shared" si="117"/>
        <v>5.9740259740259691E-2</v>
      </c>
      <c r="E7321" s="171">
        <v>-0.10198092443140136</v>
      </c>
    </row>
    <row r="7322" spans="2:5">
      <c r="B7322" t="s">
        <v>4472</v>
      </c>
      <c r="C7322">
        <v>11.55</v>
      </c>
      <c r="D7322">
        <f t="shared" si="117"/>
        <v>0.14356435643564366</v>
      </c>
      <c r="E7322" s="171">
        <v>-0.10326086956521739</v>
      </c>
    </row>
    <row r="7323" spans="2:5">
      <c r="B7323" t="s">
        <v>4889</v>
      </c>
      <c r="C7323">
        <v>10.1</v>
      </c>
      <c r="D7323">
        <f t="shared" si="117"/>
        <v>0.26092384519350809</v>
      </c>
      <c r="E7323" s="171">
        <v>-0.10460992907801417</v>
      </c>
    </row>
    <row r="7324" spans="2:5">
      <c r="B7324" t="s">
        <v>4465</v>
      </c>
      <c r="C7324">
        <v>8.01</v>
      </c>
      <c r="D7324">
        <f t="shared" si="117"/>
        <v>0.42526690391459065</v>
      </c>
      <c r="E7324" s="171">
        <v>-0.10602678571428582</v>
      </c>
    </row>
    <row r="7325" spans="2:5">
      <c r="B7325" t="s">
        <v>4448</v>
      </c>
      <c r="C7325">
        <v>5.62</v>
      </c>
      <c r="D7325">
        <f t="shared" si="117"/>
        <v>-0.45383867832847419</v>
      </c>
      <c r="E7325" s="171">
        <v>-0.1079365079365079</v>
      </c>
    </row>
    <row r="7326" spans="2:5">
      <c r="B7326" t="s">
        <v>4471</v>
      </c>
      <c r="C7326">
        <v>10.29</v>
      </c>
      <c r="D7326">
        <f t="shared" si="117"/>
        <v>-0.21149425287356333</v>
      </c>
      <c r="E7326" s="171">
        <v>-0.10909090909090922</v>
      </c>
    </row>
    <row r="7327" spans="2:5">
      <c r="B7327" t="s">
        <v>5065</v>
      </c>
      <c r="C7327">
        <v>13.05</v>
      </c>
      <c r="D7327">
        <f t="shared" si="117"/>
        <v>-0.30695698353690909</v>
      </c>
      <c r="E7327" s="171">
        <v>-0.10982264665757159</v>
      </c>
    </row>
    <row r="7328" spans="2:5">
      <c r="B7328" t="s">
        <v>4535</v>
      </c>
      <c r="C7328">
        <v>18.829999999999998</v>
      </c>
      <c r="D7328">
        <f t="shared" si="117"/>
        <v>-9.989484752891761E-3</v>
      </c>
      <c r="E7328" s="171">
        <v>-0.11179245283018872</v>
      </c>
    </row>
    <row r="7329" spans="2:5">
      <c r="B7329" t="s">
        <v>4715</v>
      </c>
      <c r="C7329">
        <v>19.02</v>
      </c>
      <c r="D7329">
        <f t="shared" si="117"/>
        <v>0.63261802575107284</v>
      </c>
      <c r="E7329" s="171">
        <v>-0.11328671328671328</v>
      </c>
    </row>
    <row r="7330" spans="2:5">
      <c r="B7330" t="s">
        <v>1658</v>
      </c>
      <c r="C7330">
        <v>11.65</v>
      </c>
      <c r="D7330">
        <f t="shared" si="117"/>
        <v>0.61805555555555558</v>
      </c>
      <c r="E7330" s="171">
        <v>-0.11339421613394217</v>
      </c>
    </row>
    <row r="7331" spans="2:5">
      <c r="B7331" t="s">
        <v>4460</v>
      </c>
      <c r="C7331">
        <v>7.2</v>
      </c>
      <c r="D7331">
        <f t="shared" si="117"/>
        <v>0.24783362218370897</v>
      </c>
      <c r="E7331" s="171">
        <v>-0.1187270501835985</v>
      </c>
    </row>
    <row r="7332" spans="2:5">
      <c r="B7332" t="s">
        <v>4358</v>
      </c>
      <c r="C7332">
        <v>5.77</v>
      </c>
      <c r="D7332">
        <f t="shared" si="117"/>
        <v>-0.86631139944392965</v>
      </c>
      <c r="E7332" s="171">
        <v>-0.12042682926829269</v>
      </c>
    </row>
    <row r="7333" spans="2:5">
      <c r="B7333" t="s">
        <v>1116</v>
      </c>
      <c r="C7333">
        <v>43.16</v>
      </c>
      <c r="D7333">
        <f t="shared" si="117"/>
        <v>4.9367262723521321</v>
      </c>
      <c r="E7333" s="171">
        <v>-0.12631578947368424</v>
      </c>
    </row>
    <row r="7334" spans="2:5">
      <c r="B7334" t="s">
        <v>2778</v>
      </c>
      <c r="C7334">
        <v>7.27</v>
      </c>
      <c r="D7334">
        <f t="shared" si="117"/>
        <v>0.32906764168190128</v>
      </c>
      <c r="E7334" s="171">
        <v>-0.13142174432497011</v>
      </c>
    </row>
    <row r="7335" spans="2:5">
      <c r="B7335" t="s">
        <v>4451</v>
      </c>
      <c r="C7335">
        <v>5.47</v>
      </c>
      <c r="D7335">
        <f t="shared" si="117"/>
        <v>4.5889101338431992E-2</v>
      </c>
      <c r="E7335" s="171">
        <v>-0.13722397476340695</v>
      </c>
    </row>
    <row r="7336" spans="2:5">
      <c r="B7336" t="s">
        <v>4458</v>
      </c>
      <c r="C7336">
        <v>5.23</v>
      </c>
      <c r="D7336">
        <f t="shared" si="117"/>
        <v>-0.38106508875739636</v>
      </c>
      <c r="E7336" s="171">
        <v>-0.14402618657937805</v>
      </c>
    </row>
    <row r="7337" spans="2:5">
      <c r="B7337" t="s">
        <v>4468</v>
      </c>
      <c r="C7337">
        <v>8.4499999999999993</v>
      </c>
      <c r="D7337">
        <f t="shared" si="117"/>
        <v>0.38297872340425515</v>
      </c>
      <c r="E7337" s="171">
        <v>-0.14989939637826966</v>
      </c>
    </row>
    <row r="7338" spans="2:5">
      <c r="B7338" t="s">
        <v>4459</v>
      </c>
      <c r="C7338">
        <v>6.11</v>
      </c>
      <c r="D7338">
        <f t="shared" si="117"/>
        <v>3.1849315068493156</v>
      </c>
      <c r="E7338" s="171">
        <v>-0.15138888888888888</v>
      </c>
    </row>
    <row r="7339" spans="2:5">
      <c r="B7339" t="s">
        <v>6399</v>
      </c>
      <c r="C7339">
        <v>1.46</v>
      </c>
      <c r="D7339">
        <f t="shared" si="117"/>
        <v>-0.76862123613312205</v>
      </c>
      <c r="E7339" s="171">
        <v>-0.16091954022988508</v>
      </c>
    </row>
    <row r="7340" spans="2:5">
      <c r="B7340" t="s">
        <v>5671</v>
      </c>
      <c r="C7340">
        <v>6.31</v>
      </c>
      <c r="D7340">
        <f t="shared" si="117"/>
        <v>0.19961977186311786</v>
      </c>
      <c r="E7340" s="171">
        <v>-0.85253563916802988</v>
      </c>
    </row>
    <row r="7341" spans="2:5">
      <c r="B7341" t="s">
        <v>5692</v>
      </c>
      <c r="C7341">
        <v>5.26</v>
      </c>
      <c r="D7341">
        <f t="shared" si="117"/>
        <v>1.8279569892473115</v>
      </c>
      <c r="E7341" s="171">
        <v>-0.85640185640185651</v>
      </c>
    </row>
    <row r="7342" spans="2:5">
      <c r="B7342" t="s">
        <v>5854</v>
      </c>
      <c r="C7342">
        <v>1.86</v>
      </c>
      <c r="D7342">
        <f t="shared" si="117"/>
        <v>-0.67021276595744672</v>
      </c>
      <c r="E7342" s="171">
        <v>-0.86283185840707965</v>
      </c>
    </row>
    <row r="7343" spans="2:5">
      <c r="B7343" t="s">
        <v>5584</v>
      </c>
      <c r="C7343">
        <v>5.64</v>
      </c>
      <c r="D7343">
        <f t="shared" si="117"/>
        <v>1.9528795811518322</v>
      </c>
      <c r="E7343" s="171">
        <v>-0.86779184247538677</v>
      </c>
    </row>
    <row r="7344" spans="2:5">
      <c r="B7344" t="s">
        <v>6738</v>
      </c>
      <c r="C7344">
        <v>1.91</v>
      </c>
      <c r="D7344">
        <f t="shared" si="117"/>
        <v>0.80188679245283001</v>
      </c>
      <c r="E7344" s="171">
        <v>-0.89686825053995678</v>
      </c>
    </row>
    <row r="7345" spans="2:5">
      <c r="B7345" t="s">
        <v>7012</v>
      </c>
      <c r="C7345">
        <v>1.06</v>
      </c>
      <c r="D7345">
        <f t="shared" si="117"/>
        <v>-0.2587412587412587</v>
      </c>
      <c r="E7345" s="171">
        <v>-0.90093457943925226</v>
      </c>
    </row>
    <row r="7346" spans="2:5">
      <c r="B7346" t="s">
        <v>6975</v>
      </c>
      <c r="C7346">
        <v>1.43</v>
      </c>
      <c r="D7346">
        <f t="shared" si="117"/>
        <v>0.50526315789473686</v>
      </c>
      <c r="E7346" s="171">
        <v>-0.90131124913733607</v>
      </c>
    </row>
    <row r="7347" spans="2:5">
      <c r="B7347" t="s">
        <v>6888</v>
      </c>
      <c r="C7347">
        <v>0.95</v>
      </c>
      <c r="D7347">
        <f t="shared" si="117"/>
        <v>-0.34482758620689657</v>
      </c>
      <c r="E7347" s="171">
        <v>-0.90236382322713271</v>
      </c>
    </row>
    <row r="7348" spans="2:5">
      <c r="B7348" t="s">
        <v>6928</v>
      </c>
      <c r="C7348">
        <v>1.45</v>
      </c>
      <c r="D7348">
        <f t="shared" si="117"/>
        <v>-0.29951690821256033</v>
      </c>
      <c r="E7348" s="171">
        <v>-0.90352628077178976</v>
      </c>
    </row>
    <row r="7349" spans="2:5">
      <c r="B7349" t="s">
        <v>7528</v>
      </c>
      <c r="C7349">
        <v>2.0699999999999998</v>
      </c>
      <c r="D7349">
        <f t="shared" si="117"/>
        <v>2.4752475247524663E-2</v>
      </c>
      <c r="E7349" s="171">
        <v>-0.90358639962738707</v>
      </c>
    </row>
    <row r="7350" spans="2:5">
      <c r="B7350" t="s">
        <v>7419</v>
      </c>
      <c r="C7350">
        <v>2.02</v>
      </c>
      <c r="D7350">
        <f t="shared" si="117"/>
        <v>0.1222222222222222</v>
      </c>
      <c r="E7350" s="171">
        <v>-0.90494117647058825</v>
      </c>
    </row>
    <row r="7351" spans="2:5">
      <c r="B7351" t="s">
        <v>6749</v>
      </c>
      <c r="C7351">
        <v>1.8</v>
      </c>
      <c r="D7351">
        <f t="shared" si="117"/>
        <v>-0.2592592592592593</v>
      </c>
      <c r="E7351" s="171">
        <v>-0.90531299316149394</v>
      </c>
    </row>
    <row r="7352" spans="2:5">
      <c r="B7352" t="s">
        <v>7445</v>
      </c>
      <c r="C7352">
        <v>2.4300000000000002</v>
      </c>
      <c r="D7352">
        <f t="shared" si="117"/>
        <v>1.0769230769230771</v>
      </c>
      <c r="E7352" s="171">
        <v>-0.90885221305326336</v>
      </c>
    </row>
    <row r="7353" spans="2:5">
      <c r="B7353" t="s">
        <v>6909</v>
      </c>
      <c r="C7353">
        <v>1.17</v>
      </c>
      <c r="D7353">
        <f t="shared" si="117"/>
        <v>0.10377358490566026</v>
      </c>
      <c r="E7353" s="171">
        <v>-0.90887850467289721</v>
      </c>
    </row>
    <row r="7354" spans="2:5">
      <c r="B7354" t="s">
        <v>6997</v>
      </c>
      <c r="C7354">
        <v>1.06</v>
      </c>
      <c r="D7354">
        <f t="shared" si="117"/>
        <v>-0.56557377049180324</v>
      </c>
      <c r="E7354" s="171">
        <v>-0.91024555461473322</v>
      </c>
    </row>
    <row r="7355" spans="2:5">
      <c r="B7355" t="s">
        <v>7755</v>
      </c>
      <c r="C7355">
        <v>2.44</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41A65-A53C-4ADD-9B8B-E20BC90217D4}">
  <dimension ref="B2:L7361"/>
  <sheetViews>
    <sheetView showGridLines="0" topLeftCell="A22" workbookViewId="0">
      <selection activeCell="B4" sqref="B4"/>
    </sheetView>
  </sheetViews>
  <sheetFormatPr defaultRowHeight="15"/>
  <cols>
    <col min="1" max="1" width="1.85546875" customWidth="1"/>
    <col min="2" max="2" width="12.140625" bestFit="1" customWidth="1"/>
    <col min="3" max="3" width="14.5703125" bestFit="1" customWidth="1"/>
    <col min="5" max="5" width="13.42578125" bestFit="1" customWidth="1"/>
    <col min="6" max="6" width="13.42578125" customWidth="1"/>
    <col min="7" max="7" width="16.5703125" bestFit="1" customWidth="1"/>
    <col min="8" max="8" width="10.140625" bestFit="1" customWidth="1"/>
    <col min="9" max="9" width="11.140625" bestFit="1" customWidth="1"/>
    <col min="11" max="11" width="10.5703125" bestFit="1" customWidth="1"/>
  </cols>
  <sheetData>
    <row r="2" spans="2:12">
      <c r="B2" s="146"/>
      <c r="C2" s="146"/>
      <c r="D2" s="146"/>
      <c r="E2" s="146"/>
      <c r="F2" s="146"/>
      <c r="G2" s="146"/>
      <c r="H2" s="146"/>
      <c r="I2" s="146"/>
      <c r="J2" s="146"/>
      <c r="K2" s="146"/>
      <c r="L2" s="146"/>
    </row>
    <row r="3" spans="2:12">
      <c r="B3" s="9" t="s">
        <v>350</v>
      </c>
      <c r="C3" s="146"/>
      <c r="D3" s="146"/>
      <c r="E3" s="146"/>
      <c r="F3" s="146"/>
      <c r="G3" s="146"/>
      <c r="H3" s="146"/>
      <c r="I3" s="146"/>
      <c r="J3" s="146"/>
      <c r="K3" s="146"/>
      <c r="L3" s="146"/>
    </row>
    <row r="4" spans="2:12">
      <c r="B4" s="146"/>
      <c r="C4" s="146"/>
      <c r="D4" s="146"/>
      <c r="E4" s="146"/>
      <c r="F4" s="146"/>
      <c r="G4" s="146"/>
      <c r="H4" s="146"/>
      <c r="I4" s="146"/>
      <c r="J4" s="146"/>
      <c r="K4" s="146"/>
      <c r="L4" s="146"/>
    </row>
    <row r="5" spans="2:12">
      <c r="B5" s="146"/>
      <c r="C5" s="146"/>
      <c r="D5" s="146"/>
      <c r="E5" s="146"/>
      <c r="F5" s="146"/>
      <c r="G5" s="146"/>
      <c r="H5" s="146"/>
      <c r="I5" s="146"/>
      <c r="J5" s="146"/>
      <c r="K5" s="146"/>
      <c r="L5" s="146"/>
    </row>
    <row r="6" spans="2:12">
      <c r="B6" s="146"/>
      <c r="C6" s="146"/>
      <c r="D6" s="146"/>
      <c r="E6" s="146"/>
      <c r="F6" s="146"/>
      <c r="G6" s="146"/>
      <c r="H6" s="146"/>
      <c r="I6" s="146"/>
      <c r="J6" s="146"/>
      <c r="K6" s="146"/>
      <c r="L6" s="146"/>
    </row>
    <row r="8" spans="2:12">
      <c r="B8" s="9" t="s">
        <v>257</v>
      </c>
      <c r="C8" s="9" t="s">
        <v>7757</v>
      </c>
      <c r="D8" s="9" t="s">
        <v>259</v>
      </c>
      <c r="E8" s="9" t="s">
        <v>7756</v>
      </c>
      <c r="F8" s="9" t="s">
        <v>7767</v>
      </c>
      <c r="G8" s="9" t="s">
        <v>7768</v>
      </c>
      <c r="H8" s="9" t="s">
        <v>7771</v>
      </c>
      <c r="I8" s="9"/>
      <c r="J8" s="9"/>
      <c r="K8" s="9"/>
      <c r="L8" s="9"/>
    </row>
    <row r="9" spans="2:12">
      <c r="B9" t="s">
        <v>6910</v>
      </c>
      <c r="C9">
        <v>12.84</v>
      </c>
      <c r="D9">
        <f t="shared" ref="D9:D72" si="0">(C9-C10)/C10</f>
        <v>-0.30669546436285094</v>
      </c>
      <c r="E9">
        <v>9.524590163934425</v>
      </c>
      <c r="F9" s="90">
        <v>1</v>
      </c>
      <c r="G9" s="170">
        <f t="shared" ref="G9:G38" ca="1" si="1">_xlfn.NORM.INV(RAND(),L$11,L$12)</f>
        <v>-0.2023766419276401</v>
      </c>
    </row>
    <row r="10" spans="2:12">
      <c r="B10" t="s">
        <v>6739</v>
      </c>
      <c r="C10">
        <v>18.52</v>
      </c>
      <c r="D10">
        <f t="shared" si="0"/>
        <v>-0.12847058823529414</v>
      </c>
      <c r="E10">
        <v>9.5227272727272716</v>
      </c>
      <c r="F10" s="90">
        <v>2</v>
      </c>
      <c r="G10" s="170">
        <f t="shared" ca="1" si="1"/>
        <v>-0.34206172147108083</v>
      </c>
      <c r="H10" s="2" t="s">
        <v>7769</v>
      </c>
    </row>
    <row r="11" spans="2:12">
      <c r="B11" t="s">
        <v>7420</v>
      </c>
      <c r="C11">
        <v>21.25</v>
      </c>
      <c r="D11">
        <f t="shared" si="0"/>
        <v>0.41383898868928815</v>
      </c>
      <c r="E11">
        <v>9.5198019801980198</v>
      </c>
      <c r="F11" s="90">
        <v>3</v>
      </c>
      <c r="G11" s="170">
        <f t="shared" ca="1" si="1"/>
        <v>-0.22093794294277883</v>
      </c>
      <c r="H11" s="104" t="s">
        <v>195</v>
      </c>
      <c r="I11" s="104"/>
      <c r="J11" s="104"/>
      <c r="K11" s="104"/>
      <c r="L11" s="135">
        <f>AVERAGE(E9:E7360)</f>
        <v>1.6596514614877263E-2</v>
      </c>
    </row>
    <row r="12" spans="2:12">
      <c r="B12" t="s">
        <v>6929</v>
      </c>
      <c r="C12">
        <v>15.03</v>
      </c>
      <c r="D12">
        <f t="shared" si="0"/>
        <v>-0.20936349289847458</v>
      </c>
      <c r="E12">
        <v>9.51048951048951</v>
      </c>
      <c r="F12" s="90">
        <v>4</v>
      </c>
      <c r="G12" s="170">
        <f t="shared" ca="1" si="1"/>
        <v>-9.2283872370970452E-2</v>
      </c>
      <c r="H12" s="104" t="s">
        <v>7758</v>
      </c>
      <c r="I12" s="104"/>
      <c r="J12" s="104"/>
      <c r="K12" s="104"/>
      <c r="L12" s="135">
        <f>_xlfn.STDEV.S(E9:E7360)</f>
        <v>0.39587382971617485</v>
      </c>
    </row>
    <row r="13" spans="2:12">
      <c r="B13" t="s">
        <v>6750</v>
      </c>
      <c r="C13">
        <v>19.010000000000002</v>
      </c>
      <c r="D13">
        <f t="shared" si="0"/>
        <v>0.31193926846100767</v>
      </c>
      <c r="E13">
        <v>9.502762430939228</v>
      </c>
      <c r="F13" s="90">
        <v>5</v>
      </c>
      <c r="G13" s="170">
        <f t="shared" ca="1" si="1"/>
        <v>0.37593420385249759</v>
      </c>
      <c r="H13" s="104" t="s">
        <v>7759</v>
      </c>
      <c r="I13" s="104"/>
      <c r="J13" s="104"/>
      <c r="K13" s="104"/>
      <c r="L13" s="135">
        <f>MIN(E9:E7360)</f>
        <v>-0.91024555461473322</v>
      </c>
    </row>
    <row r="14" spans="2:12">
      <c r="B14" t="s">
        <v>6976</v>
      </c>
      <c r="C14">
        <v>14.49</v>
      </c>
      <c r="D14">
        <f t="shared" si="0"/>
        <v>-0.45648912228057015</v>
      </c>
      <c r="E14">
        <v>9.5</v>
      </c>
      <c r="F14" s="90">
        <v>6</v>
      </c>
      <c r="G14" s="170">
        <f t="shared" ca="1" si="1"/>
        <v>-4.9874897737196139E-4</v>
      </c>
      <c r="H14" s="104" t="s">
        <v>7760</v>
      </c>
      <c r="I14" s="104"/>
      <c r="J14" s="104"/>
      <c r="K14" s="104"/>
      <c r="L14" s="135">
        <f>MAX(E9:E7360)</f>
        <v>9.524590163934425</v>
      </c>
    </row>
    <row r="15" spans="2:12">
      <c r="B15" t="s">
        <v>7446</v>
      </c>
      <c r="C15">
        <v>26.66</v>
      </c>
      <c r="D15">
        <f t="shared" si="0"/>
        <v>1.4915887850467291</v>
      </c>
      <c r="E15">
        <v>9.4960629921259851</v>
      </c>
      <c r="F15" s="90">
        <v>7</v>
      </c>
      <c r="G15" s="170">
        <f t="shared" ca="1" si="1"/>
        <v>2.2765405026886974E-2</v>
      </c>
      <c r="H15" s="104" t="s">
        <v>7763</v>
      </c>
      <c r="I15" s="104"/>
      <c r="J15" s="104"/>
      <c r="K15" s="104"/>
      <c r="L15" s="104">
        <v>127.3</v>
      </c>
    </row>
    <row r="16" spans="2:12">
      <c r="B16" t="s">
        <v>7013</v>
      </c>
      <c r="C16">
        <v>10.7</v>
      </c>
      <c r="D16">
        <f t="shared" si="0"/>
        <v>-0.50163018164881235</v>
      </c>
      <c r="E16">
        <v>9.4901960784313726</v>
      </c>
      <c r="F16" s="90">
        <v>8</v>
      </c>
      <c r="G16" s="170">
        <f t="shared" ca="1" si="1"/>
        <v>0.1839286393262464</v>
      </c>
    </row>
    <row r="17" spans="2:12">
      <c r="B17" t="s">
        <v>7529</v>
      </c>
      <c r="C17">
        <v>21.47</v>
      </c>
      <c r="D17">
        <f t="shared" si="0"/>
        <v>1.2065775950668034</v>
      </c>
      <c r="E17">
        <v>9.4731707317073166</v>
      </c>
      <c r="F17" s="90">
        <v>9</v>
      </c>
      <c r="G17" s="170">
        <f t="shared" ca="1" si="1"/>
        <v>0.11138755142709172</v>
      </c>
      <c r="H17" s="2" t="s">
        <v>7770</v>
      </c>
    </row>
    <row r="18" spans="2:12">
      <c r="B18" t="s">
        <v>6889</v>
      </c>
      <c r="C18">
        <v>9.73</v>
      </c>
      <c r="D18">
        <f t="shared" si="0"/>
        <v>-0.17612193056731584</v>
      </c>
      <c r="E18">
        <v>9.4623655913978499</v>
      </c>
      <c r="F18" s="90">
        <v>10</v>
      </c>
      <c r="G18" s="170">
        <f t="shared" ca="1" si="1"/>
        <v>3.5873406532943339E-2</v>
      </c>
      <c r="H18" s="104" t="s">
        <v>195</v>
      </c>
      <c r="I18" s="104"/>
      <c r="J18" s="104"/>
      <c r="K18" s="104"/>
      <c r="L18" s="135">
        <f ca="1">AVERAGE(G9:G7361)</f>
        <v>1.5304104897876411E-2</v>
      </c>
    </row>
    <row r="19" spans="2:12">
      <c r="B19" t="s">
        <v>6998</v>
      </c>
      <c r="C19">
        <v>11.81</v>
      </c>
      <c r="D19">
        <f t="shared" si="0"/>
        <v>-0.67758667758667757</v>
      </c>
      <c r="E19">
        <v>9.45132743362832</v>
      </c>
      <c r="F19" s="90">
        <v>11</v>
      </c>
      <c r="G19" s="170">
        <f t="shared" ca="1" si="1"/>
        <v>-0.270871097928436</v>
      </c>
      <c r="H19" s="104" t="s">
        <v>7758</v>
      </c>
      <c r="I19" s="104"/>
      <c r="J19" s="104"/>
      <c r="K19" s="104"/>
      <c r="L19" s="135">
        <f ca="1">_xlfn.STDEV.S(G9:G7361)</f>
        <v>0.3980839164119232</v>
      </c>
    </row>
    <row r="20" spans="2:12">
      <c r="B20" t="s">
        <v>5693</v>
      </c>
      <c r="C20">
        <v>36.630000000000003</v>
      </c>
      <c r="D20">
        <f t="shared" si="0"/>
        <v>-0.14395886889460147</v>
      </c>
      <c r="E20">
        <v>6.0038240917782026</v>
      </c>
      <c r="F20" s="90">
        <v>12</v>
      </c>
      <c r="G20" s="170">
        <f t="shared" ca="1" si="1"/>
        <v>-0.15557423444452825</v>
      </c>
      <c r="H20" s="104" t="s">
        <v>7759</v>
      </c>
      <c r="I20" s="104"/>
      <c r="J20" s="104"/>
      <c r="K20" s="104"/>
      <c r="L20" s="135">
        <f ca="1">MIN(G9:G7361)</f>
        <v>-1.6184453686062088</v>
      </c>
    </row>
    <row r="21" spans="2:12">
      <c r="B21" t="s">
        <v>5672</v>
      </c>
      <c r="C21">
        <v>42.79</v>
      </c>
      <c r="D21">
        <f t="shared" si="0"/>
        <v>3.0473511486170317E-3</v>
      </c>
      <c r="E21">
        <v>6.0032733224222579</v>
      </c>
      <c r="F21" s="90">
        <v>13</v>
      </c>
      <c r="G21" s="170">
        <f t="shared" ca="1" si="1"/>
        <v>0.50560685461866206</v>
      </c>
      <c r="H21" s="104" t="s">
        <v>7760</v>
      </c>
      <c r="I21" s="104"/>
      <c r="J21" s="104"/>
      <c r="K21" s="104"/>
      <c r="L21" s="135">
        <f ca="1">MAX(G9:G7361)</f>
        <v>1.6855927395047199</v>
      </c>
    </row>
    <row r="22" spans="2:12">
      <c r="B22" t="s">
        <v>5585</v>
      </c>
      <c r="C22">
        <v>42.66</v>
      </c>
      <c r="D22">
        <f t="shared" si="0"/>
        <v>2.1460176991150437</v>
      </c>
      <c r="E22">
        <v>5.9934426229508189</v>
      </c>
      <c r="F22" s="90">
        <v>14</v>
      </c>
      <c r="G22" s="170">
        <f t="shared" ca="1" si="1"/>
        <v>-5.3071807990474174E-2</v>
      </c>
      <c r="H22" s="104" t="s">
        <v>7763</v>
      </c>
      <c r="I22" s="104"/>
      <c r="J22" s="104"/>
      <c r="K22" s="104"/>
      <c r="L22" s="104">
        <v>127.3</v>
      </c>
    </row>
    <row r="23" spans="2:12">
      <c r="B23" t="s">
        <v>5855</v>
      </c>
      <c r="C23">
        <v>13.56</v>
      </c>
      <c r="D23">
        <f t="shared" si="0"/>
        <v>-0.84158878504672896</v>
      </c>
      <c r="E23">
        <v>5.9896907216494855</v>
      </c>
      <c r="F23" s="90">
        <v>15</v>
      </c>
      <c r="G23" s="170">
        <f t="shared" ca="1" si="1"/>
        <v>-0.29443720081792801</v>
      </c>
    </row>
    <row r="24" spans="2:12">
      <c r="B24" t="s">
        <v>1098</v>
      </c>
      <c r="C24">
        <v>85.6</v>
      </c>
      <c r="D24">
        <f t="shared" si="0"/>
        <v>8.1550802139037444</v>
      </c>
      <c r="E24">
        <v>1.0060932739629713</v>
      </c>
      <c r="F24" s="90">
        <v>16</v>
      </c>
      <c r="G24" s="170">
        <f t="shared" ca="1" si="1"/>
        <v>-0.78956073912149261</v>
      </c>
      <c r="H24" s="167" t="s">
        <v>7761</v>
      </c>
      <c r="I24" s="167" t="s">
        <v>7766</v>
      </c>
      <c r="J24" s="168" t="s">
        <v>7762</v>
      </c>
      <c r="K24" s="167" t="s">
        <v>7764</v>
      </c>
      <c r="L24" s="167" t="s">
        <v>7765</v>
      </c>
    </row>
    <row r="25" spans="2:12">
      <c r="B25" t="s">
        <v>4328</v>
      </c>
      <c r="C25">
        <v>9.35</v>
      </c>
      <c r="D25">
        <f t="shared" si="0"/>
        <v>-0.63787761425251732</v>
      </c>
      <c r="E25">
        <v>0.17021276595744672</v>
      </c>
      <c r="F25" s="90">
        <v>17</v>
      </c>
      <c r="G25" s="170">
        <f t="shared" ca="1" si="1"/>
        <v>-0.56407217963740219</v>
      </c>
      <c r="H25" s="169">
        <v>0.05</v>
      </c>
      <c r="I25" s="124">
        <f>100%-H25</f>
        <v>0.95</v>
      </c>
      <c r="J25" s="135">
        <f ca="1">_xlfn.PERCENTILE.INC($G$9:$G$7361,H25)</f>
        <v>-0.6398391453201645</v>
      </c>
      <c r="K25" s="104">
        <f ca="1">$L$15*(1-J25)</f>
        <v>208.75152319925695</v>
      </c>
      <c r="L25" s="104">
        <f ca="1">$L$15-K25</f>
        <v>-81.451523199256954</v>
      </c>
    </row>
    <row r="26" spans="2:12">
      <c r="B26" t="s">
        <v>4703</v>
      </c>
      <c r="C26">
        <v>25.82</v>
      </c>
      <c r="D26">
        <f t="shared" si="0"/>
        <v>0.20372960372960378</v>
      </c>
      <c r="E26">
        <v>0.16938405797101461</v>
      </c>
      <c r="F26" s="90">
        <v>18</v>
      </c>
      <c r="G26" s="170">
        <f t="shared" ca="1" si="1"/>
        <v>0.17176787442519376</v>
      </c>
      <c r="H26" s="169">
        <v>0.01</v>
      </c>
      <c r="I26" s="124">
        <f t="shared" ref="I26:I28" si="2">100%-H26</f>
        <v>0.99</v>
      </c>
      <c r="J26" s="135">
        <f t="shared" ref="J26:J28" ca="1" si="3">_xlfn.PERCENTILE.INC($G$9:$G$7361,H26)</f>
        <v>-0.90031725764166526</v>
      </c>
      <c r="K26" s="104">
        <f t="shared" ref="K26:K28" ca="1" si="4">$L$15*(1-J26)</f>
        <v>241.91038689778398</v>
      </c>
      <c r="L26" s="104">
        <f t="shared" ref="L26:L28" ca="1" si="5">$L$15-K26</f>
        <v>-114.61038689778398</v>
      </c>
    </row>
    <row r="27" spans="2:12">
      <c r="B27" t="s">
        <v>4716</v>
      </c>
      <c r="C27">
        <v>21.45</v>
      </c>
      <c r="D27">
        <f t="shared" si="0"/>
        <v>7.4448818897637796</v>
      </c>
      <c r="E27">
        <v>0.14828693790149891</v>
      </c>
      <c r="F27" s="90">
        <v>19</v>
      </c>
      <c r="G27" s="170">
        <f t="shared" ca="1" si="1"/>
        <v>-0.25163478088952329</v>
      </c>
      <c r="H27" s="169">
        <v>5.0000000000000001E-3</v>
      </c>
      <c r="I27" s="124">
        <f t="shared" si="2"/>
        <v>0.995</v>
      </c>
      <c r="J27" s="135">
        <f t="shared" ca="1" si="3"/>
        <v>-0.98251622046263642</v>
      </c>
      <c r="K27" s="104">
        <f t="shared" ca="1" si="4"/>
        <v>252.37431486489362</v>
      </c>
      <c r="L27" s="104">
        <f t="shared" ca="1" si="5"/>
        <v>-125.07431486489362</v>
      </c>
    </row>
    <row r="28" spans="2:12">
      <c r="B28" t="s">
        <v>7727</v>
      </c>
      <c r="C28">
        <v>2.54</v>
      </c>
      <c r="D28">
        <f t="shared" si="0"/>
        <v>-0.80669710806697115</v>
      </c>
      <c r="E28">
        <v>0.14414414414414406</v>
      </c>
      <c r="F28" s="90">
        <v>20</v>
      </c>
      <c r="G28" s="170">
        <f t="shared" ca="1" si="1"/>
        <v>-0.40564050177296646</v>
      </c>
      <c r="H28" s="169">
        <v>0.08</v>
      </c>
      <c r="I28" s="124">
        <f t="shared" si="2"/>
        <v>0.92</v>
      </c>
      <c r="J28" s="135">
        <f t="shared" ca="1" si="3"/>
        <v>-0.5488405309212091</v>
      </c>
      <c r="K28" s="104">
        <f t="shared" ca="1" si="4"/>
        <v>197.16739958626991</v>
      </c>
      <c r="L28" s="104">
        <f t="shared" ca="1" si="5"/>
        <v>-69.867399586269912</v>
      </c>
    </row>
    <row r="29" spans="2:12">
      <c r="B29" t="s">
        <v>1659</v>
      </c>
      <c r="C29">
        <v>13.14</v>
      </c>
      <c r="D29">
        <f t="shared" si="0"/>
        <v>1.3890909090909092</v>
      </c>
      <c r="E29">
        <v>0.13667820069204153</v>
      </c>
      <c r="F29" s="90">
        <v>21</v>
      </c>
      <c r="G29" s="170">
        <f t="shared" ca="1" si="1"/>
        <v>0.10022234750936297</v>
      </c>
    </row>
    <row r="30" spans="2:12">
      <c r="B30" t="s">
        <v>4432</v>
      </c>
      <c r="C30">
        <v>5.5</v>
      </c>
      <c r="D30">
        <f t="shared" si="0"/>
        <v>-0.36781609195402293</v>
      </c>
      <c r="E30">
        <v>0.13636363636363641</v>
      </c>
      <c r="F30" s="90">
        <v>22</v>
      </c>
      <c r="G30" s="170">
        <f t="shared" ca="1" si="1"/>
        <v>-0.15400837740727794</v>
      </c>
    </row>
    <row r="31" spans="2:12">
      <c r="B31" t="s">
        <v>2662</v>
      </c>
      <c r="C31">
        <v>8.6999999999999993</v>
      </c>
      <c r="D31">
        <f t="shared" si="0"/>
        <v>0.38095238095238088</v>
      </c>
      <c r="E31">
        <v>0.13428943937418505</v>
      </c>
      <c r="F31" s="90">
        <v>23</v>
      </c>
      <c r="G31" s="170">
        <f t="shared" ca="1" si="1"/>
        <v>0.30948537509216811</v>
      </c>
    </row>
    <row r="32" spans="2:12">
      <c r="B32" t="s">
        <v>4449</v>
      </c>
      <c r="C32">
        <v>6.3</v>
      </c>
      <c r="D32">
        <f t="shared" si="0"/>
        <v>-0.42307692307692307</v>
      </c>
      <c r="E32">
        <v>0.13105924596050261</v>
      </c>
      <c r="F32" s="90">
        <v>24</v>
      </c>
      <c r="G32" s="170">
        <f t="shared" ca="1" si="1"/>
        <v>0.34481932649981611</v>
      </c>
    </row>
    <row r="33" spans="2:7">
      <c r="B33" t="s">
        <v>4326</v>
      </c>
      <c r="C33">
        <v>10.92</v>
      </c>
      <c r="D33">
        <f t="shared" si="0"/>
        <v>5.6585365853658534</v>
      </c>
      <c r="E33">
        <v>0.12809917355371903</v>
      </c>
      <c r="F33" s="90">
        <v>25</v>
      </c>
      <c r="G33" s="170">
        <f t="shared" ca="1" si="1"/>
        <v>0.34579229139598894</v>
      </c>
    </row>
    <row r="34" spans="2:7">
      <c r="B34" t="s">
        <v>6398</v>
      </c>
      <c r="C34">
        <v>1.64</v>
      </c>
      <c r="D34">
        <f t="shared" si="0"/>
        <v>-0.73376623376623384</v>
      </c>
      <c r="E34">
        <v>0.12328767123287668</v>
      </c>
      <c r="F34" s="90">
        <v>26</v>
      </c>
      <c r="G34" s="170">
        <f t="shared" ca="1" si="1"/>
        <v>-0.43264237147369317</v>
      </c>
    </row>
    <row r="35" spans="2:7">
      <c r="B35" t="s">
        <v>4455</v>
      </c>
      <c r="C35">
        <v>6.16</v>
      </c>
      <c r="D35">
        <f t="shared" si="0"/>
        <v>2.5</v>
      </c>
      <c r="E35">
        <v>0.12204007285974497</v>
      </c>
      <c r="F35" s="90">
        <v>27</v>
      </c>
      <c r="G35" s="170">
        <f t="shared" ca="1" si="1"/>
        <v>0.29321077077748359</v>
      </c>
    </row>
    <row r="36" spans="2:7">
      <c r="B36" t="s">
        <v>6601</v>
      </c>
      <c r="C36">
        <v>1.76</v>
      </c>
      <c r="D36">
        <f t="shared" si="0"/>
        <v>-0.59725400457665911</v>
      </c>
      <c r="E36">
        <v>0.12101910828025474</v>
      </c>
      <c r="F36" s="90">
        <v>28</v>
      </c>
      <c r="G36" s="170">
        <f t="shared" ca="1" si="1"/>
        <v>7.1943723228811943E-2</v>
      </c>
    </row>
    <row r="37" spans="2:7">
      <c r="B37" t="s">
        <v>5569</v>
      </c>
      <c r="C37">
        <v>4.37</v>
      </c>
      <c r="D37">
        <f t="shared" si="0"/>
        <v>-0.61361626878868258</v>
      </c>
      <c r="E37">
        <v>0.1176470588235294</v>
      </c>
      <c r="F37" s="90">
        <v>29</v>
      </c>
      <c r="G37" s="170">
        <f t="shared" ca="1" si="1"/>
        <v>0.30185604528264987</v>
      </c>
    </row>
    <row r="38" spans="2:7">
      <c r="B38" t="s">
        <v>5044</v>
      </c>
      <c r="C38">
        <v>11.31</v>
      </c>
      <c r="D38">
        <f t="shared" si="0"/>
        <v>0.76718750000000002</v>
      </c>
      <c r="E38">
        <v>0.11209439528023604</v>
      </c>
      <c r="F38" s="90">
        <v>30</v>
      </c>
      <c r="G38" s="170">
        <f t="shared" ca="1" si="1"/>
        <v>2.7412397876801338E-2</v>
      </c>
    </row>
    <row r="39" spans="2:7">
      <c r="B39" t="s">
        <v>4429</v>
      </c>
      <c r="C39">
        <v>6.4</v>
      </c>
      <c r="D39">
        <f t="shared" si="0"/>
        <v>0.16575591985428054</v>
      </c>
      <c r="E39">
        <v>0.11111111111111122</v>
      </c>
      <c r="F39" s="90">
        <v>31</v>
      </c>
      <c r="G39" s="170">
        <f t="shared" ref="G39:G102" ca="1" si="6">_xlfn.NORM.INV(RAND(),L$11,L$12)</f>
        <v>0.22170167284642445</v>
      </c>
    </row>
    <row r="40" spans="2:7">
      <c r="B40" t="s">
        <v>4456</v>
      </c>
      <c r="C40">
        <v>5.49</v>
      </c>
      <c r="D40">
        <f t="shared" si="0"/>
        <v>0.1342975206611571</v>
      </c>
      <c r="E40">
        <v>0.1090909090909091</v>
      </c>
      <c r="F40" s="90">
        <v>32</v>
      </c>
      <c r="G40" s="170">
        <f t="shared" ca="1" si="6"/>
        <v>-0.10267755603334076</v>
      </c>
    </row>
    <row r="41" spans="2:7">
      <c r="B41" t="s">
        <v>4433</v>
      </c>
      <c r="C41">
        <v>4.84</v>
      </c>
      <c r="D41">
        <f t="shared" si="0"/>
        <v>2.3379310344827586</v>
      </c>
      <c r="E41">
        <v>0.10755148741418759</v>
      </c>
      <c r="F41" s="90">
        <v>33</v>
      </c>
      <c r="G41" s="170">
        <f t="shared" ca="1" si="6"/>
        <v>-0.40027731931605209</v>
      </c>
    </row>
    <row r="42" spans="2:7">
      <c r="B42" t="s">
        <v>6877</v>
      </c>
      <c r="C42">
        <v>1.45</v>
      </c>
      <c r="D42">
        <f t="shared" si="0"/>
        <v>-0.84239130434782605</v>
      </c>
      <c r="E42">
        <v>0.1068702290076335</v>
      </c>
      <c r="F42" s="90">
        <v>34</v>
      </c>
      <c r="G42" s="170">
        <f t="shared" ca="1" si="6"/>
        <v>-0.51096692349311768</v>
      </c>
    </row>
    <row r="43" spans="2:7">
      <c r="B43" t="s">
        <v>3270</v>
      </c>
      <c r="C43">
        <v>9.1999999999999993</v>
      </c>
      <c r="D43">
        <f t="shared" si="0"/>
        <v>0.19016817593790411</v>
      </c>
      <c r="E43">
        <v>0.10444177671068418</v>
      </c>
      <c r="F43" s="90">
        <v>35</v>
      </c>
      <c r="G43" s="170">
        <f t="shared" ca="1" si="6"/>
        <v>-0.23062067101198813</v>
      </c>
    </row>
    <row r="44" spans="2:7">
      <c r="B44" t="s">
        <v>4338</v>
      </c>
      <c r="C44">
        <v>7.73</v>
      </c>
      <c r="D44">
        <f t="shared" si="0"/>
        <v>-5.3855569155446696E-2</v>
      </c>
      <c r="E44">
        <v>0.10428571428571434</v>
      </c>
      <c r="F44" s="90">
        <v>36</v>
      </c>
      <c r="G44" s="170">
        <f t="shared" ca="1" si="6"/>
        <v>-0.32194574437690343</v>
      </c>
    </row>
    <row r="45" spans="2:7">
      <c r="B45" t="s">
        <v>4461</v>
      </c>
      <c r="C45">
        <v>8.17</v>
      </c>
      <c r="D45">
        <f t="shared" si="0"/>
        <v>0.43082311733800349</v>
      </c>
      <c r="E45">
        <v>0.10256410256410253</v>
      </c>
      <c r="F45" s="90">
        <v>37</v>
      </c>
      <c r="G45" s="170">
        <f t="shared" ca="1" si="6"/>
        <v>4.5290637418639881E-2</v>
      </c>
    </row>
    <row r="46" spans="2:7">
      <c r="B46" t="s">
        <v>4363</v>
      </c>
      <c r="C46">
        <v>5.71</v>
      </c>
      <c r="D46">
        <f t="shared" si="0"/>
        <v>2.0864864864864865</v>
      </c>
      <c r="E46">
        <v>0.10231660231660238</v>
      </c>
      <c r="F46" s="90">
        <v>38</v>
      </c>
      <c r="G46" s="170">
        <f t="shared" ca="1" si="6"/>
        <v>0.10722172125320459</v>
      </c>
    </row>
    <row r="47" spans="2:7">
      <c r="B47" t="s">
        <v>7126</v>
      </c>
      <c r="C47">
        <v>1.85</v>
      </c>
      <c r="D47">
        <f t="shared" si="0"/>
        <v>-0.39739413680781754</v>
      </c>
      <c r="E47">
        <v>0.10119047619047629</v>
      </c>
      <c r="F47" s="90">
        <v>39</v>
      </c>
      <c r="G47" s="170">
        <f t="shared" ca="1" si="6"/>
        <v>0.29720918495955734</v>
      </c>
    </row>
    <row r="48" spans="2:7">
      <c r="B48" t="s">
        <v>7673</v>
      </c>
      <c r="C48">
        <v>3.07</v>
      </c>
      <c r="D48">
        <f t="shared" si="0"/>
        <v>-0.74373956594323876</v>
      </c>
      <c r="E48">
        <v>9.6428571428571447E-2</v>
      </c>
      <c r="F48" s="90">
        <v>40</v>
      </c>
      <c r="G48" s="170">
        <f t="shared" ca="1" si="6"/>
        <v>8.9931863132611686E-2</v>
      </c>
    </row>
    <row r="49" spans="2:7">
      <c r="B49" t="s">
        <v>1654</v>
      </c>
      <c r="C49">
        <v>11.98</v>
      </c>
      <c r="D49">
        <f t="shared" si="0"/>
        <v>-0.23984771573604058</v>
      </c>
      <c r="E49">
        <v>9.5063985374771565E-2</v>
      </c>
      <c r="F49" s="90">
        <v>41</v>
      </c>
      <c r="G49" s="170">
        <f t="shared" ca="1" si="6"/>
        <v>-0.71283135879795745</v>
      </c>
    </row>
    <row r="50" spans="2:7">
      <c r="B50" t="s">
        <v>2482</v>
      </c>
      <c r="C50">
        <v>15.76</v>
      </c>
      <c r="D50">
        <f t="shared" si="0"/>
        <v>-0.23084431429965832</v>
      </c>
      <c r="E50">
        <v>9.44444444444444E-2</v>
      </c>
      <c r="F50" s="90">
        <v>42</v>
      </c>
      <c r="G50" s="170">
        <f t="shared" ca="1" si="6"/>
        <v>-4.4586273785207575E-2</v>
      </c>
    </row>
    <row r="51" spans="2:7">
      <c r="B51" t="s">
        <v>4600</v>
      </c>
      <c r="C51">
        <v>20.49</v>
      </c>
      <c r="D51">
        <f t="shared" si="0"/>
        <v>12.305194805194805</v>
      </c>
      <c r="E51">
        <v>9.3383137673425834E-2</v>
      </c>
      <c r="F51" s="90">
        <v>43</v>
      </c>
      <c r="G51" s="170">
        <f t="shared" ca="1" si="6"/>
        <v>-1.4983682037065005E-2</v>
      </c>
    </row>
    <row r="52" spans="2:7">
      <c r="B52" t="s">
        <v>6151</v>
      </c>
      <c r="C52">
        <v>1.54</v>
      </c>
      <c r="D52">
        <f t="shared" si="0"/>
        <v>-0.80051813471502586</v>
      </c>
      <c r="E52">
        <v>9.2198581560283779E-2</v>
      </c>
      <c r="F52" s="90">
        <v>44</v>
      </c>
      <c r="G52" s="170">
        <f t="shared" ca="1" si="6"/>
        <v>-0.3601750516558832</v>
      </c>
    </row>
    <row r="53" spans="2:7">
      <c r="B53" t="s">
        <v>4344</v>
      </c>
      <c r="C53">
        <v>7.72</v>
      </c>
      <c r="D53">
        <f t="shared" si="0"/>
        <v>-0.47661016949152546</v>
      </c>
      <c r="E53">
        <v>9.0395480225988659E-2</v>
      </c>
      <c r="F53" s="90">
        <v>45</v>
      </c>
      <c r="G53" s="170">
        <f t="shared" ca="1" si="6"/>
        <v>-0.76327293582190092</v>
      </c>
    </row>
    <row r="54" spans="2:7">
      <c r="B54" t="s">
        <v>4745</v>
      </c>
      <c r="C54">
        <v>14.75</v>
      </c>
      <c r="D54">
        <f t="shared" si="0"/>
        <v>0.55755015839493127</v>
      </c>
      <c r="E54">
        <v>8.9364844903988258E-2</v>
      </c>
      <c r="F54" s="90">
        <v>46</v>
      </c>
      <c r="G54" s="170">
        <f t="shared" ca="1" si="6"/>
        <v>-0.24031595168393038</v>
      </c>
    </row>
    <row r="55" spans="2:7">
      <c r="B55" t="s">
        <v>5138</v>
      </c>
      <c r="C55">
        <v>9.4700000000000006</v>
      </c>
      <c r="D55">
        <f t="shared" si="0"/>
        <v>-0.14761476147614752</v>
      </c>
      <c r="E55">
        <v>8.850574712643694E-2</v>
      </c>
      <c r="F55" s="90">
        <v>47</v>
      </c>
      <c r="G55" s="170">
        <f t="shared" ca="1" si="6"/>
        <v>0.21825299093173092</v>
      </c>
    </row>
    <row r="56" spans="2:7">
      <c r="B56" t="s">
        <v>1644</v>
      </c>
      <c r="C56">
        <v>11.11</v>
      </c>
      <c r="D56">
        <f t="shared" si="0"/>
        <v>0.28439306358381489</v>
      </c>
      <c r="E56">
        <v>8.8148873653280946E-2</v>
      </c>
      <c r="F56" s="90">
        <v>48</v>
      </c>
      <c r="G56" s="170">
        <f t="shared" ca="1" si="6"/>
        <v>-0.47599200612031428</v>
      </c>
    </row>
    <row r="57" spans="2:7">
      <c r="B57" t="s">
        <v>4335</v>
      </c>
      <c r="C57">
        <v>8.65</v>
      </c>
      <c r="D57">
        <f t="shared" si="0"/>
        <v>2.8537455410225947E-2</v>
      </c>
      <c r="E57">
        <v>8.8050314465408827E-2</v>
      </c>
      <c r="F57" s="90">
        <v>49</v>
      </c>
      <c r="G57" s="170">
        <f t="shared" ca="1" si="6"/>
        <v>0.95220904719475319</v>
      </c>
    </row>
    <row r="58" spans="2:7">
      <c r="B58" t="s">
        <v>4337</v>
      </c>
      <c r="C58">
        <v>8.41</v>
      </c>
      <c r="D58">
        <f t="shared" si="0"/>
        <v>0.2820121951219513</v>
      </c>
      <c r="E58">
        <v>8.7968952134540715E-2</v>
      </c>
      <c r="F58" s="90">
        <v>50</v>
      </c>
      <c r="G58" s="170">
        <f t="shared" ca="1" si="6"/>
        <v>0.39338486874532158</v>
      </c>
    </row>
    <row r="59" spans="2:7">
      <c r="B59" t="s">
        <v>4359</v>
      </c>
      <c r="C59">
        <v>6.56</v>
      </c>
      <c r="D59">
        <f t="shared" si="0"/>
        <v>4.1653543307086611</v>
      </c>
      <c r="E59">
        <v>8.6092715231788006E-2</v>
      </c>
      <c r="F59" s="90">
        <v>51</v>
      </c>
      <c r="G59" s="170">
        <f t="shared" ca="1" si="6"/>
        <v>0.33293884896029829</v>
      </c>
    </row>
    <row r="60" spans="2:7">
      <c r="B60" t="s">
        <v>6908</v>
      </c>
      <c r="C60">
        <v>1.27</v>
      </c>
      <c r="D60">
        <f t="shared" si="0"/>
        <v>0.10434782608695663</v>
      </c>
      <c r="E60">
        <v>8.5470085470085555E-2</v>
      </c>
      <c r="F60" s="90">
        <v>52</v>
      </c>
      <c r="G60" s="170">
        <f t="shared" ca="1" si="6"/>
        <v>0.2148728706432364</v>
      </c>
    </row>
    <row r="61" spans="2:7">
      <c r="B61" t="s">
        <v>6896</v>
      </c>
      <c r="C61">
        <v>1.1499999999999999</v>
      </c>
      <c r="D61">
        <f t="shared" si="0"/>
        <v>-0.86177884615384615</v>
      </c>
      <c r="E61">
        <v>8.4905660377358347E-2</v>
      </c>
      <c r="F61" s="90">
        <v>53</v>
      </c>
      <c r="G61" s="170">
        <f t="shared" ca="1" si="6"/>
        <v>-0.46689877523978007</v>
      </c>
    </row>
    <row r="62" spans="2:7">
      <c r="B62" t="s">
        <v>4351</v>
      </c>
      <c r="C62">
        <v>8.32</v>
      </c>
      <c r="D62">
        <f t="shared" si="0"/>
        <v>-0.3197056418642682</v>
      </c>
      <c r="E62">
        <v>8.4745762711864459E-2</v>
      </c>
      <c r="F62" s="90">
        <v>54</v>
      </c>
      <c r="G62" s="170">
        <f t="shared" ca="1" si="6"/>
        <v>0.39336346762471303</v>
      </c>
    </row>
    <row r="63" spans="2:7">
      <c r="B63" t="s">
        <v>5062</v>
      </c>
      <c r="C63">
        <v>12.23</v>
      </c>
      <c r="D63">
        <f t="shared" si="0"/>
        <v>8.4806201550387605</v>
      </c>
      <c r="E63">
        <v>8.4219858156028463E-2</v>
      </c>
      <c r="F63" s="90">
        <v>55</v>
      </c>
      <c r="G63" s="170">
        <f t="shared" ca="1" si="6"/>
        <v>0.68305774356702043</v>
      </c>
    </row>
    <row r="64" spans="2:7">
      <c r="B64" t="s">
        <v>6980</v>
      </c>
      <c r="C64">
        <v>1.29</v>
      </c>
      <c r="D64">
        <f t="shared" si="0"/>
        <v>-0.90007745933384975</v>
      </c>
      <c r="E64">
        <v>8.4033613445378227E-2</v>
      </c>
      <c r="F64" s="90">
        <v>56</v>
      </c>
      <c r="G64" s="170">
        <f t="shared" ca="1" si="6"/>
        <v>3.8358831076949262E-2</v>
      </c>
    </row>
    <row r="65" spans="2:7">
      <c r="B65" t="s">
        <v>4318</v>
      </c>
      <c r="C65">
        <v>12.91</v>
      </c>
      <c r="D65">
        <f t="shared" si="0"/>
        <v>6.6845238095238102</v>
      </c>
      <c r="E65">
        <v>8.3963056255247692E-2</v>
      </c>
      <c r="F65" s="90">
        <v>57</v>
      </c>
      <c r="G65" s="170">
        <f t="shared" ca="1" si="6"/>
        <v>0.1806379097450192</v>
      </c>
    </row>
    <row r="66" spans="2:7">
      <c r="B66" t="s">
        <v>6080</v>
      </c>
      <c r="C66">
        <v>1.68</v>
      </c>
      <c r="D66">
        <f t="shared" si="0"/>
        <v>0.28244274809160297</v>
      </c>
      <c r="E66">
        <v>8.3870967741935407E-2</v>
      </c>
      <c r="F66" s="90">
        <v>58</v>
      </c>
      <c r="G66" s="170">
        <f t="shared" ca="1" si="6"/>
        <v>-0.18430288342717804</v>
      </c>
    </row>
    <row r="67" spans="2:7">
      <c r="B67" t="s">
        <v>6880</v>
      </c>
      <c r="C67">
        <v>1.31</v>
      </c>
      <c r="D67">
        <f t="shared" si="0"/>
        <v>-0.92644581695676598</v>
      </c>
      <c r="E67">
        <v>8.2644628099173625E-2</v>
      </c>
      <c r="F67" s="90">
        <v>59</v>
      </c>
      <c r="G67" s="170">
        <f t="shared" ca="1" si="6"/>
        <v>0.32865864410905288</v>
      </c>
    </row>
    <row r="68" spans="2:7">
      <c r="B68" t="s">
        <v>2355</v>
      </c>
      <c r="C68">
        <v>17.809999999999999</v>
      </c>
      <c r="D68">
        <f t="shared" si="0"/>
        <v>7.9497487437185921</v>
      </c>
      <c r="E68">
        <v>8.201701093560132E-2</v>
      </c>
      <c r="F68" s="90">
        <v>60</v>
      </c>
      <c r="G68" s="170">
        <f t="shared" ca="1" si="6"/>
        <v>-0.15531799632726956</v>
      </c>
    </row>
    <row r="69" spans="2:7">
      <c r="B69" t="s">
        <v>6805</v>
      </c>
      <c r="C69">
        <v>1.99</v>
      </c>
      <c r="D69">
        <f t="shared" si="0"/>
        <v>-0.910400720396218</v>
      </c>
      <c r="E69">
        <v>8.1521739130434728E-2</v>
      </c>
      <c r="F69" s="90">
        <v>61</v>
      </c>
      <c r="G69" s="170">
        <f t="shared" ca="1" si="6"/>
        <v>-0.75926802240049984</v>
      </c>
    </row>
    <row r="70" spans="2:7">
      <c r="B70" t="s">
        <v>4586</v>
      </c>
      <c r="C70">
        <v>22.21</v>
      </c>
      <c r="D70">
        <f t="shared" si="0"/>
        <v>15.574626865671641</v>
      </c>
      <c r="E70">
        <v>8.1304771178188989E-2</v>
      </c>
      <c r="F70" s="90">
        <v>62</v>
      </c>
      <c r="G70" s="170">
        <f t="shared" ca="1" si="6"/>
        <v>5.7233121781115909E-3</v>
      </c>
    </row>
    <row r="71" spans="2:7">
      <c r="B71" t="s">
        <v>6658</v>
      </c>
      <c r="C71">
        <v>1.34</v>
      </c>
      <c r="D71">
        <f t="shared" si="0"/>
        <v>-0.2872340425531914</v>
      </c>
      <c r="E71">
        <v>8.0645161290322648E-2</v>
      </c>
      <c r="F71" s="90">
        <v>63</v>
      </c>
      <c r="G71" s="170">
        <f t="shared" ca="1" si="6"/>
        <v>0.21919173127329433</v>
      </c>
    </row>
    <row r="72" spans="2:7">
      <c r="B72" t="s">
        <v>6754</v>
      </c>
      <c r="C72">
        <v>1.88</v>
      </c>
      <c r="D72">
        <f t="shared" si="0"/>
        <v>-0.76322418136020154</v>
      </c>
      <c r="E72">
        <v>8.0459770114942472E-2</v>
      </c>
      <c r="F72" s="90">
        <v>64</v>
      </c>
      <c r="G72" s="170">
        <f t="shared" ca="1" si="6"/>
        <v>-0.22787762141861578</v>
      </c>
    </row>
    <row r="73" spans="2:7">
      <c r="B73" t="s">
        <v>3277</v>
      </c>
      <c r="C73">
        <v>7.94</v>
      </c>
      <c r="D73">
        <f t="shared" ref="D73:D136" si="7">(C73-C74)/C74</f>
        <v>2.9306930693069306</v>
      </c>
      <c r="E73">
        <v>8.0272108843537526E-2</v>
      </c>
      <c r="F73" s="90">
        <v>65</v>
      </c>
      <c r="G73" s="170">
        <f t="shared" ca="1" si="6"/>
        <v>0.43235945471292619</v>
      </c>
    </row>
    <row r="74" spans="2:7">
      <c r="B74" t="s">
        <v>6840</v>
      </c>
      <c r="C74">
        <v>2.02</v>
      </c>
      <c r="D74">
        <f t="shared" si="7"/>
        <v>0.87037037037037024</v>
      </c>
      <c r="E74">
        <v>8.0213903743315454E-2</v>
      </c>
      <c r="F74" s="90">
        <v>66</v>
      </c>
      <c r="G74" s="170">
        <f t="shared" ca="1" si="6"/>
        <v>-0.89324858630284287</v>
      </c>
    </row>
    <row r="75" spans="2:7">
      <c r="B75" t="s">
        <v>6886</v>
      </c>
      <c r="C75">
        <v>1.08</v>
      </c>
      <c r="D75">
        <f t="shared" si="7"/>
        <v>-0.92252510760401718</v>
      </c>
      <c r="E75">
        <v>8.0000000000000071E-2</v>
      </c>
      <c r="F75" s="90">
        <v>67</v>
      </c>
      <c r="G75" s="170">
        <f t="shared" ca="1" si="6"/>
        <v>0.29695848012266707</v>
      </c>
    </row>
    <row r="76" spans="2:7">
      <c r="B76" t="s">
        <v>4317</v>
      </c>
      <c r="C76">
        <v>13.94</v>
      </c>
      <c r="D76">
        <f t="shared" si="7"/>
        <v>-0.36951605608322025</v>
      </c>
      <c r="E76">
        <v>7.9783113865220703E-2</v>
      </c>
      <c r="F76" s="90">
        <v>68</v>
      </c>
      <c r="G76" s="170">
        <f t="shared" ca="1" si="6"/>
        <v>-0.22709980899617199</v>
      </c>
    </row>
    <row r="77" spans="2:7">
      <c r="B77" t="s">
        <v>4705</v>
      </c>
      <c r="C77">
        <v>22.11</v>
      </c>
      <c r="D77">
        <f t="shared" si="7"/>
        <v>22.273684210526316</v>
      </c>
      <c r="E77">
        <v>7.9589843749999944E-2</v>
      </c>
      <c r="F77" s="90">
        <v>69</v>
      </c>
      <c r="G77" s="170">
        <f t="shared" ca="1" si="6"/>
        <v>-0.18108663648744402</v>
      </c>
    </row>
    <row r="78" spans="2:7">
      <c r="B78" t="s">
        <v>7020</v>
      </c>
      <c r="C78">
        <v>0.95</v>
      </c>
      <c r="D78">
        <f t="shared" si="7"/>
        <v>-0.50520833333333337</v>
      </c>
      <c r="E78">
        <v>7.9545454545454489E-2</v>
      </c>
      <c r="F78" s="90">
        <v>70</v>
      </c>
      <c r="G78" s="170">
        <f t="shared" ca="1" si="6"/>
        <v>0.30152741481807077</v>
      </c>
    </row>
    <row r="79" spans="2:7">
      <c r="B79" t="s">
        <v>6368</v>
      </c>
      <c r="C79">
        <v>1.92</v>
      </c>
      <c r="D79">
        <f t="shared" si="7"/>
        <v>-0.89632829373650114</v>
      </c>
      <c r="E79">
        <v>7.8651685393258369E-2</v>
      </c>
      <c r="F79" s="90">
        <v>71</v>
      </c>
      <c r="G79" s="170">
        <f t="shared" ca="1" si="6"/>
        <v>0.43160499682382869</v>
      </c>
    </row>
    <row r="80" spans="2:7">
      <c r="B80" t="s">
        <v>4516</v>
      </c>
      <c r="C80">
        <v>18.52</v>
      </c>
      <c r="D80">
        <f t="shared" si="7"/>
        <v>13.935483870967744</v>
      </c>
      <c r="E80">
        <v>7.8625509609784372E-2</v>
      </c>
      <c r="F80" s="90">
        <v>72</v>
      </c>
      <c r="G80" s="170">
        <f t="shared" ca="1" si="6"/>
        <v>0.16292719872439723</v>
      </c>
    </row>
    <row r="81" spans="2:7">
      <c r="B81" t="s">
        <v>6659</v>
      </c>
      <c r="C81">
        <v>1.24</v>
      </c>
      <c r="D81">
        <f t="shared" si="7"/>
        <v>-0.72747252747252744</v>
      </c>
      <c r="E81">
        <v>7.8260869565217467E-2</v>
      </c>
      <c r="F81" s="90">
        <v>73</v>
      </c>
      <c r="G81" s="170">
        <f t="shared" ca="1" si="6"/>
        <v>8.120005192294176E-2</v>
      </c>
    </row>
    <row r="82" spans="2:7">
      <c r="B82" t="s">
        <v>5541</v>
      </c>
      <c r="C82">
        <v>4.55</v>
      </c>
      <c r="D82">
        <f t="shared" si="7"/>
        <v>1.9934210526315788</v>
      </c>
      <c r="E82">
        <v>7.8199052132701438E-2</v>
      </c>
      <c r="F82" s="90">
        <v>74</v>
      </c>
      <c r="G82" s="170">
        <f t="shared" ca="1" si="6"/>
        <v>7.1907627560158976E-2</v>
      </c>
    </row>
    <row r="83" spans="2:7">
      <c r="B83" t="s">
        <v>6861</v>
      </c>
      <c r="C83">
        <v>1.52</v>
      </c>
      <c r="D83">
        <f t="shared" si="7"/>
        <v>-8.43373493975903E-2</v>
      </c>
      <c r="E83">
        <v>7.8014184397163192E-2</v>
      </c>
      <c r="F83" s="90">
        <v>75</v>
      </c>
      <c r="G83" s="170">
        <f t="shared" ca="1" si="6"/>
        <v>-0.54353074745378782</v>
      </c>
    </row>
    <row r="84" spans="2:7">
      <c r="B84" t="s">
        <v>6859</v>
      </c>
      <c r="C84">
        <v>1.66</v>
      </c>
      <c r="D84">
        <f t="shared" si="7"/>
        <v>-0.941958041958042</v>
      </c>
      <c r="E84">
        <v>7.7922077922077851E-2</v>
      </c>
      <c r="F84" s="90">
        <v>76</v>
      </c>
      <c r="G84" s="170">
        <f t="shared" ca="1" si="6"/>
        <v>7.6697927592869794E-2</v>
      </c>
    </row>
    <row r="85" spans="2:7">
      <c r="B85" t="s">
        <v>1457</v>
      </c>
      <c r="C85">
        <v>28.6</v>
      </c>
      <c r="D85">
        <f t="shared" si="7"/>
        <v>19.575539568345327</v>
      </c>
      <c r="E85">
        <v>7.7618688771665501E-2</v>
      </c>
      <c r="F85" s="90">
        <v>77</v>
      </c>
      <c r="G85" s="170">
        <f t="shared" ca="1" si="6"/>
        <v>0.29690798302058147</v>
      </c>
    </row>
    <row r="86" spans="2:7">
      <c r="B86" t="s">
        <v>6865</v>
      </c>
      <c r="C86">
        <v>1.39</v>
      </c>
      <c r="D86">
        <f t="shared" si="7"/>
        <v>-0.86332350049164208</v>
      </c>
      <c r="E86">
        <v>7.7519379844961128E-2</v>
      </c>
      <c r="F86" s="90">
        <v>78</v>
      </c>
      <c r="G86" s="170">
        <f t="shared" ca="1" si="6"/>
        <v>-9.8096278139284024E-2</v>
      </c>
    </row>
    <row r="87" spans="2:7">
      <c r="B87" t="s">
        <v>5045</v>
      </c>
      <c r="C87">
        <v>10.17</v>
      </c>
      <c r="D87">
        <f t="shared" si="7"/>
        <v>-0.7972488038277511</v>
      </c>
      <c r="E87">
        <v>7.7330508474576315E-2</v>
      </c>
      <c r="F87" s="90">
        <v>79</v>
      </c>
      <c r="G87" s="170">
        <f t="shared" ca="1" si="6"/>
        <v>0.50456398232908894</v>
      </c>
    </row>
    <row r="88" spans="2:7">
      <c r="B88" t="s">
        <v>1120</v>
      </c>
      <c r="C88">
        <v>50.16</v>
      </c>
      <c r="D88">
        <f t="shared" si="7"/>
        <v>22.885714285714283</v>
      </c>
      <c r="E88">
        <v>7.7319587628865857E-2</v>
      </c>
      <c r="F88" s="90">
        <v>80</v>
      </c>
      <c r="G88" s="170">
        <f t="shared" ca="1" si="6"/>
        <v>-0.39849408806502973</v>
      </c>
    </row>
    <row r="89" spans="2:7">
      <c r="B89" t="s">
        <v>6836</v>
      </c>
      <c r="C89">
        <v>2.1</v>
      </c>
      <c r="D89">
        <f t="shared" si="7"/>
        <v>-0.88549618320610679</v>
      </c>
      <c r="E89">
        <v>7.6923076923076997E-2</v>
      </c>
      <c r="F89" s="90">
        <v>81</v>
      </c>
      <c r="G89" s="170">
        <f t="shared" ca="1" si="6"/>
        <v>-0.22809657249926024</v>
      </c>
    </row>
    <row r="90" spans="2:7">
      <c r="B90" t="s">
        <v>4087</v>
      </c>
      <c r="C90">
        <v>18.34</v>
      </c>
      <c r="D90">
        <f t="shared" si="7"/>
        <v>1.9676375404530746</v>
      </c>
      <c r="E90">
        <v>7.6923076923076844E-2</v>
      </c>
      <c r="F90" s="90">
        <v>82</v>
      </c>
      <c r="G90" s="170">
        <f t="shared" ca="1" si="6"/>
        <v>0.37988156227722109</v>
      </c>
    </row>
    <row r="91" spans="2:7">
      <c r="B91" t="s">
        <v>5643</v>
      </c>
      <c r="C91">
        <v>6.18</v>
      </c>
      <c r="D91">
        <f t="shared" si="7"/>
        <v>-0.61781076066790364</v>
      </c>
      <c r="E91">
        <v>7.6655052264808274E-2</v>
      </c>
      <c r="F91" s="90">
        <v>83</v>
      </c>
      <c r="G91" s="170">
        <f t="shared" ca="1" si="6"/>
        <v>0.686951489196305</v>
      </c>
    </row>
    <row r="92" spans="2:7">
      <c r="B92" t="s">
        <v>4241</v>
      </c>
      <c r="C92">
        <v>16.170000000000002</v>
      </c>
      <c r="D92">
        <f t="shared" si="7"/>
        <v>1.4389140271493217</v>
      </c>
      <c r="E92">
        <v>7.6564580559254469E-2</v>
      </c>
      <c r="F92" s="90">
        <v>84</v>
      </c>
      <c r="G92" s="170">
        <f t="shared" ca="1" si="6"/>
        <v>-0.73762362158512096</v>
      </c>
    </row>
    <row r="93" spans="2:7">
      <c r="B93" t="s">
        <v>4454</v>
      </c>
      <c r="C93">
        <v>6.63</v>
      </c>
      <c r="D93">
        <f t="shared" si="7"/>
        <v>-0.63551401869158886</v>
      </c>
      <c r="E93">
        <v>7.6298701298701255E-2</v>
      </c>
      <c r="F93" s="90">
        <v>85</v>
      </c>
      <c r="G93" s="170">
        <f t="shared" ca="1" si="6"/>
        <v>0.74887841733489147</v>
      </c>
    </row>
    <row r="94" spans="2:7">
      <c r="B94" t="s">
        <v>4603</v>
      </c>
      <c r="C94">
        <v>18.190000000000001</v>
      </c>
      <c r="D94">
        <f t="shared" si="7"/>
        <v>13.2109375</v>
      </c>
      <c r="E94">
        <v>7.5694855115316442E-2</v>
      </c>
      <c r="F94" s="90">
        <v>86</v>
      </c>
      <c r="G94" s="170">
        <f t="shared" ca="1" si="6"/>
        <v>0.30623027006290077</v>
      </c>
    </row>
    <row r="95" spans="2:7">
      <c r="B95" t="s">
        <v>6502</v>
      </c>
      <c r="C95">
        <v>1.28</v>
      </c>
      <c r="D95">
        <f t="shared" si="7"/>
        <v>-0.40186915887850472</v>
      </c>
      <c r="E95">
        <v>7.5630252100840401E-2</v>
      </c>
      <c r="F95" s="90">
        <v>87</v>
      </c>
      <c r="G95" s="170">
        <f t="shared" ca="1" si="6"/>
        <v>0.27743212609181672</v>
      </c>
    </row>
    <row r="96" spans="2:7">
      <c r="B96" t="s">
        <v>6707</v>
      </c>
      <c r="C96">
        <v>2.14</v>
      </c>
      <c r="D96">
        <f t="shared" si="7"/>
        <v>-0.95655704425497357</v>
      </c>
      <c r="E96">
        <v>7.5376884422110615E-2</v>
      </c>
      <c r="F96" s="90">
        <v>88</v>
      </c>
      <c r="G96" s="170">
        <f t="shared" ca="1" si="6"/>
        <v>-3.2198908434600507E-2</v>
      </c>
    </row>
    <row r="97" spans="2:7">
      <c r="B97" t="s">
        <v>1190</v>
      </c>
      <c r="C97">
        <v>49.26</v>
      </c>
      <c r="D97">
        <f t="shared" si="7"/>
        <v>33.447552447552447</v>
      </c>
      <c r="E97">
        <v>7.5311067452521183E-2</v>
      </c>
      <c r="F97" s="90">
        <v>89</v>
      </c>
      <c r="G97" s="170">
        <f t="shared" ca="1" si="6"/>
        <v>0.32182341794007352</v>
      </c>
    </row>
    <row r="98" spans="2:7">
      <c r="B98" t="s">
        <v>6953</v>
      </c>
      <c r="C98">
        <v>1.43</v>
      </c>
      <c r="D98">
        <f t="shared" si="7"/>
        <v>-0.28855721393034822</v>
      </c>
      <c r="E98">
        <v>7.5187969924811929E-2</v>
      </c>
      <c r="F98" s="90">
        <v>90</v>
      </c>
      <c r="G98" s="170">
        <f t="shared" ca="1" si="6"/>
        <v>0.53730352020333672</v>
      </c>
    </row>
    <row r="99" spans="2:7">
      <c r="B99" t="s">
        <v>6771</v>
      </c>
      <c r="C99">
        <v>2.0099999999999998</v>
      </c>
      <c r="D99">
        <f t="shared" si="7"/>
        <v>0</v>
      </c>
      <c r="E99">
        <v>7.4866310160427635E-2</v>
      </c>
      <c r="F99" s="90">
        <v>91</v>
      </c>
      <c r="G99" s="170">
        <f t="shared" ca="1" si="6"/>
        <v>0.80035462033173221</v>
      </c>
    </row>
    <row r="100" spans="2:7">
      <c r="B100" t="s">
        <v>7278</v>
      </c>
      <c r="C100">
        <v>2.0099999999999998</v>
      </c>
      <c r="D100">
        <f t="shared" si="7"/>
        <v>-0.68246445497630337</v>
      </c>
      <c r="E100">
        <v>7.4866310160427635E-2</v>
      </c>
      <c r="F100" s="90">
        <v>92</v>
      </c>
      <c r="G100" s="170">
        <f t="shared" ca="1" si="6"/>
        <v>-0.46867182678850633</v>
      </c>
    </row>
    <row r="101" spans="2:7">
      <c r="B101" t="s">
        <v>5651</v>
      </c>
      <c r="C101">
        <v>6.33</v>
      </c>
      <c r="D101">
        <f t="shared" si="7"/>
        <v>9.8958333333333384E-2</v>
      </c>
      <c r="E101">
        <v>7.4702886247877825E-2</v>
      </c>
      <c r="F101" s="90">
        <v>93</v>
      </c>
      <c r="G101" s="170">
        <f t="shared" ca="1" si="6"/>
        <v>0.6271364819335542</v>
      </c>
    </row>
    <row r="102" spans="2:7">
      <c r="B102" t="s">
        <v>4430</v>
      </c>
      <c r="C102">
        <v>5.76</v>
      </c>
      <c r="D102">
        <f t="shared" si="7"/>
        <v>-0.24902216427640159</v>
      </c>
      <c r="E102">
        <v>7.4626865671641687E-2</v>
      </c>
      <c r="F102" s="90">
        <v>94</v>
      </c>
      <c r="G102" s="170">
        <f t="shared" ca="1" si="6"/>
        <v>0.49044639458226247</v>
      </c>
    </row>
    <row r="103" spans="2:7">
      <c r="B103" t="s">
        <v>4352</v>
      </c>
      <c r="C103">
        <v>7.67</v>
      </c>
      <c r="D103">
        <f t="shared" si="7"/>
        <v>2.77832512315271</v>
      </c>
      <c r="E103">
        <v>7.4229691876750742E-2</v>
      </c>
      <c r="F103" s="90">
        <v>95</v>
      </c>
      <c r="G103" s="170">
        <f t="shared" ref="G103:G166" ca="1" si="8">_xlfn.NORM.INV(RAND(),L$11,L$12)</f>
        <v>0.61254611937207903</v>
      </c>
    </row>
    <row r="104" spans="2:7">
      <c r="B104" t="s">
        <v>6761</v>
      </c>
      <c r="C104">
        <v>2.0299999999999998</v>
      </c>
      <c r="D104">
        <f t="shared" si="7"/>
        <v>-0.95840163934426226</v>
      </c>
      <c r="E104">
        <v>7.4074074074074028E-2</v>
      </c>
      <c r="F104" s="90">
        <v>96</v>
      </c>
      <c r="G104" s="170">
        <f t="shared" ca="1" si="8"/>
        <v>-0.40626458280713829</v>
      </c>
    </row>
    <row r="105" spans="2:7">
      <c r="B105" t="s">
        <v>1374</v>
      </c>
      <c r="C105">
        <v>48.8</v>
      </c>
      <c r="D105">
        <f t="shared" si="7"/>
        <v>2.3888888888888888</v>
      </c>
      <c r="E105">
        <v>7.3943661971830971E-2</v>
      </c>
      <c r="F105" s="90">
        <v>97</v>
      </c>
      <c r="G105" s="170">
        <f t="shared" ca="1" si="8"/>
        <v>0.71951425165907235</v>
      </c>
    </row>
    <row r="106" spans="2:7">
      <c r="B106" t="s">
        <v>3629</v>
      </c>
      <c r="C106">
        <v>14.4</v>
      </c>
      <c r="D106">
        <f t="shared" si="7"/>
        <v>0.28456735057983934</v>
      </c>
      <c r="E106">
        <v>7.3825503355704716E-2</v>
      </c>
      <c r="F106" s="90">
        <v>98</v>
      </c>
      <c r="G106" s="170">
        <f t="shared" ca="1" si="8"/>
        <v>0.12513438101872998</v>
      </c>
    </row>
    <row r="107" spans="2:7">
      <c r="B107" t="s">
        <v>5049</v>
      </c>
      <c r="C107">
        <v>11.21</v>
      </c>
      <c r="D107">
        <f t="shared" si="7"/>
        <v>1.3901918976545842</v>
      </c>
      <c r="E107">
        <v>7.3754789272030788E-2</v>
      </c>
      <c r="F107" s="90">
        <v>99</v>
      </c>
      <c r="G107" s="170">
        <f t="shared" ca="1" si="8"/>
        <v>0.60292878358125479</v>
      </c>
    </row>
    <row r="108" spans="2:7">
      <c r="B108" t="s">
        <v>5568</v>
      </c>
      <c r="C108">
        <v>4.6900000000000004</v>
      </c>
      <c r="D108">
        <f t="shared" si="7"/>
        <v>-0.53656126482213429</v>
      </c>
      <c r="E108">
        <v>7.3226544622425699E-2</v>
      </c>
      <c r="F108" s="90">
        <v>100</v>
      </c>
      <c r="G108" s="170">
        <f t="shared" ca="1" si="8"/>
        <v>-5.8204073150412566E-3</v>
      </c>
    </row>
    <row r="109" spans="2:7">
      <c r="B109" t="s">
        <v>2649</v>
      </c>
      <c r="C109">
        <v>10.119999999999999</v>
      </c>
      <c r="D109">
        <f t="shared" si="7"/>
        <v>4.7175141242937855</v>
      </c>
      <c r="E109">
        <v>7.3170731707317027E-2</v>
      </c>
      <c r="F109" s="90">
        <v>101</v>
      </c>
      <c r="G109" s="170">
        <f t="shared" ca="1" si="8"/>
        <v>6.1862544485435766E-2</v>
      </c>
    </row>
    <row r="110" spans="2:7">
      <c r="B110" t="s">
        <v>5972</v>
      </c>
      <c r="C110">
        <v>1.77</v>
      </c>
      <c r="D110">
        <f t="shared" si="7"/>
        <v>-0.29482071713147406</v>
      </c>
      <c r="E110">
        <v>7.2727272727272793E-2</v>
      </c>
      <c r="F110" s="90">
        <v>102</v>
      </c>
      <c r="G110" s="170">
        <f t="shared" ca="1" si="8"/>
        <v>0.31813963676504098</v>
      </c>
    </row>
    <row r="111" spans="2:7">
      <c r="B111" t="s">
        <v>7475</v>
      </c>
      <c r="C111">
        <v>2.5099999999999998</v>
      </c>
      <c r="D111">
        <f t="shared" si="7"/>
        <v>0.30729166666666663</v>
      </c>
      <c r="E111">
        <v>7.2649572649572627E-2</v>
      </c>
      <c r="F111" s="90">
        <v>103</v>
      </c>
      <c r="G111" s="170">
        <f t="shared" ca="1" si="8"/>
        <v>0.18814817516122428</v>
      </c>
    </row>
    <row r="112" spans="2:7">
      <c r="B112" t="s">
        <v>6718</v>
      </c>
      <c r="C112">
        <v>1.92</v>
      </c>
      <c r="D112">
        <f t="shared" si="7"/>
        <v>-0.90583619421284933</v>
      </c>
      <c r="E112">
        <v>7.2625698324022284E-2</v>
      </c>
      <c r="F112" s="90">
        <v>104</v>
      </c>
      <c r="G112" s="170">
        <f t="shared" ca="1" si="8"/>
        <v>-0.5285725171306539</v>
      </c>
    </row>
    <row r="113" spans="2:7">
      <c r="B113" t="s">
        <v>4713</v>
      </c>
      <c r="C113">
        <v>20.39</v>
      </c>
      <c r="D113">
        <f t="shared" si="7"/>
        <v>4.2433537832310936E-2</v>
      </c>
      <c r="E113">
        <v>7.259337190952124E-2</v>
      </c>
      <c r="F113" s="90">
        <v>105</v>
      </c>
      <c r="G113" s="170">
        <f t="shared" ca="1" si="8"/>
        <v>0.44932182835552142</v>
      </c>
    </row>
    <row r="114" spans="2:7">
      <c r="B114" t="s">
        <v>1493</v>
      </c>
      <c r="C114">
        <v>19.559999999999999</v>
      </c>
      <c r="D114">
        <f t="shared" si="7"/>
        <v>-0.80849813980810648</v>
      </c>
      <c r="E114">
        <v>7.2368421052631596E-2</v>
      </c>
      <c r="F114" s="90">
        <v>106</v>
      </c>
      <c r="G114" s="170">
        <f t="shared" ca="1" si="8"/>
        <v>0.25095985000947185</v>
      </c>
    </row>
    <row r="115" spans="2:7">
      <c r="B115" t="s">
        <v>1067</v>
      </c>
      <c r="C115">
        <v>102.14</v>
      </c>
      <c r="D115">
        <f t="shared" si="7"/>
        <v>19.802443991853362</v>
      </c>
      <c r="E115">
        <v>7.222338862061721E-2</v>
      </c>
      <c r="F115" s="90">
        <v>107</v>
      </c>
      <c r="G115" s="170">
        <f t="shared" ca="1" si="8"/>
        <v>-0.48561979842917863</v>
      </c>
    </row>
    <row r="116" spans="2:7">
      <c r="B116" t="s">
        <v>4369</v>
      </c>
      <c r="C116">
        <v>4.91</v>
      </c>
      <c r="D116">
        <f t="shared" si="7"/>
        <v>1.7430167597765363</v>
      </c>
      <c r="E116">
        <v>7.2052401746724906E-2</v>
      </c>
      <c r="F116" s="90">
        <v>108</v>
      </c>
      <c r="G116" s="170">
        <f t="shared" ca="1" si="8"/>
        <v>0.40439607549457962</v>
      </c>
    </row>
    <row r="117" spans="2:7">
      <c r="B117" t="s">
        <v>6353</v>
      </c>
      <c r="C117">
        <v>1.79</v>
      </c>
      <c r="D117">
        <f t="shared" si="7"/>
        <v>-7.7319587628865941E-2</v>
      </c>
      <c r="E117">
        <v>7.1856287425149767E-2</v>
      </c>
      <c r="F117" s="90">
        <v>109</v>
      </c>
      <c r="G117" s="170">
        <f t="shared" ca="1" si="8"/>
        <v>-0.42142560928601458</v>
      </c>
    </row>
    <row r="118" spans="2:7">
      <c r="B118" t="s">
        <v>6710</v>
      </c>
      <c r="C118">
        <v>1.94</v>
      </c>
      <c r="D118">
        <f t="shared" si="7"/>
        <v>-0.13392857142857154</v>
      </c>
      <c r="E118">
        <v>7.1823204419889444E-2</v>
      </c>
      <c r="F118" s="90">
        <v>110</v>
      </c>
      <c r="G118" s="170">
        <f t="shared" ca="1" si="8"/>
        <v>0.3441143970318169</v>
      </c>
    </row>
    <row r="119" spans="2:7">
      <c r="B119" t="s">
        <v>7731</v>
      </c>
      <c r="C119">
        <v>2.2400000000000002</v>
      </c>
      <c r="D119">
        <f t="shared" si="7"/>
        <v>0.14871794871794886</v>
      </c>
      <c r="E119">
        <v>7.1770334928229845E-2</v>
      </c>
      <c r="F119" s="90">
        <v>111</v>
      </c>
      <c r="G119" s="170">
        <f t="shared" ca="1" si="8"/>
        <v>0.51299730881463135</v>
      </c>
    </row>
    <row r="120" spans="2:7">
      <c r="B120" t="s">
        <v>7508</v>
      </c>
      <c r="C120">
        <v>1.95</v>
      </c>
      <c r="D120">
        <f t="shared" si="7"/>
        <v>-0.70499243570347958</v>
      </c>
      <c r="E120">
        <v>7.1428571428571369E-2</v>
      </c>
      <c r="F120" s="90">
        <v>112</v>
      </c>
      <c r="G120" s="170">
        <f t="shared" ca="1" si="8"/>
        <v>-2.0417133104384793E-2</v>
      </c>
    </row>
    <row r="121" spans="2:7">
      <c r="B121" t="s">
        <v>4355</v>
      </c>
      <c r="C121">
        <v>6.61</v>
      </c>
      <c r="D121">
        <f t="shared" si="7"/>
        <v>-0.50075528700906347</v>
      </c>
      <c r="E121">
        <v>7.1312803889789361E-2</v>
      </c>
      <c r="F121" s="90">
        <v>113</v>
      </c>
      <c r="G121" s="170">
        <f t="shared" ca="1" si="8"/>
        <v>1.1416448159357628</v>
      </c>
    </row>
    <row r="122" spans="2:7">
      <c r="B122" t="s">
        <v>5059</v>
      </c>
      <c r="C122">
        <v>13.24</v>
      </c>
      <c r="D122">
        <f t="shared" si="7"/>
        <v>1.2555366269165247</v>
      </c>
      <c r="E122">
        <v>7.1197411003236316E-2</v>
      </c>
      <c r="F122" s="90">
        <v>114</v>
      </c>
      <c r="G122" s="170">
        <f t="shared" ca="1" si="8"/>
        <v>0.49744226776580497</v>
      </c>
    </row>
    <row r="123" spans="2:7">
      <c r="B123" t="s">
        <v>4390</v>
      </c>
      <c r="C123">
        <v>5.87</v>
      </c>
      <c r="D123">
        <f t="shared" si="7"/>
        <v>1.5973451327433632</v>
      </c>
      <c r="E123">
        <v>7.1167883211678773E-2</v>
      </c>
      <c r="F123" s="90">
        <v>115</v>
      </c>
      <c r="G123" s="170">
        <f t="shared" ca="1" si="8"/>
        <v>-0.22808836153984982</v>
      </c>
    </row>
    <row r="124" spans="2:7">
      <c r="B124" t="s">
        <v>7543</v>
      </c>
      <c r="C124">
        <v>2.2599999999999998</v>
      </c>
      <c r="D124">
        <f t="shared" si="7"/>
        <v>0.15306122448979584</v>
      </c>
      <c r="E124">
        <v>7.1090047393364886E-2</v>
      </c>
      <c r="F124" s="90">
        <v>116</v>
      </c>
      <c r="G124" s="170">
        <f t="shared" ca="1" si="8"/>
        <v>-0.58844552816626194</v>
      </c>
    </row>
    <row r="125" spans="2:7">
      <c r="B125" t="s">
        <v>6763</v>
      </c>
      <c r="C125">
        <v>1.96</v>
      </c>
      <c r="D125">
        <f t="shared" si="7"/>
        <v>0.18072289156626509</v>
      </c>
      <c r="E125">
        <v>7.1038251366120159E-2</v>
      </c>
      <c r="F125" s="90">
        <v>117</v>
      </c>
      <c r="G125" s="170">
        <f t="shared" ca="1" si="8"/>
        <v>-0.1829923858824245</v>
      </c>
    </row>
    <row r="126" spans="2:7">
      <c r="B126" t="s">
        <v>7113</v>
      </c>
      <c r="C126">
        <v>1.66</v>
      </c>
      <c r="D126">
        <f t="shared" si="7"/>
        <v>-0.84084372003835084</v>
      </c>
      <c r="E126">
        <v>7.0967741935483789E-2</v>
      </c>
      <c r="F126" s="90">
        <v>118</v>
      </c>
      <c r="G126" s="170">
        <f t="shared" ca="1" si="8"/>
        <v>-0.16629866311995592</v>
      </c>
    </row>
    <row r="127" spans="2:7">
      <c r="B127" t="s">
        <v>3251</v>
      </c>
      <c r="C127">
        <v>10.43</v>
      </c>
      <c r="D127">
        <f t="shared" si="7"/>
        <v>-0.24747474747474746</v>
      </c>
      <c r="E127">
        <v>7.0841889117043075E-2</v>
      </c>
      <c r="F127" s="90">
        <v>119</v>
      </c>
      <c r="G127" s="170">
        <f t="shared" ca="1" si="8"/>
        <v>-0.88175263230886647</v>
      </c>
    </row>
    <row r="128" spans="2:7">
      <c r="B128" t="s">
        <v>5090</v>
      </c>
      <c r="C128">
        <v>13.86</v>
      </c>
      <c r="D128">
        <f t="shared" si="7"/>
        <v>4.6803278688524594</v>
      </c>
      <c r="E128">
        <v>7.0270270270270288E-2</v>
      </c>
      <c r="F128" s="90">
        <v>120</v>
      </c>
      <c r="G128" s="170">
        <f t="shared" ca="1" si="8"/>
        <v>0.38145522089419914</v>
      </c>
    </row>
    <row r="129" spans="2:7">
      <c r="B129" t="s">
        <v>7364</v>
      </c>
      <c r="C129">
        <v>2.44</v>
      </c>
      <c r="D129">
        <f t="shared" si="7"/>
        <v>0.59477124183006524</v>
      </c>
      <c r="E129">
        <v>7.0175438596491294E-2</v>
      </c>
      <c r="F129" s="90">
        <v>121</v>
      </c>
      <c r="G129" s="170">
        <f t="shared" ca="1" si="8"/>
        <v>0.2015355988495951</v>
      </c>
    </row>
    <row r="130" spans="2:7">
      <c r="B130" t="s">
        <v>6086</v>
      </c>
      <c r="C130">
        <v>1.53</v>
      </c>
      <c r="D130">
        <f t="shared" si="7"/>
        <v>-0.9</v>
      </c>
      <c r="E130">
        <v>6.9930069930069991E-2</v>
      </c>
      <c r="F130" s="90">
        <v>122</v>
      </c>
      <c r="G130" s="170">
        <f t="shared" ca="1" si="8"/>
        <v>-0.16775472802177629</v>
      </c>
    </row>
    <row r="131" spans="2:7">
      <c r="B131" t="s">
        <v>3718</v>
      </c>
      <c r="C131">
        <v>15.3</v>
      </c>
      <c r="D131">
        <f t="shared" si="7"/>
        <v>-0.1951604418726986</v>
      </c>
      <c r="E131">
        <v>6.9930069930069921E-2</v>
      </c>
      <c r="F131" s="90">
        <v>123</v>
      </c>
      <c r="G131" s="170">
        <f t="shared" ca="1" si="8"/>
        <v>-0.28610099872252864</v>
      </c>
    </row>
    <row r="132" spans="2:7">
      <c r="B132" t="s">
        <v>4723</v>
      </c>
      <c r="C132">
        <v>19.010000000000002</v>
      </c>
      <c r="D132">
        <f t="shared" si="7"/>
        <v>1.6329639889196681</v>
      </c>
      <c r="E132">
        <v>6.9780528981429488E-2</v>
      </c>
      <c r="F132" s="90">
        <v>124</v>
      </c>
      <c r="G132" s="170">
        <f t="shared" ca="1" si="8"/>
        <v>0.18976925176730242</v>
      </c>
    </row>
    <row r="133" spans="2:7">
      <c r="B133" t="s">
        <v>4413</v>
      </c>
      <c r="C133">
        <v>7.22</v>
      </c>
      <c r="D133">
        <f t="shared" si="7"/>
        <v>0.42406311637080857</v>
      </c>
      <c r="E133">
        <v>6.9629629629629597E-2</v>
      </c>
      <c r="F133" s="90">
        <v>125</v>
      </c>
      <c r="G133" s="170">
        <f t="shared" ca="1" si="8"/>
        <v>-0.13114252180350303</v>
      </c>
    </row>
    <row r="134" spans="2:7">
      <c r="B134" t="s">
        <v>5725</v>
      </c>
      <c r="C134">
        <v>5.07</v>
      </c>
      <c r="D134">
        <f t="shared" si="7"/>
        <v>-0.67707006369426748</v>
      </c>
      <c r="E134">
        <v>6.9620253164556972E-2</v>
      </c>
      <c r="F134" s="90">
        <v>126</v>
      </c>
      <c r="G134" s="170">
        <f t="shared" ca="1" si="8"/>
        <v>0.21564625816333868</v>
      </c>
    </row>
    <row r="135" spans="2:7">
      <c r="B135" t="s">
        <v>1753</v>
      </c>
      <c r="C135">
        <v>15.7</v>
      </c>
      <c r="D135">
        <f t="shared" si="7"/>
        <v>7.486486486486486</v>
      </c>
      <c r="E135">
        <v>6.9482288828337846E-2</v>
      </c>
      <c r="F135" s="90">
        <v>127</v>
      </c>
      <c r="G135" s="170">
        <f t="shared" ca="1" si="8"/>
        <v>0.33078285601100599</v>
      </c>
    </row>
    <row r="136" spans="2:7">
      <c r="B136" t="s">
        <v>6851</v>
      </c>
      <c r="C136">
        <v>1.85</v>
      </c>
      <c r="D136">
        <f t="shared" si="7"/>
        <v>-0.87525286581254214</v>
      </c>
      <c r="E136">
        <v>6.9364161849711045E-2</v>
      </c>
      <c r="F136" s="90">
        <v>128</v>
      </c>
      <c r="G136" s="170">
        <f t="shared" ca="1" si="8"/>
        <v>-0.56726831317530013</v>
      </c>
    </row>
    <row r="137" spans="2:7">
      <c r="B137" t="s">
        <v>1777</v>
      </c>
      <c r="C137">
        <v>14.83</v>
      </c>
      <c r="D137">
        <f t="shared" ref="D137:D200" si="9">(C137-C138)/C138</f>
        <v>0.12775665399239541</v>
      </c>
      <c r="E137">
        <v>6.9214131218457167E-2</v>
      </c>
      <c r="F137" s="90">
        <v>129</v>
      </c>
      <c r="G137" s="170">
        <f t="shared" ca="1" si="8"/>
        <v>0.7435126162186757</v>
      </c>
    </row>
    <row r="138" spans="2:7">
      <c r="B138" t="s">
        <v>3666</v>
      </c>
      <c r="C138">
        <v>13.15</v>
      </c>
      <c r="D138">
        <f t="shared" si="9"/>
        <v>6.06989247311828</v>
      </c>
      <c r="E138">
        <v>6.9105691056910543E-2</v>
      </c>
      <c r="F138" s="90">
        <v>130</v>
      </c>
      <c r="G138" s="170">
        <f t="shared" ca="1" si="8"/>
        <v>0.2953126903541955</v>
      </c>
    </row>
    <row r="139" spans="2:7">
      <c r="B139" t="s">
        <v>6808</v>
      </c>
      <c r="C139">
        <v>1.86</v>
      </c>
      <c r="D139">
        <f t="shared" si="9"/>
        <v>-0.89485585076314311</v>
      </c>
      <c r="E139">
        <v>6.8965517241379379E-2</v>
      </c>
      <c r="F139" s="90">
        <v>131</v>
      </c>
      <c r="G139" s="170">
        <f t="shared" ca="1" si="8"/>
        <v>0.13066183451195815</v>
      </c>
    </row>
    <row r="140" spans="2:7">
      <c r="B140" t="s">
        <v>3079</v>
      </c>
      <c r="C140">
        <v>17.690000000000001</v>
      </c>
      <c r="D140">
        <f t="shared" si="9"/>
        <v>6.1044176706827304</v>
      </c>
      <c r="E140">
        <v>6.8882175226586129E-2</v>
      </c>
      <c r="F140" s="90">
        <v>132</v>
      </c>
      <c r="G140" s="170">
        <f t="shared" ca="1" si="8"/>
        <v>-0.34757960437835039</v>
      </c>
    </row>
    <row r="141" spans="2:7">
      <c r="B141" t="s">
        <v>7483</v>
      </c>
      <c r="C141">
        <v>2.4900000000000002</v>
      </c>
      <c r="D141">
        <f t="shared" si="9"/>
        <v>-0.95954508529650684</v>
      </c>
      <c r="E141">
        <v>6.8669527896995763E-2</v>
      </c>
      <c r="F141" s="90">
        <v>133</v>
      </c>
      <c r="G141" s="170">
        <f t="shared" ca="1" si="8"/>
        <v>-0.30664549567879246</v>
      </c>
    </row>
    <row r="142" spans="2:7">
      <c r="B142" t="s">
        <v>1317</v>
      </c>
      <c r="C142">
        <v>61.55</v>
      </c>
      <c r="D142">
        <f t="shared" si="9"/>
        <v>38.455128205128197</v>
      </c>
      <c r="E142">
        <v>6.8576388888888812E-2</v>
      </c>
      <c r="F142" s="90">
        <v>134</v>
      </c>
      <c r="G142" s="170">
        <f t="shared" ca="1" si="8"/>
        <v>5.9867376635655625E-2</v>
      </c>
    </row>
    <row r="143" spans="2:7">
      <c r="B143" t="s">
        <v>6645</v>
      </c>
      <c r="C143">
        <v>1.56</v>
      </c>
      <c r="D143">
        <f t="shared" si="9"/>
        <v>-0.92200000000000004</v>
      </c>
      <c r="E143">
        <v>6.8493150684931572E-2</v>
      </c>
      <c r="F143" s="90">
        <v>135</v>
      </c>
      <c r="G143" s="170">
        <f t="shared" ca="1" si="8"/>
        <v>0.40382429809333092</v>
      </c>
    </row>
    <row r="144" spans="2:7">
      <c r="B144" t="s">
        <v>4707</v>
      </c>
      <c r="C144">
        <v>20</v>
      </c>
      <c r="D144">
        <f t="shared" si="9"/>
        <v>8.1324200913242013</v>
      </c>
      <c r="E144">
        <v>6.8376068376068438E-2</v>
      </c>
      <c r="F144" s="90">
        <v>136</v>
      </c>
      <c r="G144" s="170">
        <f t="shared" ca="1" si="8"/>
        <v>-0.55562925358500426</v>
      </c>
    </row>
    <row r="145" spans="2:7">
      <c r="B145" t="s">
        <v>7493</v>
      </c>
      <c r="C145">
        <v>2.19</v>
      </c>
      <c r="D145">
        <f t="shared" si="9"/>
        <v>-0.80856643356643365</v>
      </c>
      <c r="E145">
        <v>6.8292682926829329E-2</v>
      </c>
      <c r="F145" s="90">
        <v>137</v>
      </c>
      <c r="G145" s="170">
        <f t="shared" ca="1" si="8"/>
        <v>-0.14686496799674312</v>
      </c>
    </row>
    <row r="146" spans="2:7">
      <c r="B146" t="s">
        <v>2633</v>
      </c>
      <c r="C146">
        <v>11.44</v>
      </c>
      <c r="D146">
        <f t="shared" si="9"/>
        <v>-0.46492048643592143</v>
      </c>
      <c r="E146">
        <v>6.8160597572362147E-2</v>
      </c>
      <c r="F146" s="90">
        <v>138</v>
      </c>
      <c r="G146" s="170">
        <f t="shared" ca="1" si="8"/>
        <v>0.32789254880089397</v>
      </c>
    </row>
    <row r="147" spans="2:7">
      <c r="B147" t="s">
        <v>1875</v>
      </c>
      <c r="C147">
        <v>21.38</v>
      </c>
      <c r="D147">
        <f t="shared" si="9"/>
        <v>15.968253968253967</v>
      </c>
      <c r="E147">
        <v>6.7932067932067908E-2</v>
      </c>
      <c r="F147" s="90">
        <v>139</v>
      </c>
      <c r="G147" s="170">
        <f t="shared" ca="1" si="8"/>
        <v>0.32773497974295729</v>
      </c>
    </row>
    <row r="148" spans="2:7">
      <c r="B148" t="s">
        <v>6986</v>
      </c>
      <c r="C148">
        <v>1.26</v>
      </c>
      <c r="D148">
        <f t="shared" si="9"/>
        <v>-0.11267605633802812</v>
      </c>
      <c r="E148">
        <v>6.7796610169491595E-2</v>
      </c>
      <c r="F148" s="90">
        <v>140</v>
      </c>
      <c r="G148" s="170">
        <f t="shared" ca="1" si="8"/>
        <v>0.44313735668107002</v>
      </c>
    </row>
    <row r="149" spans="2:7">
      <c r="B149" t="s">
        <v>6314</v>
      </c>
      <c r="C149">
        <v>1.42</v>
      </c>
      <c r="D149">
        <f t="shared" si="9"/>
        <v>-0.92762487257900117</v>
      </c>
      <c r="E149">
        <v>6.7669172932330712E-2</v>
      </c>
      <c r="F149" s="90">
        <v>141</v>
      </c>
      <c r="G149" s="170">
        <f t="shared" ca="1" si="8"/>
        <v>-0.48833135779155795</v>
      </c>
    </row>
    <row r="150" spans="2:7">
      <c r="B150" t="s">
        <v>4521</v>
      </c>
      <c r="C150">
        <v>19.62</v>
      </c>
      <c r="D150">
        <f t="shared" si="9"/>
        <v>-9.5435684647302912E-2</v>
      </c>
      <c r="E150">
        <v>6.7464635473340695E-2</v>
      </c>
      <c r="F150" s="90">
        <v>142</v>
      </c>
      <c r="G150" s="170">
        <f t="shared" ca="1" si="8"/>
        <v>0.40684193549479408</v>
      </c>
    </row>
    <row r="151" spans="2:7">
      <c r="B151" t="s">
        <v>4629</v>
      </c>
      <c r="C151">
        <v>21.69</v>
      </c>
      <c r="D151">
        <f t="shared" si="9"/>
        <v>0.71056782334384871</v>
      </c>
      <c r="E151">
        <v>6.7421259842519732E-2</v>
      </c>
      <c r="F151" s="90">
        <v>143</v>
      </c>
      <c r="G151" s="170">
        <f t="shared" ca="1" si="8"/>
        <v>-0.63763515137472182</v>
      </c>
    </row>
    <row r="152" spans="2:7">
      <c r="B152" t="s">
        <v>1609</v>
      </c>
      <c r="C152">
        <v>12.68</v>
      </c>
      <c r="D152">
        <f t="shared" si="9"/>
        <v>0.31127197518097205</v>
      </c>
      <c r="E152">
        <v>6.7340067340067242E-2</v>
      </c>
      <c r="F152" s="90">
        <v>144</v>
      </c>
      <c r="G152" s="170">
        <f t="shared" ca="1" si="8"/>
        <v>-0.8091630919764603</v>
      </c>
    </row>
    <row r="153" spans="2:7">
      <c r="B153" t="s">
        <v>2690</v>
      </c>
      <c r="C153">
        <v>9.67</v>
      </c>
      <c r="D153">
        <f t="shared" si="9"/>
        <v>4.5257142857142858</v>
      </c>
      <c r="E153">
        <v>6.7328918322295733E-2</v>
      </c>
      <c r="F153" s="90">
        <v>145</v>
      </c>
      <c r="G153" s="170">
        <f t="shared" ca="1" si="8"/>
        <v>-3.8526744703980376E-2</v>
      </c>
    </row>
    <row r="154" spans="2:7">
      <c r="B154" t="s">
        <v>6397</v>
      </c>
      <c r="C154">
        <v>1.75</v>
      </c>
      <c r="D154">
        <f t="shared" si="9"/>
        <v>-0.85841423948220064</v>
      </c>
      <c r="E154">
        <v>6.7073170731707377E-2</v>
      </c>
      <c r="F154" s="90">
        <v>146</v>
      </c>
      <c r="G154" s="170">
        <f t="shared" ca="1" si="8"/>
        <v>-4.0964908137437195E-2</v>
      </c>
    </row>
    <row r="155" spans="2:7">
      <c r="B155" t="s">
        <v>5060</v>
      </c>
      <c r="C155">
        <v>12.36</v>
      </c>
      <c r="D155">
        <f t="shared" si="9"/>
        <v>-0.74425822470515213</v>
      </c>
      <c r="E155">
        <v>6.643658326143223E-2</v>
      </c>
      <c r="F155" s="90">
        <v>147</v>
      </c>
      <c r="G155" s="170">
        <f t="shared" ca="1" si="8"/>
        <v>0.36997791130460478</v>
      </c>
    </row>
    <row r="156" spans="2:7">
      <c r="B156" t="s">
        <v>1172</v>
      </c>
      <c r="C156">
        <v>48.33</v>
      </c>
      <c r="D156">
        <f t="shared" si="9"/>
        <v>2.2967257844474762</v>
      </c>
      <c r="E156">
        <v>6.6416593115622202E-2</v>
      </c>
      <c r="F156" s="90">
        <v>148</v>
      </c>
      <c r="G156" s="170">
        <f t="shared" ca="1" si="8"/>
        <v>-0.19919213823416385</v>
      </c>
    </row>
    <row r="157" spans="2:7">
      <c r="B157" t="s">
        <v>5066</v>
      </c>
      <c r="C157">
        <v>14.66</v>
      </c>
      <c r="D157">
        <f t="shared" si="9"/>
        <v>-0.28347996089931576</v>
      </c>
      <c r="E157">
        <v>6.6181818181818189E-2</v>
      </c>
      <c r="F157" s="90">
        <v>149</v>
      </c>
      <c r="G157" s="170">
        <f t="shared" ca="1" si="8"/>
        <v>-0.32655545298003064</v>
      </c>
    </row>
    <row r="158" spans="2:7">
      <c r="B158" t="s">
        <v>4642</v>
      </c>
      <c r="C158">
        <v>20.46</v>
      </c>
      <c r="D158">
        <f t="shared" si="9"/>
        <v>-0.60279557367501457</v>
      </c>
      <c r="E158">
        <v>6.618030224075036E-2</v>
      </c>
      <c r="F158" s="90">
        <v>150</v>
      </c>
      <c r="G158" s="170">
        <f t="shared" ca="1" si="8"/>
        <v>-0.36305575772091475</v>
      </c>
    </row>
    <row r="159" spans="2:7">
      <c r="B159" t="s">
        <v>1171</v>
      </c>
      <c r="C159">
        <v>51.51</v>
      </c>
      <c r="D159">
        <f t="shared" si="9"/>
        <v>30.796296296296294</v>
      </c>
      <c r="E159">
        <v>6.579764121663563E-2</v>
      </c>
      <c r="F159" s="90">
        <v>151</v>
      </c>
      <c r="G159" s="170">
        <f t="shared" ca="1" si="8"/>
        <v>-0.13871453157686761</v>
      </c>
    </row>
    <row r="160" spans="2:7">
      <c r="B160" t="s">
        <v>6641</v>
      </c>
      <c r="C160">
        <v>1.62</v>
      </c>
      <c r="D160">
        <f t="shared" si="9"/>
        <v>-0.89480519480519483</v>
      </c>
      <c r="E160">
        <v>6.5789473684210578E-2</v>
      </c>
      <c r="F160" s="90">
        <v>152</v>
      </c>
      <c r="G160" s="170">
        <f t="shared" ca="1" si="8"/>
        <v>-0.46110054398081024</v>
      </c>
    </row>
    <row r="161" spans="2:7">
      <c r="B161" t="s">
        <v>4057</v>
      </c>
      <c r="C161">
        <v>15.4</v>
      </c>
      <c r="D161">
        <f t="shared" si="9"/>
        <v>-0.48837209302325585</v>
      </c>
      <c r="E161">
        <v>6.5743944636678278E-2</v>
      </c>
      <c r="F161" s="90">
        <v>153</v>
      </c>
      <c r="G161" s="170">
        <f t="shared" ca="1" si="8"/>
        <v>0.35478236081915465</v>
      </c>
    </row>
    <row r="162" spans="2:7">
      <c r="B162" t="s">
        <v>1422</v>
      </c>
      <c r="C162">
        <v>30.1</v>
      </c>
      <c r="D162">
        <f t="shared" si="9"/>
        <v>19.476190476190478</v>
      </c>
      <c r="E162">
        <v>6.5486725663716869E-2</v>
      </c>
      <c r="F162" s="90">
        <v>154</v>
      </c>
      <c r="G162" s="170">
        <f t="shared" ca="1" si="8"/>
        <v>-0.48038232284123261</v>
      </c>
    </row>
    <row r="163" spans="2:7">
      <c r="B163" t="s">
        <v>6612</v>
      </c>
      <c r="C163">
        <v>1.47</v>
      </c>
      <c r="D163">
        <f t="shared" si="9"/>
        <v>-0.18333333333333338</v>
      </c>
      <c r="E163">
        <v>6.5217391304347894E-2</v>
      </c>
      <c r="F163" s="90">
        <v>155</v>
      </c>
      <c r="G163" s="170">
        <f t="shared" ca="1" si="8"/>
        <v>-0.5793997067139196</v>
      </c>
    </row>
    <row r="164" spans="2:7">
      <c r="B164" t="s">
        <v>6075</v>
      </c>
      <c r="C164">
        <v>1.8</v>
      </c>
      <c r="D164">
        <f t="shared" si="9"/>
        <v>-0.8571428571428571</v>
      </c>
      <c r="E164">
        <v>6.5088757396449759E-2</v>
      </c>
      <c r="F164" s="90">
        <v>156</v>
      </c>
      <c r="G164" s="170">
        <f t="shared" ca="1" si="8"/>
        <v>0.44242573311459066</v>
      </c>
    </row>
    <row r="165" spans="2:7">
      <c r="B165" t="s">
        <v>2621</v>
      </c>
      <c r="C165">
        <v>12.6</v>
      </c>
      <c r="D165">
        <f t="shared" si="9"/>
        <v>8.4337349397590397E-2</v>
      </c>
      <c r="E165">
        <v>6.5088757396449662E-2</v>
      </c>
      <c r="F165" s="90">
        <v>157</v>
      </c>
      <c r="G165" s="170">
        <f t="shared" ca="1" si="8"/>
        <v>-0.16538253750583484</v>
      </c>
    </row>
    <row r="166" spans="2:7">
      <c r="B166" t="s">
        <v>4286</v>
      </c>
      <c r="C166">
        <v>11.62</v>
      </c>
      <c r="D166">
        <f t="shared" si="9"/>
        <v>-0.1392592592592593</v>
      </c>
      <c r="E166">
        <v>6.507791017415207E-2</v>
      </c>
      <c r="F166" s="90">
        <v>158</v>
      </c>
      <c r="G166" s="170">
        <f t="shared" ca="1" si="8"/>
        <v>8.9600665474328392E-2</v>
      </c>
    </row>
    <row r="167" spans="2:7">
      <c r="B167" t="s">
        <v>4279</v>
      </c>
      <c r="C167">
        <v>13.5</v>
      </c>
      <c r="D167">
        <f t="shared" si="9"/>
        <v>-0.90815701748418265</v>
      </c>
      <c r="E167">
        <v>6.4668769716088356E-2</v>
      </c>
      <c r="F167" s="90">
        <v>159</v>
      </c>
      <c r="G167" s="170">
        <f t="shared" ref="G167:G230" ca="1" si="10">_xlfn.NORM.INV(RAND(),L$11,L$12)</f>
        <v>4.2863522401542217E-2</v>
      </c>
    </row>
    <row r="168" spans="2:7">
      <c r="B168" t="s">
        <v>675</v>
      </c>
      <c r="C168">
        <v>146.99</v>
      </c>
      <c r="D168">
        <f t="shared" si="9"/>
        <v>-0.11377064994573739</v>
      </c>
      <c r="E168">
        <v>6.4604910552618355E-2</v>
      </c>
      <c r="F168" s="90">
        <v>160</v>
      </c>
      <c r="G168" s="170">
        <f t="shared" ca="1" si="10"/>
        <v>9.875836238882657E-2</v>
      </c>
    </row>
    <row r="169" spans="2:7">
      <c r="B169" t="s">
        <v>614</v>
      </c>
      <c r="C169">
        <v>165.86</v>
      </c>
      <c r="D169">
        <f t="shared" si="9"/>
        <v>2.2187075490005825</v>
      </c>
      <c r="E169">
        <v>6.4501636608690141E-2</v>
      </c>
      <c r="F169" s="90">
        <v>161</v>
      </c>
      <c r="G169" s="170">
        <f t="shared" ca="1" si="10"/>
        <v>-0.93150019581290788</v>
      </c>
    </row>
    <row r="170" spans="2:7">
      <c r="B170" t="s">
        <v>1202</v>
      </c>
      <c r="C170">
        <v>51.53</v>
      </c>
      <c r="D170">
        <f t="shared" si="9"/>
        <v>1.8868347338935572</v>
      </c>
      <c r="E170">
        <v>6.444949390621782E-2</v>
      </c>
      <c r="F170" s="90">
        <v>162</v>
      </c>
      <c r="G170" s="170">
        <f t="shared" ca="1" si="10"/>
        <v>9.1566939942976946E-2</v>
      </c>
    </row>
    <row r="171" spans="2:7">
      <c r="B171" t="s">
        <v>4002</v>
      </c>
      <c r="C171">
        <v>17.850000000000001</v>
      </c>
      <c r="D171">
        <f t="shared" si="9"/>
        <v>6.1975806451612909</v>
      </c>
      <c r="E171">
        <v>6.4400715563506378E-2</v>
      </c>
      <c r="F171" s="90">
        <v>163</v>
      </c>
      <c r="G171" s="170">
        <f t="shared" ca="1" si="10"/>
        <v>0.26003475848029711</v>
      </c>
    </row>
    <row r="172" spans="2:7">
      <c r="B172" t="s">
        <v>7451</v>
      </c>
      <c r="C172">
        <v>2.48</v>
      </c>
      <c r="D172">
        <f t="shared" si="9"/>
        <v>-0.80790085205267237</v>
      </c>
      <c r="E172">
        <v>6.4377682403433431E-2</v>
      </c>
      <c r="F172" s="90">
        <v>164</v>
      </c>
      <c r="G172" s="170">
        <f t="shared" ca="1" si="10"/>
        <v>0.47441061381435196</v>
      </c>
    </row>
    <row r="173" spans="2:7">
      <c r="B173" t="s">
        <v>3155</v>
      </c>
      <c r="C173">
        <v>12.91</v>
      </c>
      <c r="D173">
        <f t="shared" si="9"/>
        <v>-0.17190506735086591</v>
      </c>
      <c r="E173">
        <v>6.4303380049464079E-2</v>
      </c>
      <c r="F173" s="90">
        <v>165</v>
      </c>
      <c r="G173" s="170">
        <f t="shared" ca="1" si="10"/>
        <v>0.31913963687726637</v>
      </c>
    </row>
    <row r="174" spans="2:7">
      <c r="B174" t="s">
        <v>1666</v>
      </c>
      <c r="C174">
        <v>15.59</v>
      </c>
      <c r="D174">
        <f t="shared" si="9"/>
        <v>8.3915662650602414</v>
      </c>
      <c r="E174">
        <v>6.4163822525597228E-2</v>
      </c>
      <c r="F174" s="90">
        <v>166</v>
      </c>
      <c r="G174" s="170">
        <f t="shared" ca="1" si="10"/>
        <v>0.26804923463453945</v>
      </c>
    </row>
    <row r="175" spans="2:7">
      <c r="B175" t="s">
        <v>6580</v>
      </c>
      <c r="C175">
        <v>1.66</v>
      </c>
      <c r="D175">
        <f t="shared" si="9"/>
        <v>-0.56770833333333326</v>
      </c>
      <c r="E175">
        <v>6.4102564102564014E-2</v>
      </c>
      <c r="F175" s="90">
        <v>167</v>
      </c>
      <c r="G175" s="170">
        <f t="shared" ca="1" si="10"/>
        <v>-0.38599910485790989</v>
      </c>
    </row>
    <row r="176" spans="2:7">
      <c r="B176" t="s">
        <v>5765</v>
      </c>
      <c r="C176">
        <v>3.84</v>
      </c>
      <c r="D176">
        <f t="shared" si="9"/>
        <v>-0.78268251273344658</v>
      </c>
      <c r="E176">
        <v>6.3711911357340723E-2</v>
      </c>
      <c r="F176" s="90">
        <v>168</v>
      </c>
      <c r="G176" s="170">
        <f t="shared" ca="1" si="10"/>
        <v>7.8467674853404154E-2</v>
      </c>
    </row>
    <row r="177" spans="2:7">
      <c r="B177" t="s">
        <v>4193</v>
      </c>
      <c r="C177">
        <v>17.670000000000002</v>
      </c>
      <c r="D177">
        <f t="shared" si="9"/>
        <v>-0.32324779777862878</v>
      </c>
      <c r="E177">
        <v>6.3176895306859243E-2</v>
      </c>
      <c r="F177" s="90">
        <v>169</v>
      </c>
      <c r="G177" s="170">
        <f t="shared" ca="1" si="10"/>
        <v>0.31016839394766432</v>
      </c>
    </row>
    <row r="178" spans="2:7">
      <c r="B178" t="s">
        <v>2161</v>
      </c>
      <c r="C178">
        <v>26.11</v>
      </c>
      <c r="D178">
        <f t="shared" si="9"/>
        <v>1.5825914935707222</v>
      </c>
      <c r="E178">
        <v>6.311074918566778E-2</v>
      </c>
      <c r="F178" s="90">
        <v>170</v>
      </c>
      <c r="G178" s="170">
        <f t="shared" ca="1" si="10"/>
        <v>0.61318558855254424</v>
      </c>
    </row>
    <row r="179" spans="2:7">
      <c r="B179" t="s">
        <v>4845</v>
      </c>
      <c r="C179">
        <v>10.11</v>
      </c>
      <c r="D179">
        <f t="shared" si="9"/>
        <v>-0.71617069062324534</v>
      </c>
      <c r="E179">
        <v>6.309148264984224E-2</v>
      </c>
      <c r="F179" s="90">
        <v>171</v>
      </c>
      <c r="G179" s="170">
        <f t="shared" ca="1" si="10"/>
        <v>4.8922112221093675E-2</v>
      </c>
    </row>
    <row r="180" spans="2:7">
      <c r="B180" t="s">
        <v>1397</v>
      </c>
      <c r="C180">
        <v>35.619999999999997</v>
      </c>
      <c r="D180">
        <f t="shared" si="9"/>
        <v>16.546798029556651</v>
      </c>
      <c r="E180">
        <v>6.2966278722769303E-2</v>
      </c>
      <c r="F180" s="90">
        <v>172</v>
      </c>
      <c r="G180" s="170">
        <f t="shared" ca="1" si="10"/>
        <v>0.14297584143157716</v>
      </c>
    </row>
    <row r="181" spans="2:7">
      <c r="B181" t="s">
        <v>7165</v>
      </c>
      <c r="C181">
        <v>2.0299999999999998</v>
      </c>
      <c r="D181">
        <f t="shared" si="9"/>
        <v>-0.87248743718592969</v>
      </c>
      <c r="E181">
        <v>6.2827225130889994E-2</v>
      </c>
      <c r="F181" s="90">
        <v>173</v>
      </c>
      <c r="G181" s="170">
        <f t="shared" ca="1" si="10"/>
        <v>-0.16976361181968633</v>
      </c>
    </row>
    <row r="182" spans="2:7">
      <c r="B182" t="s">
        <v>1562</v>
      </c>
      <c r="C182">
        <v>15.92</v>
      </c>
      <c r="D182">
        <f t="shared" si="9"/>
        <v>4.8745387453874542</v>
      </c>
      <c r="E182">
        <v>6.2750333778371123E-2</v>
      </c>
      <c r="F182" s="90">
        <v>174</v>
      </c>
      <c r="G182" s="170">
        <f t="shared" ca="1" si="10"/>
        <v>0.22581515959073917</v>
      </c>
    </row>
    <row r="183" spans="2:7">
      <c r="B183" t="s">
        <v>7358</v>
      </c>
      <c r="C183">
        <v>2.71</v>
      </c>
      <c r="D183">
        <f t="shared" si="9"/>
        <v>-0.7764026402640265</v>
      </c>
      <c r="E183">
        <v>6.2745098039215741E-2</v>
      </c>
      <c r="F183" s="90">
        <v>175</v>
      </c>
      <c r="G183" s="170">
        <f t="shared" ca="1" si="10"/>
        <v>-0.77854766979480627</v>
      </c>
    </row>
    <row r="184" spans="2:7">
      <c r="B184" t="s">
        <v>4304</v>
      </c>
      <c r="C184">
        <v>12.12</v>
      </c>
      <c r="D184">
        <f t="shared" si="9"/>
        <v>-0.42830188679245285</v>
      </c>
      <c r="E184">
        <v>6.2226117440841285E-2</v>
      </c>
      <c r="F184" s="90">
        <v>176</v>
      </c>
      <c r="G184" s="170">
        <f t="shared" ca="1" si="10"/>
        <v>-0.29487875433856714</v>
      </c>
    </row>
    <row r="185" spans="2:7">
      <c r="B185" t="s">
        <v>4536</v>
      </c>
      <c r="C185">
        <v>21.2</v>
      </c>
      <c r="D185">
        <f t="shared" si="9"/>
        <v>-1.7153453871117337E-2</v>
      </c>
      <c r="E185">
        <v>6.2124248496993904E-2</v>
      </c>
      <c r="F185" s="90">
        <v>177</v>
      </c>
      <c r="G185" s="170">
        <f t="shared" ca="1" si="10"/>
        <v>-2.2020894008986106E-2</v>
      </c>
    </row>
    <row r="186" spans="2:7">
      <c r="B186" t="s">
        <v>1489</v>
      </c>
      <c r="C186">
        <v>21.57</v>
      </c>
      <c r="D186">
        <f t="shared" si="9"/>
        <v>0.21043771043771042</v>
      </c>
      <c r="E186">
        <v>6.2038404726735677E-2</v>
      </c>
      <c r="F186" s="90">
        <v>178</v>
      </c>
      <c r="G186" s="170">
        <f t="shared" ca="1" si="10"/>
        <v>-0.63996130196981071</v>
      </c>
    </row>
    <row r="187" spans="2:7">
      <c r="B187" t="s">
        <v>4141</v>
      </c>
      <c r="C187">
        <v>17.82</v>
      </c>
      <c r="D187">
        <f t="shared" si="9"/>
        <v>-0.58139534883720934</v>
      </c>
      <c r="E187">
        <v>6.1978545887961804E-2</v>
      </c>
      <c r="F187" s="90">
        <v>179</v>
      </c>
      <c r="G187" s="170">
        <f t="shared" ca="1" si="10"/>
        <v>-0.3267279033403595</v>
      </c>
    </row>
    <row r="188" spans="2:7">
      <c r="B188" t="s">
        <v>1380</v>
      </c>
      <c r="C188">
        <v>42.57</v>
      </c>
      <c r="D188">
        <f t="shared" si="9"/>
        <v>5.046875</v>
      </c>
      <c r="E188">
        <v>6.1860813170366589E-2</v>
      </c>
      <c r="F188" s="90">
        <v>180</v>
      </c>
      <c r="G188" s="170">
        <f t="shared" ca="1" si="10"/>
        <v>-0.13642654718255506</v>
      </c>
    </row>
    <row r="189" spans="2:7">
      <c r="B189" t="s">
        <v>4453</v>
      </c>
      <c r="C189">
        <v>7.04</v>
      </c>
      <c r="D189">
        <f t="shared" si="9"/>
        <v>-0.35115207373271889</v>
      </c>
      <c r="E189">
        <v>6.1840120663650099E-2</v>
      </c>
      <c r="F189" s="90">
        <v>181</v>
      </c>
      <c r="G189" s="170">
        <f t="shared" ca="1" si="10"/>
        <v>-0.10532130792867073</v>
      </c>
    </row>
    <row r="190" spans="2:7">
      <c r="B190" t="s">
        <v>1647</v>
      </c>
      <c r="C190">
        <v>10.85</v>
      </c>
      <c r="D190">
        <f t="shared" si="9"/>
        <v>3.1891891891891895</v>
      </c>
      <c r="E190">
        <v>6.1643835616438256E-2</v>
      </c>
      <c r="F190" s="90">
        <v>182</v>
      </c>
      <c r="G190" s="170">
        <f t="shared" ca="1" si="10"/>
        <v>-0.87304418882043944</v>
      </c>
    </row>
    <row r="191" spans="2:7">
      <c r="B191" t="s">
        <v>7363</v>
      </c>
      <c r="C191">
        <v>2.59</v>
      </c>
      <c r="D191">
        <f t="shared" si="9"/>
        <v>-0.31842105263157894</v>
      </c>
      <c r="E191">
        <v>6.1475409836065538E-2</v>
      </c>
      <c r="F191" s="90">
        <v>183</v>
      </c>
      <c r="G191" s="170">
        <f t="shared" ca="1" si="10"/>
        <v>0.27498550630006235</v>
      </c>
    </row>
    <row r="192" spans="2:7">
      <c r="B192" t="s">
        <v>5759</v>
      </c>
      <c r="C192">
        <v>3.8</v>
      </c>
      <c r="D192">
        <f t="shared" si="9"/>
        <v>-0.65703971119133575</v>
      </c>
      <c r="E192">
        <v>6.1452513966480375E-2</v>
      </c>
      <c r="F192" s="90">
        <v>184</v>
      </c>
      <c r="G192" s="170">
        <f t="shared" ca="1" si="10"/>
        <v>-0.10857738820166016</v>
      </c>
    </row>
    <row r="193" spans="2:7">
      <c r="B193" t="s">
        <v>4891</v>
      </c>
      <c r="C193">
        <v>11.08</v>
      </c>
      <c r="D193">
        <f t="shared" si="9"/>
        <v>3</v>
      </c>
      <c r="E193">
        <v>6.1302681992337224E-2</v>
      </c>
      <c r="F193" s="90">
        <v>185</v>
      </c>
      <c r="G193" s="170">
        <f t="shared" ca="1" si="10"/>
        <v>-0.95030201453909502</v>
      </c>
    </row>
    <row r="194" spans="2:7">
      <c r="B194" t="s">
        <v>7678</v>
      </c>
      <c r="C194">
        <v>2.77</v>
      </c>
      <c r="D194">
        <f t="shared" si="9"/>
        <v>-0.75807860262008731</v>
      </c>
      <c r="E194">
        <v>6.1302681992337224E-2</v>
      </c>
      <c r="F194" s="90">
        <v>186</v>
      </c>
      <c r="G194" s="170">
        <f t="shared" ca="1" si="10"/>
        <v>-0.7955975543929289</v>
      </c>
    </row>
    <row r="195" spans="2:7">
      <c r="B195" t="s">
        <v>3674</v>
      </c>
      <c r="C195">
        <v>11.45</v>
      </c>
      <c r="D195">
        <f t="shared" si="9"/>
        <v>2.8813559322033897</v>
      </c>
      <c r="E195">
        <v>6.1167747914735886E-2</v>
      </c>
      <c r="F195" s="90">
        <v>187</v>
      </c>
      <c r="G195" s="170">
        <f t="shared" ca="1" si="10"/>
        <v>-0.53333943890968627</v>
      </c>
    </row>
    <row r="196" spans="2:7">
      <c r="B196" t="s">
        <v>7648</v>
      </c>
      <c r="C196">
        <v>2.95</v>
      </c>
      <c r="D196">
        <f t="shared" si="9"/>
        <v>-0.76113360323886625</v>
      </c>
      <c r="E196">
        <v>6.1151079136690788E-2</v>
      </c>
      <c r="F196" s="90">
        <v>188</v>
      </c>
      <c r="G196" s="170">
        <f t="shared" ca="1" si="10"/>
        <v>0.18152785383987913</v>
      </c>
    </row>
    <row r="197" spans="2:7">
      <c r="B197" t="s">
        <v>4295</v>
      </c>
      <c r="C197">
        <v>12.35</v>
      </c>
      <c r="D197">
        <f t="shared" si="9"/>
        <v>4.4405286343612334</v>
      </c>
      <c r="E197">
        <v>6.0996563573883077E-2</v>
      </c>
      <c r="F197" s="90">
        <v>189</v>
      </c>
      <c r="G197" s="170">
        <f t="shared" ca="1" si="10"/>
        <v>-0.17208347541648747</v>
      </c>
    </row>
    <row r="198" spans="2:7">
      <c r="B198" t="s">
        <v>7697</v>
      </c>
      <c r="C198">
        <v>2.27</v>
      </c>
      <c r="D198">
        <f t="shared" si="9"/>
        <v>0.29714285714285715</v>
      </c>
      <c r="E198">
        <v>6.0747663551401813E-2</v>
      </c>
      <c r="F198" s="90">
        <v>190</v>
      </c>
      <c r="G198" s="170">
        <f t="shared" ca="1" si="10"/>
        <v>0.13163564500674008</v>
      </c>
    </row>
    <row r="199" spans="2:7">
      <c r="B199" t="s">
        <v>6395</v>
      </c>
      <c r="C199">
        <v>1.75</v>
      </c>
      <c r="D199">
        <f t="shared" si="9"/>
        <v>-0.16666666666666671</v>
      </c>
      <c r="E199">
        <v>6.0606060606060663E-2</v>
      </c>
      <c r="F199" s="90">
        <v>191</v>
      </c>
      <c r="G199" s="170">
        <f t="shared" ca="1" si="10"/>
        <v>-0.24554064432398598</v>
      </c>
    </row>
    <row r="200" spans="2:7">
      <c r="B200" t="s">
        <v>6801</v>
      </c>
      <c r="C200">
        <v>2.1</v>
      </c>
      <c r="D200">
        <f t="shared" si="9"/>
        <v>-0.58661417322834641</v>
      </c>
      <c r="E200">
        <v>6.0606060606060663E-2</v>
      </c>
      <c r="F200" s="90">
        <v>192</v>
      </c>
      <c r="G200" s="170">
        <f t="shared" ca="1" si="10"/>
        <v>0.55276012352557058</v>
      </c>
    </row>
    <row r="201" spans="2:7">
      <c r="B201" t="s">
        <v>4377</v>
      </c>
      <c r="C201">
        <v>5.08</v>
      </c>
      <c r="D201">
        <f t="shared" ref="D201:D264" si="11">(C201-C202)/C202</f>
        <v>-0.53985507246376807</v>
      </c>
      <c r="E201">
        <v>6.0542797494780802E-2</v>
      </c>
      <c r="F201" s="90">
        <v>193</v>
      </c>
      <c r="G201" s="170">
        <f t="shared" ca="1" si="10"/>
        <v>6.5363153014363198E-2</v>
      </c>
    </row>
    <row r="202" spans="2:7">
      <c r="B202" t="s">
        <v>3232</v>
      </c>
      <c r="C202">
        <v>11.04</v>
      </c>
      <c r="D202">
        <f t="shared" si="11"/>
        <v>0.36802973977695153</v>
      </c>
      <c r="E202">
        <v>6.0518731988472525E-2</v>
      </c>
      <c r="F202" s="90">
        <v>194</v>
      </c>
      <c r="G202" s="170">
        <f t="shared" ca="1" si="10"/>
        <v>8.9741240440401313E-2</v>
      </c>
    </row>
    <row r="203" spans="2:7">
      <c r="B203" t="s">
        <v>2767</v>
      </c>
      <c r="C203">
        <v>8.07</v>
      </c>
      <c r="D203">
        <f t="shared" si="11"/>
        <v>-0.24720149253731344</v>
      </c>
      <c r="E203">
        <v>6.0446780551905381E-2</v>
      </c>
      <c r="F203" s="90">
        <v>195</v>
      </c>
      <c r="G203" s="170">
        <f t="shared" ca="1" si="10"/>
        <v>-0.86318053482277579</v>
      </c>
    </row>
    <row r="204" spans="2:7">
      <c r="B204" t="s">
        <v>4844</v>
      </c>
      <c r="C204">
        <v>10.72</v>
      </c>
      <c r="D204">
        <f t="shared" si="11"/>
        <v>-0.66129541864139019</v>
      </c>
      <c r="E204">
        <v>6.0336300692383903E-2</v>
      </c>
      <c r="F204" s="90">
        <v>196</v>
      </c>
      <c r="G204" s="170">
        <f t="shared" ca="1" si="10"/>
        <v>-0.3717250117976047</v>
      </c>
    </row>
    <row r="205" spans="2:7">
      <c r="B205" t="s">
        <v>1400</v>
      </c>
      <c r="C205">
        <v>31.65</v>
      </c>
      <c r="D205">
        <f t="shared" si="11"/>
        <v>2.9911727616645649</v>
      </c>
      <c r="E205">
        <v>6.0301507537688342E-2</v>
      </c>
      <c r="F205" s="90">
        <v>197</v>
      </c>
      <c r="G205" s="170">
        <f t="shared" ca="1" si="10"/>
        <v>-0.25991283689933969</v>
      </c>
    </row>
    <row r="206" spans="2:7">
      <c r="B206" t="s">
        <v>2751</v>
      </c>
      <c r="C206">
        <v>7.93</v>
      </c>
      <c r="D206">
        <f t="shared" si="11"/>
        <v>-0.57296715131933229</v>
      </c>
      <c r="E206">
        <v>6.0160427807486531E-2</v>
      </c>
      <c r="F206" s="90">
        <v>198</v>
      </c>
      <c r="G206" s="170">
        <f t="shared" ca="1" si="10"/>
        <v>0.55537453740274756</v>
      </c>
    </row>
    <row r="207" spans="2:7">
      <c r="B207" t="s">
        <v>4133</v>
      </c>
      <c r="C207">
        <v>18.57</v>
      </c>
      <c r="D207">
        <f t="shared" si="11"/>
        <v>0.29497907949790797</v>
      </c>
      <c r="E207">
        <v>5.9931506849315114E-2</v>
      </c>
      <c r="F207" s="90">
        <v>199</v>
      </c>
      <c r="G207" s="170">
        <f t="shared" ca="1" si="10"/>
        <v>0.10524426359196296</v>
      </c>
    </row>
    <row r="208" spans="2:7">
      <c r="B208" t="s">
        <v>4265</v>
      </c>
      <c r="C208">
        <v>14.34</v>
      </c>
      <c r="D208">
        <f t="shared" si="11"/>
        <v>5.131964809384159E-2</v>
      </c>
      <c r="E208">
        <v>5.9866962305986739E-2</v>
      </c>
      <c r="F208" s="90">
        <v>200</v>
      </c>
      <c r="G208" s="170">
        <f t="shared" ca="1" si="10"/>
        <v>-0.33150742528586363</v>
      </c>
    </row>
    <row r="209" spans="2:7">
      <c r="B209" t="s">
        <v>1605</v>
      </c>
      <c r="C209">
        <v>13.64</v>
      </c>
      <c r="D209">
        <f t="shared" si="11"/>
        <v>2.4884910485933505</v>
      </c>
      <c r="E209">
        <v>5.9829059829059936E-2</v>
      </c>
      <c r="F209" s="90">
        <v>201</v>
      </c>
      <c r="G209" s="170">
        <f t="shared" ca="1" si="10"/>
        <v>0.22822061285454967</v>
      </c>
    </row>
    <row r="210" spans="2:7">
      <c r="B210" t="s">
        <v>5744</v>
      </c>
      <c r="C210">
        <v>3.91</v>
      </c>
      <c r="D210">
        <f t="shared" si="11"/>
        <v>1.196629213483146</v>
      </c>
      <c r="E210">
        <v>5.9620596205962113E-2</v>
      </c>
      <c r="F210" s="90">
        <v>202</v>
      </c>
      <c r="G210" s="170">
        <f t="shared" ca="1" si="10"/>
        <v>-0.20966399066253008</v>
      </c>
    </row>
    <row r="211" spans="2:7">
      <c r="B211" t="s">
        <v>6576</v>
      </c>
      <c r="C211">
        <v>1.78</v>
      </c>
      <c r="D211">
        <f t="shared" si="11"/>
        <v>-0.23275862068965511</v>
      </c>
      <c r="E211">
        <v>5.9523809523809576E-2</v>
      </c>
      <c r="F211" s="90">
        <v>203</v>
      </c>
      <c r="G211" s="170">
        <f t="shared" ca="1" si="10"/>
        <v>-0.54297776817408272</v>
      </c>
    </row>
    <row r="212" spans="2:7">
      <c r="B212" t="s">
        <v>6705</v>
      </c>
      <c r="C212">
        <v>2.3199999999999998</v>
      </c>
      <c r="D212">
        <f t="shared" si="11"/>
        <v>-0.84726793943383805</v>
      </c>
      <c r="E212">
        <v>5.9360730593607261E-2</v>
      </c>
      <c r="F212" s="90">
        <v>204</v>
      </c>
      <c r="G212" s="170">
        <f t="shared" ca="1" si="10"/>
        <v>0.34677050018326039</v>
      </c>
    </row>
    <row r="213" spans="2:7">
      <c r="B213" t="s">
        <v>3093</v>
      </c>
      <c r="C213">
        <v>15.19</v>
      </c>
      <c r="D213">
        <f t="shared" si="11"/>
        <v>7.3498233215547645E-2</v>
      </c>
      <c r="E213">
        <v>5.9274755927475567E-2</v>
      </c>
      <c r="F213" s="90">
        <v>205</v>
      </c>
      <c r="G213" s="170">
        <f t="shared" ca="1" si="10"/>
        <v>-7.2498519579122483E-2</v>
      </c>
    </row>
    <row r="214" spans="2:7">
      <c r="B214" t="s">
        <v>3757</v>
      </c>
      <c r="C214">
        <v>14.15</v>
      </c>
      <c r="D214">
        <f t="shared" si="11"/>
        <v>0.11242138364779872</v>
      </c>
      <c r="E214">
        <v>5.9131736526946178E-2</v>
      </c>
      <c r="F214" s="90">
        <v>206</v>
      </c>
      <c r="G214" s="170">
        <f t="shared" ca="1" si="10"/>
        <v>9.4063155214663297E-2</v>
      </c>
    </row>
    <row r="215" spans="2:7">
      <c r="B215" t="s">
        <v>5054</v>
      </c>
      <c r="C215">
        <v>12.72</v>
      </c>
      <c r="D215">
        <f t="shared" si="11"/>
        <v>3.7286245353159857</v>
      </c>
      <c r="E215">
        <v>5.9117402164862685E-2</v>
      </c>
      <c r="F215" s="90">
        <v>207</v>
      </c>
      <c r="G215" s="170">
        <f t="shared" ca="1" si="10"/>
        <v>0.17632750728404287</v>
      </c>
    </row>
    <row r="216" spans="2:7">
      <c r="B216" t="s">
        <v>7726</v>
      </c>
      <c r="C216">
        <v>2.69</v>
      </c>
      <c r="D216">
        <f t="shared" si="11"/>
        <v>0.49444444444444435</v>
      </c>
      <c r="E216">
        <v>5.9055118110236185E-2</v>
      </c>
      <c r="F216" s="90">
        <v>208</v>
      </c>
      <c r="G216" s="170">
        <f t="shared" ca="1" si="10"/>
        <v>-0.22027577873244036</v>
      </c>
    </row>
    <row r="217" spans="2:7">
      <c r="B217" t="s">
        <v>6815</v>
      </c>
      <c r="C217">
        <v>1.8</v>
      </c>
      <c r="D217">
        <f t="shared" si="11"/>
        <v>-0.6162046908315566</v>
      </c>
      <c r="E217">
        <v>5.8823529411764761E-2</v>
      </c>
      <c r="F217" s="90">
        <v>209</v>
      </c>
      <c r="G217" s="170">
        <f t="shared" ca="1" si="10"/>
        <v>0.27861893171334584</v>
      </c>
    </row>
    <row r="218" spans="2:7">
      <c r="B218" t="s">
        <v>5556</v>
      </c>
      <c r="C218">
        <v>4.6900000000000004</v>
      </c>
      <c r="D218">
        <f t="shared" si="11"/>
        <v>-0.95554923703914318</v>
      </c>
      <c r="E218">
        <v>5.8690744920993382E-2</v>
      </c>
      <c r="F218" s="90">
        <v>210</v>
      </c>
      <c r="G218" s="170">
        <f t="shared" ca="1" si="10"/>
        <v>-9.9080069573382529E-2</v>
      </c>
    </row>
    <row r="219" spans="2:7">
      <c r="B219" t="s">
        <v>966</v>
      </c>
      <c r="C219">
        <v>105.51</v>
      </c>
      <c r="D219">
        <f t="shared" si="11"/>
        <v>-6.7932862190812696E-2</v>
      </c>
      <c r="E219">
        <v>5.8593358081669544E-2</v>
      </c>
      <c r="F219" s="90">
        <v>211</v>
      </c>
      <c r="G219" s="170">
        <f t="shared" ca="1" si="10"/>
        <v>-0.10644943625360209</v>
      </c>
    </row>
    <row r="220" spans="2:7">
      <c r="B220" t="s">
        <v>962</v>
      </c>
      <c r="C220">
        <v>113.2</v>
      </c>
      <c r="D220">
        <f t="shared" si="11"/>
        <v>4.6346441015430564</v>
      </c>
      <c r="E220">
        <v>5.8537497662240555E-2</v>
      </c>
      <c r="F220" s="90">
        <v>212</v>
      </c>
      <c r="G220" s="170">
        <f t="shared" ca="1" si="10"/>
        <v>1.4913068277231932E-2</v>
      </c>
    </row>
    <row r="221" spans="2:7">
      <c r="B221" t="s">
        <v>1856</v>
      </c>
      <c r="C221">
        <v>20.09</v>
      </c>
      <c r="D221">
        <f t="shared" si="11"/>
        <v>-0.23466666666666666</v>
      </c>
      <c r="E221">
        <v>5.8482613277133791E-2</v>
      </c>
      <c r="F221" s="90">
        <v>213</v>
      </c>
      <c r="G221" s="170">
        <f t="shared" ca="1" si="10"/>
        <v>-0.64112546947031757</v>
      </c>
    </row>
    <row r="222" spans="2:7">
      <c r="B222" t="s">
        <v>1438</v>
      </c>
      <c r="C222">
        <v>26.25</v>
      </c>
      <c r="D222">
        <f t="shared" si="11"/>
        <v>0.40524625267665954</v>
      </c>
      <c r="E222">
        <v>5.846774193548384E-2</v>
      </c>
      <c r="F222" s="90">
        <v>214</v>
      </c>
      <c r="G222" s="170">
        <f t="shared" ca="1" si="10"/>
        <v>-4.0732339641830775E-2</v>
      </c>
    </row>
    <row r="223" spans="2:7">
      <c r="B223" t="s">
        <v>4717</v>
      </c>
      <c r="C223">
        <v>18.68</v>
      </c>
      <c r="D223">
        <f t="shared" si="11"/>
        <v>0.56056808688387627</v>
      </c>
      <c r="E223">
        <v>5.8356940509915085E-2</v>
      </c>
      <c r="F223" s="90">
        <v>215</v>
      </c>
      <c r="G223" s="170">
        <f t="shared" ca="1" si="10"/>
        <v>-0.54300918208871707</v>
      </c>
    </row>
    <row r="224" spans="2:7">
      <c r="B224" t="s">
        <v>5020</v>
      </c>
      <c r="C224">
        <v>11.97</v>
      </c>
      <c r="D224">
        <f t="shared" si="11"/>
        <v>0.77333333333333343</v>
      </c>
      <c r="E224">
        <v>5.8355437665782502E-2</v>
      </c>
      <c r="F224" s="90">
        <v>216</v>
      </c>
      <c r="G224" s="170">
        <f t="shared" ca="1" si="10"/>
        <v>-0.441855339739741</v>
      </c>
    </row>
    <row r="225" spans="2:7">
      <c r="B225" t="s">
        <v>4414</v>
      </c>
      <c r="C225">
        <v>6.75</v>
      </c>
      <c r="D225">
        <f t="shared" si="11"/>
        <v>3.6232876712328768</v>
      </c>
      <c r="E225">
        <v>5.7993730407523529E-2</v>
      </c>
      <c r="F225" s="90">
        <v>217</v>
      </c>
      <c r="G225" s="170">
        <f t="shared" ca="1" si="10"/>
        <v>0.19716865454573509</v>
      </c>
    </row>
    <row r="226" spans="2:7">
      <c r="B226" t="s">
        <v>6646</v>
      </c>
      <c r="C226">
        <v>1.46</v>
      </c>
      <c r="D226">
        <f t="shared" si="11"/>
        <v>-0.90914747977597998</v>
      </c>
      <c r="E226">
        <v>5.7971014492753679E-2</v>
      </c>
      <c r="F226" s="90">
        <v>218</v>
      </c>
      <c r="G226" s="170">
        <f t="shared" ca="1" si="10"/>
        <v>-0.37289870474773706</v>
      </c>
    </row>
    <row r="227" spans="2:7">
      <c r="B227" t="s">
        <v>5077</v>
      </c>
      <c r="C227">
        <v>16.07</v>
      </c>
      <c r="D227">
        <f t="shared" si="11"/>
        <v>4.2153047989623889E-2</v>
      </c>
      <c r="E227">
        <v>5.7932850559578725E-2</v>
      </c>
      <c r="F227" s="90">
        <v>219</v>
      </c>
      <c r="G227" s="170">
        <f t="shared" ca="1" si="10"/>
        <v>3.1464987252718672E-2</v>
      </c>
    </row>
    <row r="228" spans="2:7">
      <c r="B228" t="s">
        <v>5084</v>
      </c>
      <c r="C228">
        <v>15.42</v>
      </c>
      <c r="D228">
        <f t="shared" si="11"/>
        <v>5.4249999999999998</v>
      </c>
      <c r="E228">
        <v>5.7613168724279823E-2</v>
      </c>
      <c r="F228" s="90">
        <v>220</v>
      </c>
      <c r="G228" s="170">
        <f t="shared" ca="1" si="10"/>
        <v>0.15793972629275752</v>
      </c>
    </row>
    <row r="229" spans="2:7">
      <c r="B229" t="s">
        <v>7373</v>
      </c>
      <c r="C229">
        <v>2.4</v>
      </c>
      <c r="D229">
        <f t="shared" si="11"/>
        <v>1.1621621621621618</v>
      </c>
      <c r="E229">
        <v>5.7268722466960305E-2</v>
      </c>
      <c r="F229" s="90">
        <v>221</v>
      </c>
      <c r="G229" s="170">
        <f t="shared" ca="1" si="10"/>
        <v>5.4429966608437005E-2</v>
      </c>
    </row>
    <row r="230" spans="2:7">
      <c r="B230" t="s">
        <v>6994</v>
      </c>
      <c r="C230">
        <v>1.1100000000000001</v>
      </c>
      <c r="D230">
        <f t="shared" si="11"/>
        <v>-0.93753517163759148</v>
      </c>
      <c r="E230">
        <v>5.714285714285719E-2</v>
      </c>
      <c r="F230" s="90">
        <v>222</v>
      </c>
      <c r="G230" s="170">
        <f t="shared" ca="1" si="10"/>
        <v>0.67058393343895317</v>
      </c>
    </row>
    <row r="231" spans="2:7">
      <c r="B231" t="s">
        <v>4724</v>
      </c>
      <c r="C231">
        <v>17.77</v>
      </c>
      <c r="D231">
        <f t="shared" si="11"/>
        <v>-0.4042909822326517</v>
      </c>
      <c r="E231">
        <v>5.71088637715646E-2</v>
      </c>
      <c r="F231" s="90">
        <v>223</v>
      </c>
      <c r="G231" s="170">
        <f t="shared" ref="G231:G294" ca="1" si="12">_xlfn.NORM.INV(RAND(),L$11,L$12)</f>
        <v>0.29552869644627322</v>
      </c>
    </row>
    <row r="232" spans="2:7">
      <c r="B232" t="s">
        <v>1454</v>
      </c>
      <c r="C232">
        <v>29.83</v>
      </c>
      <c r="D232">
        <f t="shared" si="11"/>
        <v>0.42183031458531922</v>
      </c>
      <c r="E232">
        <v>5.7051736357193461E-2</v>
      </c>
      <c r="F232" s="90">
        <v>224</v>
      </c>
      <c r="G232" s="170">
        <f t="shared" ca="1" si="12"/>
        <v>0.13870013794329106</v>
      </c>
    </row>
    <row r="233" spans="2:7">
      <c r="B233" t="s">
        <v>1892</v>
      </c>
      <c r="C233">
        <v>20.98</v>
      </c>
      <c r="D233">
        <f t="shared" si="11"/>
        <v>15.138461538461538</v>
      </c>
      <c r="E233">
        <v>5.6926952141057884E-2</v>
      </c>
      <c r="F233" s="90">
        <v>225</v>
      </c>
      <c r="G233" s="170">
        <f t="shared" ca="1" si="12"/>
        <v>-0.31308806127918115</v>
      </c>
    </row>
    <row r="234" spans="2:7">
      <c r="B234" t="s">
        <v>7084</v>
      </c>
      <c r="C234">
        <v>1.3</v>
      </c>
      <c r="D234">
        <f t="shared" si="11"/>
        <v>-0.85442329227323632</v>
      </c>
      <c r="E234">
        <v>5.691056910569111E-2</v>
      </c>
      <c r="F234" s="90">
        <v>226</v>
      </c>
      <c r="G234" s="170">
        <f t="shared" ca="1" si="12"/>
        <v>-0.77458590754057166</v>
      </c>
    </row>
    <row r="235" spans="2:7">
      <c r="B235" t="s">
        <v>4467</v>
      </c>
      <c r="C235">
        <v>8.93</v>
      </c>
      <c r="D235">
        <f t="shared" si="11"/>
        <v>-0.72163341645885282</v>
      </c>
      <c r="E235">
        <v>5.6804733727810704E-2</v>
      </c>
      <c r="F235" s="90">
        <v>227</v>
      </c>
      <c r="G235" s="170">
        <f t="shared" ca="1" si="12"/>
        <v>-5.9736903774959757E-2</v>
      </c>
    </row>
    <row r="236" spans="2:7">
      <c r="B236" t="s">
        <v>1416</v>
      </c>
      <c r="C236">
        <v>32.08</v>
      </c>
      <c r="D236">
        <f t="shared" si="11"/>
        <v>27.642857142857139</v>
      </c>
      <c r="E236">
        <v>5.6653491436100094E-2</v>
      </c>
      <c r="F236" s="90">
        <v>228</v>
      </c>
      <c r="G236" s="170">
        <f t="shared" ca="1" si="12"/>
        <v>-8.3143950245994011E-2</v>
      </c>
    </row>
    <row r="237" spans="2:7">
      <c r="B237" t="s">
        <v>6226</v>
      </c>
      <c r="C237">
        <v>1.1200000000000001</v>
      </c>
      <c r="D237">
        <f t="shared" si="11"/>
        <v>-0.88477366255144041</v>
      </c>
      <c r="E237">
        <v>5.660377358490571E-2</v>
      </c>
      <c r="F237" s="90">
        <v>229</v>
      </c>
      <c r="G237" s="170">
        <f t="shared" ca="1" si="12"/>
        <v>-0.29545705394246935</v>
      </c>
    </row>
    <row r="238" spans="2:7">
      <c r="B238" t="s">
        <v>3263</v>
      </c>
      <c r="C238">
        <v>9.7200000000000006</v>
      </c>
      <c r="D238">
        <f t="shared" si="11"/>
        <v>-0.93376039253100729</v>
      </c>
      <c r="E238">
        <v>5.6521739130434935E-2</v>
      </c>
      <c r="F238" s="90">
        <v>230</v>
      </c>
      <c r="G238" s="170">
        <f t="shared" ca="1" si="12"/>
        <v>0.7162379630783654</v>
      </c>
    </row>
    <row r="239" spans="2:7">
      <c r="B239" t="s">
        <v>665</v>
      </c>
      <c r="C239">
        <v>146.74</v>
      </c>
      <c r="D239">
        <f t="shared" si="11"/>
        <v>25.110320284697508</v>
      </c>
      <c r="E239">
        <v>5.6443484521238325E-2</v>
      </c>
      <c r="F239" s="90">
        <v>231</v>
      </c>
      <c r="G239" s="170">
        <f t="shared" ca="1" si="12"/>
        <v>0.44668761803776436</v>
      </c>
    </row>
    <row r="240" spans="2:7">
      <c r="B240" t="s">
        <v>5710</v>
      </c>
      <c r="C240">
        <v>5.62</v>
      </c>
      <c r="D240">
        <f t="shared" si="11"/>
        <v>-0.25066666666666665</v>
      </c>
      <c r="E240">
        <v>5.6390977443608985E-2</v>
      </c>
      <c r="F240" s="90">
        <v>232</v>
      </c>
      <c r="G240" s="170">
        <f t="shared" ca="1" si="12"/>
        <v>-0.11016820341794634</v>
      </c>
    </row>
    <row r="241" spans="2:7">
      <c r="B241" t="s">
        <v>2753</v>
      </c>
      <c r="C241">
        <v>7.5</v>
      </c>
      <c r="D241">
        <f t="shared" si="11"/>
        <v>-0.86215769160080868</v>
      </c>
      <c r="E241">
        <v>5.6338028169014134E-2</v>
      </c>
      <c r="F241" s="90">
        <v>233</v>
      </c>
      <c r="G241" s="170">
        <f t="shared" ca="1" si="12"/>
        <v>-0.11538956563137107</v>
      </c>
    </row>
    <row r="242" spans="2:7">
      <c r="B242" t="s">
        <v>1170</v>
      </c>
      <c r="C242">
        <v>54.41</v>
      </c>
      <c r="D242">
        <f t="shared" si="11"/>
        <v>3.5078707539353764</v>
      </c>
      <c r="E242">
        <v>5.6299747621820981E-2</v>
      </c>
      <c r="F242" s="90">
        <v>234</v>
      </c>
      <c r="G242" s="170">
        <f t="shared" ca="1" si="12"/>
        <v>-0.35941359040340926</v>
      </c>
    </row>
    <row r="243" spans="2:7">
      <c r="B243" t="s">
        <v>3504</v>
      </c>
      <c r="C243">
        <v>12.07</v>
      </c>
      <c r="D243">
        <f t="shared" si="11"/>
        <v>0.9983443708609272</v>
      </c>
      <c r="E243">
        <v>5.5993000874890689E-2</v>
      </c>
      <c r="F243" s="90">
        <v>235</v>
      </c>
      <c r="G243" s="170">
        <f t="shared" ca="1" si="12"/>
        <v>4.8831720749894586E-2</v>
      </c>
    </row>
    <row r="244" spans="2:7">
      <c r="B244" t="s">
        <v>4360</v>
      </c>
      <c r="C244">
        <v>6.04</v>
      </c>
      <c r="D244">
        <f t="shared" si="11"/>
        <v>1.6607929515418502</v>
      </c>
      <c r="E244">
        <v>5.5944055944056E-2</v>
      </c>
      <c r="F244" s="90">
        <v>236</v>
      </c>
      <c r="G244" s="170">
        <f t="shared" ca="1" si="12"/>
        <v>-2.2111971994359037E-2</v>
      </c>
    </row>
    <row r="245" spans="2:7">
      <c r="B245" t="s">
        <v>7413</v>
      </c>
      <c r="C245">
        <v>2.27</v>
      </c>
      <c r="D245">
        <f t="shared" si="11"/>
        <v>0.49342105263157893</v>
      </c>
      <c r="E245">
        <v>5.5813953488372148E-2</v>
      </c>
      <c r="F245" s="90">
        <v>237</v>
      </c>
      <c r="G245" s="170">
        <f t="shared" ca="1" si="12"/>
        <v>-5.2323181069441865E-2</v>
      </c>
    </row>
    <row r="246" spans="2:7">
      <c r="B246" t="s">
        <v>6628</v>
      </c>
      <c r="C246">
        <v>1.52</v>
      </c>
      <c r="D246">
        <f t="shared" si="11"/>
        <v>0</v>
      </c>
      <c r="E246">
        <v>5.5555555555555608E-2</v>
      </c>
      <c r="F246" s="90">
        <v>238</v>
      </c>
      <c r="G246" s="170">
        <f t="shared" ca="1" si="12"/>
        <v>-0.32876550250257636</v>
      </c>
    </row>
    <row r="247" spans="2:7">
      <c r="B247" t="s">
        <v>6971</v>
      </c>
      <c r="C247">
        <v>1.52</v>
      </c>
      <c r="D247">
        <f t="shared" si="11"/>
        <v>0.33333333333333348</v>
      </c>
      <c r="E247">
        <v>5.5555555555555608E-2</v>
      </c>
      <c r="F247" s="90">
        <v>239</v>
      </c>
      <c r="G247" s="170">
        <f t="shared" ca="1" si="12"/>
        <v>-7.9474696379221339E-3</v>
      </c>
    </row>
    <row r="248" spans="2:7">
      <c r="B248" t="s">
        <v>6274</v>
      </c>
      <c r="C248">
        <v>1.1399999999999999</v>
      </c>
      <c r="D248">
        <f t="shared" si="11"/>
        <v>0</v>
      </c>
      <c r="E248">
        <v>5.5555555555555393E-2</v>
      </c>
      <c r="F248" s="90">
        <v>240</v>
      </c>
      <c r="G248" s="170">
        <f t="shared" ca="1" si="12"/>
        <v>0.2057972494366456</v>
      </c>
    </row>
    <row r="249" spans="2:7">
      <c r="B249" t="s">
        <v>6885</v>
      </c>
      <c r="C249">
        <v>1.1399999999999999</v>
      </c>
      <c r="D249">
        <f t="shared" si="11"/>
        <v>-0.93821138211382116</v>
      </c>
      <c r="E249">
        <v>5.5555555555555393E-2</v>
      </c>
      <c r="F249" s="90">
        <v>241</v>
      </c>
      <c r="G249" s="170">
        <f t="shared" ca="1" si="12"/>
        <v>0.33979699310279454</v>
      </c>
    </row>
    <row r="250" spans="2:7">
      <c r="B250" t="s">
        <v>2348</v>
      </c>
      <c r="C250">
        <v>18.45</v>
      </c>
      <c r="D250">
        <f t="shared" si="11"/>
        <v>0.53749999999999998</v>
      </c>
      <c r="E250">
        <v>5.5491990846681855E-2</v>
      </c>
      <c r="F250" s="90">
        <v>242</v>
      </c>
      <c r="G250" s="170">
        <f t="shared" ca="1" si="12"/>
        <v>-0.5021570700722352</v>
      </c>
    </row>
    <row r="251" spans="2:7">
      <c r="B251" t="s">
        <v>1629</v>
      </c>
      <c r="C251">
        <v>12</v>
      </c>
      <c r="D251">
        <f t="shared" si="11"/>
        <v>9.9908340971585685E-2</v>
      </c>
      <c r="E251">
        <v>5.5408970976253372E-2</v>
      </c>
      <c r="F251" s="90">
        <v>243</v>
      </c>
      <c r="G251" s="170">
        <f t="shared" ca="1" si="12"/>
        <v>-0.24257469295409811</v>
      </c>
    </row>
    <row r="252" spans="2:7">
      <c r="B252" t="s">
        <v>4287</v>
      </c>
      <c r="C252">
        <v>10.91</v>
      </c>
      <c r="D252">
        <f t="shared" si="11"/>
        <v>-5.4592720970537183E-2</v>
      </c>
      <c r="E252">
        <v>5.5125725338491326E-2</v>
      </c>
      <c r="F252" s="90">
        <v>244</v>
      </c>
      <c r="G252" s="170">
        <f t="shared" ca="1" si="12"/>
        <v>-0.46197715764115044</v>
      </c>
    </row>
    <row r="253" spans="2:7">
      <c r="B253" t="s">
        <v>1651</v>
      </c>
      <c r="C253">
        <v>11.54</v>
      </c>
      <c r="D253">
        <f t="shared" si="11"/>
        <v>1.6049661399548532</v>
      </c>
      <c r="E253">
        <v>5.4844606946983517E-2</v>
      </c>
      <c r="F253" s="90">
        <v>245</v>
      </c>
      <c r="G253" s="170">
        <f t="shared" ca="1" si="12"/>
        <v>0.33931218584271172</v>
      </c>
    </row>
    <row r="254" spans="2:7">
      <c r="B254" t="s">
        <v>5549</v>
      </c>
      <c r="C254">
        <v>4.43</v>
      </c>
      <c r="D254">
        <f t="shared" si="11"/>
        <v>2.2814814814814812</v>
      </c>
      <c r="E254">
        <v>5.4761904761904651E-2</v>
      </c>
      <c r="F254" s="90">
        <v>246</v>
      </c>
      <c r="G254" s="170">
        <f t="shared" ca="1" si="12"/>
        <v>-0.15979862901063505</v>
      </c>
    </row>
    <row r="255" spans="2:7">
      <c r="B255" t="s">
        <v>6501</v>
      </c>
      <c r="C255">
        <v>1.35</v>
      </c>
      <c r="D255">
        <f t="shared" si="11"/>
        <v>0.16379310344827602</v>
      </c>
      <c r="E255">
        <v>5.4687500000000049E-2</v>
      </c>
      <c r="F255" s="90">
        <v>247</v>
      </c>
      <c r="G255" s="170">
        <f t="shared" ca="1" si="12"/>
        <v>-8.2200917136211041E-2</v>
      </c>
    </row>
    <row r="256" spans="2:7">
      <c r="B256" t="s">
        <v>6191</v>
      </c>
      <c r="C256">
        <v>1.1599999999999999</v>
      </c>
      <c r="D256">
        <f t="shared" si="11"/>
        <v>-0.45794392523364491</v>
      </c>
      <c r="E256">
        <v>5.454545454545439E-2</v>
      </c>
      <c r="F256" s="90">
        <v>248</v>
      </c>
      <c r="G256" s="170">
        <f t="shared" ca="1" si="12"/>
        <v>0.93281132514292575</v>
      </c>
    </row>
    <row r="257" spans="2:7">
      <c r="B257" t="s">
        <v>6407</v>
      </c>
      <c r="C257">
        <v>2.14</v>
      </c>
      <c r="D257">
        <f t="shared" si="11"/>
        <v>9.743589743589752E-2</v>
      </c>
      <c r="E257">
        <v>5.4187192118226764E-2</v>
      </c>
      <c r="F257" s="90">
        <v>249</v>
      </c>
      <c r="G257" s="170">
        <f t="shared" ca="1" si="12"/>
        <v>0.1626879994185258</v>
      </c>
    </row>
    <row r="258" spans="2:7">
      <c r="B258" t="s">
        <v>7123</v>
      </c>
      <c r="C258">
        <v>1.95</v>
      </c>
      <c r="D258">
        <f t="shared" si="11"/>
        <v>-0.86325385694249657</v>
      </c>
      <c r="E258">
        <v>5.4054054054053981E-2</v>
      </c>
      <c r="F258" s="90">
        <v>250</v>
      </c>
      <c r="G258" s="170">
        <f t="shared" ca="1" si="12"/>
        <v>0.31198126928051145</v>
      </c>
    </row>
    <row r="259" spans="2:7">
      <c r="B259" t="s">
        <v>5087</v>
      </c>
      <c r="C259">
        <v>14.26</v>
      </c>
      <c r="D259">
        <f t="shared" si="11"/>
        <v>7.1022727272727275</v>
      </c>
      <c r="E259">
        <v>5.3954175905395453E-2</v>
      </c>
      <c r="F259" s="90">
        <v>251</v>
      </c>
      <c r="G259" s="170">
        <f t="shared" ca="1" si="12"/>
        <v>-4.8217961234029591E-2</v>
      </c>
    </row>
    <row r="260" spans="2:7">
      <c r="B260" t="s">
        <v>6818</v>
      </c>
      <c r="C260">
        <v>1.76</v>
      </c>
      <c r="D260">
        <f t="shared" si="11"/>
        <v>-0.89175891758917591</v>
      </c>
      <c r="E260">
        <v>5.3892215568862326E-2</v>
      </c>
      <c r="F260" s="90">
        <v>252</v>
      </c>
      <c r="G260" s="170">
        <f t="shared" ca="1" si="12"/>
        <v>4.8865130447338992E-2</v>
      </c>
    </row>
    <row r="261" spans="2:7">
      <c r="B261" t="s">
        <v>1511</v>
      </c>
      <c r="C261">
        <v>16.260000000000002</v>
      </c>
      <c r="D261">
        <f t="shared" si="11"/>
        <v>0.20177383592017756</v>
      </c>
      <c r="E261">
        <v>5.3791315618924293E-2</v>
      </c>
      <c r="F261" s="90">
        <v>253</v>
      </c>
      <c r="G261" s="170">
        <f t="shared" ca="1" si="12"/>
        <v>-0.37450021284597945</v>
      </c>
    </row>
    <row r="262" spans="2:7">
      <c r="B262" t="s">
        <v>4816</v>
      </c>
      <c r="C262">
        <v>13.53</v>
      </c>
      <c r="D262">
        <f t="shared" si="11"/>
        <v>0.16839378238341962</v>
      </c>
      <c r="E262">
        <v>5.373831775700931E-2</v>
      </c>
      <c r="F262" s="90">
        <v>254</v>
      </c>
      <c r="G262" s="170">
        <f t="shared" ca="1" si="12"/>
        <v>-0.50493844637408458</v>
      </c>
    </row>
    <row r="263" spans="2:7">
      <c r="B263" t="s">
        <v>4835</v>
      </c>
      <c r="C263">
        <v>11.58</v>
      </c>
      <c r="D263">
        <f t="shared" si="11"/>
        <v>-7.8758949880668269E-2</v>
      </c>
      <c r="E263">
        <v>5.3685168334849848E-2</v>
      </c>
      <c r="F263" s="90">
        <v>255</v>
      </c>
      <c r="G263" s="170">
        <f t="shared" ca="1" si="12"/>
        <v>1.3602725083983939E-2</v>
      </c>
    </row>
    <row r="264" spans="2:7">
      <c r="B264" t="s">
        <v>4282</v>
      </c>
      <c r="C264">
        <v>12.57</v>
      </c>
      <c r="D264">
        <f t="shared" si="11"/>
        <v>-0.31423895253682482</v>
      </c>
      <c r="E264">
        <v>5.3646269907795523E-2</v>
      </c>
      <c r="F264" s="90">
        <v>256</v>
      </c>
      <c r="G264" s="170">
        <f t="shared" ca="1" si="12"/>
        <v>0.60692350914202653</v>
      </c>
    </row>
    <row r="265" spans="2:7">
      <c r="B265" t="s">
        <v>1931</v>
      </c>
      <c r="C265">
        <v>18.329999999999998</v>
      </c>
      <c r="D265">
        <f t="shared" ref="D265:D328" si="13">(C265-C266)/C266</f>
        <v>4.3849658314350774E-2</v>
      </c>
      <c r="E265">
        <v>5.3448275862068954E-2</v>
      </c>
      <c r="F265" s="90">
        <v>257</v>
      </c>
      <c r="G265" s="170">
        <f t="shared" ca="1" si="12"/>
        <v>0.5810424979053983</v>
      </c>
    </row>
    <row r="266" spans="2:7">
      <c r="B266" t="s">
        <v>1497</v>
      </c>
      <c r="C266">
        <v>17.559999999999999</v>
      </c>
      <c r="D266">
        <f t="shared" si="13"/>
        <v>8.8651685393258415</v>
      </c>
      <c r="E266">
        <v>5.3389322135572702E-2</v>
      </c>
      <c r="F266" s="90">
        <v>258</v>
      </c>
      <c r="G266" s="170">
        <f t="shared" ca="1" si="12"/>
        <v>0.35976583561558334</v>
      </c>
    </row>
    <row r="267" spans="2:7">
      <c r="B267" t="s">
        <v>6429</v>
      </c>
      <c r="C267">
        <v>1.78</v>
      </c>
      <c r="D267">
        <f t="shared" si="13"/>
        <v>-0.84219858156028371</v>
      </c>
      <c r="E267">
        <v>5.3254437869822535E-2</v>
      </c>
      <c r="F267" s="90">
        <v>259</v>
      </c>
      <c r="G267" s="170">
        <f t="shared" ca="1" si="12"/>
        <v>0.62581277755184195</v>
      </c>
    </row>
    <row r="268" spans="2:7">
      <c r="B268" t="s">
        <v>4918</v>
      </c>
      <c r="C268">
        <v>11.28</v>
      </c>
      <c r="D268">
        <f t="shared" si="13"/>
        <v>-5.2896725440806112E-2</v>
      </c>
      <c r="E268">
        <v>5.3221288515406022E-2</v>
      </c>
      <c r="F268" s="90">
        <v>260</v>
      </c>
      <c r="G268" s="170">
        <f t="shared" ca="1" si="12"/>
        <v>-0.13162342723385764</v>
      </c>
    </row>
    <row r="269" spans="2:7">
      <c r="B269" t="s">
        <v>4319</v>
      </c>
      <c r="C269">
        <v>11.91</v>
      </c>
      <c r="D269">
        <f t="shared" si="13"/>
        <v>-0.16713286713286715</v>
      </c>
      <c r="E269">
        <v>5.3050397877984053E-2</v>
      </c>
      <c r="F269" s="90">
        <v>261</v>
      </c>
      <c r="G269" s="170">
        <f t="shared" ca="1" si="12"/>
        <v>-8.0811671718224412E-2</v>
      </c>
    </row>
    <row r="270" spans="2:7">
      <c r="B270" t="s">
        <v>4211</v>
      </c>
      <c r="C270">
        <v>14.3</v>
      </c>
      <c r="D270">
        <f t="shared" si="13"/>
        <v>0.94557823129251717</v>
      </c>
      <c r="E270">
        <v>5.3019145802651005E-2</v>
      </c>
      <c r="F270" s="90">
        <v>262</v>
      </c>
      <c r="G270" s="170">
        <f t="shared" ca="1" si="12"/>
        <v>0.63536115166193308</v>
      </c>
    </row>
    <row r="271" spans="2:7">
      <c r="B271" t="s">
        <v>3278</v>
      </c>
      <c r="C271">
        <v>7.35</v>
      </c>
      <c r="D271">
        <f t="shared" si="13"/>
        <v>3.6226415094339619</v>
      </c>
      <c r="E271">
        <v>5.3008595988538569E-2</v>
      </c>
      <c r="F271" s="90">
        <v>263</v>
      </c>
      <c r="G271" s="170">
        <f t="shared" ca="1" si="12"/>
        <v>-0.22729480038227484</v>
      </c>
    </row>
    <row r="272" spans="2:7">
      <c r="B272" t="s">
        <v>6375</v>
      </c>
      <c r="C272">
        <v>1.59</v>
      </c>
      <c r="D272">
        <f t="shared" si="13"/>
        <v>-0.96418112187429594</v>
      </c>
      <c r="E272">
        <v>5.2980132450331174E-2</v>
      </c>
      <c r="F272" s="90">
        <v>264</v>
      </c>
      <c r="G272" s="170">
        <f t="shared" ca="1" si="12"/>
        <v>0.88501723579947189</v>
      </c>
    </row>
    <row r="273" spans="2:7">
      <c r="B273" t="s">
        <v>1113</v>
      </c>
      <c r="C273">
        <v>44.39</v>
      </c>
      <c r="D273">
        <f t="shared" si="13"/>
        <v>7.5694980694980698</v>
      </c>
      <c r="E273">
        <v>5.2893738140417555E-2</v>
      </c>
      <c r="F273" s="90">
        <v>265</v>
      </c>
      <c r="G273" s="170">
        <f t="shared" ca="1" si="12"/>
        <v>-0.55298158023655064</v>
      </c>
    </row>
    <row r="274" spans="2:7">
      <c r="B274" t="s">
        <v>5712</v>
      </c>
      <c r="C274">
        <v>5.18</v>
      </c>
      <c r="D274">
        <f t="shared" si="13"/>
        <v>-0.5530629853321829</v>
      </c>
      <c r="E274">
        <v>5.2845528455284507E-2</v>
      </c>
      <c r="F274" s="90">
        <v>266</v>
      </c>
      <c r="G274" s="170">
        <f t="shared" ca="1" si="12"/>
        <v>-0.22222215403847101</v>
      </c>
    </row>
    <row r="275" spans="2:7">
      <c r="B275" t="s">
        <v>2628</v>
      </c>
      <c r="C275">
        <v>11.59</v>
      </c>
      <c r="D275">
        <f t="shared" si="13"/>
        <v>8.658333333333335</v>
      </c>
      <c r="E275">
        <v>5.2679382379654867E-2</v>
      </c>
      <c r="F275" s="90">
        <v>267</v>
      </c>
      <c r="G275" s="170">
        <f t="shared" ca="1" si="12"/>
        <v>-7.7389436335177225E-2</v>
      </c>
    </row>
    <row r="276" spans="2:7">
      <c r="B276" t="s">
        <v>6884</v>
      </c>
      <c r="C276">
        <v>1.2</v>
      </c>
      <c r="D276">
        <f t="shared" si="13"/>
        <v>0.19999999999999996</v>
      </c>
      <c r="E276">
        <v>5.2631578947368474E-2</v>
      </c>
      <c r="F276" s="90">
        <v>268</v>
      </c>
      <c r="G276" s="170">
        <f t="shared" ca="1" si="12"/>
        <v>-0.10790003700641353</v>
      </c>
    </row>
    <row r="277" spans="2:7">
      <c r="B277" t="s">
        <v>6887</v>
      </c>
      <c r="C277">
        <v>1</v>
      </c>
      <c r="D277">
        <f t="shared" si="13"/>
        <v>-0.92236024844720499</v>
      </c>
      <c r="E277">
        <v>5.2631578947368474E-2</v>
      </c>
      <c r="F277" s="90">
        <v>269</v>
      </c>
      <c r="G277" s="170">
        <f t="shared" ca="1" si="12"/>
        <v>0.19466850042121658</v>
      </c>
    </row>
    <row r="278" spans="2:7">
      <c r="B278" t="s">
        <v>4312</v>
      </c>
      <c r="C278">
        <v>12.88</v>
      </c>
      <c r="D278">
        <f t="shared" si="13"/>
        <v>7</v>
      </c>
      <c r="E278">
        <v>5.2287581699346448E-2</v>
      </c>
      <c r="F278" s="90">
        <v>270</v>
      </c>
      <c r="G278" s="170">
        <f t="shared" ca="1" si="12"/>
        <v>-0.13768339887416392</v>
      </c>
    </row>
    <row r="279" spans="2:7">
      <c r="B279" t="s">
        <v>6603</v>
      </c>
      <c r="C279">
        <v>1.61</v>
      </c>
      <c r="D279">
        <f t="shared" si="13"/>
        <v>-0.89745222929936308</v>
      </c>
      <c r="E279">
        <v>5.2287581699346448E-2</v>
      </c>
      <c r="F279" s="90">
        <v>271</v>
      </c>
      <c r="G279" s="170">
        <f t="shared" ca="1" si="12"/>
        <v>0.96458179826307056</v>
      </c>
    </row>
    <row r="280" spans="2:7">
      <c r="B280" t="s">
        <v>5080</v>
      </c>
      <c r="C280">
        <v>15.7</v>
      </c>
      <c r="D280">
        <f t="shared" si="13"/>
        <v>0.29644921552436004</v>
      </c>
      <c r="E280">
        <v>5.2278820375335079E-2</v>
      </c>
      <c r="F280" s="90">
        <v>272</v>
      </c>
      <c r="G280" s="170">
        <f t="shared" ca="1" si="12"/>
        <v>0.20309729815950678</v>
      </c>
    </row>
    <row r="281" spans="2:7">
      <c r="B281" t="s">
        <v>4926</v>
      </c>
      <c r="C281">
        <v>12.11</v>
      </c>
      <c r="D281">
        <f t="shared" si="13"/>
        <v>0.93450479233226835</v>
      </c>
      <c r="E281">
        <v>5.2128583840138978E-2</v>
      </c>
      <c r="F281" s="90">
        <v>273</v>
      </c>
      <c r="G281" s="170">
        <f t="shared" ca="1" si="12"/>
        <v>-0.45697206908080451</v>
      </c>
    </row>
    <row r="282" spans="2:7">
      <c r="B282" t="s">
        <v>4407</v>
      </c>
      <c r="C282">
        <v>6.26</v>
      </c>
      <c r="D282">
        <f t="shared" si="13"/>
        <v>0.1856060606060605</v>
      </c>
      <c r="E282">
        <v>5.2100840336134387E-2</v>
      </c>
      <c r="F282" s="90">
        <v>274</v>
      </c>
      <c r="G282" s="170">
        <f t="shared" ca="1" si="12"/>
        <v>-0.60196323171520905</v>
      </c>
    </row>
    <row r="283" spans="2:7">
      <c r="B283" t="s">
        <v>4393</v>
      </c>
      <c r="C283">
        <v>5.28</v>
      </c>
      <c r="D283">
        <f t="shared" si="13"/>
        <v>-0.39588100686498856</v>
      </c>
      <c r="E283">
        <v>5.1792828685259105E-2</v>
      </c>
      <c r="F283" s="90">
        <v>275</v>
      </c>
      <c r="G283" s="170">
        <f t="shared" ca="1" si="12"/>
        <v>-4.7535259993941426E-2</v>
      </c>
    </row>
    <row r="284" spans="2:7">
      <c r="B284" t="s">
        <v>2677</v>
      </c>
      <c r="C284">
        <v>8.74</v>
      </c>
      <c r="D284">
        <f t="shared" si="13"/>
        <v>6.1639344262295088</v>
      </c>
      <c r="E284">
        <v>5.1744885679903693E-2</v>
      </c>
      <c r="F284" s="90">
        <v>276</v>
      </c>
      <c r="G284" s="170">
        <f t="shared" ca="1" si="12"/>
        <v>0.38476097425460093</v>
      </c>
    </row>
    <row r="285" spans="2:7">
      <c r="B285" t="s">
        <v>6662</v>
      </c>
      <c r="C285">
        <v>1.22</v>
      </c>
      <c r="D285">
        <f t="shared" si="13"/>
        <v>-0.33333333333333337</v>
      </c>
      <c r="E285">
        <v>5.1724137931034531E-2</v>
      </c>
      <c r="F285" s="90">
        <v>277</v>
      </c>
      <c r="G285" s="170">
        <f t="shared" ca="1" si="12"/>
        <v>-0.19696374634012737</v>
      </c>
    </row>
    <row r="286" spans="2:7">
      <c r="B286" t="s">
        <v>6778</v>
      </c>
      <c r="C286">
        <v>1.83</v>
      </c>
      <c r="D286">
        <f t="shared" si="13"/>
        <v>0.50000000000000011</v>
      </c>
      <c r="E286">
        <v>5.1724137931034531E-2</v>
      </c>
      <c r="F286" s="90">
        <v>278</v>
      </c>
      <c r="G286" s="170">
        <f t="shared" ca="1" si="12"/>
        <v>-0.46693878807132627</v>
      </c>
    </row>
    <row r="287" spans="2:7">
      <c r="B287" t="s">
        <v>6882</v>
      </c>
      <c r="C287">
        <v>1.22</v>
      </c>
      <c r="D287">
        <f t="shared" si="13"/>
        <v>-0.9450945094509452</v>
      </c>
      <c r="E287">
        <v>5.1724137931034531E-2</v>
      </c>
      <c r="F287" s="90">
        <v>279</v>
      </c>
      <c r="G287" s="170">
        <f t="shared" ca="1" si="12"/>
        <v>-6.3649901129890954E-2</v>
      </c>
    </row>
    <row r="288" spans="2:7">
      <c r="B288" t="s">
        <v>4637</v>
      </c>
      <c r="C288">
        <v>22.22</v>
      </c>
      <c r="D288">
        <f t="shared" si="13"/>
        <v>0.75513428120063175</v>
      </c>
      <c r="E288">
        <v>5.1585423568386177E-2</v>
      </c>
      <c r="F288" s="90">
        <v>280</v>
      </c>
      <c r="G288" s="170">
        <f t="shared" ca="1" si="12"/>
        <v>3.016002805478938E-2</v>
      </c>
    </row>
    <row r="289" spans="2:7">
      <c r="B289" t="s">
        <v>2864</v>
      </c>
      <c r="C289">
        <v>12.66</v>
      </c>
      <c r="D289">
        <f t="shared" si="13"/>
        <v>4.6266666666666669</v>
      </c>
      <c r="E289">
        <v>5.1495016611295769E-2</v>
      </c>
      <c r="F289" s="90">
        <v>281</v>
      </c>
      <c r="G289" s="170">
        <f t="shared" ca="1" si="12"/>
        <v>-0.18203138467460661</v>
      </c>
    </row>
    <row r="290" spans="2:7">
      <c r="B290" t="s">
        <v>7568</v>
      </c>
      <c r="C290">
        <v>2.25</v>
      </c>
      <c r="D290">
        <f t="shared" si="13"/>
        <v>-0.90388722768047847</v>
      </c>
      <c r="E290">
        <v>5.1401869158878441E-2</v>
      </c>
      <c r="F290" s="90">
        <v>282</v>
      </c>
      <c r="G290" s="170">
        <f t="shared" ca="1" si="12"/>
        <v>-0.32282395956964099</v>
      </c>
    </row>
    <row r="291" spans="2:7">
      <c r="B291" t="s">
        <v>4627</v>
      </c>
      <c r="C291">
        <v>23.41</v>
      </c>
      <c r="D291">
        <f t="shared" si="13"/>
        <v>0.22501308215593935</v>
      </c>
      <c r="E291">
        <v>5.1189941625505192E-2</v>
      </c>
      <c r="F291" s="90">
        <v>283</v>
      </c>
      <c r="G291" s="170">
        <f t="shared" ca="1" si="12"/>
        <v>-0.31708031569209238</v>
      </c>
    </row>
    <row r="292" spans="2:7">
      <c r="B292" t="s">
        <v>1684</v>
      </c>
      <c r="C292">
        <v>19.11</v>
      </c>
      <c r="D292">
        <f t="shared" si="13"/>
        <v>0.27145708582834333</v>
      </c>
      <c r="E292">
        <v>5.1155115511551143E-2</v>
      </c>
      <c r="F292" s="90">
        <v>284</v>
      </c>
      <c r="G292" s="170">
        <f t="shared" ca="1" si="12"/>
        <v>9.434876135863221E-2</v>
      </c>
    </row>
    <row r="293" spans="2:7">
      <c r="B293" t="s">
        <v>3647</v>
      </c>
      <c r="C293">
        <v>15.03</v>
      </c>
      <c r="D293">
        <f t="shared" si="13"/>
        <v>0.65711135611907379</v>
      </c>
      <c r="E293">
        <v>5.104895104895095E-2</v>
      </c>
      <c r="F293" s="90">
        <v>285</v>
      </c>
      <c r="G293" s="170">
        <f t="shared" ca="1" si="12"/>
        <v>-0.12215871801072856</v>
      </c>
    </row>
    <row r="294" spans="2:7">
      <c r="B294" t="s">
        <v>2702</v>
      </c>
      <c r="C294">
        <v>9.07</v>
      </c>
      <c r="D294">
        <f t="shared" si="13"/>
        <v>0.69216417910447758</v>
      </c>
      <c r="E294">
        <v>5.0984936268829599E-2</v>
      </c>
      <c r="F294" s="90">
        <v>286</v>
      </c>
      <c r="G294" s="170">
        <f t="shared" ca="1" si="12"/>
        <v>-0.1936880687953263</v>
      </c>
    </row>
    <row r="295" spans="2:7">
      <c r="B295" t="s">
        <v>5722</v>
      </c>
      <c r="C295">
        <v>5.36</v>
      </c>
      <c r="D295">
        <f t="shared" si="13"/>
        <v>1.3612334801762116</v>
      </c>
      <c r="E295">
        <v>5.0980392156862883E-2</v>
      </c>
      <c r="F295" s="90">
        <v>287</v>
      </c>
      <c r="G295" s="170">
        <f t="shared" ref="G295:G358" ca="1" si="14">_xlfn.NORM.INV(RAND(),L$11,L$12)</f>
        <v>9.0342500788789401E-2</v>
      </c>
    </row>
    <row r="296" spans="2:7">
      <c r="B296" t="s">
        <v>7288</v>
      </c>
      <c r="C296">
        <v>2.27</v>
      </c>
      <c r="D296">
        <f t="shared" si="13"/>
        <v>-8.467741935483869E-2</v>
      </c>
      <c r="E296">
        <v>5.0925925925925868E-2</v>
      </c>
      <c r="F296" s="90">
        <v>288</v>
      </c>
      <c r="G296" s="170">
        <f t="shared" ca="1" si="14"/>
        <v>0.46400272947293553</v>
      </c>
    </row>
    <row r="297" spans="2:7">
      <c r="B297" t="s">
        <v>5801</v>
      </c>
      <c r="C297">
        <v>2.48</v>
      </c>
      <c r="D297">
        <f t="shared" si="13"/>
        <v>-0.80952380952380953</v>
      </c>
      <c r="E297">
        <v>5.0847457627118689E-2</v>
      </c>
      <c r="F297" s="90">
        <v>289</v>
      </c>
      <c r="G297" s="170">
        <f t="shared" ca="1" si="14"/>
        <v>-0.33824036936793406</v>
      </c>
    </row>
    <row r="298" spans="2:7">
      <c r="B298" t="s">
        <v>2857</v>
      </c>
      <c r="C298">
        <v>13.02</v>
      </c>
      <c r="D298">
        <f t="shared" si="13"/>
        <v>5.2898550724637685</v>
      </c>
      <c r="E298">
        <v>5.0847457627118564E-2</v>
      </c>
      <c r="F298" s="90">
        <v>290</v>
      </c>
      <c r="G298" s="170">
        <f t="shared" ca="1" si="14"/>
        <v>-0.39650505625269739</v>
      </c>
    </row>
    <row r="299" spans="2:7">
      <c r="B299" t="s">
        <v>7423</v>
      </c>
      <c r="C299">
        <v>2.0699999999999998</v>
      </c>
      <c r="D299">
        <f t="shared" si="13"/>
        <v>-0.91096774193548391</v>
      </c>
      <c r="E299">
        <v>5.0761421319796884E-2</v>
      </c>
      <c r="F299" s="90">
        <v>291</v>
      </c>
      <c r="G299" s="170">
        <f t="shared" ca="1" si="14"/>
        <v>-0.77465301333879055</v>
      </c>
    </row>
    <row r="300" spans="2:7">
      <c r="B300" t="s">
        <v>4612</v>
      </c>
      <c r="C300">
        <v>23.25</v>
      </c>
      <c r="D300">
        <f t="shared" si="13"/>
        <v>11.433155080213902</v>
      </c>
      <c r="E300">
        <v>5.0610031631269814E-2</v>
      </c>
      <c r="F300" s="90">
        <v>292</v>
      </c>
      <c r="G300" s="170">
        <f t="shared" ca="1" si="14"/>
        <v>0.39980785052090323</v>
      </c>
    </row>
    <row r="301" spans="2:7">
      <c r="B301" t="s">
        <v>6772</v>
      </c>
      <c r="C301">
        <v>1.87</v>
      </c>
      <c r="D301">
        <f t="shared" si="13"/>
        <v>-0.82358490566037745</v>
      </c>
      <c r="E301">
        <v>5.0561797752809036E-2</v>
      </c>
      <c r="F301" s="90">
        <v>293</v>
      </c>
      <c r="G301" s="170">
        <f t="shared" ca="1" si="14"/>
        <v>9.927644056138607E-3</v>
      </c>
    </row>
    <row r="302" spans="2:7">
      <c r="B302" t="s">
        <v>3257</v>
      </c>
      <c r="C302">
        <v>10.6</v>
      </c>
      <c r="D302">
        <f t="shared" si="13"/>
        <v>7.4799999999999995</v>
      </c>
      <c r="E302">
        <v>5.0545094152626341E-2</v>
      </c>
      <c r="F302" s="90">
        <v>294</v>
      </c>
      <c r="G302" s="170">
        <f t="shared" ca="1" si="14"/>
        <v>-0.29190858258507352</v>
      </c>
    </row>
    <row r="303" spans="2:7">
      <c r="B303" t="s">
        <v>6187</v>
      </c>
      <c r="C303">
        <v>1.25</v>
      </c>
      <c r="D303">
        <f t="shared" si="13"/>
        <v>-0.94671781756180728</v>
      </c>
      <c r="E303">
        <v>5.0420168067226941E-2</v>
      </c>
      <c r="F303" s="90">
        <v>295</v>
      </c>
      <c r="G303" s="170">
        <f t="shared" ca="1" si="14"/>
        <v>6.6060090065987384E-4</v>
      </c>
    </row>
    <row r="304" spans="2:7">
      <c r="B304" t="s">
        <v>1482</v>
      </c>
      <c r="C304">
        <v>23.46</v>
      </c>
      <c r="D304">
        <f t="shared" si="13"/>
        <v>1.9398496240601504</v>
      </c>
      <c r="E304">
        <v>5.0134288272157608E-2</v>
      </c>
      <c r="F304" s="90">
        <v>296</v>
      </c>
      <c r="G304" s="170">
        <f t="shared" ca="1" si="14"/>
        <v>0.58834395813102158</v>
      </c>
    </row>
    <row r="305" spans="2:7">
      <c r="B305" t="s">
        <v>2775</v>
      </c>
      <c r="C305">
        <v>7.98</v>
      </c>
      <c r="D305">
        <f t="shared" si="13"/>
        <v>4.4285714285714288</v>
      </c>
      <c r="E305">
        <v>5.0000000000000107E-2</v>
      </c>
      <c r="F305" s="90">
        <v>297</v>
      </c>
      <c r="G305" s="170">
        <f t="shared" ca="1" si="14"/>
        <v>-0.32876932376991846</v>
      </c>
    </row>
    <row r="306" spans="2:7">
      <c r="B306" t="s">
        <v>6869</v>
      </c>
      <c r="C306">
        <v>1.47</v>
      </c>
      <c r="D306">
        <f t="shared" si="13"/>
        <v>-0.5</v>
      </c>
      <c r="E306">
        <v>5.0000000000000044E-2</v>
      </c>
      <c r="F306" s="90">
        <v>298</v>
      </c>
      <c r="G306" s="170">
        <f t="shared" ca="1" si="14"/>
        <v>0.21315851267336436</v>
      </c>
    </row>
    <row r="307" spans="2:7">
      <c r="B307" t="s">
        <v>7658</v>
      </c>
      <c r="C307">
        <v>2.94</v>
      </c>
      <c r="D307">
        <f t="shared" si="13"/>
        <v>-0.83342776203966007</v>
      </c>
      <c r="E307">
        <v>5.0000000000000044E-2</v>
      </c>
      <c r="F307" s="90">
        <v>299</v>
      </c>
      <c r="G307" s="170">
        <f t="shared" ca="1" si="14"/>
        <v>-0.25866312653201123</v>
      </c>
    </row>
    <row r="308" spans="2:7">
      <c r="B308" t="s">
        <v>4495</v>
      </c>
      <c r="C308">
        <v>17.649999999999999</v>
      </c>
      <c r="D308">
        <f t="shared" si="13"/>
        <v>0.1925675675675674</v>
      </c>
      <c r="E308">
        <v>4.9970255800118969E-2</v>
      </c>
      <c r="F308" s="90">
        <v>300</v>
      </c>
      <c r="G308" s="170">
        <f t="shared" ca="1" si="14"/>
        <v>0.43122149622118744</v>
      </c>
    </row>
    <row r="309" spans="2:7">
      <c r="B309" t="s">
        <v>4273</v>
      </c>
      <c r="C309">
        <v>14.8</v>
      </c>
      <c r="D309">
        <f t="shared" si="13"/>
        <v>-7.9029247044181683E-2</v>
      </c>
      <c r="E309">
        <v>4.9645390070922064E-2</v>
      </c>
      <c r="F309" s="90">
        <v>301</v>
      </c>
      <c r="G309" s="170">
        <f t="shared" ca="1" si="14"/>
        <v>-0.12775226198402018</v>
      </c>
    </row>
    <row r="310" spans="2:7">
      <c r="B310" t="s">
        <v>1750</v>
      </c>
      <c r="C310">
        <v>16.07</v>
      </c>
      <c r="D310">
        <f t="shared" si="13"/>
        <v>-0.57598944591029022</v>
      </c>
      <c r="E310">
        <v>4.964075767472239E-2</v>
      </c>
      <c r="F310" s="90">
        <v>302</v>
      </c>
      <c r="G310" s="170">
        <f t="shared" ca="1" si="14"/>
        <v>0.53561005500890968</v>
      </c>
    </row>
    <row r="311" spans="2:7">
      <c r="B311" t="s">
        <v>1393</v>
      </c>
      <c r="C311">
        <v>37.9</v>
      </c>
      <c r="D311">
        <f t="shared" si="13"/>
        <v>16.877358490566039</v>
      </c>
      <c r="E311">
        <v>4.9570756023262233E-2</v>
      </c>
      <c r="F311" s="90">
        <v>303</v>
      </c>
      <c r="G311" s="170">
        <f t="shared" ca="1" si="14"/>
        <v>0.3464869782061975</v>
      </c>
    </row>
    <row r="312" spans="2:7">
      <c r="B312" t="s">
        <v>6700</v>
      </c>
      <c r="C312">
        <v>2.12</v>
      </c>
      <c r="D312">
        <f t="shared" si="13"/>
        <v>-0.84857142857142853</v>
      </c>
      <c r="E312">
        <v>4.9504950495049549E-2</v>
      </c>
      <c r="F312" s="90">
        <v>304</v>
      </c>
      <c r="G312" s="170">
        <f t="shared" ca="1" si="14"/>
        <v>0.20798821490407535</v>
      </c>
    </row>
    <row r="313" spans="2:7">
      <c r="B313" t="s">
        <v>3664</v>
      </c>
      <c r="C313">
        <v>14</v>
      </c>
      <c r="D313">
        <f t="shared" si="13"/>
        <v>1.7450980392156865</v>
      </c>
      <c r="E313">
        <v>4.9475262368815602E-2</v>
      </c>
      <c r="F313" s="90">
        <v>305</v>
      </c>
      <c r="G313" s="170">
        <f t="shared" ca="1" si="14"/>
        <v>0.17205792939413836</v>
      </c>
    </row>
    <row r="314" spans="2:7">
      <c r="B314" t="s">
        <v>5723</v>
      </c>
      <c r="C314">
        <v>5.0999999999999996</v>
      </c>
      <c r="D314">
        <f t="shared" si="13"/>
        <v>-0.38480096501809408</v>
      </c>
      <c r="E314">
        <v>4.9382716049382575E-2</v>
      </c>
      <c r="F314" s="90">
        <v>306</v>
      </c>
      <c r="G314" s="170">
        <f t="shared" ca="1" si="14"/>
        <v>0.2938245213514491</v>
      </c>
    </row>
    <row r="315" spans="2:7">
      <c r="B315" t="s">
        <v>3273</v>
      </c>
      <c r="C315">
        <v>8.2899999999999991</v>
      </c>
      <c r="D315">
        <f t="shared" si="13"/>
        <v>2.5427350427350426</v>
      </c>
      <c r="E315">
        <v>4.9367088607594783E-2</v>
      </c>
      <c r="F315" s="90">
        <v>307</v>
      </c>
      <c r="G315" s="170">
        <f t="shared" ca="1" si="14"/>
        <v>0.39274580101520767</v>
      </c>
    </row>
    <row r="316" spans="2:7">
      <c r="B316" t="s">
        <v>7478</v>
      </c>
      <c r="C316">
        <v>2.34</v>
      </c>
      <c r="D316">
        <f t="shared" si="13"/>
        <v>-0.81428571428571428</v>
      </c>
      <c r="E316">
        <v>4.9327354260089634E-2</v>
      </c>
      <c r="F316" s="90">
        <v>308</v>
      </c>
      <c r="G316" s="170">
        <f t="shared" ca="1" si="14"/>
        <v>0.3611245085739353</v>
      </c>
    </row>
    <row r="317" spans="2:7">
      <c r="B317" t="s">
        <v>3214</v>
      </c>
      <c r="C317">
        <v>12.6</v>
      </c>
      <c r="D317">
        <f t="shared" si="13"/>
        <v>-0.24369747899159666</v>
      </c>
      <c r="E317">
        <v>4.9125728559533711E-2</v>
      </c>
      <c r="F317" s="90">
        <v>309</v>
      </c>
      <c r="G317" s="170">
        <f t="shared" ca="1" si="14"/>
        <v>9.1713644163207673E-3</v>
      </c>
    </row>
    <row r="318" spans="2:7">
      <c r="B318" t="s">
        <v>4730</v>
      </c>
      <c r="C318">
        <v>16.66</v>
      </c>
      <c r="D318">
        <f t="shared" si="13"/>
        <v>-1.303317535545017E-2</v>
      </c>
      <c r="E318">
        <v>4.9118387909319855E-2</v>
      </c>
      <c r="F318" s="90">
        <v>310</v>
      </c>
      <c r="G318" s="170">
        <f t="shared" ca="1" si="14"/>
        <v>-0.13829635503760832</v>
      </c>
    </row>
    <row r="319" spans="2:7">
      <c r="B319" t="s">
        <v>1735</v>
      </c>
      <c r="C319">
        <v>16.88</v>
      </c>
      <c r="D319">
        <f t="shared" si="13"/>
        <v>-0.11251314405888542</v>
      </c>
      <c r="E319">
        <v>4.9098819142324369E-2</v>
      </c>
      <c r="F319" s="90">
        <v>311</v>
      </c>
      <c r="G319" s="170">
        <f t="shared" ca="1" si="14"/>
        <v>0.21597502603005689</v>
      </c>
    </row>
    <row r="320" spans="2:7">
      <c r="B320" t="s">
        <v>3943</v>
      </c>
      <c r="C320">
        <v>19.02</v>
      </c>
      <c r="D320">
        <f t="shared" si="13"/>
        <v>10.12280701754386</v>
      </c>
      <c r="E320">
        <v>4.9089906232763408E-2</v>
      </c>
      <c r="F320" s="90">
        <v>312</v>
      </c>
      <c r="G320" s="170">
        <f t="shared" ca="1" si="14"/>
        <v>0.60286740971275576</v>
      </c>
    </row>
    <row r="321" spans="2:7">
      <c r="B321" t="s">
        <v>6451</v>
      </c>
      <c r="C321">
        <v>1.71</v>
      </c>
      <c r="D321">
        <f t="shared" si="13"/>
        <v>-0.86209677419354847</v>
      </c>
      <c r="E321">
        <v>4.9079754601227044E-2</v>
      </c>
      <c r="F321" s="90">
        <v>313</v>
      </c>
      <c r="G321" s="170">
        <f t="shared" ca="1" si="14"/>
        <v>-0.69099100054305629</v>
      </c>
    </row>
    <row r="322" spans="2:7">
      <c r="B322" t="s">
        <v>5099</v>
      </c>
      <c r="C322">
        <v>12.4</v>
      </c>
      <c r="D322">
        <f t="shared" si="13"/>
        <v>-0.13468248429867408</v>
      </c>
      <c r="E322">
        <v>4.9069373942470393E-2</v>
      </c>
      <c r="F322" s="90">
        <v>314</v>
      </c>
      <c r="G322" s="170">
        <f t="shared" ca="1" si="14"/>
        <v>3.478453621025851E-2</v>
      </c>
    </row>
    <row r="323" spans="2:7">
      <c r="B323" t="s">
        <v>4814</v>
      </c>
      <c r="C323">
        <v>14.33</v>
      </c>
      <c r="D323">
        <f t="shared" si="13"/>
        <v>-7.0687418936446159E-2</v>
      </c>
      <c r="E323">
        <v>4.9048316251830155E-2</v>
      </c>
      <c r="F323" s="90">
        <v>315</v>
      </c>
      <c r="G323" s="170">
        <f t="shared" ca="1" si="14"/>
        <v>-0.25253710565252352</v>
      </c>
    </row>
    <row r="324" spans="2:7">
      <c r="B324" t="s">
        <v>4743</v>
      </c>
      <c r="C324">
        <v>15.42</v>
      </c>
      <c r="D324">
        <f t="shared" si="13"/>
        <v>9.2799999999999994</v>
      </c>
      <c r="E324">
        <v>4.897959183673474E-2</v>
      </c>
      <c r="F324" s="90">
        <v>316</v>
      </c>
      <c r="G324" s="170">
        <f t="shared" ca="1" si="14"/>
        <v>-0.33052865961731603</v>
      </c>
    </row>
    <row r="325" spans="2:7">
      <c r="B325" t="s">
        <v>6112</v>
      </c>
      <c r="C325">
        <v>1.5</v>
      </c>
      <c r="D325">
        <f t="shared" si="13"/>
        <v>0</v>
      </c>
      <c r="E325">
        <v>4.8951048951048994E-2</v>
      </c>
      <c r="F325" s="90">
        <v>317</v>
      </c>
      <c r="G325" s="170">
        <f t="shared" ca="1" si="14"/>
        <v>-0.77905078047983167</v>
      </c>
    </row>
    <row r="326" spans="2:7">
      <c r="B326" t="s">
        <v>6156</v>
      </c>
      <c r="C326">
        <v>1.5</v>
      </c>
      <c r="D326">
        <f t="shared" si="13"/>
        <v>-0.36440677966101692</v>
      </c>
      <c r="E326">
        <v>4.8951048951048994E-2</v>
      </c>
      <c r="F326" s="90">
        <v>318</v>
      </c>
      <c r="G326" s="170">
        <f t="shared" ca="1" si="14"/>
        <v>-4.5752483404771171E-2</v>
      </c>
    </row>
    <row r="327" spans="2:7">
      <c r="B327" t="s">
        <v>7603</v>
      </c>
      <c r="C327">
        <v>2.36</v>
      </c>
      <c r="D327">
        <f t="shared" si="13"/>
        <v>-0.90456934896886376</v>
      </c>
      <c r="E327">
        <v>4.8888888888888836E-2</v>
      </c>
      <c r="F327" s="90">
        <v>319</v>
      </c>
      <c r="G327" s="170">
        <f t="shared" ca="1" si="14"/>
        <v>-0.30379684547195324</v>
      </c>
    </row>
    <row r="328" spans="2:7">
      <c r="B328" t="s">
        <v>4665</v>
      </c>
      <c r="C328">
        <v>24.73</v>
      </c>
      <c r="D328">
        <f t="shared" si="13"/>
        <v>-0.71052323539740136</v>
      </c>
      <c r="E328">
        <v>4.8770144189991614E-2</v>
      </c>
      <c r="F328" s="90">
        <v>320</v>
      </c>
      <c r="G328" s="170">
        <f t="shared" ca="1" si="14"/>
        <v>0.65029351659745815</v>
      </c>
    </row>
    <row r="329" spans="2:7">
      <c r="B329" t="s">
        <v>1083</v>
      </c>
      <c r="C329">
        <v>85.43</v>
      </c>
      <c r="D329">
        <f t="shared" ref="D329:D392" si="15">(C329-C330)/C330</f>
        <v>6.0778790389395203</v>
      </c>
      <c r="E329">
        <v>4.8735575742695963E-2</v>
      </c>
      <c r="F329" s="90">
        <v>321</v>
      </c>
      <c r="G329" s="170">
        <f t="shared" ca="1" si="14"/>
        <v>0.96692610598088369</v>
      </c>
    </row>
    <row r="330" spans="2:7">
      <c r="B330" t="s">
        <v>3157</v>
      </c>
      <c r="C330">
        <v>12.07</v>
      </c>
      <c r="D330">
        <f t="shared" si="15"/>
        <v>0.99504132231404974</v>
      </c>
      <c r="E330">
        <v>4.8653344917463121E-2</v>
      </c>
      <c r="F330" s="90">
        <v>322</v>
      </c>
      <c r="G330" s="170">
        <f t="shared" ca="1" si="14"/>
        <v>-5.1512925944893997E-2</v>
      </c>
    </row>
    <row r="331" spans="2:7">
      <c r="B331" t="s">
        <v>4357</v>
      </c>
      <c r="C331">
        <v>6.05</v>
      </c>
      <c r="D331">
        <f t="shared" si="15"/>
        <v>-0.95859000684462692</v>
      </c>
      <c r="E331">
        <v>4.8526863084922059E-2</v>
      </c>
      <c r="F331" s="90">
        <v>323</v>
      </c>
      <c r="G331" s="170">
        <f t="shared" ca="1" si="14"/>
        <v>-0.38063467924527655</v>
      </c>
    </row>
    <row r="332" spans="2:7">
      <c r="B332" t="s">
        <v>426</v>
      </c>
      <c r="C332">
        <v>146.1</v>
      </c>
      <c r="D332">
        <f t="shared" si="15"/>
        <v>27.150289017341038</v>
      </c>
      <c r="E332">
        <v>4.8514425147122078E-2</v>
      </c>
      <c r="F332" s="90">
        <v>324</v>
      </c>
      <c r="G332" s="170">
        <f t="shared" ca="1" si="14"/>
        <v>0.47522072592705522</v>
      </c>
    </row>
    <row r="333" spans="2:7">
      <c r="B333" t="s">
        <v>4366</v>
      </c>
      <c r="C333">
        <v>5.19</v>
      </c>
      <c r="D333">
        <f t="shared" si="15"/>
        <v>-0.62527075812274369</v>
      </c>
      <c r="E333">
        <v>4.8484848484848526E-2</v>
      </c>
      <c r="F333" s="90">
        <v>325</v>
      </c>
      <c r="G333" s="170">
        <f t="shared" ca="1" si="14"/>
        <v>-0.10454648160576975</v>
      </c>
    </row>
    <row r="334" spans="2:7">
      <c r="B334" t="s">
        <v>5031</v>
      </c>
      <c r="C334">
        <v>13.85</v>
      </c>
      <c r="D334">
        <f t="shared" si="15"/>
        <v>6.1025641025641031</v>
      </c>
      <c r="E334">
        <v>4.8448145344435936E-2</v>
      </c>
      <c r="F334" s="90">
        <v>326</v>
      </c>
      <c r="G334" s="170">
        <f t="shared" ca="1" si="14"/>
        <v>9.8196489208872181E-2</v>
      </c>
    </row>
    <row r="335" spans="2:7">
      <c r="B335" t="s">
        <v>6062</v>
      </c>
      <c r="C335">
        <v>1.95</v>
      </c>
      <c r="D335">
        <f t="shared" si="15"/>
        <v>-0.10138248847926266</v>
      </c>
      <c r="E335">
        <v>4.8387096774193471E-2</v>
      </c>
      <c r="F335" s="90">
        <v>327</v>
      </c>
      <c r="G335" s="170">
        <f t="shared" ca="1" si="14"/>
        <v>-0.26978333129060866</v>
      </c>
    </row>
    <row r="336" spans="2:7">
      <c r="B336" t="s">
        <v>5822</v>
      </c>
      <c r="C336">
        <v>2.17</v>
      </c>
      <c r="D336">
        <f t="shared" si="15"/>
        <v>0</v>
      </c>
      <c r="E336">
        <v>4.8309178743961401E-2</v>
      </c>
      <c r="F336" s="90">
        <v>328</v>
      </c>
      <c r="G336" s="170">
        <f t="shared" ca="1" si="14"/>
        <v>-0.19018833138809357</v>
      </c>
    </row>
    <row r="337" spans="2:7">
      <c r="B337" t="s">
        <v>7415</v>
      </c>
      <c r="C337">
        <v>2.17</v>
      </c>
      <c r="D337">
        <f t="shared" si="15"/>
        <v>0.42763157894736836</v>
      </c>
      <c r="E337">
        <v>4.8309178743961401E-2</v>
      </c>
      <c r="F337" s="90">
        <v>329</v>
      </c>
      <c r="G337" s="170">
        <f t="shared" ca="1" si="14"/>
        <v>-2.1072351819426474E-4</v>
      </c>
    </row>
    <row r="338" spans="2:7">
      <c r="B338" t="s">
        <v>6876</v>
      </c>
      <c r="C338">
        <v>1.52</v>
      </c>
      <c r="D338">
        <f t="shared" si="15"/>
        <v>-0.12643678160919539</v>
      </c>
      <c r="E338">
        <v>4.8275862068965558E-2</v>
      </c>
      <c r="F338" s="90">
        <v>330</v>
      </c>
      <c r="G338" s="170">
        <f t="shared" ca="1" si="14"/>
        <v>7.6519062102574989E-3</v>
      </c>
    </row>
    <row r="339" spans="2:7">
      <c r="B339" t="s">
        <v>6373</v>
      </c>
      <c r="C339">
        <v>1.74</v>
      </c>
      <c r="D339">
        <f t="shared" si="15"/>
        <v>-0.86897590361445776</v>
      </c>
      <c r="E339">
        <v>4.8192771084337394E-2</v>
      </c>
      <c r="F339" s="90">
        <v>331</v>
      </c>
      <c r="G339" s="170">
        <f t="shared" ca="1" si="14"/>
        <v>-0.21525524746635294</v>
      </c>
    </row>
    <row r="340" spans="2:7">
      <c r="B340" t="s">
        <v>3731</v>
      </c>
      <c r="C340">
        <v>13.28</v>
      </c>
      <c r="D340">
        <f t="shared" si="15"/>
        <v>11.183486238532108</v>
      </c>
      <c r="E340">
        <v>4.8145224940805004E-2</v>
      </c>
      <c r="F340" s="90">
        <v>332</v>
      </c>
      <c r="G340" s="170">
        <f t="shared" ca="1" si="14"/>
        <v>-0.10115499861670871</v>
      </c>
    </row>
    <row r="341" spans="2:7">
      <c r="B341" t="s">
        <v>6242</v>
      </c>
      <c r="C341">
        <v>1.0900000000000001</v>
      </c>
      <c r="D341">
        <f t="shared" si="15"/>
        <v>-0.84383954154727792</v>
      </c>
      <c r="E341">
        <v>4.8076923076923121E-2</v>
      </c>
      <c r="F341" s="90">
        <v>333</v>
      </c>
      <c r="G341" s="170">
        <f t="shared" ca="1" si="14"/>
        <v>-8.7784348704730786E-2</v>
      </c>
    </row>
    <row r="342" spans="2:7">
      <c r="B342" t="s">
        <v>3279</v>
      </c>
      <c r="C342">
        <v>6.98</v>
      </c>
      <c r="D342">
        <f t="shared" si="15"/>
        <v>1.9083333333333334</v>
      </c>
      <c r="E342">
        <v>4.8048048048048089E-2</v>
      </c>
      <c r="F342" s="90">
        <v>334</v>
      </c>
      <c r="G342" s="170">
        <f t="shared" ca="1" si="14"/>
        <v>0.42010561565918442</v>
      </c>
    </row>
    <row r="343" spans="2:7">
      <c r="B343" t="s">
        <v>7598</v>
      </c>
      <c r="C343">
        <v>2.4</v>
      </c>
      <c r="D343">
        <f t="shared" si="15"/>
        <v>0.56862745098039202</v>
      </c>
      <c r="E343">
        <v>4.8034934497816539E-2</v>
      </c>
      <c r="F343" s="90">
        <v>335</v>
      </c>
      <c r="G343" s="170">
        <f t="shared" ca="1" si="14"/>
        <v>-0.14209048506744976</v>
      </c>
    </row>
    <row r="344" spans="2:7">
      <c r="B344" t="s">
        <v>6939</v>
      </c>
      <c r="C344">
        <v>1.53</v>
      </c>
      <c r="D344">
        <f t="shared" si="15"/>
        <v>-0.9043151969981239</v>
      </c>
      <c r="E344">
        <v>4.7945205479452101E-2</v>
      </c>
      <c r="F344" s="90">
        <v>336</v>
      </c>
      <c r="G344" s="170">
        <f t="shared" ca="1" si="14"/>
        <v>5.3047524605616292E-2</v>
      </c>
    </row>
    <row r="345" spans="2:7">
      <c r="B345" t="s">
        <v>4772</v>
      </c>
      <c r="C345">
        <v>15.99</v>
      </c>
      <c r="D345">
        <f t="shared" si="15"/>
        <v>1.330798479087458E-2</v>
      </c>
      <c r="E345">
        <v>4.7837483617300162E-2</v>
      </c>
      <c r="F345" s="90">
        <v>337</v>
      </c>
      <c r="G345" s="170">
        <f t="shared" ca="1" si="14"/>
        <v>-0.50457733153340423</v>
      </c>
    </row>
    <row r="346" spans="2:7">
      <c r="B346" t="s">
        <v>1520</v>
      </c>
      <c r="C346">
        <v>15.78</v>
      </c>
      <c r="D346">
        <f t="shared" si="15"/>
        <v>0.38178633975481607</v>
      </c>
      <c r="E346">
        <v>4.7808764940238967E-2</v>
      </c>
      <c r="F346" s="90">
        <v>338</v>
      </c>
      <c r="G346" s="170">
        <f t="shared" ca="1" si="14"/>
        <v>0.17591649851429439</v>
      </c>
    </row>
    <row r="347" spans="2:7">
      <c r="B347" t="s">
        <v>2875</v>
      </c>
      <c r="C347">
        <v>11.42</v>
      </c>
      <c r="D347">
        <f t="shared" si="15"/>
        <v>1</v>
      </c>
      <c r="E347">
        <v>4.7706422018348585E-2</v>
      </c>
      <c r="F347" s="90">
        <v>339</v>
      </c>
      <c r="G347" s="170">
        <f t="shared" ca="1" si="14"/>
        <v>-0.31267024861425308</v>
      </c>
    </row>
    <row r="348" spans="2:7">
      <c r="B348" t="s">
        <v>4386</v>
      </c>
      <c r="C348">
        <v>5.71</v>
      </c>
      <c r="D348">
        <f t="shared" si="15"/>
        <v>2.2443181818181821</v>
      </c>
      <c r="E348">
        <v>4.7706422018348585E-2</v>
      </c>
      <c r="F348" s="90">
        <v>340</v>
      </c>
      <c r="G348" s="170">
        <f t="shared" ca="1" si="14"/>
        <v>0.51530512662804095</v>
      </c>
    </row>
    <row r="349" spans="2:7">
      <c r="B349" t="s">
        <v>6038</v>
      </c>
      <c r="C349">
        <v>1.76</v>
      </c>
      <c r="D349">
        <f t="shared" si="15"/>
        <v>0.14285714285714285</v>
      </c>
      <c r="E349">
        <v>4.7619047619047665E-2</v>
      </c>
      <c r="F349" s="90">
        <v>341</v>
      </c>
      <c r="G349" s="170">
        <f t="shared" ca="1" si="14"/>
        <v>0.71167673838571699</v>
      </c>
    </row>
    <row r="350" spans="2:7">
      <c r="B350" t="s">
        <v>7108</v>
      </c>
      <c r="C350">
        <v>1.54</v>
      </c>
      <c r="D350">
        <f t="shared" si="15"/>
        <v>-0.91164658634538154</v>
      </c>
      <c r="E350">
        <v>4.7619047619047665E-2</v>
      </c>
      <c r="F350" s="90">
        <v>342</v>
      </c>
      <c r="G350" s="170">
        <f t="shared" ca="1" si="14"/>
        <v>-0.57416113916271372</v>
      </c>
    </row>
    <row r="351" spans="2:7">
      <c r="B351" t="s">
        <v>4224</v>
      </c>
      <c r="C351">
        <v>17.43</v>
      </c>
      <c r="D351">
        <f t="shared" si="15"/>
        <v>0.17611336032388661</v>
      </c>
      <c r="E351">
        <v>4.7475961538461488E-2</v>
      </c>
      <c r="F351" s="90">
        <v>343</v>
      </c>
      <c r="G351" s="170">
        <f t="shared" ca="1" si="14"/>
        <v>0.1525508448265355</v>
      </c>
    </row>
    <row r="352" spans="2:7">
      <c r="B352" t="s">
        <v>3756</v>
      </c>
      <c r="C352">
        <v>14.82</v>
      </c>
      <c r="D352">
        <f t="shared" si="15"/>
        <v>-4.69453376205788E-2</v>
      </c>
      <c r="E352">
        <v>4.7349823321554761E-2</v>
      </c>
      <c r="F352" s="90">
        <v>344</v>
      </c>
      <c r="G352" s="170">
        <f t="shared" ca="1" si="14"/>
        <v>0.70414501901401727</v>
      </c>
    </row>
    <row r="353" spans="2:7">
      <c r="B353" t="s">
        <v>2463</v>
      </c>
      <c r="C353">
        <v>15.55</v>
      </c>
      <c r="D353">
        <f t="shared" si="15"/>
        <v>0.18611746758199857</v>
      </c>
      <c r="E353">
        <v>4.7138047138047208E-2</v>
      </c>
      <c r="F353" s="90">
        <v>345</v>
      </c>
      <c r="G353" s="170">
        <f t="shared" ca="1" si="14"/>
        <v>-0.61198200036402506</v>
      </c>
    </row>
    <row r="354" spans="2:7">
      <c r="B354" t="s">
        <v>5034</v>
      </c>
      <c r="C354">
        <v>13.11</v>
      </c>
      <c r="D354">
        <f t="shared" si="15"/>
        <v>0.55147928994082851</v>
      </c>
      <c r="E354">
        <v>4.7124600638977623E-2</v>
      </c>
      <c r="F354" s="90">
        <v>346</v>
      </c>
      <c r="G354" s="170">
        <f t="shared" ca="1" si="14"/>
        <v>-0.50421603243488022</v>
      </c>
    </row>
    <row r="355" spans="2:7">
      <c r="B355" t="s">
        <v>2766</v>
      </c>
      <c r="C355">
        <v>8.4499999999999993</v>
      </c>
      <c r="D355">
        <f t="shared" si="15"/>
        <v>0.22109826589595366</v>
      </c>
      <c r="E355">
        <v>4.7087980173481904E-2</v>
      </c>
      <c r="F355" s="90">
        <v>347</v>
      </c>
      <c r="G355" s="170">
        <f t="shared" ca="1" si="14"/>
        <v>-0.58999049750380173</v>
      </c>
    </row>
    <row r="356" spans="2:7">
      <c r="B356" t="s">
        <v>4354</v>
      </c>
      <c r="C356">
        <v>6.92</v>
      </c>
      <c r="D356">
        <f t="shared" si="15"/>
        <v>-0.62206444565811025</v>
      </c>
      <c r="E356">
        <v>4.6898638426626262E-2</v>
      </c>
      <c r="F356" s="90">
        <v>348</v>
      </c>
      <c r="G356" s="170">
        <f t="shared" ca="1" si="14"/>
        <v>-5.1710692239876593E-2</v>
      </c>
    </row>
    <row r="357" spans="2:7">
      <c r="B357" t="s">
        <v>4150</v>
      </c>
      <c r="C357">
        <v>18.309999999999999</v>
      </c>
      <c r="D357">
        <f t="shared" si="15"/>
        <v>8.1094527363184081</v>
      </c>
      <c r="E357">
        <v>4.6883933676386526E-2</v>
      </c>
      <c r="F357" s="90">
        <v>349</v>
      </c>
      <c r="G357" s="170">
        <f t="shared" ca="1" si="14"/>
        <v>0.32116933955555388</v>
      </c>
    </row>
    <row r="358" spans="2:7">
      <c r="B358" t="s">
        <v>7735</v>
      </c>
      <c r="C358">
        <v>2.0099999999999998</v>
      </c>
      <c r="D358">
        <f t="shared" si="15"/>
        <v>-0.98743200150065658</v>
      </c>
      <c r="E358">
        <v>4.6874999999999931E-2</v>
      </c>
      <c r="F358" s="90">
        <v>350</v>
      </c>
      <c r="G358" s="170">
        <f t="shared" ca="1" si="14"/>
        <v>0.43126656305885575</v>
      </c>
    </row>
    <row r="359" spans="2:7">
      <c r="B359" t="s">
        <v>657</v>
      </c>
      <c r="C359">
        <v>159.93</v>
      </c>
      <c r="D359">
        <f t="shared" si="15"/>
        <v>2.2525930445393532</v>
      </c>
      <c r="E359">
        <v>4.6867840544609518E-2</v>
      </c>
      <c r="F359" s="90">
        <v>351</v>
      </c>
      <c r="G359" s="170">
        <f t="shared" ref="G359:G422" ca="1" si="16">_xlfn.NORM.INV(RAND(),L$11,L$12)</f>
        <v>0.53167743152260771</v>
      </c>
    </row>
    <row r="360" spans="2:7">
      <c r="B360" t="s">
        <v>1340</v>
      </c>
      <c r="C360">
        <v>49.17</v>
      </c>
      <c r="D360">
        <f t="shared" si="15"/>
        <v>3.0737365368682683</v>
      </c>
      <c r="E360">
        <v>4.6838407494145258E-2</v>
      </c>
      <c r="F360" s="90">
        <v>352</v>
      </c>
      <c r="G360" s="170">
        <f t="shared" ca="1" si="16"/>
        <v>-0.74943163392774093</v>
      </c>
    </row>
    <row r="361" spans="2:7">
      <c r="B361" t="s">
        <v>2563</v>
      </c>
      <c r="C361">
        <v>12.07</v>
      </c>
      <c r="D361">
        <f t="shared" si="15"/>
        <v>-4.1302621127879233E-2</v>
      </c>
      <c r="E361">
        <v>4.6834345186470158E-2</v>
      </c>
      <c r="F361" s="90">
        <v>353</v>
      </c>
      <c r="G361" s="170">
        <f t="shared" ca="1" si="16"/>
        <v>-9.3490111477137011E-2</v>
      </c>
    </row>
    <row r="362" spans="2:7">
      <c r="B362" t="s">
        <v>5039</v>
      </c>
      <c r="C362">
        <v>12.59</v>
      </c>
      <c r="D362">
        <f t="shared" si="15"/>
        <v>0.55432098765432103</v>
      </c>
      <c r="E362">
        <v>4.6550290939318416E-2</v>
      </c>
      <c r="F362" s="90">
        <v>354</v>
      </c>
      <c r="G362" s="170">
        <f t="shared" ca="1" si="16"/>
        <v>0.47755179946032339</v>
      </c>
    </row>
    <row r="363" spans="2:7">
      <c r="B363" t="s">
        <v>2770</v>
      </c>
      <c r="C363">
        <v>8.1</v>
      </c>
      <c r="D363">
        <f t="shared" si="15"/>
        <v>-0.10299003322259134</v>
      </c>
      <c r="E363">
        <v>4.6511627906976667E-2</v>
      </c>
      <c r="F363" s="90">
        <v>355</v>
      </c>
      <c r="G363" s="170">
        <f t="shared" ca="1" si="16"/>
        <v>-0.3804822632324889</v>
      </c>
    </row>
    <row r="364" spans="2:7">
      <c r="B364" t="s">
        <v>5409</v>
      </c>
      <c r="C364">
        <v>9.0299999999999994</v>
      </c>
      <c r="D364">
        <f t="shared" si="15"/>
        <v>-0.2456140350877194</v>
      </c>
      <c r="E364">
        <v>4.6349942062572251E-2</v>
      </c>
      <c r="F364" s="90">
        <v>356</v>
      </c>
      <c r="G364" s="170">
        <f t="shared" ca="1" si="16"/>
        <v>-0.26650807744074073</v>
      </c>
    </row>
    <row r="365" spans="2:7">
      <c r="B365" t="s">
        <v>3129</v>
      </c>
      <c r="C365">
        <v>11.97</v>
      </c>
      <c r="D365">
        <f t="shared" si="15"/>
        <v>9.5929203539823025</v>
      </c>
      <c r="E365">
        <v>4.6328671328671432E-2</v>
      </c>
      <c r="F365" s="90">
        <v>357</v>
      </c>
      <c r="G365" s="170">
        <f t="shared" ca="1" si="16"/>
        <v>3.9522395775901685E-2</v>
      </c>
    </row>
    <row r="366" spans="2:7">
      <c r="B366" t="s">
        <v>7055</v>
      </c>
      <c r="C366">
        <v>1.1299999999999999</v>
      </c>
      <c r="D366">
        <f t="shared" si="15"/>
        <v>-0.93673012318029125</v>
      </c>
      <c r="E366">
        <v>4.6296296296296127E-2</v>
      </c>
      <c r="F366" s="90">
        <v>358</v>
      </c>
      <c r="G366" s="170">
        <f t="shared" ca="1" si="16"/>
        <v>-0.17675972639043122</v>
      </c>
    </row>
    <row r="367" spans="2:7">
      <c r="B367" t="s">
        <v>4154</v>
      </c>
      <c r="C367">
        <v>17.86</v>
      </c>
      <c r="D367">
        <f t="shared" si="15"/>
        <v>12.132352941176469</v>
      </c>
      <c r="E367">
        <v>4.6280023432923208E-2</v>
      </c>
      <c r="F367" s="90">
        <v>359</v>
      </c>
      <c r="G367" s="170">
        <f t="shared" ca="1" si="16"/>
        <v>-0.12970460465726225</v>
      </c>
    </row>
    <row r="368" spans="2:7">
      <c r="B368" t="s">
        <v>6168</v>
      </c>
      <c r="C368">
        <v>1.36</v>
      </c>
      <c r="D368">
        <f t="shared" si="15"/>
        <v>-0.89316575019638655</v>
      </c>
      <c r="E368">
        <v>4.6153846153846191E-2</v>
      </c>
      <c r="F368" s="90">
        <v>360</v>
      </c>
      <c r="G368" s="170">
        <f t="shared" ca="1" si="16"/>
        <v>0.21041865645512889</v>
      </c>
    </row>
    <row r="369" spans="2:7">
      <c r="B369" t="s">
        <v>4752</v>
      </c>
      <c r="C369">
        <v>12.73</v>
      </c>
      <c r="D369">
        <f t="shared" si="15"/>
        <v>-0.86636573588074739</v>
      </c>
      <c r="E369">
        <v>4.6014790468364875E-2</v>
      </c>
      <c r="F369" s="90">
        <v>361</v>
      </c>
      <c r="G369" s="170">
        <f t="shared" ca="1" si="16"/>
        <v>0.37487233585620339</v>
      </c>
    </row>
    <row r="370" spans="2:7">
      <c r="B370" t="s">
        <v>1068</v>
      </c>
      <c r="C370">
        <v>95.26</v>
      </c>
      <c r="D370">
        <f t="shared" si="15"/>
        <v>4.1715526601520088</v>
      </c>
      <c r="E370">
        <v>4.600856484023292E-2</v>
      </c>
      <c r="F370" s="90">
        <v>362</v>
      </c>
      <c r="G370" s="170">
        <f t="shared" ca="1" si="16"/>
        <v>-0.12190065472627154</v>
      </c>
    </row>
    <row r="371" spans="2:7">
      <c r="B371" t="s">
        <v>4176</v>
      </c>
      <c r="C371">
        <v>18.420000000000002</v>
      </c>
      <c r="D371">
        <f t="shared" si="15"/>
        <v>0.44583987441130307</v>
      </c>
      <c r="E371">
        <v>4.5996592844974579E-2</v>
      </c>
      <c r="F371" s="90">
        <v>363</v>
      </c>
      <c r="G371" s="170">
        <f t="shared" ca="1" si="16"/>
        <v>0.7437500106501056</v>
      </c>
    </row>
    <row r="372" spans="2:7">
      <c r="B372" t="s">
        <v>3696</v>
      </c>
      <c r="C372">
        <v>12.74</v>
      </c>
      <c r="D372">
        <f t="shared" si="15"/>
        <v>6</v>
      </c>
      <c r="E372">
        <v>4.5977011494252915E-2</v>
      </c>
      <c r="F372" s="90">
        <v>364</v>
      </c>
      <c r="G372" s="170">
        <f t="shared" ca="1" si="16"/>
        <v>-3.7079689162646437E-2</v>
      </c>
    </row>
    <row r="373" spans="2:7">
      <c r="B373" t="s">
        <v>6372</v>
      </c>
      <c r="C373">
        <v>1.82</v>
      </c>
      <c r="D373">
        <f t="shared" si="15"/>
        <v>0</v>
      </c>
      <c r="E373">
        <v>4.5977011494252915E-2</v>
      </c>
      <c r="F373" s="90">
        <v>365</v>
      </c>
      <c r="G373" s="170">
        <f t="shared" ca="1" si="16"/>
        <v>-0.25312294345292508</v>
      </c>
    </row>
    <row r="374" spans="2:7">
      <c r="B374" t="s">
        <v>6813</v>
      </c>
      <c r="C374">
        <v>1.82</v>
      </c>
      <c r="D374">
        <f t="shared" si="15"/>
        <v>-0.84323858742463387</v>
      </c>
      <c r="E374">
        <v>4.5977011494252915E-2</v>
      </c>
      <c r="F374" s="90">
        <v>366</v>
      </c>
      <c r="G374" s="170">
        <f t="shared" ca="1" si="16"/>
        <v>0.57288866045886999</v>
      </c>
    </row>
    <row r="375" spans="2:7">
      <c r="B375" t="s">
        <v>4839</v>
      </c>
      <c r="C375">
        <v>11.61</v>
      </c>
      <c r="D375">
        <f t="shared" si="15"/>
        <v>-0.40061951471347451</v>
      </c>
      <c r="E375">
        <v>4.5945945945945928E-2</v>
      </c>
      <c r="F375" s="90">
        <v>367</v>
      </c>
      <c r="G375" s="170">
        <f t="shared" ca="1" si="16"/>
        <v>-8.9839876452874251E-2</v>
      </c>
    </row>
    <row r="376" spans="2:7">
      <c r="B376" t="s">
        <v>1840</v>
      </c>
      <c r="C376">
        <v>19.37</v>
      </c>
      <c r="D376">
        <f t="shared" si="15"/>
        <v>0.24967741935483878</v>
      </c>
      <c r="E376">
        <v>4.5896328293736577E-2</v>
      </c>
      <c r="F376" s="90">
        <v>368</v>
      </c>
      <c r="G376" s="170">
        <f t="shared" ca="1" si="16"/>
        <v>0.29734238443550082</v>
      </c>
    </row>
    <row r="377" spans="2:7">
      <c r="B377" t="s">
        <v>3755</v>
      </c>
      <c r="C377">
        <v>15.5</v>
      </c>
      <c r="D377">
        <f t="shared" si="15"/>
        <v>10.313868613138684</v>
      </c>
      <c r="E377">
        <v>4.5883940620782708E-2</v>
      </c>
      <c r="F377" s="90">
        <v>369</v>
      </c>
      <c r="G377" s="170">
        <f t="shared" ca="1" si="16"/>
        <v>-0.1356238007602949</v>
      </c>
    </row>
    <row r="378" spans="2:7">
      <c r="B378" t="s">
        <v>6879</v>
      </c>
      <c r="C378">
        <v>1.37</v>
      </c>
      <c r="D378">
        <f t="shared" si="15"/>
        <v>-0.94599921166732359</v>
      </c>
      <c r="E378">
        <v>4.5801526717557293E-2</v>
      </c>
      <c r="F378" s="90">
        <v>370</v>
      </c>
      <c r="G378" s="170">
        <f t="shared" ca="1" si="16"/>
        <v>0.42135768201958418</v>
      </c>
    </row>
    <row r="379" spans="2:7">
      <c r="B379" t="s">
        <v>2257</v>
      </c>
      <c r="C379">
        <v>25.37</v>
      </c>
      <c r="D379">
        <f t="shared" si="15"/>
        <v>0.72937968643490125</v>
      </c>
      <c r="E379">
        <v>4.5754328112118686E-2</v>
      </c>
      <c r="F379" s="90">
        <v>371</v>
      </c>
      <c r="G379" s="170">
        <f t="shared" ca="1" si="16"/>
        <v>0.50001643663603512</v>
      </c>
    </row>
    <row r="380" spans="2:7">
      <c r="B380" t="s">
        <v>1801</v>
      </c>
      <c r="C380">
        <v>14.67</v>
      </c>
      <c r="D380">
        <f t="shared" si="15"/>
        <v>9.6304347826086953</v>
      </c>
      <c r="E380">
        <v>4.5616535994297977E-2</v>
      </c>
      <c r="F380" s="90">
        <v>372</v>
      </c>
      <c r="G380" s="170">
        <f t="shared" ca="1" si="16"/>
        <v>0.20122718765474631</v>
      </c>
    </row>
    <row r="381" spans="2:7">
      <c r="B381" t="s">
        <v>6977</v>
      </c>
      <c r="C381">
        <v>1.38</v>
      </c>
      <c r="D381">
        <f t="shared" si="15"/>
        <v>-0.91460396039603964</v>
      </c>
      <c r="E381">
        <v>4.5454545454545324E-2</v>
      </c>
      <c r="F381" s="90">
        <v>373</v>
      </c>
      <c r="G381" s="170">
        <f t="shared" ca="1" si="16"/>
        <v>0.13192698782340892</v>
      </c>
    </row>
    <row r="382" spans="2:7">
      <c r="B382" t="s">
        <v>2981</v>
      </c>
      <c r="C382">
        <v>16.16</v>
      </c>
      <c r="D382">
        <f t="shared" si="15"/>
        <v>5.3622047244094491</v>
      </c>
      <c r="E382">
        <v>4.5278137128072396E-2</v>
      </c>
      <c r="F382" s="90">
        <v>374</v>
      </c>
      <c r="G382" s="170">
        <f t="shared" ca="1" si="16"/>
        <v>1.4723953713515793E-2</v>
      </c>
    </row>
    <row r="383" spans="2:7">
      <c r="B383" t="s">
        <v>7717</v>
      </c>
      <c r="C383">
        <v>2.54</v>
      </c>
      <c r="D383">
        <f t="shared" si="15"/>
        <v>-0.88903451288772395</v>
      </c>
      <c r="E383">
        <v>4.5267489711934103E-2</v>
      </c>
      <c r="F383" s="90">
        <v>375</v>
      </c>
      <c r="G383" s="170">
        <f t="shared" ca="1" si="16"/>
        <v>0.18615807530578207</v>
      </c>
    </row>
    <row r="384" spans="2:7">
      <c r="B384" t="s">
        <v>2293</v>
      </c>
      <c r="C384">
        <v>22.89</v>
      </c>
      <c r="D384">
        <f t="shared" si="15"/>
        <v>0.16370106761565828</v>
      </c>
      <c r="E384">
        <v>4.5205479452054886E-2</v>
      </c>
      <c r="F384" s="90">
        <v>376</v>
      </c>
      <c r="G384" s="170">
        <f t="shared" ca="1" si="16"/>
        <v>0.33104424970415247</v>
      </c>
    </row>
    <row r="385" spans="2:7">
      <c r="B385" t="s">
        <v>3881</v>
      </c>
      <c r="C385">
        <v>19.670000000000002</v>
      </c>
      <c r="D385">
        <f t="shared" si="15"/>
        <v>11.141975308641975</v>
      </c>
      <c r="E385">
        <v>4.5164718384697204E-2</v>
      </c>
      <c r="F385" s="90">
        <v>377</v>
      </c>
      <c r="G385" s="170">
        <f t="shared" ca="1" si="16"/>
        <v>-9.1248254994439698E-2</v>
      </c>
    </row>
    <row r="386" spans="2:7">
      <c r="B386" t="s">
        <v>7191</v>
      </c>
      <c r="C386">
        <v>1.62</v>
      </c>
      <c r="D386">
        <f t="shared" si="15"/>
        <v>-0.84102060843964677</v>
      </c>
      <c r="E386">
        <v>4.5161290322580684E-2</v>
      </c>
      <c r="F386" s="90">
        <v>378</v>
      </c>
      <c r="G386" s="170">
        <f t="shared" ca="1" si="16"/>
        <v>0.40537093531504897</v>
      </c>
    </row>
    <row r="387" spans="2:7">
      <c r="B387" t="s">
        <v>3332</v>
      </c>
      <c r="C387">
        <v>10.19</v>
      </c>
      <c r="D387">
        <f t="shared" si="15"/>
        <v>3.3922413793103448</v>
      </c>
      <c r="E387">
        <v>4.5128205128205076E-2</v>
      </c>
      <c r="F387" s="90">
        <v>379</v>
      </c>
      <c r="G387" s="170">
        <f t="shared" ca="1" si="16"/>
        <v>-0.1481101588788212</v>
      </c>
    </row>
    <row r="388" spans="2:7">
      <c r="B388" t="s">
        <v>7588</v>
      </c>
      <c r="C388">
        <v>2.3199999999999998</v>
      </c>
      <c r="D388">
        <f t="shared" si="15"/>
        <v>0.11004784688995216</v>
      </c>
      <c r="E388">
        <v>4.5045045045044883E-2</v>
      </c>
      <c r="F388" s="90">
        <v>380</v>
      </c>
      <c r="G388" s="170">
        <f t="shared" ca="1" si="16"/>
        <v>0.27512202093070193</v>
      </c>
    </row>
    <row r="389" spans="2:7">
      <c r="B389" t="s">
        <v>6422</v>
      </c>
      <c r="C389">
        <v>2.09</v>
      </c>
      <c r="D389">
        <f t="shared" si="15"/>
        <v>-0.75029868578255676</v>
      </c>
      <c r="E389">
        <v>4.4999999999999929E-2</v>
      </c>
      <c r="F389" s="90">
        <v>381</v>
      </c>
      <c r="G389" s="170">
        <f t="shared" ca="1" si="16"/>
        <v>0.35239480030723164</v>
      </c>
    </row>
    <row r="390" spans="2:7">
      <c r="B390" t="s">
        <v>5332</v>
      </c>
      <c r="C390">
        <v>8.3699999999999992</v>
      </c>
      <c r="D390">
        <f t="shared" si="15"/>
        <v>-0.30826446280991737</v>
      </c>
      <c r="E390">
        <v>4.494382022471903E-2</v>
      </c>
      <c r="F390" s="90">
        <v>382</v>
      </c>
      <c r="G390" s="170">
        <f t="shared" ca="1" si="16"/>
        <v>0.26938906048203037</v>
      </c>
    </row>
    <row r="391" spans="2:7">
      <c r="B391" t="s">
        <v>4834</v>
      </c>
      <c r="C391">
        <v>12.1</v>
      </c>
      <c r="D391">
        <f t="shared" si="15"/>
        <v>-0.18791946308724836</v>
      </c>
      <c r="E391">
        <v>4.4905008635578544E-2</v>
      </c>
      <c r="F391" s="90">
        <v>383</v>
      </c>
      <c r="G391" s="170">
        <f t="shared" ca="1" si="16"/>
        <v>-0.58509131072536502</v>
      </c>
    </row>
    <row r="392" spans="2:7">
      <c r="B392" t="s">
        <v>3654</v>
      </c>
      <c r="C392">
        <v>14.9</v>
      </c>
      <c r="D392">
        <f t="shared" si="15"/>
        <v>8.1411042944785272</v>
      </c>
      <c r="E392">
        <v>4.4880785413744781E-2</v>
      </c>
      <c r="F392" s="90">
        <v>384</v>
      </c>
      <c r="G392" s="170">
        <f t="shared" ca="1" si="16"/>
        <v>-0.32592029723918281</v>
      </c>
    </row>
    <row r="393" spans="2:7">
      <c r="B393" t="s">
        <v>6854</v>
      </c>
      <c r="C393">
        <v>1.63</v>
      </c>
      <c r="D393">
        <f t="shared" ref="D393:D456" si="17">(C393-C394)/C394</f>
        <v>-0.3004291845493563</v>
      </c>
      <c r="E393">
        <v>4.4871794871794768E-2</v>
      </c>
      <c r="F393" s="90">
        <v>385</v>
      </c>
      <c r="G393" s="170">
        <f t="shared" ca="1" si="16"/>
        <v>-0.75447291724197019</v>
      </c>
    </row>
    <row r="394" spans="2:7">
      <c r="B394" t="s">
        <v>7452</v>
      </c>
      <c r="C394">
        <v>2.33</v>
      </c>
      <c r="D394">
        <f t="shared" si="17"/>
        <v>-0.83079157588961505</v>
      </c>
      <c r="E394">
        <v>4.4843049327354299E-2</v>
      </c>
      <c r="F394" s="90">
        <v>386</v>
      </c>
      <c r="G394" s="170">
        <f t="shared" ca="1" si="16"/>
        <v>-0.20950238404628607</v>
      </c>
    </row>
    <row r="395" spans="2:7">
      <c r="B395" t="s">
        <v>2925</v>
      </c>
      <c r="C395">
        <v>13.77</v>
      </c>
      <c r="D395">
        <f t="shared" si="17"/>
        <v>9.1990483743061083E-2</v>
      </c>
      <c r="E395">
        <v>4.4764795144157807E-2</v>
      </c>
      <c r="F395" s="90">
        <v>387</v>
      </c>
      <c r="G395" s="170">
        <f t="shared" ca="1" si="16"/>
        <v>-0.41969827038224694</v>
      </c>
    </row>
    <row r="396" spans="2:7">
      <c r="B396" t="s">
        <v>2562</v>
      </c>
      <c r="C396">
        <v>12.61</v>
      </c>
      <c r="D396">
        <f t="shared" si="17"/>
        <v>-0.92049180327868863</v>
      </c>
      <c r="E396">
        <v>4.4739022369511112E-2</v>
      </c>
      <c r="F396" s="90">
        <v>388</v>
      </c>
      <c r="G396" s="170">
        <f t="shared" ca="1" si="16"/>
        <v>-0.37345684976402727</v>
      </c>
    </row>
    <row r="397" spans="2:7">
      <c r="B397" t="s">
        <v>417</v>
      </c>
      <c r="C397">
        <v>158.6</v>
      </c>
      <c r="D397">
        <f t="shared" si="17"/>
        <v>22.392330383480825</v>
      </c>
      <c r="E397">
        <v>4.4726961333245448E-2</v>
      </c>
      <c r="F397" s="90">
        <v>389</v>
      </c>
      <c r="G397" s="170">
        <f t="shared" ca="1" si="16"/>
        <v>-0.47768923244332212</v>
      </c>
    </row>
    <row r="398" spans="2:7">
      <c r="B398" t="s">
        <v>5655</v>
      </c>
      <c r="C398">
        <v>6.78</v>
      </c>
      <c r="D398">
        <f t="shared" si="17"/>
        <v>2.6063829787234045</v>
      </c>
      <c r="E398">
        <v>4.4684129429892146E-2</v>
      </c>
      <c r="F398" s="90">
        <v>390</v>
      </c>
      <c r="G398" s="170">
        <f t="shared" ca="1" si="16"/>
        <v>3.7272152363367728E-2</v>
      </c>
    </row>
    <row r="399" spans="2:7">
      <c r="B399" t="s">
        <v>6426</v>
      </c>
      <c r="C399">
        <v>1.88</v>
      </c>
      <c r="D399">
        <f t="shared" si="17"/>
        <v>-0.85735963581183616</v>
      </c>
      <c r="E399">
        <v>4.4444444444444363E-2</v>
      </c>
      <c r="F399" s="90">
        <v>391</v>
      </c>
      <c r="G399" s="170">
        <f t="shared" ca="1" si="16"/>
        <v>0.43183844995095194</v>
      </c>
    </row>
    <row r="400" spans="2:7">
      <c r="B400" t="s">
        <v>3499</v>
      </c>
      <c r="C400">
        <v>13.18</v>
      </c>
      <c r="D400">
        <f t="shared" si="17"/>
        <v>5.2169811320754711</v>
      </c>
      <c r="E400">
        <v>4.4374009508716367E-2</v>
      </c>
      <c r="F400" s="90">
        <v>392</v>
      </c>
      <c r="G400" s="170">
        <f t="shared" ca="1" si="16"/>
        <v>8.4457569242851152E-2</v>
      </c>
    </row>
    <row r="401" spans="2:7">
      <c r="B401" t="s">
        <v>6760</v>
      </c>
      <c r="C401">
        <v>2.12</v>
      </c>
      <c r="D401">
        <f t="shared" si="17"/>
        <v>-0.92500884329678101</v>
      </c>
      <c r="E401">
        <v>4.4334975369458282E-2</v>
      </c>
      <c r="F401" s="90">
        <v>393</v>
      </c>
      <c r="G401" s="170">
        <f t="shared" ca="1" si="16"/>
        <v>0.43872323799808677</v>
      </c>
    </row>
    <row r="402" spans="2:7">
      <c r="B402" t="s">
        <v>1434</v>
      </c>
      <c r="C402">
        <v>28.27</v>
      </c>
      <c r="D402">
        <f t="shared" si="17"/>
        <v>0.5380848748639826</v>
      </c>
      <c r="E402">
        <v>4.432951606944955E-2</v>
      </c>
      <c r="F402" s="90">
        <v>394</v>
      </c>
      <c r="G402" s="170">
        <f t="shared" ca="1" si="16"/>
        <v>-1.5548689178049035E-2</v>
      </c>
    </row>
    <row r="403" spans="2:7">
      <c r="B403" t="s">
        <v>4522</v>
      </c>
      <c r="C403">
        <v>18.38</v>
      </c>
      <c r="D403">
        <f t="shared" si="17"/>
        <v>-0.13505882352941181</v>
      </c>
      <c r="E403">
        <v>4.431818181818168E-2</v>
      </c>
      <c r="F403" s="90">
        <v>395</v>
      </c>
      <c r="G403" s="170">
        <f t="shared" ca="1" si="16"/>
        <v>-0.69290778797064478</v>
      </c>
    </row>
    <row r="404" spans="2:7">
      <c r="B404" t="s">
        <v>4541</v>
      </c>
      <c r="C404">
        <v>21.25</v>
      </c>
      <c r="D404">
        <f t="shared" si="17"/>
        <v>0.57640949554896137</v>
      </c>
      <c r="E404">
        <v>4.4226044226044155E-2</v>
      </c>
      <c r="F404" s="90">
        <v>396</v>
      </c>
      <c r="G404" s="170">
        <f t="shared" ca="1" si="16"/>
        <v>0.35350571767262068</v>
      </c>
    </row>
    <row r="405" spans="2:7">
      <c r="B405" t="s">
        <v>2546</v>
      </c>
      <c r="C405">
        <v>13.48</v>
      </c>
      <c r="D405">
        <f t="shared" si="17"/>
        <v>-0.73784519642162572</v>
      </c>
      <c r="E405">
        <v>4.4151820294345487E-2</v>
      </c>
      <c r="F405" s="90">
        <v>397</v>
      </c>
      <c r="G405" s="170">
        <f t="shared" ca="1" si="16"/>
        <v>-0.56681164617720869</v>
      </c>
    </row>
    <row r="406" spans="2:7">
      <c r="B406" t="s">
        <v>1332</v>
      </c>
      <c r="C406">
        <v>51.42</v>
      </c>
      <c r="D406">
        <f t="shared" si="17"/>
        <v>29.975903614457835</v>
      </c>
      <c r="E406">
        <v>4.4060913705583793E-2</v>
      </c>
      <c r="F406" s="90">
        <v>398</v>
      </c>
      <c r="G406" s="170">
        <f t="shared" ca="1" si="16"/>
        <v>0.74471824149227195</v>
      </c>
    </row>
    <row r="407" spans="2:7">
      <c r="B407" t="s">
        <v>6374</v>
      </c>
      <c r="C407">
        <v>1.66</v>
      </c>
      <c r="D407">
        <f t="shared" si="17"/>
        <v>-0.90562819783968163</v>
      </c>
      <c r="E407">
        <v>4.4025157232704303E-2</v>
      </c>
      <c r="F407" s="90">
        <v>399</v>
      </c>
      <c r="G407" s="170">
        <f t="shared" ca="1" si="16"/>
        <v>-0.70694476501180603</v>
      </c>
    </row>
    <row r="408" spans="2:7">
      <c r="B408" t="s">
        <v>3050</v>
      </c>
      <c r="C408">
        <v>17.59</v>
      </c>
      <c r="D408">
        <f t="shared" si="17"/>
        <v>-7.5184016824395364E-2</v>
      </c>
      <c r="E408">
        <v>4.3916913946587442E-2</v>
      </c>
      <c r="F408" s="90">
        <v>400</v>
      </c>
      <c r="G408" s="170">
        <f t="shared" ca="1" si="16"/>
        <v>-0.18475735959442488</v>
      </c>
    </row>
    <row r="409" spans="2:7">
      <c r="B409" t="s">
        <v>1926</v>
      </c>
      <c r="C409">
        <v>19.02</v>
      </c>
      <c r="D409">
        <f t="shared" si="17"/>
        <v>0.73857404021937845</v>
      </c>
      <c r="E409">
        <v>4.3907793633369968E-2</v>
      </c>
      <c r="F409" s="90">
        <v>401</v>
      </c>
      <c r="G409" s="170">
        <f t="shared" ca="1" si="16"/>
        <v>0.18722776077406358</v>
      </c>
    </row>
    <row r="410" spans="2:7">
      <c r="B410" t="s">
        <v>3225</v>
      </c>
      <c r="C410">
        <v>10.94</v>
      </c>
      <c r="D410">
        <f t="shared" si="17"/>
        <v>-0.33454987834549887</v>
      </c>
      <c r="E410">
        <v>4.389312977099228E-2</v>
      </c>
      <c r="F410" s="90">
        <v>402</v>
      </c>
      <c r="G410" s="170">
        <f t="shared" ca="1" si="16"/>
        <v>0.84106598370661645</v>
      </c>
    </row>
    <row r="411" spans="2:7">
      <c r="B411" t="s">
        <v>2357</v>
      </c>
      <c r="C411">
        <v>16.440000000000001</v>
      </c>
      <c r="D411">
        <f t="shared" si="17"/>
        <v>10.496503496503498</v>
      </c>
      <c r="E411">
        <v>4.3809523809523888E-2</v>
      </c>
      <c r="F411" s="90">
        <v>403</v>
      </c>
      <c r="G411" s="170">
        <f t="shared" ca="1" si="16"/>
        <v>-0.31678259481187887</v>
      </c>
    </row>
    <row r="412" spans="2:7">
      <c r="B412" t="s">
        <v>6948</v>
      </c>
      <c r="C412">
        <v>1.43</v>
      </c>
      <c r="D412">
        <f t="shared" si="17"/>
        <v>-0.91911764705882359</v>
      </c>
      <c r="E412">
        <v>4.3795620437956075E-2</v>
      </c>
      <c r="F412" s="90">
        <v>404</v>
      </c>
      <c r="G412" s="170">
        <f t="shared" ca="1" si="16"/>
        <v>8.4776444689937558E-2</v>
      </c>
    </row>
    <row r="413" spans="2:7">
      <c r="B413" t="s">
        <v>1719</v>
      </c>
      <c r="C413">
        <v>17.68</v>
      </c>
      <c r="D413">
        <f t="shared" si="17"/>
        <v>2.5149105367793236</v>
      </c>
      <c r="E413">
        <v>4.3683589138134499E-2</v>
      </c>
      <c r="F413" s="90">
        <v>405</v>
      </c>
      <c r="G413" s="170">
        <f t="shared" ca="1" si="16"/>
        <v>-0.69462318781044241</v>
      </c>
    </row>
    <row r="414" spans="2:7">
      <c r="B414" t="s">
        <v>5527</v>
      </c>
      <c r="C414">
        <v>5.03</v>
      </c>
      <c r="D414">
        <f t="shared" si="17"/>
        <v>-0.68679950186799488</v>
      </c>
      <c r="E414">
        <v>4.3568464730290447E-2</v>
      </c>
      <c r="F414" s="90">
        <v>406</v>
      </c>
      <c r="G414" s="170">
        <f t="shared" ca="1" si="16"/>
        <v>-0.2526134255117532</v>
      </c>
    </row>
    <row r="415" spans="2:7">
      <c r="B415" t="s">
        <v>4206</v>
      </c>
      <c r="C415">
        <v>16.059999999999999</v>
      </c>
      <c r="D415">
        <f t="shared" si="17"/>
        <v>-0.88388402863133542</v>
      </c>
      <c r="E415">
        <v>4.3534762833008327E-2</v>
      </c>
      <c r="F415" s="90">
        <v>407</v>
      </c>
      <c r="G415" s="170">
        <f t="shared" ca="1" si="16"/>
        <v>-7.9388634383516871E-2</v>
      </c>
    </row>
    <row r="416" spans="2:7">
      <c r="B416" t="s">
        <v>443</v>
      </c>
      <c r="C416">
        <v>138.31</v>
      </c>
      <c r="D416">
        <f t="shared" si="17"/>
        <v>4.9978317432784047</v>
      </c>
      <c r="E416">
        <v>4.353402746340735E-2</v>
      </c>
      <c r="F416" s="90">
        <v>408</v>
      </c>
      <c r="G416" s="170">
        <f t="shared" ca="1" si="16"/>
        <v>-0.14334385495340876</v>
      </c>
    </row>
    <row r="417" spans="2:7">
      <c r="B417" t="s">
        <v>4623</v>
      </c>
      <c r="C417">
        <v>23.06</v>
      </c>
      <c r="D417">
        <f t="shared" si="17"/>
        <v>0.27968923418423969</v>
      </c>
      <c r="E417">
        <v>4.3438914027149195E-2</v>
      </c>
      <c r="F417" s="90">
        <v>409</v>
      </c>
      <c r="G417" s="170">
        <f t="shared" ca="1" si="16"/>
        <v>0.5830129127250343</v>
      </c>
    </row>
    <row r="418" spans="2:7">
      <c r="B418" t="s">
        <v>2396</v>
      </c>
      <c r="C418">
        <v>18.02</v>
      </c>
      <c r="D418">
        <f t="shared" si="17"/>
        <v>0.41444270015698581</v>
      </c>
      <c r="E418">
        <v>4.3427909669947889E-2</v>
      </c>
      <c r="F418" s="90">
        <v>410</v>
      </c>
      <c r="G418" s="170">
        <f t="shared" ca="1" si="16"/>
        <v>0.37534281274819009</v>
      </c>
    </row>
    <row r="419" spans="2:7">
      <c r="B419" t="s">
        <v>5037</v>
      </c>
      <c r="C419">
        <v>12.74</v>
      </c>
      <c r="D419">
        <f t="shared" si="17"/>
        <v>-0.33852544132917967</v>
      </c>
      <c r="E419">
        <v>4.340704340704335E-2</v>
      </c>
      <c r="F419" s="90">
        <v>411</v>
      </c>
      <c r="G419" s="170">
        <f t="shared" ca="1" si="16"/>
        <v>-4.2718017797311478E-2</v>
      </c>
    </row>
    <row r="420" spans="2:7">
      <c r="B420" t="s">
        <v>1917</v>
      </c>
      <c r="C420">
        <v>19.260000000000002</v>
      </c>
      <c r="D420">
        <f t="shared" si="17"/>
        <v>5.6643598615916959</v>
      </c>
      <c r="E420">
        <v>4.3336944745395484E-2</v>
      </c>
      <c r="F420" s="90">
        <v>412</v>
      </c>
      <c r="G420" s="170">
        <f t="shared" ca="1" si="16"/>
        <v>-0.13662409814097098</v>
      </c>
    </row>
    <row r="421" spans="2:7">
      <c r="B421" t="s">
        <v>7677</v>
      </c>
      <c r="C421">
        <v>2.89</v>
      </c>
      <c r="D421">
        <f t="shared" si="17"/>
        <v>9.0566037735849134E-2</v>
      </c>
      <c r="E421">
        <v>4.3321299638989209E-2</v>
      </c>
      <c r="F421" s="90">
        <v>413</v>
      </c>
      <c r="G421" s="170">
        <f t="shared" ca="1" si="16"/>
        <v>-0.52948117234282388</v>
      </c>
    </row>
    <row r="422" spans="2:7">
      <c r="B422" t="s">
        <v>7348</v>
      </c>
      <c r="C422">
        <v>2.65</v>
      </c>
      <c r="D422">
        <f t="shared" si="17"/>
        <v>-0.94635627530364375</v>
      </c>
      <c r="E422">
        <v>4.3307086614173179E-2</v>
      </c>
      <c r="F422" s="90">
        <v>414</v>
      </c>
      <c r="G422" s="170">
        <f t="shared" ca="1" si="16"/>
        <v>-0.13234353226280604</v>
      </c>
    </row>
    <row r="423" spans="2:7">
      <c r="B423" t="s">
        <v>1117</v>
      </c>
      <c r="C423">
        <v>49.4</v>
      </c>
      <c r="D423">
        <f t="shared" si="17"/>
        <v>0.49606299212598409</v>
      </c>
      <c r="E423">
        <v>4.3294614572333627E-2</v>
      </c>
      <c r="F423" s="90">
        <v>415</v>
      </c>
      <c r="G423" s="170">
        <f t="shared" ref="G423:G486" ca="1" si="18">_xlfn.NORM.INV(RAND(),L$11,L$12)</f>
        <v>8.7852487281981584E-2</v>
      </c>
    </row>
    <row r="424" spans="2:7">
      <c r="B424" t="s">
        <v>1399</v>
      </c>
      <c r="C424">
        <v>33.020000000000003</v>
      </c>
      <c r="D424">
        <f t="shared" si="17"/>
        <v>18.53846153846154</v>
      </c>
      <c r="E424">
        <v>4.3285939968404567E-2</v>
      </c>
      <c r="F424" s="90">
        <v>416</v>
      </c>
      <c r="G424" s="170">
        <f t="shared" ca="1" si="18"/>
        <v>-0.19558377419127332</v>
      </c>
    </row>
    <row r="425" spans="2:7">
      <c r="B425" t="s">
        <v>7190</v>
      </c>
      <c r="C425">
        <v>1.69</v>
      </c>
      <c r="D425">
        <f t="shared" si="17"/>
        <v>-0.87762490948587979</v>
      </c>
      <c r="E425">
        <v>4.3209876543209777E-2</v>
      </c>
      <c r="F425" s="90">
        <v>417</v>
      </c>
      <c r="G425" s="170">
        <f t="shared" ca="1" si="18"/>
        <v>-0.13853644000379872</v>
      </c>
    </row>
    <row r="426" spans="2:7">
      <c r="B426" t="s">
        <v>5058</v>
      </c>
      <c r="C426">
        <v>13.81</v>
      </c>
      <c r="D426">
        <f t="shared" si="17"/>
        <v>-8.1781914893616942E-2</v>
      </c>
      <c r="E426">
        <v>4.3051359516616337E-2</v>
      </c>
      <c r="F426" s="90">
        <v>418</v>
      </c>
      <c r="G426" s="170">
        <f t="shared" ca="1" si="18"/>
        <v>-0.6944156257938251</v>
      </c>
    </row>
    <row r="427" spans="2:7">
      <c r="B427" t="s">
        <v>1567</v>
      </c>
      <c r="C427">
        <v>15.04</v>
      </c>
      <c r="D427">
        <f t="shared" si="17"/>
        <v>7.8470588235294123</v>
      </c>
      <c r="E427">
        <v>4.2995839112343913E-2</v>
      </c>
      <c r="F427" s="90">
        <v>419</v>
      </c>
      <c r="G427" s="170">
        <f t="shared" ca="1" si="18"/>
        <v>0.36522062859557686</v>
      </c>
    </row>
    <row r="428" spans="2:7">
      <c r="B428" t="s">
        <v>6853</v>
      </c>
      <c r="C428">
        <v>1.7</v>
      </c>
      <c r="D428">
        <f t="shared" si="17"/>
        <v>-0.87934705464868701</v>
      </c>
      <c r="E428">
        <v>4.2944785276073663E-2</v>
      </c>
      <c r="F428" s="90">
        <v>420</v>
      </c>
      <c r="G428" s="170">
        <f t="shared" ca="1" si="18"/>
        <v>0.28461174043238463</v>
      </c>
    </row>
    <row r="429" spans="2:7">
      <c r="B429" t="s">
        <v>4481</v>
      </c>
      <c r="C429">
        <v>14.09</v>
      </c>
      <c r="D429">
        <f t="shared" si="17"/>
        <v>5.4337899543379002</v>
      </c>
      <c r="E429">
        <v>4.2931162102146564E-2</v>
      </c>
      <c r="F429" s="90">
        <v>421</v>
      </c>
      <c r="G429" s="170">
        <f t="shared" ca="1" si="18"/>
        <v>-0.16997985395754822</v>
      </c>
    </row>
    <row r="430" spans="2:7">
      <c r="B430" t="s">
        <v>6800</v>
      </c>
      <c r="C430">
        <v>2.19</v>
      </c>
      <c r="D430">
        <f t="shared" si="17"/>
        <v>0</v>
      </c>
      <c r="E430">
        <v>4.2857142857142788E-2</v>
      </c>
      <c r="F430" s="90">
        <v>422</v>
      </c>
      <c r="G430" s="170">
        <f t="shared" ca="1" si="18"/>
        <v>-0.5901832369977833</v>
      </c>
    </row>
    <row r="431" spans="2:7">
      <c r="B431" t="s">
        <v>6835</v>
      </c>
      <c r="C431">
        <v>2.19</v>
      </c>
      <c r="D431">
        <f t="shared" si="17"/>
        <v>-0.85061391541609821</v>
      </c>
      <c r="E431">
        <v>4.2857142857142788E-2</v>
      </c>
      <c r="F431" s="90">
        <v>423</v>
      </c>
      <c r="G431" s="170">
        <f t="shared" ca="1" si="18"/>
        <v>-0.58189783821102992</v>
      </c>
    </row>
    <row r="432" spans="2:7">
      <c r="B432" t="s">
        <v>2503</v>
      </c>
      <c r="C432">
        <v>14.66</v>
      </c>
      <c r="D432">
        <f t="shared" si="17"/>
        <v>1.2212121212121214</v>
      </c>
      <c r="E432">
        <v>4.2674253200568966E-2</v>
      </c>
      <c r="F432" s="90">
        <v>424</v>
      </c>
      <c r="G432" s="170">
        <f t="shared" ca="1" si="18"/>
        <v>-0.57951067624676034</v>
      </c>
    </row>
    <row r="433" spans="2:7">
      <c r="B433" t="s">
        <v>5649</v>
      </c>
      <c r="C433">
        <v>6.6</v>
      </c>
      <c r="D433">
        <f t="shared" si="17"/>
        <v>-0.4815396700706992</v>
      </c>
      <c r="E433">
        <v>4.2654028436018891E-2</v>
      </c>
      <c r="F433" s="90">
        <v>425</v>
      </c>
      <c r="G433" s="170">
        <f t="shared" ca="1" si="18"/>
        <v>1.2555584606792828E-2</v>
      </c>
    </row>
    <row r="434" spans="2:7">
      <c r="B434" t="s">
        <v>4750</v>
      </c>
      <c r="C434">
        <v>12.73</v>
      </c>
      <c r="D434">
        <f t="shared" si="17"/>
        <v>7.6598639455782314</v>
      </c>
      <c r="E434">
        <v>4.2588042588042552E-2</v>
      </c>
      <c r="F434" s="90">
        <v>426</v>
      </c>
      <c r="G434" s="170">
        <f t="shared" ca="1" si="18"/>
        <v>0.22324441908678455</v>
      </c>
    </row>
    <row r="435" spans="2:7">
      <c r="B435" t="s">
        <v>6177</v>
      </c>
      <c r="C435">
        <v>1.47</v>
      </c>
      <c r="D435">
        <f t="shared" si="17"/>
        <v>-0.25</v>
      </c>
      <c r="E435">
        <v>4.2553191489361743E-2</v>
      </c>
      <c r="F435" s="90">
        <v>427</v>
      </c>
      <c r="G435" s="170">
        <f t="shared" ca="1" si="18"/>
        <v>0.17386882083476166</v>
      </c>
    </row>
    <row r="436" spans="2:7">
      <c r="B436" t="s">
        <v>6425</v>
      </c>
      <c r="C436">
        <v>1.96</v>
      </c>
      <c r="D436">
        <f t="shared" si="17"/>
        <v>0.33333333333333331</v>
      </c>
      <c r="E436">
        <v>4.2553191489361743E-2</v>
      </c>
      <c r="F436" s="90">
        <v>428</v>
      </c>
      <c r="G436" s="170">
        <f t="shared" ca="1" si="18"/>
        <v>-0.3446446300679426</v>
      </c>
    </row>
    <row r="437" spans="2:7">
      <c r="B437" t="s">
        <v>6544</v>
      </c>
      <c r="C437">
        <v>1.47</v>
      </c>
      <c r="D437">
        <f t="shared" si="17"/>
        <v>-0.97337921043100328</v>
      </c>
      <c r="E437">
        <v>4.2553191489361743E-2</v>
      </c>
      <c r="F437" s="90">
        <v>429</v>
      </c>
      <c r="G437" s="170">
        <f t="shared" ca="1" si="18"/>
        <v>0.33156246941537981</v>
      </c>
    </row>
    <row r="438" spans="2:7">
      <c r="B438" t="s">
        <v>1164</v>
      </c>
      <c r="C438">
        <v>55.22</v>
      </c>
      <c r="D438">
        <f t="shared" si="17"/>
        <v>-0.65601445212732823</v>
      </c>
      <c r="E438">
        <v>4.2476873702095526E-2</v>
      </c>
      <c r="F438" s="90">
        <v>430</v>
      </c>
      <c r="G438" s="170">
        <f t="shared" ca="1" si="18"/>
        <v>-6.7622535877660206E-2</v>
      </c>
    </row>
    <row r="439" spans="2:7">
      <c r="B439" t="s">
        <v>538</v>
      </c>
      <c r="C439">
        <v>160.53</v>
      </c>
      <c r="D439">
        <f t="shared" si="17"/>
        <v>8.7527339003645199</v>
      </c>
      <c r="E439">
        <v>4.2470290278589465E-2</v>
      </c>
      <c r="F439" s="90">
        <v>431</v>
      </c>
      <c r="G439" s="170">
        <f t="shared" ca="1" si="18"/>
        <v>0.13054940451502489</v>
      </c>
    </row>
    <row r="440" spans="2:7">
      <c r="B440" t="s">
        <v>4035</v>
      </c>
      <c r="C440">
        <v>16.46</v>
      </c>
      <c r="D440">
        <f t="shared" si="17"/>
        <v>0.85988700564971765</v>
      </c>
      <c r="E440">
        <v>4.2431918936035574E-2</v>
      </c>
      <c r="F440" s="90">
        <v>432</v>
      </c>
      <c r="G440" s="170">
        <f t="shared" ca="1" si="18"/>
        <v>-1.1106558215314331E-2</v>
      </c>
    </row>
    <row r="441" spans="2:7">
      <c r="B441" t="s">
        <v>2747</v>
      </c>
      <c r="C441">
        <v>8.85</v>
      </c>
      <c r="D441">
        <f t="shared" si="17"/>
        <v>-0.12289395441030726</v>
      </c>
      <c r="E441">
        <v>4.2402826855123608E-2</v>
      </c>
      <c r="F441" s="90">
        <v>433</v>
      </c>
      <c r="G441" s="170">
        <f t="shared" ca="1" si="18"/>
        <v>-0.60305190696200917</v>
      </c>
    </row>
    <row r="442" spans="2:7">
      <c r="B442" t="s">
        <v>3240</v>
      </c>
      <c r="C442">
        <v>10.09</v>
      </c>
      <c r="D442">
        <f t="shared" si="17"/>
        <v>-0.11022927689594357</v>
      </c>
      <c r="E442">
        <v>4.2355371900826465E-2</v>
      </c>
      <c r="F442" s="90">
        <v>434</v>
      </c>
      <c r="G442" s="170">
        <f t="shared" ca="1" si="18"/>
        <v>0.21430739141648819</v>
      </c>
    </row>
    <row r="443" spans="2:7">
      <c r="B443" t="s">
        <v>5113</v>
      </c>
      <c r="C443">
        <v>11.34</v>
      </c>
      <c r="D443">
        <f t="shared" si="17"/>
        <v>-0.41029641185647425</v>
      </c>
      <c r="E443">
        <v>4.2279411764705795E-2</v>
      </c>
      <c r="F443" s="90">
        <v>435</v>
      </c>
      <c r="G443" s="170">
        <f t="shared" ca="1" si="18"/>
        <v>-0.15839675958669083</v>
      </c>
    </row>
    <row r="444" spans="2:7">
      <c r="B444" t="s">
        <v>3892</v>
      </c>
      <c r="C444">
        <v>19.23</v>
      </c>
      <c r="D444">
        <f t="shared" si="17"/>
        <v>1.228273464658169</v>
      </c>
      <c r="E444">
        <v>4.2276422764227703E-2</v>
      </c>
      <c r="F444" s="90">
        <v>436</v>
      </c>
      <c r="G444" s="170">
        <f t="shared" ca="1" si="18"/>
        <v>-0.50061534829771526</v>
      </c>
    </row>
    <row r="445" spans="2:7">
      <c r="B445" t="s">
        <v>5410</v>
      </c>
      <c r="C445">
        <v>8.6300000000000008</v>
      </c>
      <c r="D445">
        <f t="shared" si="17"/>
        <v>2.887387387387387</v>
      </c>
      <c r="E445">
        <v>4.2270531400966357E-2</v>
      </c>
      <c r="F445" s="90">
        <v>437</v>
      </c>
      <c r="G445" s="170">
        <f t="shared" ca="1" si="18"/>
        <v>0.28822178546869875</v>
      </c>
    </row>
    <row r="446" spans="2:7">
      <c r="B446" t="s">
        <v>7728</v>
      </c>
      <c r="C446">
        <v>2.2200000000000002</v>
      </c>
      <c r="D446">
        <f t="shared" si="17"/>
        <v>-0.24999999999999992</v>
      </c>
      <c r="E446">
        <v>4.2253521126760708E-2</v>
      </c>
      <c r="F446" s="90">
        <v>438</v>
      </c>
      <c r="G446" s="170">
        <f t="shared" ca="1" si="18"/>
        <v>0.50077857447827068</v>
      </c>
    </row>
    <row r="447" spans="2:7">
      <c r="B447" t="s">
        <v>5788</v>
      </c>
      <c r="C447">
        <v>2.96</v>
      </c>
      <c r="D447">
        <f t="shared" si="17"/>
        <v>0.71098265895953761</v>
      </c>
      <c r="E447">
        <v>4.2253521126760604E-2</v>
      </c>
      <c r="F447" s="90">
        <v>439</v>
      </c>
      <c r="G447" s="170">
        <f t="shared" ca="1" si="18"/>
        <v>8.2465363905171715E-2</v>
      </c>
    </row>
    <row r="448" spans="2:7">
      <c r="B448" t="s">
        <v>7231</v>
      </c>
      <c r="C448">
        <v>1.73</v>
      </c>
      <c r="D448">
        <f t="shared" si="17"/>
        <v>-0.98987178736607928</v>
      </c>
      <c r="E448">
        <v>4.2168674698795219E-2</v>
      </c>
      <c r="F448" s="90">
        <v>440</v>
      </c>
      <c r="G448" s="170">
        <f t="shared" ca="1" si="18"/>
        <v>-0.61690763938268467</v>
      </c>
    </row>
    <row r="449" spans="2:7">
      <c r="B449" t="s">
        <v>616</v>
      </c>
      <c r="C449">
        <v>170.81</v>
      </c>
      <c r="D449">
        <f t="shared" si="17"/>
        <v>6.7570390554041779</v>
      </c>
      <c r="E449">
        <v>4.215985356924952E-2</v>
      </c>
      <c r="F449" s="90">
        <v>441</v>
      </c>
      <c r="G449" s="170">
        <f t="shared" ca="1" si="18"/>
        <v>-0.21607673191653781</v>
      </c>
    </row>
    <row r="450" spans="2:7">
      <c r="B450" t="s">
        <v>2298</v>
      </c>
      <c r="C450">
        <v>22.02</v>
      </c>
      <c r="D450">
        <f t="shared" si="17"/>
        <v>0.71095571095571097</v>
      </c>
      <c r="E450">
        <v>4.2120208234737368E-2</v>
      </c>
      <c r="F450" s="90">
        <v>442</v>
      </c>
      <c r="G450" s="170">
        <f t="shared" ca="1" si="18"/>
        <v>0.30776418737881128</v>
      </c>
    </row>
    <row r="451" spans="2:7">
      <c r="B451" t="s">
        <v>4294</v>
      </c>
      <c r="C451">
        <v>12.87</v>
      </c>
      <c r="D451">
        <f t="shared" si="17"/>
        <v>7.6375838926174486</v>
      </c>
      <c r="E451">
        <v>4.2105263157894701E-2</v>
      </c>
      <c r="F451" s="90">
        <v>443</v>
      </c>
      <c r="G451" s="170">
        <f t="shared" ca="1" si="18"/>
        <v>0.21674044071144777</v>
      </c>
    </row>
    <row r="452" spans="2:7">
      <c r="B452" t="s">
        <v>6974</v>
      </c>
      <c r="C452">
        <v>1.49</v>
      </c>
      <c r="D452">
        <f t="shared" si="17"/>
        <v>-0.94235976789168285</v>
      </c>
      <c r="E452">
        <v>4.1958041958041994E-2</v>
      </c>
      <c r="F452" s="90">
        <v>444</v>
      </c>
      <c r="G452" s="170">
        <f t="shared" ca="1" si="18"/>
        <v>-0.33454123911004174</v>
      </c>
    </row>
    <row r="453" spans="2:7">
      <c r="B453" t="s">
        <v>4561</v>
      </c>
      <c r="C453">
        <v>25.85</v>
      </c>
      <c r="D453">
        <f t="shared" si="17"/>
        <v>-0.84875080451699725</v>
      </c>
      <c r="E453">
        <v>4.191858121725122E-2</v>
      </c>
      <c r="F453" s="90">
        <v>445</v>
      </c>
      <c r="G453" s="170">
        <f t="shared" ca="1" si="18"/>
        <v>-0.23074860718250348</v>
      </c>
    </row>
    <row r="454" spans="2:7">
      <c r="B454" t="s">
        <v>625</v>
      </c>
      <c r="C454">
        <v>170.91</v>
      </c>
      <c r="D454">
        <f t="shared" si="17"/>
        <v>18.622273249138917</v>
      </c>
      <c r="E454">
        <v>4.1880029261155846E-2</v>
      </c>
      <c r="F454" s="90">
        <v>446</v>
      </c>
      <c r="G454" s="170">
        <f t="shared" ca="1" si="18"/>
        <v>0.16674703341713903</v>
      </c>
    </row>
    <row r="455" spans="2:7">
      <c r="B455" t="s">
        <v>5194</v>
      </c>
      <c r="C455">
        <v>8.7100000000000009</v>
      </c>
      <c r="D455">
        <f t="shared" si="17"/>
        <v>-0.83346080305927339</v>
      </c>
      <c r="E455">
        <v>4.1866028708134141E-2</v>
      </c>
      <c r="F455" s="90">
        <v>447</v>
      </c>
      <c r="G455" s="170">
        <f t="shared" ca="1" si="18"/>
        <v>-0.40852800824922691</v>
      </c>
    </row>
    <row r="456" spans="2:7">
      <c r="B456" t="s">
        <v>1330</v>
      </c>
      <c r="C456">
        <v>52.3</v>
      </c>
      <c r="D456">
        <f t="shared" si="17"/>
        <v>1.7555321390937826</v>
      </c>
      <c r="E456">
        <v>4.183266932270905E-2</v>
      </c>
      <c r="F456" s="90">
        <v>448</v>
      </c>
      <c r="G456" s="170">
        <f t="shared" ca="1" si="18"/>
        <v>6.4412394933451335E-3</v>
      </c>
    </row>
    <row r="457" spans="2:7">
      <c r="B457" t="s">
        <v>1857</v>
      </c>
      <c r="C457">
        <v>18.98</v>
      </c>
      <c r="D457">
        <f t="shared" ref="D457:D520" si="19">(C457-C458)/C458</f>
        <v>-5.0525262631315564E-2</v>
      </c>
      <c r="E457">
        <v>4.1712403951701518E-2</v>
      </c>
      <c r="F457" s="90">
        <v>449</v>
      </c>
      <c r="G457" s="170">
        <f t="shared" ca="1" si="18"/>
        <v>-5.0241881581796571E-2</v>
      </c>
    </row>
    <row r="458" spans="2:7">
      <c r="B458" t="s">
        <v>4644</v>
      </c>
      <c r="C458">
        <v>19.989999999999998</v>
      </c>
      <c r="D458">
        <f t="shared" si="19"/>
        <v>14.991999999999999</v>
      </c>
      <c r="E458">
        <v>4.1688379364252064E-2</v>
      </c>
      <c r="F458" s="90">
        <v>450</v>
      </c>
      <c r="G458" s="170">
        <f t="shared" ca="1" si="18"/>
        <v>0.25956353477639271</v>
      </c>
    </row>
    <row r="459" spans="2:7">
      <c r="B459" t="s">
        <v>7078</v>
      </c>
      <c r="C459">
        <v>1.25</v>
      </c>
      <c r="D459">
        <f t="shared" si="19"/>
        <v>-0.72345132743362828</v>
      </c>
      <c r="E459">
        <v>4.1666666666666706E-2</v>
      </c>
      <c r="F459" s="90">
        <v>451</v>
      </c>
      <c r="G459" s="170">
        <f t="shared" ca="1" si="18"/>
        <v>-0.52850580417444404</v>
      </c>
    </row>
    <row r="460" spans="2:7">
      <c r="B460" t="s">
        <v>5729</v>
      </c>
      <c r="C460">
        <v>4.5199999999999996</v>
      </c>
      <c r="D460">
        <f t="shared" si="19"/>
        <v>-0.80508840017248817</v>
      </c>
      <c r="E460">
        <v>4.1474654377880123E-2</v>
      </c>
      <c r="F460" s="90">
        <v>452</v>
      </c>
      <c r="G460" s="170">
        <f t="shared" ca="1" si="18"/>
        <v>-0.34155135239683077</v>
      </c>
    </row>
    <row r="461" spans="2:7">
      <c r="B461" t="s">
        <v>4580</v>
      </c>
      <c r="C461">
        <v>23.19</v>
      </c>
      <c r="D461">
        <f t="shared" si="19"/>
        <v>10.48019801980198</v>
      </c>
      <c r="E461">
        <v>4.1311180960934071E-2</v>
      </c>
      <c r="F461" s="90">
        <v>453</v>
      </c>
      <c r="G461" s="170">
        <f t="shared" ca="1" si="18"/>
        <v>-0.76859143812491204</v>
      </c>
    </row>
    <row r="462" spans="2:7">
      <c r="B462" t="s">
        <v>7158</v>
      </c>
      <c r="C462">
        <v>2.02</v>
      </c>
      <c r="D462">
        <f t="shared" si="19"/>
        <v>-0.86461126005361932</v>
      </c>
      <c r="E462">
        <v>4.1237113402061897E-2</v>
      </c>
      <c r="F462" s="90">
        <v>454</v>
      </c>
      <c r="G462" s="170">
        <f t="shared" ca="1" si="18"/>
        <v>-0.25482556872933415</v>
      </c>
    </row>
    <row r="463" spans="2:7">
      <c r="B463" t="s">
        <v>3614</v>
      </c>
      <c r="C463">
        <v>14.92</v>
      </c>
      <c r="D463">
        <f t="shared" si="19"/>
        <v>0.78682634730538925</v>
      </c>
      <c r="E463">
        <v>4.1172365666434042E-2</v>
      </c>
      <c r="F463" s="90">
        <v>455</v>
      </c>
      <c r="G463" s="170">
        <f t="shared" ca="1" si="18"/>
        <v>-3.8143624349161881E-2</v>
      </c>
    </row>
    <row r="464" spans="2:7">
      <c r="B464" t="s">
        <v>2749</v>
      </c>
      <c r="C464">
        <v>8.35</v>
      </c>
      <c r="D464">
        <f t="shared" si="19"/>
        <v>-0.26690079016681306</v>
      </c>
      <c r="E464">
        <v>4.1147132169576071E-2</v>
      </c>
      <c r="F464" s="90">
        <v>456</v>
      </c>
      <c r="G464" s="170">
        <f t="shared" ca="1" si="18"/>
        <v>-6.6922349088181961E-3</v>
      </c>
    </row>
    <row r="465" spans="2:7">
      <c r="B465" t="s">
        <v>1616</v>
      </c>
      <c r="C465">
        <v>11.39</v>
      </c>
      <c r="D465">
        <f t="shared" si="19"/>
        <v>-0.1017350157728706</v>
      </c>
      <c r="E465">
        <v>4.1133455210237757E-2</v>
      </c>
      <c r="F465" s="90">
        <v>457</v>
      </c>
      <c r="G465" s="170">
        <f t="shared" ca="1" si="18"/>
        <v>-0.26834389678441872</v>
      </c>
    </row>
    <row r="466" spans="2:7">
      <c r="B466" t="s">
        <v>4280</v>
      </c>
      <c r="C466">
        <v>12.68</v>
      </c>
      <c r="D466">
        <f t="shared" si="19"/>
        <v>0.4692931633835456</v>
      </c>
      <c r="E466">
        <v>4.1050903119868636E-2</v>
      </c>
      <c r="F466" s="90">
        <v>458</v>
      </c>
      <c r="G466" s="170">
        <f t="shared" ca="1" si="18"/>
        <v>-0.50419550066650587</v>
      </c>
    </row>
    <row r="467" spans="2:7">
      <c r="B467" t="s">
        <v>3272</v>
      </c>
      <c r="C467">
        <v>8.6300000000000008</v>
      </c>
      <c r="D467">
        <f t="shared" si="19"/>
        <v>-8.4835630965005196E-2</v>
      </c>
      <c r="E467">
        <v>4.1013268998793928E-2</v>
      </c>
      <c r="F467" s="90">
        <v>459</v>
      </c>
      <c r="G467" s="170">
        <f t="shared" ca="1" si="18"/>
        <v>-0.48532307912531653</v>
      </c>
    </row>
    <row r="468" spans="2:7">
      <c r="B468" t="s">
        <v>2650</v>
      </c>
      <c r="C468">
        <v>9.43</v>
      </c>
      <c r="D468">
        <f t="shared" si="19"/>
        <v>-0.28883861236802416</v>
      </c>
      <c r="E468">
        <v>4.0838852097130153E-2</v>
      </c>
      <c r="F468" s="90">
        <v>460</v>
      </c>
      <c r="G468" s="170">
        <f t="shared" ca="1" si="18"/>
        <v>-0.65451896785390484</v>
      </c>
    </row>
    <row r="469" spans="2:7">
      <c r="B469" t="s">
        <v>3695</v>
      </c>
      <c r="C469">
        <v>13.26</v>
      </c>
      <c r="D469">
        <f t="shared" si="19"/>
        <v>-0.78187201842408294</v>
      </c>
      <c r="E469">
        <v>4.0816326530612214E-2</v>
      </c>
      <c r="F469" s="90">
        <v>461</v>
      </c>
      <c r="G469" s="170">
        <f t="shared" ca="1" si="18"/>
        <v>-0.20164978404653214</v>
      </c>
    </row>
    <row r="470" spans="2:7">
      <c r="B470" t="s">
        <v>1296</v>
      </c>
      <c r="C470">
        <v>60.79</v>
      </c>
      <c r="D470">
        <f t="shared" si="19"/>
        <v>3.6653875671527243</v>
      </c>
      <c r="E470">
        <v>4.0746447526108592E-2</v>
      </c>
      <c r="F470" s="90">
        <v>462</v>
      </c>
      <c r="G470" s="170">
        <f t="shared" ca="1" si="18"/>
        <v>-0.13082695992858404</v>
      </c>
    </row>
    <row r="471" spans="2:7">
      <c r="B471" t="s">
        <v>4748</v>
      </c>
      <c r="C471">
        <v>13.03</v>
      </c>
      <c r="D471">
        <f t="shared" si="19"/>
        <v>-0.25028768699654774</v>
      </c>
      <c r="E471">
        <v>4.0734824281150141E-2</v>
      </c>
      <c r="F471" s="90">
        <v>463</v>
      </c>
      <c r="G471" s="170">
        <f t="shared" ca="1" si="18"/>
        <v>1.0016003796281139</v>
      </c>
    </row>
    <row r="472" spans="2:7">
      <c r="B472" t="s">
        <v>1810</v>
      </c>
      <c r="C472">
        <v>17.38</v>
      </c>
      <c r="D472">
        <f t="shared" si="19"/>
        <v>1.8306188925081432</v>
      </c>
      <c r="E472">
        <v>4.0718562874251484E-2</v>
      </c>
      <c r="F472" s="90">
        <v>464</v>
      </c>
      <c r="G472" s="170">
        <f t="shared" ca="1" si="18"/>
        <v>-0.18235681754205324</v>
      </c>
    </row>
    <row r="473" spans="2:7">
      <c r="B473" t="s">
        <v>5505</v>
      </c>
      <c r="C473">
        <v>6.14</v>
      </c>
      <c r="D473">
        <f t="shared" si="19"/>
        <v>3.7968749999999996</v>
      </c>
      <c r="E473">
        <v>4.0677966101694801E-2</v>
      </c>
      <c r="F473" s="90">
        <v>465</v>
      </c>
      <c r="G473" s="170">
        <f t="shared" ca="1" si="18"/>
        <v>0.25294820443324312</v>
      </c>
    </row>
    <row r="474" spans="2:7">
      <c r="B474" t="s">
        <v>6299</v>
      </c>
      <c r="C474">
        <v>1.28</v>
      </c>
      <c r="D474">
        <f t="shared" si="19"/>
        <v>-0.94950690335305721</v>
      </c>
      <c r="E474">
        <v>4.0650406504065074E-2</v>
      </c>
      <c r="F474" s="90">
        <v>466</v>
      </c>
      <c r="G474" s="170">
        <f t="shared" ca="1" si="18"/>
        <v>-0.11676038939189295</v>
      </c>
    </row>
    <row r="475" spans="2:7">
      <c r="B475" t="s">
        <v>4570</v>
      </c>
      <c r="C475">
        <v>25.35</v>
      </c>
      <c r="D475">
        <f t="shared" si="19"/>
        <v>0.90315315315315325</v>
      </c>
      <c r="E475">
        <v>4.0640394088670033E-2</v>
      </c>
      <c r="F475" s="90">
        <v>467</v>
      </c>
      <c r="G475" s="170">
        <f t="shared" ca="1" si="18"/>
        <v>0.16014768352742659</v>
      </c>
    </row>
    <row r="476" spans="2:7">
      <c r="B476" t="s">
        <v>3495</v>
      </c>
      <c r="C476">
        <v>13.32</v>
      </c>
      <c r="D476">
        <f t="shared" si="19"/>
        <v>-0.25793871866295259</v>
      </c>
      <c r="E476">
        <v>4.0624999999999967E-2</v>
      </c>
      <c r="F476" s="90">
        <v>468</v>
      </c>
      <c r="G476" s="170">
        <f t="shared" ca="1" si="18"/>
        <v>-0.44360397702881849</v>
      </c>
    </row>
    <row r="477" spans="2:7">
      <c r="B477" t="s">
        <v>3802</v>
      </c>
      <c r="C477">
        <v>17.95</v>
      </c>
      <c r="D477">
        <f t="shared" si="19"/>
        <v>4.8279220779220777</v>
      </c>
      <c r="E477">
        <v>4.0579710144927492E-2</v>
      </c>
      <c r="F477" s="90">
        <v>469</v>
      </c>
      <c r="G477" s="170">
        <f t="shared" ca="1" si="18"/>
        <v>9.6969734774461483E-2</v>
      </c>
    </row>
    <row r="478" spans="2:7">
      <c r="B478" t="s">
        <v>7645</v>
      </c>
      <c r="C478">
        <v>3.08</v>
      </c>
      <c r="D478">
        <f t="shared" si="19"/>
        <v>-0.8878776847469968</v>
      </c>
      <c r="E478">
        <v>4.0540540540540577E-2</v>
      </c>
      <c r="F478" s="90">
        <v>470</v>
      </c>
      <c r="G478" s="170">
        <f t="shared" ca="1" si="18"/>
        <v>-0.41959181104323179</v>
      </c>
    </row>
    <row r="479" spans="2:7">
      <c r="B479" t="s">
        <v>2169</v>
      </c>
      <c r="C479">
        <v>27.47</v>
      </c>
      <c r="D479">
        <f t="shared" si="19"/>
        <v>1.1818903891977759</v>
      </c>
      <c r="E479">
        <v>4.0530303030303041E-2</v>
      </c>
      <c r="F479" s="90">
        <v>471</v>
      </c>
      <c r="G479" s="170">
        <f t="shared" ca="1" si="18"/>
        <v>0.28104960578947003</v>
      </c>
    </row>
    <row r="480" spans="2:7">
      <c r="B480" t="s">
        <v>4833</v>
      </c>
      <c r="C480">
        <v>12.59</v>
      </c>
      <c r="D480">
        <f t="shared" si="19"/>
        <v>5.9944444444444436</v>
      </c>
      <c r="E480">
        <v>4.049586776859506E-2</v>
      </c>
      <c r="F480" s="90">
        <v>472</v>
      </c>
      <c r="G480" s="170">
        <f t="shared" ca="1" si="18"/>
        <v>-0.73041625243632868</v>
      </c>
    </row>
    <row r="481" spans="2:7">
      <c r="B481" t="s">
        <v>6393</v>
      </c>
      <c r="C481">
        <v>1.8</v>
      </c>
      <c r="D481">
        <f t="shared" si="19"/>
        <v>-0.93762993762993763</v>
      </c>
      <c r="E481">
        <v>4.0462427745664775E-2</v>
      </c>
      <c r="F481" s="90">
        <v>473</v>
      </c>
      <c r="G481" s="170">
        <f t="shared" ca="1" si="18"/>
        <v>0.20007497978685382</v>
      </c>
    </row>
    <row r="482" spans="2:7">
      <c r="B482" t="s">
        <v>1427</v>
      </c>
      <c r="C482">
        <v>28.86</v>
      </c>
      <c r="D482">
        <f t="shared" si="19"/>
        <v>21.372093023255815</v>
      </c>
      <c r="E482">
        <v>4.0374909877433349E-2</v>
      </c>
      <c r="F482" s="90">
        <v>474</v>
      </c>
      <c r="G482" s="170">
        <f t="shared" ca="1" si="18"/>
        <v>0.36707855715073795</v>
      </c>
    </row>
    <row r="483" spans="2:7">
      <c r="B483" t="s">
        <v>6215</v>
      </c>
      <c r="C483">
        <v>1.29</v>
      </c>
      <c r="D483">
        <f t="shared" si="19"/>
        <v>-0.5</v>
      </c>
      <c r="E483">
        <v>4.0322580645161324E-2</v>
      </c>
      <c r="F483" s="90">
        <v>475</v>
      </c>
      <c r="G483" s="170">
        <f t="shared" ca="1" si="18"/>
        <v>0.38005094614333018</v>
      </c>
    </row>
    <row r="484" spans="2:7">
      <c r="B484" t="s">
        <v>7685</v>
      </c>
      <c r="C484">
        <v>2.58</v>
      </c>
      <c r="D484">
        <f t="shared" si="19"/>
        <v>-0.85307517084282458</v>
      </c>
      <c r="E484">
        <v>4.0322580645161324E-2</v>
      </c>
      <c r="F484" s="90">
        <v>476</v>
      </c>
      <c r="G484" s="170">
        <f t="shared" ca="1" si="18"/>
        <v>0.92598327771868338</v>
      </c>
    </row>
    <row r="485" spans="2:7">
      <c r="B485" t="s">
        <v>2412</v>
      </c>
      <c r="C485">
        <v>17.559999999999999</v>
      </c>
      <c r="D485">
        <f t="shared" si="19"/>
        <v>10.329032258064515</v>
      </c>
      <c r="E485">
        <v>4.0284360189573445E-2</v>
      </c>
      <c r="F485" s="90">
        <v>477</v>
      </c>
      <c r="G485" s="170">
        <f t="shared" ca="1" si="18"/>
        <v>-3.9274057231368259E-2</v>
      </c>
    </row>
    <row r="486" spans="2:7">
      <c r="B486" t="s">
        <v>6175</v>
      </c>
      <c r="C486">
        <v>1.55</v>
      </c>
      <c r="D486">
        <f t="shared" si="19"/>
        <v>-0.93108048021342815</v>
      </c>
      <c r="E486">
        <v>4.0268456375838965E-2</v>
      </c>
      <c r="F486" s="90">
        <v>478</v>
      </c>
      <c r="G486" s="170">
        <f t="shared" ca="1" si="18"/>
        <v>9.5163433716254242E-2</v>
      </c>
    </row>
    <row r="487" spans="2:7">
      <c r="B487" t="s">
        <v>1995</v>
      </c>
      <c r="C487">
        <v>22.49</v>
      </c>
      <c r="D487">
        <f t="shared" si="19"/>
        <v>8.6998550024166121E-2</v>
      </c>
      <c r="E487">
        <v>4.0240518038852792E-2</v>
      </c>
      <c r="F487" s="90">
        <v>479</v>
      </c>
      <c r="G487" s="170">
        <f t="shared" ref="G487:G550" ca="1" si="20">_xlfn.NORM.INV(RAND(),L$11,L$12)</f>
        <v>0.63768261926861092</v>
      </c>
    </row>
    <row r="488" spans="2:7">
      <c r="B488" t="s">
        <v>4111</v>
      </c>
      <c r="C488">
        <v>20.69</v>
      </c>
      <c r="D488">
        <f t="shared" si="19"/>
        <v>-0.14960953555281534</v>
      </c>
      <c r="E488">
        <v>4.0221216691804965E-2</v>
      </c>
      <c r="F488" s="90">
        <v>480</v>
      </c>
      <c r="G488" s="170">
        <f t="shared" ca="1" si="20"/>
        <v>-2.4741653719869982E-2</v>
      </c>
    </row>
    <row r="489" spans="2:7">
      <c r="B489" t="s">
        <v>4684</v>
      </c>
      <c r="C489">
        <v>24.33</v>
      </c>
      <c r="D489">
        <f t="shared" si="19"/>
        <v>9.4420600858369088</v>
      </c>
      <c r="E489">
        <v>4.0188114578879768E-2</v>
      </c>
      <c r="F489" s="90">
        <v>481</v>
      </c>
      <c r="G489" s="170">
        <f t="shared" ca="1" si="20"/>
        <v>0.25456336075503194</v>
      </c>
    </row>
    <row r="490" spans="2:7">
      <c r="B490" t="s">
        <v>7730</v>
      </c>
      <c r="C490">
        <v>2.33</v>
      </c>
      <c r="D490">
        <f t="shared" si="19"/>
        <v>-0.5716911764705882</v>
      </c>
      <c r="E490">
        <v>4.0178571428571362E-2</v>
      </c>
      <c r="F490" s="90">
        <v>482</v>
      </c>
      <c r="G490" s="170">
        <f t="shared" ca="1" si="20"/>
        <v>0.41052844033163688</v>
      </c>
    </row>
    <row r="491" spans="2:7">
      <c r="B491" t="s">
        <v>5700</v>
      </c>
      <c r="C491">
        <v>5.44</v>
      </c>
      <c r="D491">
        <f t="shared" si="19"/>
        <v>-0.5967383246849518</v>
      </c>
      <c r="E491">
        <v>4.0152963671128097E-2</v>
      </c>
      <c r="F491" s="90">
        <v>483</v>
      </c>
      <c r="G491" s="170">
        <f t="shared" ca="1" si="20"/>
        <v>0.19746351206158649</v>
      </c>
    </row>
    <row r="492" spans="2:7">
      <c r="B492" t="s">
        <v>4800</v>
      </c>
      <c r="C492">
        <v>13.49</v>
      </c>
      <c r="D492">
        <f t="shared" si="19"/>
        <v>9.3769230769230756</v>
      </c>
      <c r="E492">
        <v>4.0092521202775601E-2</v>
      </c>
      <c r="F492" s="90">
        <v>484</v>
      </c>
      <c r="G492" s="170">
        <f t="shared" ca="1" si="20"/>
        <v>-0.75645374762677797</v>
      </c>
    </row>
    <row r="493" spans="2:7">
      <c r="B493" t="s">
        <v>6186</v>
      </c>
      <c r="C493">
        <v>1.3</v>
      </c>
      <c r="D493">
        <f t="shared" si="19"/>
        <v>-0.16666666666666666</v>
      </c>
      <c r="E493">
        <v>4.0000000000000036E-2</v>
      </c>
      <c r="F493" s="90">
        <v>485</v>
      </c>
      <c r="G493" s="170">
        <f t="shared" ca="1" si="20"/>
        <v>0.15417233240663428</v>
      </c>
    </row>
    <row r="494" spans="2:7">
      <c r="B494" t="s">
        <v>7245</v>
      </c>
      <c r="C494">
        <v>1.56</v>
      </c>
      <c r="D494">
        <f t="shared" si="19"/>
        <v>-0.94842975206611579</v>
      </c>
      <c r="E494">
        <v>4.0000000000000036E-2</v>
      </c>
      <c r="F494" s="90">
        <v>486</v>
      </c>
      <c r="G494" s="170">
        <f t="shared" ca="1" si="20"/>
        <v>-0.60789279482593017</v>
      </c>
    </row>
    <row r="495" spans="2:7">
      <c r="B495" t="s">
        <v>1405</v>
      </c>
      <c r="C495">
        <v>30.25</v>
      </c>
      <c r="D495">
        <f t="shared" si="19"/>
        <v>-0.82750755545418264</v>
      </c>
      <c r="E495">
        <v>3.9876246132691653E-2</v>
      </c>
      <c r="F495" s="90">
        <v>487</v>
      </c>
      <c r="G495" s="170">
        <f t="shared" ca="1" si="20"/>
        <v>-0.15836848210148363</v>
      </c>
    </row>
    <row r="496" spans="2:7">
      <c r="B496" t="s">
        <v>612</v>
      </c>
      <c r="C496">
        <v>175.37</v>
      </c>
      <c r="D496">
        <f t="shared" si="19"/>
        <v>40.954545454545453</v>
      </c>
      <c r="E496">
        <v>3.9845834568633255E-2</v>
      </c>
      <c r="F496" s="90">
        <v>488</v>
      </c>
      <c r="G496" s="170">
        <f t="shared" ca="1" si="20"/>
        <v>0.86951195101051115</v>
      </c>
    </row>
    <row r="497" spans="2:7">
      <c r="B497" t="s">
        <v>5731</v>
      </c>
      <c r="C497">
        <v>4.18</v>
      </c>
      <c r="D497">
        <f t="shared" si="19"/>
        <v>-0.78973843058350102</v>
      </c>
      <c r="E497">
        <v>3.9800995024875663E-2</v>
      </c>
      <c r="F497" s="90">
        <v>489</v>
      </c>
      <c r="G497" s="170">
        <f t="shared" ca="1" si="20"/>
        <v>0.76755558205628738</v>
      </c>
    </row>
    <row r="498" spans="2:7">
      <c r="B498" t="s">
        <v>3890</v>
      </c>
      <c r="C498">
        <v>19.88</v>
      </c>
      <c r="D498">
        <f t="shared" si="19"/>
        <v>0.20484848484848478</v>
      </c>
      <c r="E498">
        <v>3.9748953974895293E-2</v>
      </c>
      <c r="F498" s="90">
        <v>490</v>
      </c>
      <c r="G498" s="170">
        <f t="shared" ca="1" si="20"/>
        <v>-0.61266643385089703</v>
      </c>
    </row>
    <row r="499" spans="2:7">
      <c r="B499" t="s">
        <v>1740</v>
      </c>
      <c r="C499">
        <v>16.5</v>
      </c>
      <c r="D499">
        <f t="shared" si="19"/>
        <v>0.12474437627811862</v>
      </c>
      <c r="E499">
        <v>3.9697542533081338E-2</v>
      </c>
      <c r="F499" s="90">
        <v>491</v>
      </c>
      <c r="G499" s="170">
        <f t="shared" ca="1" si="20"/>
        <v>-0.47563833479359363</v>
      </c>
    </row>
    <row r="500" spans="2:7">
      <c r="B500" t="s">
        <v>2446</v>
      </c>
      <c r="C500">
        <v>14.67</v>
      </c>
      <c r="D500">
        <f t="shared" si="19"/>
        <v>-0.2434244455905106</v>
      </c>
      <c r="E500">
        <v>3.9688164422395499E-2</v>
      </c>
      <c r="F500" s="90">
        <v>492</v>
      </c>
      <c r="G500" s="170">
        <f t="shared" ca="1" si="20"/>
        <v>0.54605952436077454</v>
      </c>
    </row>
    <row r="501" spans="2:7">
      <c r="B501" t="s">
        <v>4531</v>
      </c>
      <c r="C501">
        <v>19.39</v>
      </c>
      <c r="D501">
        <f t="shared" si="19"/>
        <v>0.50777604976671864</v>
      </c>
      <c r="E501">
        <v>3.9678284182305741E-2</v>
      </c>
      <c r="F501" s="90">
        <v>493</v>
      </c>
      <c r="G501" s="170">
        <f t="shared" ca="1" si="20"/>
        <v>-3.4463834683582786E-2</v>
      </c>
    </row>
    <row r="502" spans="2:7">
      <c r="B502" t="s">
        <v>4821</v>
      </c>
      <c r="C502">
        <v>12.86</v>
      </c>
      <c r="D502">
        <f t="shared" si="19"/>
        <v>1.129139072847682</v>
      </c>
      <c r="E502">
        <v>3.9611964430072776E-2</v>
      </c>
      <c r="F502" s="90">
        <v>494</v>
      </c>
      <c r="G502" s="170">
        <f t="shared" ca="1" si="20"/>
        <v>-0.12736995439739296</v>
      </c>
    </row>
    <row r="503" spans="2:7">
      <c r="B503" t="s">
        <v>5517</v>
      </c>
      <c r="C503">
        <v>6.04</v>
      </c>
      <c r="D503">
        <f t="shared" si="19"/>
        <v>2.8227848101265822</v>
      </c>
      <c r="E503">
        <v>3.9586919104991472E-2</v>
      </c>
      <c r="F503" s="90">
        <v>495</v>
      </c>
      <c r="G503" s="170">
        <f t="shared" ca="1" si="20"/>
        <v>-0.40629507037236917</v>
      </c>
    </row>
    <row r="504" spans="2:7">
      <c r="B504" t="s">
        <v>6475</v>
      </c>
      <c r="C504">
        <v>1.58</v>
      </c>
      <c r="D504">
        <f t="shared" si="19"/>
        <v>-0.91792207792207803</v>
      </c>
      <c r="E504">
        <v>3.9473684210526348E-2</v>
      </c>
      <c r="F504" s="90">
        <v>496</v>
      </c>
      <c r="G504" s="170">
        <f t="shared" ca="1" si="20"/>
        <v>0.19957150787392036</v>
      </c>
    </row>
    <row r="505" spans="2:7">
      <c r="B505" t="s">
        <v>4515</v>
      </c>
      <c r="C505">
        <v>19.25</v>
      </c>
      <c r="D505">
        <f t="shared" si="19"/>
        <v>-0.69973483075963183</v>
      </c>
      <c r="E505">
        <v>3.9416846652267842E-2</v>
      </c>
      <c r="F505" s="90">
        <v>497</v>
      </c>
      <c r="G505" s="170">
        <f t="shared" ca="1" si="20"/>
        <v>3.0954440732276559E-2</v>
      </c>
    </row>
    <row r="506" spans="2:7">
      <c r="B506" t="s">
        <v>1305</v>
      </c>
      <c r="C506">
        <v>64.11</v>
      </c>
      <c r="D506">
        <f t="shared" si="19"/>
        <v>0.3409328592344697</v>
      </c>
      <c r="E506">
        <v>3.9396887159533073E-2</v>
      </c>
      <c r="F506" s="90">
        <v>498</v>
      </c>
      <c r="G506" s="170">
        <f t="shared" ca="1" si="20"/>
        <v>-7.8018893183542798E-2</v>
      </c>
    </row>
    <row r="507" spans="2:7">
      <c r="B507" t="s">
        <v>1350</v>
      </c>
      <c r="C507">
        <v>47.81</v>
      </c>
      <c r="D507">
        <f t="shared" si="19"/>
        <v>2.288170563961486</v>
      </c>
      <c r="E507">
        <v>3.9347826086956569E-2</v>
      </c>
      <c r="F507" s="90">
        <v>499</v>
      </c>
      <c r="G507" s="170">
        <f t="shared" ca="1" si="20"/>
        <v>0.69428746684143228</v>
      </c>
    </row>
    <row r="508" spans="2:7">
      <c r="B508" t="s">
        <v>3636</v>
      </c>
      <c r="C508">
        <v>14.54</v>
      </c>
      <c r="D508">
        <f t="shared" si="19"/>
        <v>-0.28725490196078429</v>
      </c>
      <c r="E508">
        <v>3.931379556826297E-2</v>
      </c>
      <c r="F508" s="90">
        <v>500</v>
      </c>
      <c r="G508" s="170">
        <f t="shared" ca="1" si="20"/>
        <v>2.7225831530657461E-2</v>
      </c>
    </row>
    <row r="509" spans="2:7">
      <c r="B509" t="s">
        <v>1965</v>
      </c>
      <c r="C509">
        <v>20.399999999999999</v>
      </c>
      <c r="D509">
        <f t="shared" si="19"/>
        <v>0.57043879907621231</v>
      </c>
      <c r="E509">
        <v>3.922567498726437E-2</v>
      </c>
      <c r="F509" s="90">
        <v>501</v>
      </c>
      <c r="G509" s="170">
        <f t="shared" ca="1" si="20"/>
        <v>-0.42341994867136878</v>
      </c>
    </row>
    <row r="510" spans="2:7">
      <c r="B510" t="s">
        <v>3532</v>
      </c>
      <c r="C510">
        <v>12.99</v>
      </c>
      <c r="D510">
        <f t="shared" si="19"/>
        <v>-0.67806691449814127</v>
      </c>
      <c r="E510">
        <v>3.920000000000002E-2</v>
      </c>
      <c r="F510" s="90">
        <v>502</v>
      </c>
      <c r="G510" s="170">
        <f t="shared" ca="1" si="20"/>
        <v>-0.39034334661709313</v>
      </c>
    </row>
    <row r="511" spans="2:7">
      <c r="B511" t="s">
        <v>1382</v>
      </c>
      <c r="C511">
        <v>40.35</v>
      </c>
      <c r="D511">
        <f t="shared" si="19"/>
        <v>5.6039279869067107</v>
      </c>
      <c r="E511">
        <v>3.9144990986350839E-2</v>
      </c>
      <c r="F511" s="90">
        <v>503</v>
      </c>
      <c r="G511" s="170">
        <f t="shared" ca="1" si="20"/>
        <v>-9.9575380156189386E-2</v>
      </c>
    </row>
    <row r="512" spans="2:7">
      <c r="B512" t="s">
        <v>5673</v>
      </c>
      <c r="C512">
        <v>6.11</v>
      </c>
      <c r="D512">
        <f t="shared" si="19"/>
        <v>2.2849462365591395</v>
      </c>
      <c r="E512">
        <v>3.9115646258503473E-2</v>
      </c>
      <c r="F512" s="90">
        <v>504</v>
      </c>
      <c r="G512" s="170">
        <f t="shared" ca="1" si="20"/>
        <v>-0.20150068806222846</v>
      </c>
    </row>
    <row r="513" spans="2:7">
      <c r="B513" t="s">
        <v>7148</v>
      </c>
      <c r="C513">
        <v>1.86</v>
      </c>
      <c r="D513">
        <f t="shared" si="19"/>
        <v>-0.96719576719576716</v>
      </c>
      <c r="E513">
        <v>3.9106145251396683E-2</v>
      </c>
      <c r="F513" s="90">
        <v>505</v>
      </c>
      <c r="G513" s="170">
        <f t="shared" ca="1" si="20"/>
        <v>0.38044739878727163</v>
      </c>
    </row>
    <row r="514" spans="2:7">
      <c r="B514" t="s">
        <v>1257</v>
      </c>
      <c r="C514">
        <v>56.7</v>
      </c>
      <c r="D514">
        <f t="shared" si="19"/>
        <v>5.6471277842907392</v>
      </c>
      <c r="E514">
        <v>3.9032435404068214E-2</v>
      </c>
      <c r="F514" s="90">
        <v>506</v>
      </c>
      <c r="G514" s="170">
        <f t="shared" ca="1" si="20"/>
        <v>0.15359191804893282</v>
      </c>
    </row>
    <row r="515" spans="2:7">
      <c r="B515" t="s">
        <v>2763</v>
      </c>
      <c r="C515">
        <v>8.5299999999999994</v>
      </c>
      <c r="D515">
        <f t="shared" si="19"/>
        <v>4.3312499999999998</v>
      </c>
      <c r="E515">
        <v>3.8976857490864616E-2</v>
      </c>
      <c r="F515" s="90">
        <v>507</v>
      </c>
      <c r="G515" s="170">
        <f t="shared" ca="1" si="20"/>
        <v>-0.12790357932893492</v>
      </c>
    </row>
    <row r="516" spans="2:7">
      <c r="B516" t="s">
        <v>6966</v>
      </c>
      <c r="C516">
        <v>1.6</v>
      </c>
      <c r="D516">
        <f t="shared" si="19"/>
        <v>-0.33333333333333326</v>
      </c>
      <c r="E516">
        <v>3.8961038961038995E-2</v>
      </c>
      <c r="F516" s="90">
        <v>508</v>
      </c>
      <c r="G516" s="170">
        <f t="shared" ca="1" si="20"/>
        <v>-0.22836129909337141</v>
      </c>
    </row>
    <row r="517" spans="2:7">
      <c r="B517" t="s">
        <v>7703</v>
      </c>
      <c r="C517">
        <v>2.4</v>
      </c>
      <c r="D517">
        <f t="shared" si="19"/>
        <v>-0.30835734870317011</v>
      </c>
      <c r="E517">
        <v>3.8961038961038898E-2</v>
      </c>
      <c r="F517" s="90">
        <v>509</v>
      </c>
      <c r="G517" s="170">
        <f t="shared" ca="1" si="20"/>
        <v>0.13268163601327498</v>
      </c>
    </row>
    <row r="518" spans="2:7">
      <c r="B518" t="s">
        <v>5771</v>
      </c>
      <c r="C518">
        <v>3.47</v>
      </c>
      <c r="D518">
        <f t="shared" si="19"/>
        <v>-0.75494350282485867</v>
      </c>
      <c r="E518">
        <v>3.892215568862286E-2</v>
      </c>
      <c r="F518" s="90">
        <v>510</v>
      </c>
      <c r="G518" s="170">
        <f t="shared" ca="1" si="20"/>
        <v>0.44140399995827684</v>
      </c>
    </row>
    <row r="519" spans="2:7">
      <c r="B519" t="s">
        <v>2474</v>
      </c>
      <c r="C519">
        <v>14.16</v>
      </c>
      <c r="D519">
        <f t="shared" si="19"/>
        <v>1.1197604790419162</v>
      </c>
      <c r="E519">
        <v>3.8884812912692537E-2</v>
      </c>
      <c r="F519" s="90">
        <v>511</v>
      </c>
      <c r="G519" s="170">
        <f t="shared" ca="1" si="20"/>
        <v>0.21791513303155718</v>
      </c>
    </row>
    <row r="520" spans="2:7">
      <c r="B520" t="s">
        <v>4426</v>
      </c>
      <c r="C520">
        <v>6.68</v>
      </c>
      <c r="D520">
        <f t="shared" si="19"/>
        <v>-0.94957729468599028</v>
      </c>
      <c r="E520">
        <v>3.8880248833592534E-2</v>
      </c>
      <c r="F520" s="90">
        <v>512</v>
      </c>
      <c r="G520" s="170">
        <f t="shared" ca="1" si="20"/>
        <v>-0.62876201185670366</v>
      </c>
    </row>
    <row r="521" spans="2:7">
      <c r="B521" t="s">
        <v>701</v>
      </c>
      <c r="C521">
        <v>132.47999999999999</v>
      </c>
      <c r="D521">
        <f t="shared" ref="D521:D584" si="21">(C521-C522)/C522</f>
        <v>7.2336855189558724</v>
      </c>
      <c r="E521">
        <v>3.8814396612561662E-2</v>
      </c>
      <c r="F521" s="90">
        <v>513</v>
      </c>
      <c r="G521" s="170">
        <f t="shared" ca="1" si="20"/>
        <v>-0.41266938341583248</v>
      </c>
    </row>
    <row r="522" spans="2:7">
      <c r="B522" t="s">
        <v>1736</v>
      </c>
      <c r="C522">
        <v>16.09</v>
      </c>
      <c r="D522">
        <f t="shared" si="21"/>
        <v>0.17616959064327486</v>
      </c>
      <c r="E522">
        <v>3.8734667527437032E-2</v>
      </c>
      <c r="F522" s="90">
        <v>514</v>
      </c>
      <c r="G522" s="170">
        <f t="shared" ca="1" si="20"/>
        <v>0.32136599513570158</v>
      </c>
    </row>
    <row r="523" spans="2:7">
      <c r="B523" t="s">
        <v>4795</v>
      </c>
      <c r="C523">
        <v>13.68</v>
      </c>
      <c r="D523">
        <f t="shared" si="21"/>
        <v>-0.3946902654867257</v>
      </c>
      <c r="E523">
        <v>3.8724373576309777E-2</v>
      </c>
      <c r="F523" s="90">
        <v>515</v>
      </c>
      <c r="G523" s="170">
        <f t="shared" ca="1" si="20"/>
        <v>-0.22021140965307581</v>
      </c>
    </row>
    <row r="524" spans="2:7">
      <c r="B524" t="s">
        <v>2005</v>
      </c>
      <c r="C524">
        <v>22.6</v>
      </c>
      <c r="D524">
        <f t="shared" si="21"/>
        <v>-2.5442000862440698E-2</v>
      </c>
      <c r="E524">
        <v>3.8602941176470576E-2</v>
      </c>
      <c r="F524" s="90">
        <v>516</v>
      </c>
      <c r="G524" s="170">
        <f t="shared" ca="1" si="20"/>
        <v>0.20150575880887667</v>
      </c>
    </row>
    <row r="525" spans="2:7">
      <c r="B525" t="s">
        <v>2091</v>
      </c>
      <c r="C525">
        <v>23.19</v>
      </c>
      <c r="D525">
        <f t="shared" si="21"/>
        <v>0.71905114899925882</v>
      </c>
      <c r="E525">
        <v>3.8513210927004167E-2</v>
      </c>
      <c r="F525" s="90">
        <v>517</v>
      </c>
      <c r="G525" s="170">
        <f t="shared" ca="1" si="20"/>
        <v>0.55579497118356369</v>
      </c>
    </row>
    <row r="526" spans="2:7">
      <c r="B526" t="s">
        <v>3439</v>
      </c>
      <c r="C526">
        <v>13.49</v>
      </c>
      <c r="D526">
        <f t="shared" si="21"/>
        <v>7.3271604938271606</v>
      </c>
      <c r="E526">
        <v>3.8491147036181679E-2</v>
      </c>
      <c r="F526" s="90">
        <v>518</v>
      </c>
      <c r="G526" s="170">
        <f t="shared" ca="1" si="20"/>
        <v>-0.10341931834044171</v>
      </c>
    </row>
    <row r="527" spans="2:7">
      <c r="B527" t="s">
        <v>6100</v>
      </c>
      <c r="C527">
        <v>1.62</v>
      </c>
      <c r="D527">
        <f t="shared" si="21"/>
        <v>0.2</v>
      </c>
      <c r="E527">
        <v>3.8461538461538491E-2</v>
      </c>
      <c r="F527" s="90">
        <v>519</v>
      </c>
      <c r="G527" s="170">
        <f t="shared" ca="1" si="20"/>
        <v>0.65314121419787541</v>
      </c>
    </row>
    <row r="528" spans="2:7">
      <c r="B528" t="s">
        <v>6185</v>
      </c>
      <c r="C528">
        <v>1.35</v>
      </c>
      <c r="D528">
        <f t="shared" si="21"/>
        <v>-0.16666666666666666</v>
      </c>
      <c r="E528">
        <v>3.8461538461538491E-2</v>
      </c>
      <c r="F528" s="90">
        <v>520</v>
      </c>
      <c r="G528" s="170">
        <f t="shared" ca="1" si="20"/>
        <v>-0.63338025487021921</v>
      </c>
    </row>
    <row r="529" spans="2:7">
      <c r="B529" t="s">
        <v>6472</v>
      </c>
      <c r="C529">
        <v>1.62</v>
      </c>
      <c r="D529">
        <f t="shared" si="21"/>
        <v>-0.82352941176470584</v>
      </c>
      <c r="E529">
        <v>3.8461538461538491E-2</v>
      </c>
      <c r="F529" s="90">
        <v>521</v>
      </c>
      <c r="G529" s="170">
        <f t="shared" ca="1" si="20"/>
        <v>0.2984657240838583</v>
      </c>
    </row>
    <row r="530" spans="2:7">
      <c r="B530" t="s">
        <v>5256</v>
      </c>
      <c r="C530">
        <v>9.18</v>
      </c>
      <c r="D530">
        <f t="shared" si="21"/>
        <v>3.8571428571428572</v>
      </c>
      <c r="E530">
        <v>3.8461538461538443E-2</v>
      </c>
      <c r="F530" s="90">
        <v>522</v>
      </c>
      <c r="G530" s="170">
        <f t="shared" ca="1" si="20"/>
        <v>0.16486694563996049</v>
      </c>
    </row>
    <row r="531" spans="2:7">
      <c r="B531" t="s">
        <v>6570</v>
      </c>
      <c r="C531">
        <v>1.89</v>
      </c>
      <c r="D531">
        <f t="shared" si="21"/>
        <v>-0.857250755287009</v>
      </c>
      <c r="E531">
        <v>3.8461538461538373E-2</v>
      </c>
      <c r="F531" s="90">
        <v>523</v>
      </c>
      <c r="G531" s="170">
        <f t="shared" ca="1" si="20"/>
        <v>0.24493135701133203</v>
      </c>
    </row>
    <row r="532" spans="2:7">
      <c r="B532" t="s">
        <v>4307</v>
      </c>
      <c r="C532">
        <v>13.24</v>
      </c>
      <c r="D532">
        <f t="shared" si="21"/>
        <v>-0.35540408958130476</v>
      </c>
      <c r="E532">
        <v>3.8431372549019627E-2</v>
      </c>
      <c r="F532" s="90">
        <v>524</v>
      </c>
      <c r="G532" s="170">
        <f t="shared" ca="1" si="20"/>
        <v>0.18414406549369886</v>
      </c>
    </row>
    <row r="533" spans="2:7">
      <c r="B533" t="s">
        <v>4587</v>
      </c>
      <c r="C533">
        <v>20.54</v>
      </c>
      <c r="D533">
        <f t="shared" si="21"/>
        <v>1.4510739856801906</v>
      </c>
      <c r="E533">
        <v>3.8422649140545904E-2</v>
      </c>
      <c r="F533" s="90">
        <v>525</v>
      </c>
      <c r="G533" s="170">
        <f t="shared" ca="1" si="20"/>
        <v>0.20954576329275826</v>
      </c>
    </row>
    <row r="534" spans="2:7">
      <c r="B534" t="s">
        <v>2714</v>
      </c>
      <c r="C534">
        <v>8.3800000000000008</v>
      </c>
      <c r="D534">
        <f t="shared" si="21"/>
        <v>-0.20643939393939389</v>
      </c>
      <c r="E534">
        <v>3.8413878562577511E-2</v>
      </c>
      <c r="F534" s="90">
        <v>526</v>
      </c>
      <c r="G534" s="170">
        <f t="shared" ca="1" si="20"/>
        <v>0.10866024210962758</v>
      </c>
    </row>
    <row r="535" spans="2:7">
      <c r="B535" t="s">
        <v>4899</v>
      </c>
      <c r="C535">
        <v>10.56</v>
      </c>
      <c r="D535">
        <f t="shared" si="21"/>
        <v>-0.40034071550255534</v>
      </c>
      <c r="E535">
        <v>3.8348082595870261E-2</v>
      </c>
      <c r="F535" s="90">
        <v>527</v>
      </c>
      <c r="G535" s="170">
        <f t="shared" ca="1" si="20"/>
        <v>-0.35452639028986616</v>
      </c>
    </row>
    <row r="536" spans="2:7">
      <c r="B536" t="s">
        <v>4177</v>
      </c>
      <c r="C536">
        <v>17.61</v>
      </c>
      <c r="D536">
        <f t="shared" si="21"/>
        <v>6.5335753176043454E-2</v>
      </c>
      <c r="E536">
        <v>3.8325471698113123E-2</v>
      </c>
      <c r="F536" s="90">
        <v>528</v>
      </c>
      <c r="G536" s="170">
        <f t="shared" ca="1" si="20"/>
        <v>2.2504369709750408E-2</v>
      </c>
    </row>
    <row r="537" spans="2:7">
      <c r="B537" t="s">
        <v>1561</v>
      </c>
      <c r="C537">
        <v>16.53</v>
      </c>
      <c r="D537">
        <f t="shared" si="21"/>
        <v>-0.72532402791625128</v>
      </c>
      <c r="E537">
        <v>3.831658291457294E-2</v>
      </c>
      <c r="F537" s="90">
        <v>529</v>
      </c>
      <c r="G537" s="170">
        <f t="shared" ca="1" si="20"/>
        <v>0.24470746487766948</v>
      </c>
    </row>
    <row r="538" spans="2:7">
      <c r="B538" t="s">
        <v>1308</v>
      </c>
      <c r="C538">
        <v>60.18</v>
      </c>
      <c r="D538">
        <f t="shared" si="21"/>
        <v>12.86635944700461</v>
      </c>
      <c r="E538">
        <v>3.8302277432712195E-2</v>
      </c>
      <c r="F538" s="90">
        <v>530</v>
      </c>
      <c r="G538" s="170">
        <f t="shared" ca="1" si="20"/>
        <v>7.8539378053898198E-2</v>
      </c>
    </row>
    <row r="539" spans="2:7">
      <c r="B539" t="s">
        <v>5730</v>
      </c>
      <c r="C539">
        <v>4.34</v>
      </c>
      <c r="D539">
        <f t="shared" si="21"/>
        <v>-0.69263456090651554</v>
      </c>
      <c r="E539">
        <v>3.8277511961722521E-2</v>
      </c>
      <c r="F539" s="90">
        <v>531</v>
      </c>
      <c r="G539" s="170">
        <f t="shared" ca="1" si="20"/>
        <v>0.30462232167035769</v>
      </c>
    </row>
    <row r="540" spans="2:7">
      <c r="B540" t="s">
        <v>1793</v>
      </c>
      <c r="C540">
        <v>14.12</v>
      </c>
      <c r="D540">
        <f t="shared" si="21"/>
        <v>-5.488621151271756E-2</v>
      </c>
      <c r="E540">
        <v>3.8235294117647027E-2</v>
      </c>
      <c r="F540" s="90">
        <v>532</v>
      </c>
      <c r="G540" s="170">
        <f t="shared" ca="1" si="20"/>
        <v>-0.58748620351551517</v>
      </c>
    </row>
    <row r="541" spans="2:7">
      <c r="B541" t="s">
        <v>3621</v>
      </c>
      <c r="C541">
        <v>14.94</v>
      </c>
      <c r="D541">
        <f t="shared" si="21"/>
        <v>8.1656441717791406</v>
      </c>
      <c r="E541">
        <v>3.8220986796386303E-2</v>
      </c>
      <c r="F541" s="90">
        <v>533</v>
      </c>
      <c r="G541" s="170">
        <f t="shared" ca="1" si="20"/>
        <v>0.28609803148913326</v>
      </c>
    </row>
    <row r="542" spans="2:7">
      <c r="B542" t="s">
        <v>6320</v>
      </c>
      <c r="C542">
        <v>1.63</v>
      </c>
      <c r="D542">
        <f t="shared" si="21"/>
        <v>-0.81264367816091954</v>
      </c>
      <c r="E542">
        <v>3.8216560509554034E-2</v>
      </c>
      <c r="F542" s="90">
        <v>534</v>
      </c>
      <c r="G542" s="170">
        <f t="shared" ca="1" si="20"/>
        <v>-0.35455893998974497</v>
      </c>
    </row>
    <row r="543" spans="2:7">
      <c r="B543" t="s">
        <v>2783</v>
      </c>
      <c r="C543">
        <v>8.6999999999999993</v>
      </c>
      <c r="D543">
        <f t="shared" si="21"/>
        <v>-0.39625260235947263</v>
      </c>
      <c r="E543">
        <v>3.8186157517899583E-2</v>
      </c>
      <c r="F543" s="90">
        <v>535</v>
      </c>
      <c r="G543" s="170">
        <f t="shared" ca="1" si="20"/>
        <v>2.2539354201421488E-2</v>
      </c>
    </row>
    <row r="544" spans="2:7">
      <c r="B544" t="s">
        <v>1779</v>
      </c>
      <c r="C544">
        <v>14.41</v>
      </c>
      <c r="D544">
        <f t="shared" si="21"/>
        <v>9.5955882352941178</v>
      </c>
      <c r="E544">
        <v>3.8184438040345776E-2</v>
      </c>
      <c r="F544" s="90">
        <v>536</v>
      </c>
      <c r="G544" s="170">
        <f t="shared" ca="1" si="20"/>
        <v>-0.59059269417456339</v>
      </c>
    </row>
    <row r="545" spans="2:7">
      <c r="B545" t="s">
        <v>6492</v>
      </c>
      <c r="C545">
        <v>1.36</v>
      </c>
      <c r="D545">
        <f t="shared" si="21"/>
        <v>-0.76223776223776218</v>
      </c>
      <c r="E545">
        <v>3.8167938931297746E-2</v>
      </c>
      <c r="F545" s="90">
        <v>537</v>
      </c>
      <c r="G545" s="170">
        <f t="shared" ca="1" si="20"/>
        <v>0.35666636232798116</v>
      </c>
    </row>
    <row r="546" spans="2:7">
      <c r="B546" t="s">
        <v>4361</v>
      </c>
      <c r="C546">
        <v>5.72</v>
      </c>
      <c r="D546">
        <f t="shared" si="21"/>
        <v>-0.61272850372376442</v>
      </c>
      <c r="E546">
        <v>3.8112522686025406E-2</v>
      </c>
      <c r="F546" s="90">
        <v>538</v>
      </c>
      <c r="G546" s="170">
        <f t="shared" ca="1" si="20"/>
        <v>0.40012405171176829</v>
      </c>
    </row>
    <row r="547" spans="2:7">
      <c r="B547" t="s">
        <v>1784</v>
      </c>
      <c r="C547">
        <v>14.77</v>
      </c>
      <c r="D547">
        <f t="shared" si="21"/>
        <v>-0.26076076076076082</v>
      </c>
      <c r="E547">
        <v>3.7947997189037186E-2</v>
      </c>
      <c r="F547" s="90">
        <v>539</v>
      </c>
      <c r="G547" s="170">
        <f t="shared" ca="1" si="20"/>
        <v>1.1169126372472324</v>
      </c>
    </row>
    <row r="548" spans="2:7">
      <c r="B548" t="s">
        <v>4514</v>
      </c>
      <c r="C548">
        <v>19.98</v>
      </c>
      <c r="D548">
        <f t="shared" si="21"/>
        <v>0.2363861386138614</v>
      </c>
      <c r="E548">
        <v>3.7922077922077947E-2</v>
      </c>
      <c r="F548" s="90">
        <v>540</v>
      </c>
      <c r="G548" s="170">
        <f t="shared" ca="1" si="20"/>
        <v>0.1927943495956923</v>
      </c>
    </row>
    <row r="549" spans="2:7">
      <c r="B549" t="s">
        <v>2439</v>
      </c>
      <c r="C549">
        <v>16.16</v>
      </c>
      <c r="D549">
        <f t="shared" si="21"/>
        <v>0.2288973384030418</v>
      </c>
      <c r="E549">
        <v>3.7893384714193956E-2</v>
      </c>
      <c r="F549" s="90">
        <v>541</v>
      </c>
      <c r="G549" s="170">
        <f t="shared" ca="1" si="20"/>
        <v>0.42107718194482296</v>
      </c>
    </row>
    <row r="550" spans="2:7">
      <c r="B550" t="s">
        <v>2560</v>
      </c>
      <c r="C550">
        <v>13.15</v>
      </c>
      <c r="D550">
        <f t="shared" si="21"/>
        <v>0.59781287970838393</v>
      </c>
      <c r="E550">
        <v>3.7884767166535153E-2</v>
      </c>
      <c r="F550" s="90">
        <v>542</v>
      </c>
      <c r="G550" s="170">
        <f t="shared" ca="1" si="20"/>
        <v>3.5384477538751985E-2</v>
      </c>
    </row>
    <row r="551" spans="2:7">
      <c r="B551" t="s">
        <v>5397</v>
      </c>
      <c r="C551">
        <v>8.23</v>
      </c>
      <c r="D551">
        <f t="shared" si="21"/>
        <v>0.49908925318761388</v>
      </c>
      <c r="E551">
        <v>3.7831021437578903E-2</v>
      </c>
      <c r="F551" s="90">
        <v>543</v>
      </c>
      <c r="G551" s="170">
        <f t="shared" ref="G551:G614" ca="1" si="22">_xlfn.NORM.INV(RAND(),L$11,L$12)</f>
        <v>0.18338808239967719</v>
      </c>
    </row>
    <row r="552" spans="2:7">
      <c r="B552" t="s">
        <v>5523</v>
      </c>
      <c r="C552">
        <v>5.49</v>
      </c>
      <c r="D552">
        <f t="shared" si="21"/>
        <v>-0.63690476190476186</v>
      </c>
      <c r="E552">
        <v>3.7807183364839354E-2</v>
      </c>
      <c r="F552" s="90">
        <v>544</v>
      </c>
      <c r="G552" s="170">
        <f t="shared" ca="1" si="22"/>
        <v>0.55930324804084142</v>
      </c>
    </row>
    <row r="553" spans="2:7">
      <c r="B553" t="s">
        <v>1773</v>
      </c>
      <c r="C553">
        <v>15.12</v>
      </c>
      <c r="D553">
        <f t="shared" si="21"/>
        <v>5.8727272727272712</v>
      </c>
      <c r="E553">
        <v>3.7748798901853051E-2</v>
      </c>
      <c r="F553" s="90">
        <v>545</v>
      </c>
      <c r="G553" s="170">
        <f t="shared" ca="1" si="22"/>
        <v>0.22038475324629714</v>
      </c>
    </row>
    <row r="554" spans="2:7">
      <c r="B554" t="s">
        <v>6699</v>
      </c>
      <c r="C554">
        <v>2.2000000000000002</v>
      </c>
      <c r="D554">
        <f t="shared" si="21"/>
        <v>0.13989637305699495</v>
      </c>
      <c r="E554">
        <v>3.7735849056603807E-2</v>
      </c>
      <c r="F554" s="90">
        <v>546</v>
      </c>
      <c r="G554" s="170">
        <f t="shared" ca="1" si="22"/>
        <v>-0.27001354140953399</v>
      </c>
    </row>
    <row r="555" spans="2:7">
      <c r="B555" t="s">
        <v>6347</v>
      </c>
      <c r="C555">
        <v>1.93</v>
      </c>
      <c r="D555">
        <f t="shared" si="21"/>
        <v>-0.88338368580060422</v>
      </c>
      <c r="E555">
        <v>3.7634408602150449E-2</v>
      </c>
      <c r="F555" s="90">
        <v>547</v>
      </c>
      <c r="G555" s="170">
        <f t="shared" ca="1" si="22"/>
        <v>0.18037877220082024</v>
      </c>
    </row>
    <row r="556" spans="2:7">
      <c r="B556" t="s">
        <v>3080</v>
      </c>
      <c r="C556">
        <v>16.55</v>
      </c>
      <c r="D556">
        <f t="shared" si="21"/>
        <v>10.992753623188408</v>
      </c>
      <c r="E556">
        <v>3.7617554858934261E-2</v>
      </c>
      <c r="F556" s="90">
        <v>548</v>
      </c>
      <c r="G556" s="170">
        <f t="shared" ca="1" si="22"/>
        <v>0.10164942324762496</v>
      </c>
    </row>
    <row r="557" spans="2:7">
      <c r="B557" t="s">
        <v>6647</v>
      </c>
      <c r="C557">
        <v>1.38</v>
      </c>
      <c r="D557">
        <f t="shared" si="21"/>
        <v>-0.92198982475975133</v>
      </c>
      <c r="E557">
        <v>3.7593984962405881E-2</v>
      </c>
      <c r="F557" s="90">
        <v>549</v>
      </c>
      <c r="G557" s="170">
        <f t="shared" ca="1" si="22"/>
        <v>-7.306277986182047E-2</v>
      </c>
    </row>
    <row r="558" spans="2:7">
      <c r="B558" t="s">
        <v>1543</v>
      </c>
      <c r="C558">
        <v>17.690000000000001</v>
      </c>
      <c r="D558">
        <f t="shared" si="21"/>
        <v>0.52368647717484951</v>
      </c>
      <c r="E558">
        <v>3.7536656891495636E-2</v>
      </c>
      <c r="F558" s="90">
        <v>550</v>
      </c>
      <c r="G558" s="170">
        <f t="shared" ca="1" si="22"/>
        <v>-0.14468874232155257</v>
      </c>
    </row>
    <row r="559" spans="2:7">
      <c r="B559" t="s">
        <v>3219</v>
      </c>
      <c r="C559">
        <v>11.61</v>
      </c>
      <c r="D559">
        <f t="shared" si="21"/>
        <v>0.99142367066895354</v>
      </c>
      <c r="E559">
        <v>3.7533512064343161E-2</v>
      </c>
      <c r="F559" s="90">
        <v>551</v>
      </c>
      <c r="G559" s="170">
        <f t="shared" ca="1" si="22"/>
        <v>0.22901520450883178</v>
      </c>
    </row>
    <row r="560" spans="2:7">
      <c r="B560" t="s">
        <v>5680</v>
      </c>
      <c r="C560">
        <v>5.83</v>
      </c>
      <c r="D560">
        <f t="shared" si="21"/>
        <v>3.1942446043165473</v>
      </c>
      <c r="E560">
        <v>3.7366548042704617E-2</v>
      </c>
      <c r="F560" s="90">
        <v>552</v>
      </c>
      <c r="G560" s="170">
        <f t="shared" ca="1" si="22"/>
        <v>-0.63332293236537118</v>
      </c>
    </row>
    <row r="561" spans="2:7">
      <c r="B561" t="s">
        <v>6657</v>
      </c>
      <c r="C561">
        <v>1.39</v>
      </c>
      <c r="D561">
        <f t="shared" si="21"/>
        <v>-0.58383233532934131</v>
      </c>
      <c r="E561">
        <v>3.731343283582076E-2</v>
      </c>
      <c r="F561" s="90">
        <v>553</v>
      </c>
      <c r="G561" s="170">
        <f t="shared" ca="1" si="22"/>
        <v>0.15579395856142947</v>
      </c>
    </row>
    <row r="562" spans="2:7">
      <c r="B562" t="s">
        <v>5772</v>
      </c>
      <c r="C562">
        <v>3.34</v>
      </c>
      <c r="D562">
        <f t="shared" si="21"/>
        <v>1</v>
      </c>
      <c r="E562">
        <v>3.7267080745341505E-2</v>
      </c>
      <c r="F562" s="90">
        <v>554</v>
      </c>
      <c r="G562" s="170">
        <f t="shared" ca="1" si="22"/>
        <v>0.57195003565602642</v>
      </c>
    </row>
    <row r="563" spans="2:7">
      <c r="B563" t="s">
        <v>7188</v>
      </c>
      <c r="C563">
        <v>1.67</v>
      </c>
      <c r="D563">
        <f t="shared" si="21"/>
        <v>-0.14358974358974361</v>
      </c>
      <c r="E563">
        <v>3.7267080745341505E-2</v>
      </c>
      <c r="F563" s="90">
        <v>555</v>
      </c>
      <c r="G563" s="170">
        <f t="shared" ca="1" si="22"/>
        <v>0.18391749828203793</v>
      </c>
    </row>
    <row r="564" spans="2:7">
      <c r="B564" t="s">
        <v>7505</v>
      </c>
      <c r="C564">
        <v>1.95</v>
      </c>
      <c r="D564">
        <f t="shared" si="21"/>
        <v>-0.98734916309848197</v>
      </c>
      <c r="E564">
        <v>3.7234042553191522E-2</v>
      </c>
      <c r="F564" s="90">
        <v>556</v>
      </c>
      <c r="G564" s="170">
        <f t="shared" ca="1" si="22"/>
        <v>-0.13865292708490845</v>
      </c>
    </row>
    <row r="565" spans="2:7">
      <c r="B565" t="s">
        <v>671</v>
      </c>
      <c r="C565">
        <v>154.13999999999999</v>
      </c>
      <c r="D565">
        <f t="shared" si="21"/>
        <v>12.450261780104709</v>
      </c>
      <c r="E565">
        <v>3.7211493170042208E-2</v>
      </c>
      <c r="F565" s="90">
        <v>557</v>
      </c>
      <c r="G565" s="170">
        <f t="shared" ca="1" si="22"/>
        <v>0.57080483417412864</v>
      </c>
    </row>
    <row r="566" spans="2:7">
      <c r="B566" t="s">
        <v>1642</v>
      </c>
      <c r="C566">
        <v>11.46</v>
      </c>
      <c r="D566">
        <f t="shared" si="21"/>
        <v>0.86341463414634145</v>
      </c>
      <c r="E566">
        <v>3.7104072398190059E-2</v>
      </c>
      <c r="F566" s="90">
        <v>558</v>
      </c>
      <c r="G566" s="170">
        <f t="shared" ca="1" si="22"/>
        <v>-0.55105260583297166</v>
      </c>
    </row>
    <row r="567" spans="2:7">
      <c r="B567" t="s">
        <v>5588</v>
      </c>
      <c r="C567">
        <v>6.15</v>
      </c>
      <c r="D567">
        <f t="shared" si="21"/>
        <v>-0.89321062684493835</v>
      </c>
      <c r="E567">
        <v>3.709949409780787E-2</v>
      </c>
      <c r="F567" s="90">
        <v>559</v>
      </c>
      <c r="G567" s="170">
        <f t="shared" ca="1" si="22"/>
        <v>0.24340899248917988</v>
      </c>
    </row>
    <row r="568" spans="2:7">
      <c r="B568" t="s">
        <v>1253</v>
      </c>
      <c r="C568">
        <v>57.59</v>
      </c>
      <c r="D568">
        <f t="shared" si="21"/>
        <v>3.6783103168155971</v>
      </c>
      <c r="E568">
        <v>3.7097064649738921E-2</v>
      </c>
      <c r="F568" s="90">
        <v>560</v>
      </c>
      <c r="G568" s="170">
        <f t="shared" ca="1" si="22"/>
        <v>-1.5767657091297623E-2</v>
      </c>
    </row>
    <row r="569" spans="2:7">
      <c r="B569" t="s">
        <v>3163</v>
      </c>
      <c r="C569">
        <v>12.31</v>
      </c>
      <c r="D569">
        <f t="shared" si="21"/>
        <v>0.46547619047619049</v>
      </c>
      <c r="E569">
        <v>3.7068239258635324E-2</v>
      </c>
      <c r="F569" s="90">
        <v>561</v>
      </c>
      <c r="G569" s="170">
        <f t="shared" ca="1" si="22"/>
        <v>-7.2244368030364825E-2</v>
      </c>
    </row>
    <row r="570" spans="2:7">
      <c r="B570" t="s">
        <v>3275</v>
      </c>
      <c r="C570">
        <v>8.4</v>
      </c>
      <c r="D570">
        <f t="shared" si="21"/>
        <v>2.0000000000000004</v>
      </c>
      <c r="E570">
        <v>3.7037037037037125E-2</v>
      </c>
      <c r="F570" s="90">
        <v>562</v>
      </c>
      <c r="G570" s="170">
        <f t="shared" ca="1" si="22"/>
        <v>0.19763027009783757</v>
      </c>
    </row>
    <row r="571" spans="2:7">
      <c r="B571" t="s">
        <v>7338</v>
      </c>
      <c r="C571">
        <v>2.8</v>
      </c>
      <c r="D571">
        <f t="shared" si="21"/>
        <v>-0.97831978319783197</v>
      </c>
      <c r="E571">
        <v>3.7037037037036903E-2</v>
      </c>
      <c r="F571" s="90">
        <v>563</v>
      </c>
      <c r="G571" s="170">
        <f t="shared" ca="1" si="22"/>
        <v>9.3912586017698474E-2</v>
      </c>
    </row>
    <row r="572" spans="2:7">
      <c r="B572" t="s">
        <v>796</v>
      </c>
      <c r="C572">
        <v>129.15</v>
      </c>
      <c r="D572">
        <f t="shared" si="21"/>
        <v>3.5125786163522013</v>
      </c>
      <c r="E572">
        <v>3.7016219688453506E-2</v>
      </c>
      <c r="F572" s="90">
        <v>564</v>
      </c>
      <c r="G572" s="170">
        <f t="shared" ca="1" si="22"/>
        <v>0.86398034682290059</v>
      </c>
    </row>
    <row r="573" spans="2:7">
      <c r="B573" t="s">
        <v>2182</v>
      </c>
      <c r="C573">
        <v>28.62</v>
      </c>
      <c r="D573">
        <f t="shared" si="21"/>
        <v>1.4274809160305346</v>
      </c>
      <c r="E573">
        <v>3.6956521739130416E-2</v>
      </c>
      <c r="F573" s="90">
        <v>565</v>
      </c>
      <c r="G573" s="170">
        <f t="shared" ca="1" si="22"/>
        <v>-0.37996309185074362</v>
      </c>
    </row>
    <row r="574" spans="2:7">
      <c r="B574" t="s">
        <v>2592</v>
      </c>
      <c r="C574">
        <v>11.79</v>
      </c>
      <c r="D574">
        <f t="shared" si="21"/>
        <v>-0.45643153526970959</v>
      </c>
      <c r="E574">
        <v>3.6939313984168859E-2</v>
      </c>
      <c r="F574" s="90">
        <v>566</v>
      </c>
      <c r="G574" s="170">
        <f t="shared" ca="1" si="22"/>
        <v>0.22729671019337552</v>
      </c>
    </row>
    <row r="575" spans="2:7">
      <c r="B575" t="s">
        <v>1882</v>
      </c>
      <c r="C575">
        <v>21.69</v>
      </c>
      <c r="D575">
        <f t="shared" si="21"/>
        <v>0.20232815964523293</v>
      </c>
      <c r="E575">
        <v>3.6806883365200743E-2</v>
      </c>
      <c r="F575" s="90">
        <v>567</v>
      </c>
      <c r="G575" s="170">
        <f t="shared" ca="1" si="22"/>
        <v>0.11019758508471561</v>
      </c>
    </row>
    <row r="576" spans="2:7">
      <c r="B576" t="s">
        <v>2406</v>
      </c>
      <c r="C576">
        <v>18.04</v>
      </c>
      <c r="D576">
        <f t="shared" si="21"/>
        <v>11.794326241134751</v>
      </c>
      <c r="E576">
        <v>3.6781609195402333E-2</v>
      </c>
      <c r="F576" s="90">
        <v>568</v>
      </c>
      <c r="G576" s="170">
        <f t="shared" ca="1" si="22"/>
        <v>-0.71004024323843007</v>
      </c>
    </row>
    <row r="577" spans="2:7">
      <c r="B577" t="s">
        <v>6160</v>
      </c>
      <c r="C577">
        <v>1.41</v>
      </c>
      <c r="D577">
        <f t="shared" si="21"/>
        <v>-0.85312500000000002</v>
      </c>
      <c r="E577">
        <v>3.6764705882352811E-2</v>
      </c>
      <c r="F577" s="90">
        <v>569</v>
      </c>
      <c r="G577" s="170">
        <f t="shared" ca="1" si="22"/>
        <v>-0.52145589904762446</v>
      </c>
    </row>
    <row r="578" spans="2:7">
      <c r="B578" t="s">
        <v>3242</v>
      </c>
      <c r="C578">
        <v>9.6</v>
      </c>
      <c r="D578">
        <f t="shared" si="21"/>
        <v>7.4955752212389379</v>
      </c>
      <c r="E578">
        <v>3.6717062634989188E-2</v>
      </c>
      <c r="F578" s="90">
        <v>570</v>
      </c>
      <c r="G578" s="170">
        <f t="shared" ca="1" si="22"/>
        <v>0.21281084095347502</v>
      </c>
    </row>
    <row r="579" spans="2:7">
      <c r="B579" t="s">
        <v>7006</v>
      </c>
      <c r="C579">
        <v>1.1299999999999999</v>
      </c>
      <c r="D579">
        <f t="shared" si="21"/>
        <v>-0.9420809841107125</v>
      </c>
      <c r="E579">
        <v>3.6697247706421847E-2</v>
      </c>
      <c r="F579" s="90">
        <v>571</v>
      </c>
      <c r="G579" s="170">
        <f t="shared" ca="1" si="22"/>
        <v>-0.3675861660833617</v>
      </c>
    </row>
    <row r="580" spans="2:7">
      <c r="B580" t="s">
        <v>1708</v>
      </c>
      <c r="C580">
        <v>19.510000000000002</v>
      </c>
      <c r="D580">
        <f t="shared" si="21"/>
        <v>8.8535353535353547</v>
      </c>
      <c r="E580">
        <v>3.6663124335813035E-2</v>
      </c>
      <c r="F580" s="90">
        <v>572</v>
      </c>
      <c r="G580" s="170">
        <f t="shared" ca="1" si="22"/>
        <v>7.539441273612589E-2</v>
      </c>
    </row>
    <row r="581" spans="2:7">
      <c r="B581" t="s">
        <v>6345</v>
      </c>
      <c r="C581">
        <v>1.98</v>
      </c>
      <c r="D581">
        <f t="shared" si="21"/>
        <v>-0.30035335689045939</v>
      </c>
      <c r="E581">
        <v>3.6649214659685896E-2</v>
      </c>
      <c r="F581" s="90">
        <v>573</v>
      </c>
      <c r="G581" s="170">
        <f t="shared" ca="1" si="22"/>
        <v>0.11909020028915815</v>
      </c>
    </row>
    <row r="582" spans="2:7">
      <c r="B582" t="s">
        <v>5790</v>
      </c>
      <c r="C582">
        <v>2.83</v>
      </c>
      <c r="D582">
        <f t="shared" si="21"/>
        <v>-0.76765188834154352</v>
      </c>
      <c r="E582">
        <v>3.6630036630036659E-2</v>
      </c>
      <c r="F582" s="90">
        <v>574</v>
      </c>
      <c r="G582" s="170">
        <f t="shared" ca="1" si="22"/>
        <v>0.25642462688817641</v>
      </c>
    </row>
    <row r="583" spans="2:7">
      <c r="B583" t="s">
        <v>3127</v>
      </c>
      <c r="C583">
        <v>12.18</v>
      </c>
      <c r="D583">
        <f t="shared" si="21"/>
        <v>-0.34866310160427805</v>
      </c>
      <c r="E583">
        <v>3.6595744680851042E-2</v>
      </c>
      <c r="F583" s="90">
        <v>575</v>
      </c>
      <c r="G583" s="170">
        <f t="shared" ca="1" si="22"/>
        <v>0.52419678965775041</v>
      </c>
    </row>
    <row r="584" spans="2:7">
      <c r="B584" t="s">
        <v>3077</v>
      </c>
      <c r="C584">
        <v>18.7</v>
      </c>
      <c r="D584">
        <f t="shared" si="21"/>
        <v>2.8796680497925307</v>
      </c>
      <c r="E584">
        <v>3.6585365853658548E-2</v>
      </c>
      <c r="F584" s="90">
        <v>576</v>
      </c>
      <c r="G584" s="170">
        <f t="shared" ca="1" si="22"/>
        <v>0.27831834070072248</v>
      </c>
    </row>
    <row r="585" spans="2:7">
      <c r="B585" t="s">
        <v>5534</v>
      </c>
      <c r="C585">
        <v>4.82</v>
      </c>
      <c r="D585">
        <f t="shared" ref="D585:D648" si="23">(C585-C586)/C586</f>
        <v>0.21410579345088163</v>
      </c>
      <c r="E585">
        <v>3.6559139784946217E-2</v>
      </c>
      <c r="F585" s="90">
        <v>577</v>
      </c>
      <c r="G585" s="170">
        <f t="shared" ca="1" si="22"/>
        <v>0.16549535088273537</v>
      </c>
    </row>
    <row r="586" spans="2:7">
      <c r="B586" t="s">
        <v>5751</v>
      </c>
      <c r="C586">
        <v>3.97</v>
      </c>
      <c r="D586">
        <f t="shared" si="23"/>
        <v>-0.62190476190476185</v>
      </c>
      <c r="E586">
        <v>3.6553524804177576E-2</v>
      </c>
      <c r="F586" s="90">
        <v>578</v>
      </c>
      <c r="G586" s="170">
        <f t="shared" ca="1" si="22"/>
        <v>-9.9322885737657338E-2</v>
      </c>
    </row>
    <row r="587" spans="2:7">
      <c r="B587" t="s">
        <v>3346</v>
      </c>
      <c r="C587">
        <v>10.5</v>
      </c>
      <c r="D587">
        <f t="shared" si="23"/>
        <v>6.394366197183099</v>
      </c>
      <c r="E587">
        <v>3.6525172754195381E-2</v>
      </c>
      <c r="F587" s="90">
        <v>579</v>
      </c>
      <c r="G587" s="170">
        <f t="shared" ca="1" si="22"/>
        <v>-3.0877231694365483E-2</v>
      </c>
    </row>
    <row r="588" spans="2:7">
      <c r="B588" t="s">
        <v>6312</v>
      </c>
      <c r="C588">
        <v>1.42</v>
      </c>
      <c r="D588">
        <f t="shared" si="23"/>
        <v>0</v>
      </c>
      <c r="E588">
        <v>3.6496350364963369E-2</v>
      </c>
      <c r="F588" s="90">
        <v>580</v>
      </c>
      <c r="G588" s="170">
        <f t="shared" ca="1" si="22"/>
        <v>0.31665550049044322</v>
      </c>
    </row>
    <row r="589" spans="2:7">
      <c r="B589" t="s">
        <v>6484</v>
      </c>
      <c r="C589">
        <v>1.42</v>
      </c>
      <c r="D589">
        <f t="shared" si="23"/>
        <v>-0.9218921892189218</v>
      </c>
      <c r="E589">
        <v>3.6496350364963369E-2</v>
      </c>
      <c r="F589" s="90">
        <v>581</v>
      </c>
      <c r="G589" s="170">
        <f t="shared" ca="1" si="22"/>
        <v>-0.19437487465180339</v>
      </c>
    </row>
    <row r="590" spans="2:7">
      <c r="B590" t="s">
        <v>1685</v>
      </c>
      <c r="C590">
        <v>18.18</v>
      </c>
      <c r="D590">
        <f t="shared" si="23"/>
        <v>0.16314779270633389</v>
      </c>
      <c r="E590">
        <v>3.648802736602056E-2</v>
      </c>
      <c r="F590" s="90">
        <v>582</v>
      </c>
      <c r="G590" s="170">
        <f t="shared" ca="1" si="22"/>
        <v>-0.10245389599660244</v>
      </c>
    </row>
    <row r="591" spans="2:7">
      <c r="B591" t="s">
        <v>2994</v>
      </c>
      <c r="C591">
        <v>15.63</v>
      </c>
      <c r="D591">
        <f t="shared" si="23"/>
        <v>1.8944444444444444</v>
      </c>
      <c r="E591">
        <v>3.6472148541114108E-2</v>
      </c>
      <c r="F591" s="90">
        <v>583</v>
      </c>
      <c r="G591" s="170">
        <f t="shared" ca="1" si="22"/>
        <v>-0.91867532138185881</v>
      </c>
    </row>
    <row r="592" spans="2:7">
      <c r="B592" t="s">
        <v>4397</v>
      </c>
      <c r="C592">
        <v>5.4</v>
      </c>
      <c r="D592">
        <f t="shared" si="23"/>
        <v>1.7135678391959799</v>
      </c>
      <c r="E592">
        <v>3.6468330134357081E-2</v>
      </c>
      <c r="F592" s="90">
        <v>584</v>
      </c>
      <c r="G592" s="170">
        <f t="shared" ca="1" si="22"/>
        <v>0.49120336599097802</v>
      </c>
    </row>
    <row r="593" spans="2:7">
      <c r="B593" t="s">
        <v>6708</v>
      </c>
      <c r="C593">
        <v>1.99</v>
      </c>
      <c r="D593">
        <f t="shared" si="23"/>
        <v>-0.90909090909090917</v>
      </c>
      <c r="E593">
        <v>3.645833333333337E-2</v>
      </c>
      <c r="F593" s="90">
        <v>585</v>
      </c>
      <c r="G593" s="170">
        <f t="shared" ca="1" si="22"/>
        <v>-0.5786470569312151</v>
      </c>
    </row>
    <row r="594" spans="2:7">
      <c r="B594" t="s">
        <v>2100</v>
      </c>
      <c r="C594">
        <v>21.89</v>
      </c>
      <c r="D594">
        <f t="shared" si="23"/>
        <v>2.3470948012232418</v>
      </c>
      <c r="E594">
        <v>3.6458333333333315E-2</v>
      </c>
      <c r="F594" s="90">
        <v>586</v>
      </c>
      <c r="G594" s="170">
        <f t="shared" ca="1" si="22"/>
        <v>0.546914815494707</v>
      </c>
    </row>
    <row r="595" spans="2:7">
      <c r="B595" t="s">
        <v>5670</v>
      </c>
      <c r="C595">
        <v>6.54</v>
      </c>
      <c r="D595">
        <f t="shared" si="23"/>
        <v>1.0894568690095847</v>
      </c>
      <c r="E595">
        <v>3.6450079239302761E-2</v>
      </c>
      <c r="F595" s="90">
        <v>587</v>
      </c>
      <c r="G595" s="170">
        <f t="shared" ca="1" si="22"/>
        <v>-0.13728188112588754</v>
      </c>
    </row>
    <row r="596" spans="2:7">
      <c r="B596" t="s">
        <v>5779</v>
      </c>
      <c r="C596">
        <v>3.13</v>
      </c>
      <c r="D596">
        <f t="shared" si="23"/>
        <v>-0.78879892037786781</v>
      </c>
      <c r="E596">
        <v>3.6423841059602606E-2</v>
      </c>
      <c r="F596" s="90">
        <v>588</v>
      </c>
      <c r="G596" s="170">
        <f t="shared" ca="1" si="22"/>
        <v>-0.54622803420655053</v>
      </c>
    </row>
    <row r="597" spans="2:7">
      <c r="B597" t="s">
        <v>4210</v>
      </c>
      <c r="C597">
        <v>14.82</v>
      </c>
      <c r="D597">
        <f t="shared" si="23"/>
        <v>-5.4846938775510168E-2</v>
      </c>
      <c r="E597">
        <v>3.6363636363636334E-2</v>
      </c>
      <c r="F597" s="90">
        <v>589</v>
      </c>
      <c r="G597" s="170">
        <f t="shared" ca="1" si="22"/>
        <v>-6.2484749183686211E-2</v>
      </c>
    </row>
    <row r="598" spans="2:7">
      <c r="B598" t="s">
        <v>3089</v>
      </c>
      <c r="C598">
        <v>15.68</v>
      </c>
      <c r="D598">
        <f t="shared" si="23"/>
        <v>-0.89703854488147605</v>
      </c>
      <c r="E598">
        <v>3.6351619299405086E-2</v>
      </c>
      <c r="F598" s="90">
        <v>590</v>
      </c>
      <c r="G598" s="170">
        <f t="shared" ca="1" si="22"/>
        <v>0.68897271325319709</v>
      </c>
    </row>
    <row r="599" spans="2:7">
      <c r="B599" t="s">
        <v>509</v>
      </c>
      <c r="C599">
        <v>152.29</v>
      </c>
      <c r="D599">
        <f t="shared" si="23"/>
        <v>9.8856325947105059</v>
      </c>
      <c r="E599">
        <v>3.6338890779176618E-2</v>
      </c>
      <c r="F599" s="90">
        <v>591</v>
      </c>
      <c r="G599" s="170">
        <f t="shared" ca="1" si="22"/>
        <v>-7.4178494421071967E-2</v>
      </c>
    </row>
    <row r="600" spans="2:7">
      <c r="B600" t="s">
        <v>3096</v>
      </c>
      <c r="C600">
        <v>13.99</v>
      </c>
      <c r="D600">
        <f t="shared" si="23"/>
        <v>0</v>
      </c>
      <c r="E600">
        <v>3.6296296296296313E-2</v>
      </c>
      <c r="F600" s="90">
        <v>592</v>
      </c>
      <c r="G600" s="170">
        <f t="shared" ca="1" si="22"/>
        <v>0.26504112969592947</v>
      </c>
    </row>
    <row r="601" spans="2:7">
      <c r="B601" t="s">
        <v>4278</v>
      </c>
      <c r="C601">
        <v>13.99</v>
      </c>
      <c r="D601">
        <f t="shared" si="23"/>
        <v>0.68961352657004849</v>
      </c>
      <c r="E601">
        <v>3.6296296296296313E-2</v>
      </c>
      <c r="F601" s="90">
        <v>593</v>
      </c>
      <c r="G601" s="170">
        <f t="shared" ca="1" si="22"/>
        <v>-0.45840788547423045</v>
      </c>
    </row>
    <row r="602" spans="2:7">
      <c r="B602" t="s">
        <v>5411</v>
      </c>
      <c r="C602">
        <v>8.2799999999999994</v>
      </c>
      <c r="D602">
        <f t="shared" si="23"/>
        <v>4.79020979020979</v>
      </c>
      <c r="E602">
        <v>3.6295369211514286E-2</v>
      </c>
      <c r="F602" s="90">
        <v>594</v>
      </c>
      <c r="G602" s="170">
        <f t="shared" ca="1" si="22"/>
        <v>0.23447842472309657</v>
      </c>
    </row>
    <row r="603" spans="2:7">
      <c r="B603" t="s">
        <v>6923</v>
      </c>
      <c r="C603">
        <v>1.43</v>
      </c>
      <c r="D603">
        <f t="shared" si="23"/>
        <v>-0.91819221967963394</v>
      </c>
      <c r="E603">
        <v>3.623188405797105E-2</v>
      </c>
      <c r="F603" s="90">
        <v>595</v>
      </c>
      <c r="G603" s="170">
        <f t="shared" ca="1" si="22"/>
        <v>-8.445903595105371E-2</v>
      </c>
    </row>
    <row r="604" spans="2:7">
      <c r="B604" t="s">
        <v>4198</v>
      </c>
      <c r="C604">
        <v>17.48</v>
      </c>
      <c r="D604">
        <f t="shared" si="23"/>
        <v>0.27034883720930236</v>
      </c>
      <c r="E604">
        <v>3.6158861885002926E-2</v>
      </c>
      <c r="F604" s="90">
        <v>596</v>
      </c>
      <c r="G604" s="170">
        <f t="shared" ca="1" si="22"/>
        <v>-0.41433497140297354</v>
      </c>
    </row>
    <row r="605" spans="2:7">
      <c r="B605" t="s">
        <v>3730</v>
      </c>
      <c r="C605">
        <v>13.76</v>
      </c>
      <c r="D605">
        <f t="shared" si="23"/>
        <v>-0.71617161716171618</v>
      </c>
      <c r="E605">
        <v>3.6144578313253045E-2</v>
      </c>
      <c r="F605" s="90">
        <v>597</v>
      </c>
      <c r="G605" s="170">
        <f t="shared" ca="1" si="22"/>
        <v>7.0812656059248996E-2</v>
      </c>
    </row>
    <row r="606" spans="2:7">
      <c r="B606" t="s">
        <v>1229</v>
      </c>
      <c r="C606">
        <v>48.48</v>
      </c>
      <c r="D606">
        <f t="shared" si="23"/>
        <v>0.94152983580296357</v>
      </c>
      <c r="E606">
        <v>3.6118828809574649E-2</v>
      </c>
      <c r="F606" s="90">
        <v>598</v>
      </c>
      <c r="G606" s="170">
        <f t="shared" ca="1" si="22"/>
        <v>0.1292821464251038</v>
      </c>
    </row>
    <row r="607" spans="2:7">
      <c r="B607" t="s">
        <v>4678</v>
      </c>
      <c r="C607">
        <v>24.97</v>
      </c>
      <c r="D607">
        <f t="shared" si="23"/>
        <v>1.8024691358024689</v>
      </c>
      <c r="E607">
        <v>3.6099585062240556E-2</v>
      </c>
      <c r="F607" s="90">
        <v>599</v>
      </c>
      <c r="G607" s="170">
        <f t="shared" ca="1" si="22"/>
        <v>3.8713249523741278E-2</v>
      </c>
    </row>
    <row r="608" spans="2:7">
      <c r="B608" t="s">
        <v>3307</v>
      </c>
      <c r="C608">
        <v>8.91</v>
      </c>
      <c r="D608">
        <f t="shared" si="23"/>
        <v>6.7478260869565219</v>
      </c>
      <c r="E608">
        <v>3.6046511627907035E-2</v>
      </c>
      <c r="F608" s="90">
        <v>600</v>
      </c>
      <c r="G608" s="170">
        <f t="shared" ca="1" si="22"/>
        <v>0.20226187562209194</v>
      </c>
    </row>
    <row r="609" spans="2:7">
      <c r="B609" t="s">
        <v>6991</v>
      </c>
      <c r="C609">
        <v>1.1499999999999999</v>
      </c>
      <c r="D609">
        <f t="shared" si="23"/>
        <v>-0.5</v>
      </c>
      <c r="E609">
        <v>3.6036036036035862E-2</v>
      </c>
      <c r="F609" s="90">
        <v>601</v>
      </c>
      <c r="G609" s="170">
        <f t="shared" ca="1" si="22"/>
        <v>-0.1329666641535508</v>
      </c>
    </row>
    <row r="610" spans="2:7">
      <c r="B610" t="s">
        <v>7489</v>
      </c>
      <c r="C610">
        <v>2.2999999999999998</v>
      </c>
      <c r="D610">
        <f t="shared" si="23"/>
        <v>0.59722222222222221</v>
      </c>
      <c r="E610">
        <v>3.6036036036035862E-2</v>
      </c>
      <c r="F610" s="90">
        <v>602</v>
      </c>
      <c r="G610" s="170">
        <f t="shared" ca="1" si="22"/>
        <v>-0.82790682750988531</v>
      </c>
    </row>
    <row r="611" spans="2:7">
      <c r="B611" t="s">
        <v>6943</v>
      </c>
      <c r="C611">
        <v>1.44</v>
      </c>
      <c r="D611">
        <f t="shared" si="23"/>
        <v>-0.93591455273698254</v>
      </c>
      <c r="E611">
        <v>3.5971223021582767E-2</v>
      </c>
      <c r="F611" s="90">
        <v>603</v>
      </c>
      <c r="G611" s="170">
        <f t="shared" ca="1" si="22"/>
        <v>-0.55863265898140535</v>
      </c>
    </row>
    <row r="612" spans="2:7">
      <c r="B612" t="s">
        <v>2048</v>
      </c>
      <c r="C612">
        <v>22.47</v>
      </c>
      <c r="D612">
        <f t="shared" si="23"/>
        <v>0.65952732644017731</v>
      </c>
      <c r="E612">
        <v>3.5961272475795183E-2</v>
      </c>
      <c r="F612" s="90">
        <v>604</v>
      </c>
      <c r="G612" s="170">
        <f t="shared" ca="1" si="22"/>
        <v>-0.28271645880974716</v>
      </c>
    </row>
    <row r="613" spans="2:7">
      <c r="B613" t="s">
        <v>1766</v>
      </c>
      <c r="C613">
        <v>13.54</v>
      </c>
      <c r="D613">
        <f t="shared" si="23"/>
        <v>-0.12982005141388184</v>
      </c>
      <c r="E613">
        <v>3.5960214231063416E-2</v>
      </c>
      <c r="F613" s="90">
        <v>605</v>
      </c>
      <c r="G613" s="170">
        <f t="shared" ca="1" si="22"/>
        <v>0.13904267727912709</v>
      </c>
    </row>
    <row r="614" spans="2:7">
      <c r="B614" t="s">
        <v>4777</v>
      </c>
      <c r="C614">
        <v>15.56</v>
      </c>
      <c r="D614">
        <f t="shared" si="23"/>
        <v>1.8394160583941606</v>
      </c>
      <c r="E614">
        <v>3.5952063914780355E-2</v>
      </c>
      <c r="F614" s="90">
        <v>606</v>
      </c>
      <c r="G614" s="170">
        <f t="shared" ca="1" si="22"/>
        <v>0.19047205890390506</v>
      </c>
    </row>
    <row r="615" spans="2:7">
      <c r="B615" t="s">
        <v>5607</v>
      </c>
      <c r="C615">
        <v>5.48</v>
      </c>
      <c r="D615">
        <f t="shared" si="23"/>
        <v>5.1823416506717943E-2</v>
      </c>
      <c r="E615">
        <v>3.5916824196597426E-2</v>
      </c>
      <c r="F615" s="90">
        <v>607</v>
      </c>
      <c r="G615" s="170">
        <f t="shared" ref="G615:G678" ca="1" si="24">_xlfn.NORM.INV(RAND(),L$11,L$12)</f>
        <v>0.20814205515083972</v>
      </c>
    </row>
    <row r="616" spans="2:7">
      <c r="B616" t="s">
        <v>5526</v>
      </c>
      <c r="C616">
        <v>5.21</v>
      </c>
      <c r="D616">
        <f t="shared" si="23"/>
        <v>-0.30810092961487384</v>
      </c>
      <c r="E616">
        <v>3.5785288270377677E-2</v>
      </c>
      <c r="F616" s="90">
        <v>608</v>
      </c>
      <c r="G616" s="170">
        <f t="shared" ca="1" si="24"/>
        <v>0.1818169247609841</v>
      </c>
    </row>
    <row r="617" spans="2:7">
      <c r="B617" t="s">
        <v>2777</v>
      </c>
      <c r="C617">
        <v>7.53</v>
      </c>
      <c r="D617">
        <f t="shared" si="23"/>
        <v>3.3275862068965516</v>
      </c>
      <c r="E617">
        <v>3.5763411279229808E-2</v>
      </c>
      <c r="F617" s="90">
        <v>609</v>
      </c>
      <c r="G617" s="170">
        <f t="shared" ca="1" si="24"/>
        <v>-0.30517852537290674</v>
      </c>
    </row>
    <row r="618" spans="2:7">
      <c r="B618" t="s">
        <v>6440</v>
      </c>
      <c r="C618">
        <v>1.74</v>
      </c>
      <c r="D618">
        <f t="shared" si="23"/>
        <v>0.50000000000000011</v>
      </c>
      <c r="E618">
        <v>3.5714285714285747E-2</v>
      </c>
      <c r="F618" s="90">
        <v>610</v>
      </c>
      <c r="G618" s="170">
        <f t="shared" ca="1" si="24"/>
        <v>-0.40438548327646229</v>
      </c>
    </row>
    <row r="619" spans="2:7">
      <c r="B619" t="s">
        <v>6225</v>
      </c>
      <c r="C619">
        <v>1.1599999999999999</v>
      </c>
      <c r="D619">
        <f t="shared" si="23"/>
        <v>0</v>
      </c>
      <c r="E619">
        <v>3.5714285714285546E-2</v>
      </c>
      <c r="F619" s="90">
        <v>611</v>
      </c>
      <c r="G619" s="170">
        <f t="shared" ca="1" si="24"/>
        <v>-0.33432243813547374</v>
      </c>
    </row>
    <row r="620" spans="2:7">
      <c r="B620" t="s">
        <v>7050</v>
      </c>
      <c r="C620">
        <v>1.1599999999999999</v>
      </c>
      <c r="D620">
        <f t="shared" si="23"/>
        <v>-0.88899521531100478</v>
      </c>
      <c r="E620">
        <v>3.5714285714285546E-2</v>
      </c>
      <c r="F620" s="90">
        <v>612</v>
      </c>
      <c r="G620" s="170">
        <f t="shared" ca="1" si="24"/>
        <v>-0.81978919364493708</v>
      </c>
    </row>
    <row r="621" spans="2:7">
      <c r="B621" t="s">
        <v>2826</v>
      </c>
      <c r="C621">
        <v>10.45</v>
      </c>
      <c r="D621">
        <f t="shared" si="23"/>
        <v>0.28536285362853608</v>
      </c>
      <c r="E621">
        <v>3.5678889990089141E-2</v>
      </c>
      <c r="F621" s="90">
        <v>613</v>
      </c>
      <c r="G621" s="170">
        <f t="shared" ca="1" si="24"/>
        <v>-0.3548954642614815</v>
      </c>
    </row>
    <row r="622" spans="2:7">
      <c r="B622" t="s">
        <v>2724</v>
      </c>
      <c r="C622">
        <v>8.1300000000000008</v>
      </c>
      <c r="D622">
        <f t="shared" si="23"/>
        <v>-0.63640429338103754</v>
      </c>
      <c r="E622">
        <v>3.5668789808917342E-2</v>
      </c>
      <c r="F622" s="90">
        <v>614</v>
      </c>
      <c r="G622" s="170">
        <f t="shared" ca="1" si="24"/>
        <v>-0.39965253907524689</v>
      </c>
    </row>
    <row r="623" spans="2:7">
      <c r="B623" t="s">
        <v>2135</v>
      </c>
      <c r="C623">
        <v>22.36</v>
      </c>
      <c r="D623">
        <f t="shared" si="23"/>
        <v>2.4937499999999999</v>
      </c>
      <c r="E623">
        <v>3.5664659564613226E-2</v>
      </c>
      <c r="F623" s="90">
        <v>615</v>
      </c>
      <c r="G623" s="170">
        <f t="shared" ca="1" si="24"/>
        <v>-0.12733736771650936</v>
      </c>
    </row>
    <row r="624" spans="2:7">
      <c r="B624" t="s">
        <v>5638</v>
      </c>
      <c r="C624">
        <v>6.4</v>
      </c>
      <c r="D624">
        <f t="shared" si="23"/>
        <v>-0.70287836583101204</v>
      </c>
      <c r="E624">
        <v>3.5598705501618227E-2</v>
      </c>
      <c r="F624" s="90">
        <v>616</v>
      </c>
      <c r="G624" s="170">
        <f t="shared" ca="1" si="24"/>
        <v>0.38795284969738458</v>
      </c>
    </row>
    <row r="625" spans="2:7">
      <c r="B625" t="s">
        <v>1888</v>
      </c>
      <c r="C625">
        <v>21.54</v>
      </c>
      <c r="D625">
        <f t="shared" si="23"/>
        <v>-6.3478260869565248E-2</v>
      </c>
      <c r="E625">
        <v>3.5576923076922999E-2</v>
      </c>
      <c r="F625" s="90">
        <v>617</v>
      </c>
      <c r="G625" s="170">
        <f t="shared" ca="1" si="24"/>
        <v>0.2191369721748207</v>
      </c>
    </row>
    <row r="626" spans="2:7">
      <c r="B626" t="s">
        <v>4582</v>
      </c>
      <c r="C626">
        <v>23</v>
      </c>
      <c r="D626">
        <f t="shared" si="23"/>
        <v>0.29504504504504492</v>
      </c>
      <c r="E626">
        <v>3.5569563259792845E-2</v>
      </c>
      <c r="F626" s="90">
        <v>618</v>
      </c>
      <c r="G626" s="170">
        <f t="shared" ca="1" si="24"/>
        <v>-0.46110392472211637</v>
      </c>
    </row>
    <row r="627" spans="2:7">
      <c r="B627" t="s">
        <v>3807</v>
      </c>
      <c r="C627">
        <v>17.760000000000002</v>
      </c>
      <c r="D627">
        <f t="shared" si="23"/>
        <v>9.1485714285714295</v>
      </c>
      <c r="E627">
        <v>3.5568513119533705E-2</v>
      </c>
      <c r="F627" s="90">
        <v>619</v>
      </c>
      <c r="G627" s="170">
        <f t="shared" ca="1" si="24"/>
        <v>7.5718423488531514E-2</v>
      </c>
    </row>
    <row r="628" spans="2:7">
      <c r="B628" t="s">
        <v>6016</v>
      </c>
      <c r="C628">
        <v>1.75</v>
      </c>
      <c r="D628">
        <f t="shared" si="23"/>
        <v>-0.8776223776223776</v>
      </c>
      <c r="E628">
        <v>3.5502958579881692E-2</v>
      </c>
      <c r="F628" s="90">
        <v>620</v>
      </c>
      <c r="G628" s="170">
        <f t="shared" ca="1" si="24"/>
        <v>2.573541548765286E-2</v>
      </c>
    </row>
    <row r="629" spans="2:7">
      <c r="B629" t="s">
        <v>3719</v>
      </c>
      <c r="C629">
        <v>14.3</v>
      </c>
      <c r="D629">
        <f t="shared" si="23"/>
        <v>2.763157894736842</v>
      </c>
      <c r="E629">
        <v>3.5481535119478651E-2</v>
      </c>
      <c r="F629" s="90">
        <v>621</v>
      </c>
      <c r="G629" s="170">
        <f t="shared" ca="1" si="24"/>
        <v>-0.12383986872359684</v>
      </c>
    </row>
    <row r="630" spans="2:7">
      <c r="B630" t="s">
        <v>5739</v>
      </c>
      <c r="C630">
        <v>3.8</v>
      </c>
      <c r="D630">
        <f t="shared" si="23"/>
        <v>2.2478632478632479</v>
      </c>
      <c r="E630">
        <v>3.5422343324250656E-2</v>
      </c>
      <c r="F630" s="90">
        <v>622</v>
      </c>
      <c r="G630" s="170">
        <f t="shared" ca="1" si="24"/>
        <v>0.41178585908804538</v>
      </c>
    </row>
    <row r="631" spans="2:7">
      <c r="B631" t="s">
        <v>7067</v>
      </c>
      <c r="C631">
        <v>1.17</v>
      </c>
      <c r="D631">
        <f t="shared" si="23"/>
        <v>-0.90008539709649871</v>
      </c>
      <c r="E631">
        <v>3.5398230088495609E-2</v>
      </c>
      <c r="F631" s="90">
        <v>623</v>
      </c>
      <c r="G631" s="170">
        <f t="shared" ca="1" si="24"/>
        <v>-0.29582319563807968</v>
      </c>
    </row>
    <row r="632" spans="2:7">
      <c r="B632" t="s">
        <v>5043</v>
      </c>
      <c r="C632">
        <v>11.71</v>
      </c>
      <c r="D632">
        <f t="shared" si="23"/>
        <v>4.7121951219512201</v>
      </c>
      <c r="E632">
        <v>3.5366931918656086E-2</v>
      </c>
      <c r="F632" s="90">
        <v>624</v>
      </c>
      <c r="G632" s="170">
        <f t="shared" ca="1" si="24"/>
        <v>0.13381488782454745</v>
      </c>
    </row>
    <row r="633" spans="2:7">
      <c r="B633" t="s">
        <v>7497</v>
      </c>
      <c r="C633">
        <v>2.0499999999999998</v>
      </c>
      <c r="D633">
        <f t="shared" si="23"/>
        <v>-0.78822314049586784</v>
      </c>
      <c r="E633">
        <v>3.5353535353535276E-2</v>
      </c>
      <c r="F633" s="90">
        <v>625</v>
      </c>
      <c r="G633" s="170">
        <f t="shared" ca="1" si="24"/>
        <v>-2.4704181029802163E-2</v>
      </c>
    </row>
    <row r="634" spans="2:7">
      <c r="B634" t="s">
        <v>4327</v>
      </c>
      <c r="C634">
        <v>9.68</v>
      </c>
      <c r="D634">
        <f t="shared" si="23"/>
        <v>2.2925170068027212</v>
      </c>
      <c r="E634">
        <v>3.529411764705883E-2</v>
      </c>
      <c r="F634" s="90">
        <v>626</v>
      </c>
      <c r="G634" s="170">
        <f t="shared" ca="1" si="24"/>
        <v>-0.189488338808463</v>
      </c>
    </row>
    <row r="635" spans="2:7">
      <c r="B635" t="s">
        <v>5781</v>
      </c>
      <c r="C635">
        <v>2.94</v>
      </c>
      <c r="D635">
        <f t="shared" si="23"/>
        <v>-0.37579617834394907</v>
      </c>
      <c r="E635">
        <v>3.5211267605633839E-2</v>
      </c>
      <c r="F635" s="90">
        <v>627</v>
      </c>
      <c r="G635" s="170">
        <f t="shared" ca="1" si="24"/>
        <v>-0.13751095226693683</v>
      </c>
    </row>
    <row r="636" spans="2:7">
      <c r="B636" t="s">
        <v>5531</v>
      </c>
      <c r="C636">
        <v>4.71</v>
      </c>
      <c r="D636">
        <f t="shared" si="23"/>
        <v>0.45370370370370361</v>
      </c>
      <c r="E636">
        <v>3.5164835164835199E-2</v>
      </c>
      <c r="F636" s="90">
        <v>628</v>
      </c>
      <c r="G636" s="170">
        <f t="shared" ca="1" si="24"/>
        <v>-0.14934728394457863</v>
      </c>
    </row>
    <row r="637" spans="2:7">
      <c r="B637" t="s">
        <v>7636</v>
      </c>
      <c r="C637">
        <v>3.24</v>
      </c>
      <c r="D637">
        <f t="shared" si="23"/>
        <v>-0.6072727272727273</v>
      </c>
      <c r="E637">
        <v>3.5143769968051221E-2</v>
      </c>
      <c r="F637" s="90">
        <v>629</v>
      </c>
      <c r="G637" s="170">
        <f t="shared" ca="1" si="24"/>
        <v>-0.1060688733438243</v>
      </c>
    </row>
    <row r="638" spans="2:7">
      <c r="B638" t="s">
        <v>2668</v>
      </c>
      <c r="C638">
        <v>8.25</v>
      </c>
      <c r="D638">
        <f t="shared" si="23"/>
        <v>3.6610169491525424</v>
      </c>
      <c r="E638">
        <v>3.5131744040150598E-2</v>
      </c>
      <c r="F638" s="90">
        <v>630</v>
      </c>
      <c r="G638" s="170">
        <f t="shared" ca="1" si="24"/>
        <v>-0.34693538379185151</v>
      </c>
    </row>
    <row r="639" spans="2:7">
      <c r="B639" t="s">
        <v>6365</v>
      </c>
      <c r="C639">
        <v>1.77</v>
      </c>
      <c r="D639">
        <f t="shared" si="23"/>
        <v>-0.91891891891891897</v>
      </c>
      <c r="E639">
        <v>3.5087719298245647E-2</v>
      </c>
      <c r="F639" s="90">
        <v>631</v>
      </c>
      <c r="G639" s="170">
        <f t="shared" ca="1" si="24"/>
        <v>0.73505242414754612</v>
      </c>
    </row>
    <row r="640" spans="2:7">
      <c r="B640" t="s">
        <v>3921</v>
      </c>
      <c r="C640">
        <v>21.83</v>
      </c>
      <c r="D640">
        <f t="shared" si="23"/>
        <v>0.57163426925845917</v>
      </c>
      <c r="E640">
        <v>3.5087719298245543E-2</v>
      </c>
      <c r="F640" s="90">
        <v>632</v>
      </c>
      <c r="G640" s="170">
        <f t="shared" ca="1" si="24"/>
        <v>-0.57122347123506823</v>
      </c>
    </row>
    <row r="641" spans="2:7">
      <c r="B641" t="s">
        <v>1795</v>
      </c>
      <c r="C641">
        <v>13.89</v>
      </c>
      <c r="D641">
        <f t="shared" si="23"/>
        <v>-0.36488340192043894</v>
      </c>
      <c r="E641">
        <v>3.5022354694485891E-2</v>
      </c>
      <c r="F641" s="90">
        <v>633</v>
      </c>
      <c r="G641" s="170">
        <f t="shared" ca="1" si="24"/>
        <v>-0.16376884513556988</v>
      </c>
    </row>
    <row r="642" spans="2:7">
      <c r="B642" t="s">
        <v>2075</v>
      </c>
      <c r="C642">
        <v>21.87</v>
      </c>
      <c r="D642">
        <f t="shared" si="23"/>
        <v>0.34007352941176472</v>
      </c>
      <c r="E642">
        <v>3.5021296734500808E-2</v>
      </c>
      <c r="F642" s="90">
        <v>634</v>
      </c>
      <c r="G642" s="170">
        <f t="shared" ca="1" si="24"/>
        <v>-0.35525607965832329</v>
      </c>
    </row>
    <row r="643" spans="2:7">
      <c r="B643" t="s">
        <v>4228</v>
      </c>
      <c r="C643">
        <v>16.32</v>
      </c>
      <c r="D643">
        <f t="shared" si="23"/>
        <v>0.89547038327526152</v>
      </c>
      <c r="E643">
        <v>3.4876347495244181E-2</v>
      </c>
      <c r="F643" s="90">
        <v>635</v>
      </c>
      <c r="G643" s="170">
        <f t="shared" ca="1" si="24"/>
        <v>-0.1616745957106242</v>
      </c>
    </row>
    <row r="644" spans="2:7">
      <c r="B644" t="s">
        <v>4350</v>
      </c>
      <c r="C644">
        <v>8.61</v>
      </c>
      <c r="D644">
        <f t="shared" si="23"/>
        <v>-0.2931034482758621</v>
      </c>
      <c r="E644">
        <v>3.4855769230769128E-2</v>
      </c>
      <c r="F644" s="90">
        <v>636</v>
      </c>
      <c r="G644" s="170">
        <f t="shared" ca="1" si="24"/>
        <v>0.25497286159330529</v>
      </c>
    </row>
    <row r="645" spans="2:7">
      <c r="B645" t="s">
        <v>5017</v>
      </c>
      <c r="C645">
        <v>12.18</v>
      </c>
      <c r="D645">
        <f t="shared" si="23"/>
        <v>-0.34970635344367329</v>
      </c>
      <c r="E645">
        <v>3.4834324553950732E-2</v>
      </c>
      <c r="F645" s="90">
        <v>637</v>
      </c>
      <c r="G645" s="170">
        <f t="shared" ca="1" si="24"/>
        <v>0.3011340202690308</v>
      </c>
    </row>
    <row r="646" spans="2:7">
      <c r="B646" t="s">
        <v>2332</v>
      </c>
      <c r="C646">
        <v>18.73</v>
      </c>
      <c r="D646">
        <f t="shared" si="23"/>
        <v>14.739495798319327</v>
      </c>
      <c r="E646">
        <v>3.4806629834254088E-2</v>
      </c>
      <c r="F646" s="90">
        <v>638</v>
      </c>
      <c r="G646" s="170">
        <f t="shared" ca="1" si="24"/>
        <v>-0.30471909962368721</v>
      </c>
    </row>
    <row r="647" spans="2:7">
      <c r="B647" t="s">
        <v>6904</v>
      </c>
      <c r="C647">
        <v>1.19</v>
      </c>
      <c r="D647">
        <f t="shared" si="23"/>
        <v>-0.5</v>
      </c>
      <c r="E647">
        <v>3.4782608695652209E-2</v>
      </c>
      <c r="F647" s="90">
        <v>639</v>
      </c>
      <c r="G647" s="170">
        <f t="shared" ca="1" si="24"/>
        <v>-0.23496675796770505</v>
      </c>
    </row>
    <row r="648" spans="2:7">
      <c r="B648" t="s">
        <v>7465</v>
      </c>
      <c r="C648">
        <v>2.38</v>
      </c>
      <c r="D648">
        <f t="shared" si="23"/>
        <v>-0.68010752688172049</v>
      </c>
      <c r="E648">
        <v>3.4782608695652209E-2</v>
      </c>
      <c r="F648" s="90">
        <v>640</v>
      </c>
      <c r="G648" s="170">
        <f t="shared" ca="1" si="24"/>
        <v>-0.1548006735248115</v>
      </c>
    </row>
    <row r="649" spans="2:7">
      <c r="B649" t="s">
        <v>5430</v>
      </c>
      <c r="C649">
        <v>7.44</v>
      </c>
      <c r="D649">
        <f t="shared" ref="D649:D712" si="25">(C649-C650)/C650</f>
        <v>-0.54551007941356133</v>
      </c>
      <c r="E649">
        <v>3.4770514603616132E-2</v>
      </c>
      <c r="F649" s="90">
        <v>641</v>
      </c>
      <c r="G649" s="170">
        <f t="shared" ca="1" si="24"/>
        <v>-0.13832142610932685</v>
      </c>
    </row>
    <row r="650" spans="2:7">
      <c r="B650" t="s">
        <v>4007</v>
      </c>
      <c r="C650">
        <v>16.37</v>
      </c>
      <c r="D650">
        <f t="shared" si="25"/>
        <v>0.56800766283524917</v>
      </c>
      <c r="E650">
        <v>3.4766118836915341E-2</v>
      </c>
      <c r="F650" s="90">
        <v>642</v>
      </c>
      <c r="G650" s="170">
        <f t="shared" ca="1" si="24"/>
        <v>-0.28094774594813671</v>
      </c>
    </row>
    <row r="651" spans="2:7">
      <c r="B651" t="s">
        <v>4892</v>
      </c>
      <c r="C651">
        <v>10.44</v>
      </c>
      <c r="D651">
        <f t="shared" si="25"/>
        <v>-0.4452709883103082</v>
      </c>
      <c r="E651">
        <v>3.4687809712586684E-2</v>
      </c>
      <c r="F651" s="90">
        <v>643</v>
      </c>
      <c r="G651" s="170">
        <f t="shared" ca="1" si="24"/>
        <v>0.31943315654228954</v>
      </c>
    </row>
    <row r="652" spans="2:7">
      <c r="B652" t="s">
        <v>4602</v>
      </c>
      <c r="C652">
        <v>18.82</v>
      </c>
      <c r="D652">
        <f t="shared" si="25"/>
        <v>6.8744769874476983</v>
      </c>
      <c r="E652">
        <v>3.4634414513468881E-2</v>
      </c>
      <c r="F652" s="90">
        <v>644</v>
      </c>
      <c r="G652" s="170">
        <f t="shared" ca="1" si="24"/>
        <v>-0.30272489142530085</v>
      </c>
    </row>
    <row r="653" spans="2:7">
      <c r="B653" t="s">
        <v>7583</v>
      </c>
      <c r="C653">
        <v>2.39</v>
      </c>
      <c r="D653">
        <f t="shared" si="25"/>
        <v>-0.89885738468049092</v>
      </c>
      <c r="E653">
        <v>3.463203463203466E-2</v>
      </c>
      <c r="F653" s="90">
        <v>645</v>
      </c>
      <c r="G653" s="170">
        <f t="shared" ca="1" si="24"/>
        <v>-0.35112227076972108</v>
      </c>
    </row>
    <row r="654" spans="2:7">
      <c r="B654" t="s">
        <v>4680</v>
      </c>
      <c r="C654">
        <v>23.63</v>
      </c>
      <c r="D654">
        <f t="shared" si="25"/>
        <v>0.75426874536005928</v>
      </c>
      <c r="E654">
        <v>3.4588441330998212E-2</v>
      </c>
      <c r="F654" s="90">
        <v>646</v>
      </c>
      <c r="G654" s="170">
        <f t="shared" ca="1" si="24"/>
        <v>1.05146879717339E-2</v>
      </c>
    </row>
    <row r="655" spans="2:7">
      <c r="B655" t="s">
        <v>1586</v>
      </c>
      <c r="C655">
        <v>13.47</v>
      </c>
      <c r="D655">
        <f t="shared" si="25"/>
        <v>-7.4183976261126016E-4</v>
      </c>
      <c r="E655">
        <v>3.4562211981566907E-2</v>
      </c>
      <c r="F655" s="90">
        <v>647</v>
      </c>
      <c r="G655" s="170">
        <f t="shared" ca="1" si="24"/>
        <v>0.51151379014068588</v>
      </c>
    </row>
    <row r="656" spans="2:7">
      <c r="B656" t="s">
        <v>4747</v>
      </c>
      <c r="C656">
        <v>13.48</v>
      </c>
      <c r="D656">
        <f t="shared" si="25"/>
        <v>0.45102260495156099</v>
      </c>
      <c r="E656">
        <v>3.453568687643907E-2</v>
      </c>
      <c r="F656" s="90">
        <v>648</v>
      </c>
      <c r="G656" s="170">
        <f t="shared" ca="1" si="24"/>
        <v>4.4120850008523199E-2</v>
      </c>
    </row>
    <row r="657" spans="2:7">
      <c r="B657" t="s">
        <v>4864</v>
      </c>
      <c r="C657">
        <v>9.2899999999999991</v>
      </c>
      <c r="D657">
        <f t="shared" si="25"/>
        <v>5.1933333333333325</v>
      </c>
      <c r="E657">
        <v>3.4521158129175805E-2</v>
      </c>
      <c r="F657" s="90">
        <v>649</v>
      </c>
      <c r="G657" s="170">
        <f t="shared" ca="1" si="24"/>
        <v>-0.31007702241205409</v>
      </c>
    </row>
    <row r="658" spans="2:7">
      <c r="B658" t="s">
        <v>6145</v>
      </c>
      <c r="C658">
        <v>1.5</v>
      </c>
      <c r="D658">
        <f t="shared" si="25"/>
        <v>0</v>
      </c>
      <c r="E658">
        <v>3.4482758620689689E-2</v>
      </c>
      <c r="F658" s="90">
        <v>650</v>
      </c>
      <c r="G658" s="170">
        <f t="shared" ca="1" si="24"/>
        <v>-0.11073268418409993</v>
      </c>
    </row>
    <row r="659" spans="2:7">
      <c r="B659" t="s">
        <v>6643</v>
      </c>
      <c r="C659">
        <v>1.5</v>
      </c>
      <c r="D659">
        <f t="shared" si="25"/>
        <v>-0.94623655913978499</v>
      </c>
      <c r="E659">
        <v>3.4482758620689689E-2</v>
      </c>
      <c r="F659" s="90">
        <v>651</v>
      </c>
      <c r="G659" s="170">
        <f t="shared" ca="1" si="24"/>
        <v>2.6385270066634228E-2</v>
      </c>
    </row>
    <row r="660" spans="2:7">
      <c r="B660" t="s">
        <v>2195</v>
      </c>
      <c r="C660">
        <v>27.9</v>
      </c>
      <c r="D660">
        <f t="shared" si="25"/>
        <v>0.82114882506527398</v>
      </c>
      <c r="E660">
        <v>3.4482758620689648E-2</v>
      </c>
      <c r="F660" s="90">
        <v>652</v>
      </c>
      <c r="G660" s="170">
        <f t="shared" ca="1" si="24"/>
        <v>8.9913149054335506E-2</v>
      </c>
    </row>
    <row r="661" spans="2:7">
      <c r="B661" t="s">
        <v>2498</v>
      </c>
      <c r="C661">
        <v>15.32</v>
      </c>
      <c r="D661">
        <f t="shared" si="25"/>
        <v>1.2138728323699424</v>
      </c>
      <c r="E661">
        <v>3.4436191762322738E-2</v>
      </c>
      <c r="F661" s="90">
        <v>653</v>
      </c>
      <c r="G661" s="170">
        <f t="shared" ca="1" si="24"/>
        <v>-0.18229261613226933</v>
      </c>
    </row>
    <row r="662" spans="2:7">
      <c r="B662" t="s">
        <v>5467</v>
      </c>
      <c r="C662">
        <v>6.92</v>
      </c>
      <c r="D662">
        <f t="shared" si="25"/>
        <v>-0.71262458471760792</v>
      </c>
      <c r="E662">
        <v>3.4379671150971527E-2</v>
      </c>
      <c r="F662" s="90">
        <v>654</v>
      </c>
      <c r="G662" s="170">
        <f t="shared" ca="1" si="24"/>
        <v>-0.79236480496831396</v>
      </c>
    </row>
    <row r="663" spans="2:7">
      <c r="B663" t="s">
        <v>4555</v>
      </c>
      <c r="C663">
        <v>24.08</v>
      </c>
      <c r="D663">
        <f t="shared" si="25"/>
        <v>-0.78103119032463397</v>
      </c>
      <c r="E663">
        <v>3.4364261168384758E-2</v>
      </c>
      <c r="F663" s="90">
        <v>655</v>
      </c>
      <c r="G663" s="170">
        <f t="shared" ca="1" si="24"/>
        <v>0.61512426444523549</v>
      </c>
    </row>
    <row r="664" spans="2:7">
      <c r="B664" t="s">
        <v>982</v>
      </c>
      <c r="C664">
        <v>109.97</v>
      </c>
      <c r="D664">
        <f t="shared" si="25"/>
        <v>11.164823008849559</v>
      </c>
      <c r="E664">
        <v>3.4330323551542571E-2</v>
      </c>
      <c r="F664" s="90">
        <v>656</v>
      </c>
      <c r="G664" s="170">
        <f t="shared" ca="1" si="24"/>
        <v>-0.15651696072984098</v>
      </c>
    </row>
    <row r="665" spans="2:7">
      <c r="B665" t="s">
        <v>2792</v>
      </c>
      <c r="C665">
        <v>9.0399999999999991</v>
      </c>
      <c r="D665">
        <f t="shared" si="25"/>
        <v>-9.3279839518555813E-2</v>
      </c>
      <c r="E665">
        <v>3.4324942791761889E-2</v>
      </c>
      <c r="F665" s="90">
        <v>657</v>
      </c>
      <c r="G665" s="170">
        <f t="shared" ca="1" si="24"/>
        <v>0.3482209657728329</v>
      </c>
    </row>
    <row r="666" spans="2:7">
      <c r="B666" t="s">
        <v>5221</v>
      </c>
      <c r="C666">
        <v>9.9700000000000006</v>
      </c>
      <c r="D666">
        <f t="shared" si="25"/>
        <v>-0.34060846560846553</v>
      </c>
      <c r="E666">
        <v>3.4232365145228219E-2</v>
      </c>
      <c r="F666" s="90">
        <v>658</v>
      </c>
      <c r="G666" s="170">
        <f t="shared" ca="1" si="24"/>
        <v>-0.23655112662075906</v>
      </c>
    </row>
    <row r="667" spans="2:7">
      <c r="B667" t="s">
        <v>2443</v>
      </c>
      <c r="C667">
        <v>15.12</v>
      </c>
      <c r="D667">
        <f t="shared" si="25"/>
        <v>1.2668665667166417</v>
      </c>
      <c r="E667">
        <v>3.4199726402188782E-2</v>
      </c>
      <c r="F667" s="90">
        <v>659</v>
      </c>
      <c r="G667" s="170">
        <f t="shared" ca="1" si="24"/>
        <v>-0.65893919201482953</v>
      </c>
    </row>
    <row r="668" spans="2:7">
      <c r="B668" t="s">
        <v>5454</v>
      </c>
      <c r="C668">
        <v>6.67</v>
      </c>
      <c r="D668">
        <f t="shared" si="25"/>
        <v>-0.72161936560934881</v>
      </c>
      <c r="E668">
        <v>3.4108527131782904E-2</v>
      </c>
      <c r="F668" s="90">
        <v>660</v>
      </c>
      <c r="G668" s="170">
        <f t="shared" ca="1" si="24"/>
        <v>-1.4696008365083692E-2</v>
      </c>
    </row>
    <row r="669" spans="2:7">
      <c r="B669" t="s">
        <v>2125</v>
      </c>
      <c r="C669">
        <v>23.96</v>
      </c>
      <c r="D669">
        <f t="shared" si="25"/>
        <v>7.7765567765567765</v>
      </c>
      <c r="E669">
        <v>3.4095813552006866E-2</v>
      </c>
      <c r="F669" s="90">
        <v>661</v>
      </c>
      <c r="G669" s="170">
        <f t="shared" ca="1" si="24"/>
        <v>-0.18430150135547843</v>
      </c>
    </row>
    <row r="670" spans="2:7">
      <c r="B670" t="s">
        <v>5791</v>
      </c>
      <c r="C670">
        <v>2.73</v>
      </c>
      <c r="D670">
        <f t="shared" si="25"/>
        <v>0.79605263157894735</v>
      </c>
      <c r="E670">
        <v>3.4090909090909033E-2</v>
      </c>
      <c r="F670" s="90">
        <v>662</v>
      </c>
      <c r="G670" s="170">
        <f t="shared" ca="1" si="24"/>
        <v>0.1254339179802679</v>
      </c>
    </row>
    <row r="671" spans="2:7">
      <c r="B671" t="s">
        <v>6476</v>
      </c>
      <c r="C671">
        <v>1.52</v>
      </c>
      <c r="D671">
        <f t="shared" si="25"/>
        <v>-0.16939890710382516</v>
      </c>
      <c r="E671">
        <v>3.4013605442176902E-2</v>
      </c>
      <c r="F671" s="90">
        <v>663</v>
      </c>
      <c r="G671" s="170">
        <f t="shared" ca="1" si="24"/>
        <v>0.18110675904726525</v>
      </c>
    </row>
    <row r="672" spans="2:7">
      <c r="B672" t="s">
        <v>6574</v>
      </c>
      <c r="C672">
        <v>1.83</v>
      </c>
      <c r="D672">
        <f t="shared" si="25"/>
        <v>-0.90177133655394515</v>
      </c>
      <c r="E672">
        <v>3.389830508474579E-2</v>
      </c>
      <c r="F672" s="90">
        <v>664</v>
      </c>
      <c r="G672" s="170">
        <f t="shared" ca="1" si="24"/>
        <v>-0.97042583842852326</v>
      </c>
    </row>
    <row r="673" spans="2:7">
      <c r="B673" t="s">
        <v>3873</v>
      </c>
      <c r="C673">
        <v>18.63</v>
      </c>
      <c r="D673">
        <f t="shared" si="25"/>
        <v>-0.24696847210994341</v>
      </c>
      <c r="E673">
        <v>3.3851276359600412E-2</v>
      </c>
      <c r="F673" s="90">
        <v>665</v>
      </c>
      <c r="G673" s="170">
        <f t="shared" ca="1" si="24"/>
        <v>0.49835602946116059</v>
      </c>
    </row>
    <row r="674" spans="2:7">
      <c r="B674" t="s">
        <v>4672</v>
      </c>
      <c r="C674">
        <v>24.74</v>
      </c>
      <c r="D674">
        <f t="shared" si="25"/>
        <v>-0.58258815589674373</v>
      </c>
      <c r="E674">
        <v>3.384872544922686E-2</v>
      </c>
      <c r="F674" s="90">
        <v>666</v>
      </c>
      <c r="G674" s="170">
        <f t="shared" ca="1" si="24"/>
        <v>-7.9083858421283432E-2</v>
      </c>
    </row>
    <row r="675" spans="2:7">
      <c r="B675" t="s">
        <v>1300</v>
      </c>
      <c r="C675">
        <v>59.27</v>
      </c>
      <c r="D675">
        <f t="shared" si="25"/>
        <v>26.696261682242991</v>
      </c>
      <c r="E675">
        <v>3.3839176696319639E-2</v>
      </c>
      <c r="F675" s="90">
        <v>667</v>
      </c>
      <c r="G675" s="170">
        <f t="shared" ca="1" si="24"/>
        <v>0.33597347666333044</v>
      </c>
    </row>
    <row r="676" spans="2:7">
      <c r="B676" t="s">
        <v>7551</v>
      </c>
      <c r="C676">
        <v>2.14</v>
      </c>
      <c r="D676">
        <f t="shared" si="25"/>
        <v>-0.81583476764199647</v>
      </c>
      <c r="E676">
        <v>3.381642512077309E-2</v>
      </c>
      <c r="F676" s="90">
        <v>668</v>
      </c>
      <c r="G676" s="170">
        <f t="shared" ca="1" si="24"/>
        <v>-6.2821531722696208E-2</v>
      </c>
    </row>
    <row r="677" spans="2:7">
      <c r="B677" t="s">
        <v>5101</v>
      </c>
      <c r="C677">
        <v>11.62</v>
      </c>
      <c r="D677">
        <f t="shared" si="25"/>
        <v>-0.9066966436486269</v>
      </c>
      <c r="E677">
        <v>3.3807829181494574E-2</v>
      </c>
      <c r="F677" s="90">
        <v>669</v>
      </c>
      <c r="G677" s="170">
        <f t="shared" ca="1" si="24"/>
        <v>0.30643433766353517</v>
      </c>
    </row>
    <row r="678" spans="2:7">
      <c r="B678" t="s">
        <v>797</v>
      </c>
      <c r="C678">
        <v>124.54</v>
      </c>
      <c r="D678">
        <f t="shared" si="25"/>
        <v>80.398692810457518</v>
      </c>
      <c r="E678">
        <v>3.3784344650120424E-2</v>
      </c>
      <c r="F678" s="90">
        <v>670</v>
      </c>
      <c r="G678" s="170">
        <f t="shared" ca="1" si="24"/>
        <v>-0.35747769969391996</v>
      </c>
    </row>
    <row r="679" spans="2:7">
      <c r="B679" t="s">
        <v>6968</v>
      </c>
      <c r="C679">
        <v>1.53</v>
      </c>
      <c r="D679">
        <f t="shared" si="25"/>
        <v>-0.98856160287081341</v>
      </c>
      <c r="E679">
        <v>3.3783783783783813E-2</v>
      </c>
      <c r="F679" s="90">
        <v>671</v>
      </c>
      <c r="G679" s="170">
        <f t="shared" ref="G679:G742" ca="1" si="26">_xlfn.NORM.INV(RAND(),L$11,L$12)</f>
        <v>-0.33812722880166657</v>
      </c>
    </row>
    <row r="680" spans="2:7">
      <c r="B680" t="s">
        <v>727</v>
      </c>
      <c r="C680">
        <v>133.76</v>
      </c>
      <c r="D680">
        <f t="shared" si="25"/>
        <v>6.6521739130434776</v>
      </c>
      <c r="E680">
        <v>3.3773861967694607E-2</v>
      </c>
      <c r="F680" s="90">
        <v>672</v>
      </c>
      <c r="G680" s="170">
        <f t="shared" ca="1" si="26"/>
        <v>-3.1503871626813049E-2</v>
      </c>
    </row>
    <row r="681" spans="2:7">
      <c r="B681" t="s">
        <v>1506</v>
      </c>
      <c r="C681">
        <v>17.48</v>
      </c>
      <c r="D681">
        <f t="shared" si="25"/>
        <v>0.23708421797593768</v>
      </c>
      <c r="E681">
        <v>3.3707865168539346E-2</v>
      </c>
      <c r="F681" s="90">
        <v>673</v>
      </c>
      <c r="G681" s="170">
        <f t="shared" ca="1" si="26"/>
        <v>-0.50888825254469894</v>
      </c>
    </row>
    <row r="682" spans="2:7">
      <c r="B682" t="s">
        <v>2538</v>
      </c>
      <c r="C682">
        <v>14.13</v>
      </c>
      <c r="D682">
        <f t="shared" si="25"/>
        <v>0.24274406332453841</v>
      </c>
      <c r="E682">
        <v>3.3650329188002988E-2</v>
      </c>
      <c r="F682" s="90">
        <v>674</v>
      </c>
      <c r="G682" s="170">
        <f t="shared" ca="1" si="26"/>
        <v>0.22368675325902593</v>
      </c>
    </row>
    <row r="683" spans="2:7">
      <c r="B683" t="s">
        <v>1630</v>
      </c>
      <c r="C683">
        <v>11.37</v>
      </c>
      <c r="D683">
        <f t="shared" si="25"/>
        <v>1.4663774403470713</v>
      </c>
      <c r="E683">
        <v>3.3636363636363568E-2</v>
      </c>
      <c r="F683" s="90">
        <v>675</v>
      </c>
      <c r="G683" s="170">
        <f t="shared" ca="1" si="26"/>
        <v>8.4079211023388917E-2</v>
      </c>
    </row>
    <row r="684" spans="2:7">
      <c r="B684" t="s">
        <v>4372</v>
      </c>
      <c r="C684">
        <v>4.6100000000000003</v>
      </c>
      <c r="D684">
        <f t="shared" si="25"/>
        <v>-0.76587100050787205</v>
      </c>
      <c r="E684">
        <v>3.3632286995515778E-2</v>
      </c>
      <c r="F684" s="90">
        <v>676</v>
      </c>
      <c r="G684" s="170">
        <f t="shared" ca="1" si="26"/>
        <v>0.31679940004734275</v>
      </c>
    </row>
    <row r="685" spans="2:7">
      <c r="B685" t="s">
        <v>3940</v>
      </c>
      <c r="C685">
        <v>19.690000000000001</v>
      </c>
      <c r="D685">
        <f t="shared" si="25"/>
        <v>11.785714285714286</v>
      </c>
      <c r="E685">
        <v>3.359580052493441E-2</v>
      </c>
      <c r="F685" s="90">
        <v>677</v>
      </c>
      <c r="G685" s="170">
        <f t="shared" ca="1" si="26"/>
        <v>0.93420384918830068</v>
      </c>
    </row>
    <row r="686" spans="2:7">
      <c r="B686" t="s">
        <v>7193</v>
      </c>
      <c r="C686">
        <v>1.54</v>
      </c>
      <c r="D686">
        <f t="shared" si="25"/>
        <v>-0.16756756756756758</v>
      </c>
      <c r="E686">
        <v>3.35570469798658E-2</v>
      </c>
      <c r="F686" s="90">
        <v>678</v>
      </c>
      <c r="G686" s="170">
        <f t="shared" ca="1" si="26"/>
        <v>-0.20777831865594049</v>
      </c>
    </row>
    <row r="687" spans="2:7">
      <c r="B687" t="s">
        <v>5960</v>
      </c>
      <c r="C687">
        <v>1.85</v>
      </c>
      <c r="D687">
        <f t="shared" si="25"/>
        <v>-0.14351851851851855</v>
      </c>
      <c r="E687">
        <v>3.3519553072625725E-2</v>
      </c>
      <c r="F687" s="90">
        <v>679</v>
      </c>
      <c r="G687" s="170">
        <f t="shared" ca="1" si="26"/>
        <v>0.22029522150945732</v>
      </c>
    </row>
    <row r="688" spans="2:7">
      <c r="B688" t="s">
        <v>6833</v>
      </c>
      <c r="C688">
        <v>2.16</v>
      </c>
      <c r="D688">
        <f t="shared" si="25"/>
        <v>0</v>
      </c>
      <c r="E688">
        <v>3.3492822966507317E-2</v>
      </c>
      <c r="F688" s="90">
        <v>680</v>
      </c>
      <c r="G688" s="170">
        <f t="shared" ca="1" si="26"/>
        <v>0.46013998682932672</v>
      </c>
    </row>
    <row r="689" spans="2:7">
      <c r="B689" t="s">
        <v>7378</v>
      </c>
      <c r="C689">
        <v>2.16</v>
      </c>
      <c r="D689">
        <f t="shared" si="25"/>
        <v>-0.91578947368421049</v>
      </c>
      <c r="E689">
        <v>3.3492822966507317E-2</v>
      </c>
      <c r="F689" s="90">
        <v>681</v>
      </c>
      <c r="G689" s="170">
        <f t="shared" ca="1" si="26"/>
        <v>-0.57947421657399711</v>
      </c>
    </row>
    <row r="690" spans="2:7">
      <c r="B690" t="s">
        <v>1464</v>
      </c>
      <c r="C690">
        <v>25.65</v>
      </c>
      <c r="D690">
        <f t="shared" si="25"/>
        <v>0.76531314521679283</v>
      </c>
      <c r="E690">
        <v>3.3440773569701786E-2</v>
      </c>
      <c r="F690" s="90">
        <v>682</v>
      </c>
      <c r="G690" s="170">
        <f t="shared" ca="1" si="26"/>
        <v>-0.19587126723956849</v>
      </c>
    </row>
    <row r="691" spans="2:7">
      <c r="B691" t="s">
        <v>2523</v>
      </c>
      <c r="C691">
        <v>14.53</v>
      </c>
      <c r="D691">
        <f t="shared" si="25"/>
        <v>-0.38170212765957451</v>
      </c>
      <c r="E691">
        <v>3.3428165007112293E-2</v>
      </c>
      <c r="F691" s="90">
        <v>683</v>
      </c>
      <c r="G691" s="170">
        <f t="shared" ca="1" si="26"/>
        <v>0.21493547449652137</v>
      </c>
    </row>
    <row r="692" spans="2:7">
      <c r="B692" t="s">
        <v>2040</v>
      </c>
      <c r="C692">
        <v>23.5</v>
      </c>
      <c r="D692">
        <f t="shared" si="25"/>
        <v>11.634408602150538</v>
      </c>
      <c r="E692">
        <v>3.3421284080914757E-2</v>
      </c>
      <c r="F692" s="90">
        <v>684</v>
      </c>
      <c r="G692" s="170">
        <f t="shared" ca="1" si="26"/>
        <v>-0.8094318877238833</v>
      </c>
    </row>
    <row r="693" spans="2:7">
      <c r="B693" t="s">
        <v>7137</v>
      </c>
      <c r="C693">
        <v>1.86</v>
      </c>
      <c r="D693">
        <f t="shared" si="25"/>
        <v>0</v>
      </c>
      <c r="E693">
        <v>3.3333333333333361E-2</v>
      </c>
      <c r="F693" s="90">
        <v>685</v>
      </c>
      <c r="G693" s="170">
        <f t="shared" ca="1" si="26"/>
        <v>0.23476465438765728</v>
      </c>
    </row>
    <row r="694" spans="2:7">
      <c r="B694" t="s">
        <v>7168</v>
      </c>
      <c r="C694">
        <v>1.86</v>
      </c>
      <c r="D694">
        <f t="shared" si="25"/>
        <v>-0.86974789915966388</v>
      </c>
      <c r="E694">
        <v>3.3333333333333361E-2</v>
      </c>
      <c r="F694" s="90">
        <v>686</v>
      </c>
      <c r="G694" s="170">
        <f t="shared" ca="1" si="26"/>
        <v>0.6448287925216124</v>
      </c>
    </row>
    <row r="695" spans="2:7">
      <c r="B695" t="s">
        <v>4478</v>
      </c>
      <c r="C695">
        <v>14.28</v>
      </c>
      <c r="D695">
        <f t="shared" si="25"/>
        <v>1.4203389830508473</v>
      </c>
      <c r="E695">
        <v>3.3285094066570119E-2</v>
      </c>
      <c r="F695" s="90">
        <v>687</v>
      </c>
      <c r="G695" s="170">
        <f t="shared" ca="1" si="26"/>
        <v>-0.1635550822608042</v>
      </c>
    </row>
    <row r="696" spans="2:7">
      <c r="B696" t="s">
        <v>5677</v>
      </c>
      <c r="C696">
        <v>5.9</v>
      </c>
      <c r="D696">
        <f t="shared" si="25"/>
        <v>-0.64860035735556876</v>
      </c>
      <c r="E696">
        <v>3.3274956217162942E-2</v>
      </c>
      <c r="F696" s="90">
        <v>688</v>
      </c>
      <c r="G696" s="170">
        <f t="shared" ca="1" si="26"/>
        <v>8.6601140974943772E-2</v>
      </c>
    </row>
    <row r="697" spans="2:7">
      <c r="B697" t="s">
        <v>2979</v>
      </c>
      <c r="C697">
        <v>16.79</v>
      </c>
      <c r="D697">
        <f t="shared" si="25"/>
        <v>6.7018348623853203</v>
      </c>
      <c r="E697">
        <v>3.3230769230769175E-2</v>
      </c>
      <c r="F697" s="90">
        <v>689</v>
      </c>
      <c r="G697" s="170">
        <f t="shared" ca="1" si="26"/>
        <v>0.5688199627445657</v>
      </c>
    </row>
    <row r="698" spans="2:7">
      <c r="B698" t="s">
        <v>7403</v>
      </c>
      <c r="C698">
        <v>2.1800000000000002</v>
      </c>
      <c r="D698">
        <f t="shared" si="25"/>
        <v>-0.91467710371819966</v>
      </c>
      <c r="E698">
        <v>3.3175355450237101E-2</v>
      </c>
      <c r="F698" s="90">
        <v>690</v>
      </c>
      <c r="G698" s="170">
        <f t="shared" ca="1" si="26"/>
        <v>0.51505364395694753</v>
      </c>
    </row>
    <row r="699" spans="2:7">
      <c r="B699" t="s">
        <v>4664</v>
      </c>
      <c r="C699">
        <v>25.55</v>
      </c>
      <c r="D699">
        <f t="shared" si="25"/>
        <v>0.8636032093362509</v>
      </c>
      <c r="E699">
        <v>3.3158107561666005E-2</v>
      </c>
      <c r="F699" s="90">
        <v>691</v>
      </c>
      <c r="G699" s="170">
        <f t="shared" ca="1" si="26"/>
        <v>0.12239720672133737</v>
      </c>
    </row>
    <row r="700" spans="2:7">
      <c r="B700" t="s">
        <v>2510</v>
      </c>
      <c r="C700">
        <v>13.71</v>
      </c>
      <c r="D700">
        <f t="shared" si="25"/>
        <v>6.331550802139037</v>
      </c>
      <c r="E700">
        <v>3.3157498116051343E-2</v>
      </c>
      <c r="F700" s="90">
        <v>692</v>
      </c>
      <c r="G700" s="170">
        <f t="shared" ca="1" si="26"/>
        <v>0.3683771688314455</v>
      </c>
    </row>
    <row r="701" spans="2:7">
      <c r="B701" t="s">
        <v>6841</v>
      </c>
      <c r="C701">
        <v>1.87</v>
      </c>
      <c r="D701">
        <f t="shared" si="25"/>
        <v>-0.87235494880546083</v>
      </c>
      <c r="E701">
        <v>3.3149171270718258E-2</v>
      </c>
      <c r="F701" s="90">
        <v>693</v>
      </c>
      <c r="G701" s="170">
        <f t="shared" ca="1" si="26"/>
        <v>-0.51161436860497933</v>
      </c>
    </row>
    <row r="702" spans="2:7">
      <c r="B702" t="s">
        <v>4779</v>
      </c>
      <c r="C702">
        <v>14.65</v>
      </c>
      <c r="D702">
        <f t="shared" si="25"/>
        <v>0.23524451939291746</v>
      </c>
      <c r="E702">
        <v>3.3145275035260977E-2</v>
      </c>
      <c r="F702" s="90">
        <v>694</v>
      </c>
      <c r="G702" s="170">
        <f t="shared" ca="1" si="26"/>
        <v>0.54199456989134831</v>
      </c>
    </row>
    <row r="703" spans="2:7">
      <c r="B703" t="s">
        <v>2578</v>
      </c>
      <c r="C703">
        <v>11.86</v>
      </c>
      <c r="D703">
        <f t="shared" si="25"/>
        <v>-0.89506282073969212</v>
      </c>
      <c r="E703">
        <v>3.3101045296167163E-2</v>
      </c>
      <c r="F703" s="90">
        <v>695</v>
      </c>
      <c r="G703" s="170">
        <f t="shared" ca="1" si="26"/>
        <v>0.35944839361446002</v>
      </c>
    </row>
    <row r="704" spans="2:7">
      <c r="B704" t="s">
        <v>835</v>
      </c>
      <c r="C704">
        <v>113.02</v>
      </c>
      <c r="D704">
        <f t="shared" si="25"/>
        <v>4.8197734294541705</v>
      </c>
      <c r="E704">
        <v>3.3089579524679981E-2</v>
      </c>
      <c r="F704" s="90">
        <v>696</v>
      </c>
      <c r="G704" s="170">
        <f t="shared" ca="1" si="26"/>
        <v>-4.5188544288960728E-2</v>
      </c>
    </row>
    <row r="705" spans="2:7">
      <c r="B705" t="s">
        <v>4592</v>
      </c>
      <c r="C705">
        <v>19.420000000000002</v>
      </c>
      <c r="D705">
        <f t="shared" si="25"/>
        <v>1.9513677811550154</v>
      </c>
      <c r="E705">
        <v>3.2978723404255374E-2</v>
      </c>
      <c r="F705" s="90">
        <v>697</v>
      </c>
      <c r="G705" s="170">
        <f t="shared" ca="1" si="26"/>
        <v>0.39921148429224984</v>
      </c>
    </row>
    <row r="706" spans="2:7">
      <c r="B706" t="s">
        <v>5621</v>
      </c>
      <c r="C706">
        <v>6.58</v>
      </c>
      <c r="D706">
        <f t="shared" si="25"/>
        <v>-0.93599844373115459</v>
      </c>
      <c r="E706">
        <v>3.2967032967032961E-2</v>
      </c>
      <c r="F706" s="90">
        <v>698</v>
      </c>
      <c r="G706" s="170">
        <f t="shared" ca="1" si="26"/>
        <v>0.25329607020141243</v>
      </c>
    </row>
    <row r="707" spans="2:7">
      <c r="B707" t="s">
        <v>1047</v>
      </c>
      <c r="C707">
        <v>102.81</v>
      </c>
      <c r="D707">
        <f t="shared" si="25"/>
        <v>8.3633879781420752</v>
      </c>
      <c r="E707">
        <v>3.2954887973475344E-2</v>
      </c>
      <c r="F707" s="90">
        <v>699</v>
      </c>
      <c r="G707" s="170">
        <f t="shared" ca="1" si="26"/>
        <v>-0.17301793463593151</v>
      </c>
    </row>
    <row r="708" spans="2:7">
      <c r="B708" t="s">
        <v>4321</v>
      </c>
      <c r="C708">
        <v>10.98</v>
      </c>
      <c r="D708">
        <f t="shared" si="25"/>
        <v>0.20659340659340669</v>
      </c>
      <c r="E708">
        <v>3.2925682031984913E-2</v>
      </c>
      <c r="F708" s="90">
        <v>700</v>
      </c>
      <c r="G708" s="170">
        <f t="shared" ca="1" si="26"/>
        <v>-0.16106796177149685</v>
      </c>
    </row>
    <row r="709" spans="2:7">
      <c r="B709" t="s">
        <v>5165</v>
      </c>
      <c r="C709">
        <v>9.1</v>
      </c>
      <c r="D709">
        <f t="shared" si="25"/>
        <v>4.7961783439490437</v>
      </c>
      <c r="E709">
        <v>3.2917139614074817E-2</v>
      </c>
      <c r="F709" s="90">
        <v>701</v>
      </c>
      <c r="G709" s="170">
        <f t="shared" ca="1" si="26"/>
        <v>0.18853051713599275</v>
      </c>
    </row>
    <row r="710" spans="2:7">
      <c r="B710" t="s">
        <v>6102</v>
      </c>
      <c r="C710">
        <v>1.57</v>
      </c>
      <c r="D710">
        <f t="shared" si="25"/>
        <v>0</v>
      </c>
      <c r="E710">
        <v>3.2894736842105289E-2</v>
      </c>
      <c r="F710" s="90">
        <v>702</v>
      </c>
      <c r="G710" s="170">
        <f t="shared" ca="1" si="26"/>
        <v>0.35651595837155675</v>
      </c>
    </row>
    <row r="711" spans="2:7">
      <c r="B711" t="s">
        <v>6384</v>
      </c>
      <c r="C711">
        <v>1.57</v>
      </c>
      <c r="D711">
        <f t="shared" si="25"/>
        <v>-0.93159041394335507</v>
      </c>
      <c r="E711">
        <v>3.2894736842105289E-2</v>
      </c>
      <c r="F711" s="90">
        <v>703</v>
      </c>
      <c r="G711" s="170">
        <f t="shared" ca="1" si="26"/>
        <v>-0.14095925344766361</v>
      </c>
    </row>
    <row r="712" spans="2:7">
      <c r="B712" t="s">
        <v>4636</v>
      </c>
      <c r="C712">
        <v>22.95</v>
      </c>
      <c r="D712">
        <f t="shared" si="25"/>
        <v>0.62190812720848043</v>
      </c>
      <c r="E712">
        <v>3.2853285328532877E-2</v>
      </c>
      <c r="F712" s="90">
        <v>704</v>
      </c>
      <c r="G712" s="170">
        <f t="shared" ca="1" si="26"/>
        <v>-0.59945549022051647</v>
      </c>
    </row>
    <row r="713" spans="2:7">
      <c r="B713" t="s">
        <v>2450</v>
      </c>
      <c r="C713">
        <v>14.15</v>
      </c>
      <c r="D713">
        <f t="shared" ref="D713:D776" si="27">(C713-C714)/C714</f>
        <v>0.66666666666666663</v>
      </c>
      <c r="E713">
        <v>3.2846715328467231E-2</v>
      </c>
      <c r="F713" s="90">
        <v>705</v>
      </c>
      <c r="G713" s="170">
        <f t="shared" ca="1" si="26"/>
        <v>0.58421161651923326</v>
      </c>
    </row>
    <row r="714" spans="2:7">
      <c r="B714" t="s">
        <v>2706</v>
      </c>
      <c r="C714">
        <v>8.49</v>
      </c>
      <c r="D714">
        <f t="shared" si="27"/>
        <v>5.7380952380952381</v>
      </c>
      <c r="E714">
        <v>3.2846715328467099E-2</v>
      </c>
      <c r="F714" s="90">
        <v>706</v>
      </c>
      <c r="G714" s="170">
        <f t="shared" ca="1" si="26"/>
        <v>0.44174895499405775</v>
      </c>
    </row>
    <row r="715" spans="2:7">
      <c r="B715" t="s">
        <v>6197</v>
      </c>
      <c r="C715">
        <v>1.26</v>
      </c>
      <c r="D715">
        <f t="shared" si="27"/>
        <v>-0.90476190476190477</v>
      </c>
      <c r="E715">
        <v>3.2786885245901669E-2</v>
      </c>
      <c r="F715" s="90">
        <v>707</v>
      </c>
      <c r="G715" s="170">
        <f t="shared" ca="1" si="26"/>
        <v>-0.15631886483885371</v>
      </c>
    </row>
    <row r="716" spans="2:7">
      <c r="B716" t="s">
        <v>3121</v>
      </c>
      <c r="C716">
        <v>13.23</v>
      </c>
      <c r="D716">
        <f t="shared" si="27"/>
        <v>-0.91860965856659493</v>
      </c>
      <c r="E716">
        <v>3.2786885245901634E-2</v>
      </c>
      <c r="F716" s="90">
        <v>708</v>
      </c>
      <c r="G716" s="170">
        <f t="shared" ca="1" si="26"/>
        <v>-0.41094580207421044</v>
      </c>
    </row>
    <row r="717" spans="2:7">
      <c r="B717" t="s">
        <v>579</v>
      </c>
      <c r="C717">
        <v>162.55000000000001</v>
      </c>
      <c r="D717">
        <f t="shared" si="27"/>
        <v>31.188118811881189</v>
      </c>
      <c r="E717">
        <v>3.2784802083995333E-2</v>
      </c>
      <c r="F717" s="90">
        <v>709</v>
      </c>
      <c r="G717" s="170">
        <f t="shared" ca="1" si="26"/>
        <v>0.49060276945547221</v>
      </c>
    </row>
    <row r="718" spans="2:7">
      <c r="B718" t="s">
        <v>4399</v>
      </c>
      <c r="C718">
        <v>5.05</v>
      </c>
      <c r="D718">
        <f t="shared" si="27"/>
        <v>-0.15833333333333335</v>
      </c>
      <c r="E718">
        <v>3.2719836400818027E-2</v>
      </c>
      <c r="F718" s="90">
        <v>710</v>
      </c>
      <c r="G718" s="170">
        <f t="shared" ca="1" si="26"/>
        <v>0.72036876097658498</v>
      </c>
    </row>
    <row r="719" spans="2:7">
      <c r="B719" t="s">
        <v>4405</v>
      </c>
      <c r="C719">
        <v>6</v>
      </c>
      <c r="D719">
        <f t="shared" si="27"/>
        <v>2.7974683544303796</v>
      </c>
      <c r="E719">
        <v>3.2702237521514702E-2</v>
      </c>
      <c r="F719" s="90">
        <v>711</v>
      </c>
      <c r="G719" s="170">
        <f t="shared" ca="1" si="26"/>
        <v>-4.3031576936931118E-3</v>
      </c>
    </row>
    <row r="720" spans="2:7">
      <c r="B720" t="s">
        <v>6564</v>
      </c>
      <c r="C720">
        <v>1.58</v>
      </c>
      <c r="D720">
        <f t="shared" si="27"/>
        <v>-0.8864942528735632</v>
      </c>
      <c r="E720">
        <v>3.2679738562091533E-2</v>
      </c>
      <c r="F720" s="90">
        <v>712</v>
      </c>
      <c r="G720" s="170">
        <f t="shared" ca="1" si="26"/>
        <v>0.53914719731377969</v>
      </c>
    </row>
    <row r="721" spans="2:7">
      <c r="B721" t="s">
        <v>4247</v>
      </c>
      <c r="C721">
        <v>13.92</v>
      </c>
      <c r="D721">
        <f t="shared" si="27"/>
        <v>13.65263157894737</v>
      </c>
      <c r="E721">
        <v>3.2640949554896104E-2</v>
      </c>
      <c r="F721" s="90">
        <v>713</v>
      </c>
      <c r="G721" s="170">
        <f t="shared" ca="1" si="26"/>
        <v>-0.8085255161034397</v>
      </c>
    </row>
    <row r="722" spans="2:7">
      <c r="B722" t="s">
        <v>6256</v>
      </c>
      <c r="C722">
        <v>0.95</v>
      </c>
      <c r="D722">
        <f t="shared" si="27"/>
        <v>-0.93484224965706453</v>
      </c>
      <c r="E722">
        <v>3.2608695652173822E-2</v>
      </c>
      <c r="F722" s="90">
        <v>714</v>
      </c>
      <c r="G722" s="170">
        <f t="shared" ca="1" si="26"/>
        <v>-0.36735823909033155</v>
      </c>
    </row>
    <row r="723" spans="2:7">
      <c r="B723" t="s">
        <v>5085</v>
      </c>
      <c r="C723">
        <v>14.58</v>
      </c>
      <c r="D723">
        <f t="shared" si="27"/>
        <v>-0.88513353817064522</v>
      </c>
      <c r="E723">
        <v>3.2577903682719608E-2</v>
      </c>
      <c r="F723" s="90">
        <v>715</v>
      </c>
      <c r="G723" s="170">
        <f t="shared" ca="1" si="26"/>
        <v>5.9846933459488313E-3</v>
      </c>
    </row>
    <row r="724" spans="2:7">
      <c r="B724" t="s">
        <v>462</v>
      </c>
      <c r="C724">
        <v>126.93</v>
      </c>
      <c r="D724">
        <f t="shared" si="27"/>
        <v>0.18692724892463072</v>
      </c>
      <c r="E724">
        <v>3.2538843244122671E-2</v>
      </c>
      <c r="F724" s="90">
        <v>716</v>
      </c>
      <c r="G724" s="170">
        <f t="shared" ca="1" si="26"/>
        <v>0.42865056133354479</v>
      </c>
    </row>
    <row r="725" spans="2:7">
      <c r="B725" t="s">
        <v>1058</v>
      </c>
      <c r="C725">
        <v>106.94</v>
      </c>
      <c r="D725">
        <f t="shared" si="27"/>
        <v>8.6255625562556251</v>
      </c>
      <c r="E725">
        <v>3.2538379839721972E-2</v>
      </c>
      <c r="F725" s="90">
        <v>717</v>
      </c>
      <c r="G725" s="170">
        <f t="shared" ca="1" si="26"/>
        <v>0.20700239152537231</v>
      </c>
    </row>
    <row r="726" spans="2:7">
      <c r="B726" t="s">
        <v>4842</v>
      </c>
      <c r="C726">
        <v>11.11</v>
      </c>
      <c r="D726">
        <f t="shared" si="27"/>
        <v>7.7480314960629917</v>
      </c>
      <c r="E726">
        <v>3.2527881040892159E-2</v>
      </c>
      <c r="F726" s="90">
        <v>718</v>
      </c>
      <c r="G726" s="170">
        <f t="shared" ca="1" si="26"/>
        <v>0.30562897323624144</v>
      </c>
    </row>
    <row r="727" spans="2:7">
      <c r="B727" t="s">
        <v>6206</v>
      </c>
      <c r="C727">
        <v>1.27</v>
      </c>
      <c r="D727">
        <f t="shared" si="27"/>
        <v>-0.20125786163522016</v>
      </c>
      <c r="E727">
        <v>3.2520325203252064E-2</v>
      </c>
      <c r="F727" s="90">
        <v>719</v>
      </c>
      <c r="G727" s="170">
        <f t="shared" ca="1" si="26"/>
        <v>4.9058368947147879E-2</v>
      </c>
    </row>
    <row r="728" spans="2:7">
      <c r="B728" t="s">
        <v>7096</v>
      </c>
      <c r="C728">
        <v>1.59</v>
      </c>
      <c r="D728">
        <f t="shared" si="27"/>
        <v>-0.16753926701570673</v>
      </c>
      <c r="E728">
        <v>3.2467532467532492E-2</v>
      </c>
      <c r="F728" s="90">
        <v>720</v>
      </c>
      <c r="G728" s="170">
        <f t="shared" ca="1" si="26"/>
        <v>0.22339304426836817</v>
      </c>
    </row>
    <row r="729" spans="2:7">
      <c r="B729" t="s">
        <v>6850</v>
      </c>
      <c r="C729">
        <v>1.91</v>
      </c>
      <c r="D729">
        <f t="shared" si="27"/>
        <v>-0.98365985114209942</v>
      </c>
      <c r="E729">
        <v>3.2432432432432337E-2</v>
      </c>
      <c r="F729" s="90">
        <v>721</v>
      </c>
      <c r="G729" s="170">
        <f t="shared" ca="1" si="26"/>
        <v>0.54299383406229251</v>
      </c>
    </row>
    <row r="730" spans="2:7">
      <c r="B730" t="s">
        <v>824</v>
      </c>
      <c r="C730">
        <v>116.89</v>
      </c>
      <c r="D730">
        <f t="shared" si="27"/>
        <v>1.1759121370067014</v>
      </c>
      <c r="E730">
        <v>3.2414767708885371E-2</v>
      </c>
      <c r="F730" s="90">
        <v>722</v>
      </c>
      <c r="G730" s="170">
        <f t="shared" ca="1" si="26"/>
        <v>-3.6762104015311728E-2</v>
      </c>
    </row>
    <row r="731" spans="2:7">
      <c r="B731" t="s">
        <v>1322</v>
      </c>
      <c r="C731">
        <v>53.72</v>
      </c>
      <c r="D731">
        <f t="shared" si="27"/>
        <v>1.895956873315364</v>
      </c>
      <c r="E731">
        <v>3.2282859338970016E-2</v>
      </c>
      <c r="F731" s="90">
        <v>723</v>
      </c>
      <c r="G731" s="170">
        <f t="shared" ca="1" si="26"/>
        <v>8.1753266867403959E-2</v>
      </c>
    </row>
    <row r="732" spans="2:7">
      <c r="B732" t="s">
        <v>1716</v>
      </c>
      <c r="C732">
        <v>18.55</v>
      </c>
      <c r="D732">
        <f t="shared" si="27"/>
        <v>0.44921875</v>
      </c>
      <c r="E732">
        <v>3.2276015581524868E-2</v>
      </c>
      <c r="F732" s="90">
        <v>724</v>
      </c>
      <c r="G732" s="170">
        <f t="shared" ca="1" si="26"/>
        <v>-0.89089395542806005</v>
      </c>
    </row>
    <row r="733" spans="2:7">
      <c r="B733" t="s">
        <v>1596</v>
      </c>
      <c r="C733">
        <v>12.8</v>
      </c>
      <c r="D733">
        <f t="shared" si="27"/>
        <v>-7.0442992011619382E-2</v>
      </c>
      <c r="E733">
        <v>3.2258064516129059E-2</v>
      </c>
      <c r="F733" s="90">
        <v>725</v>
      </c>
      <c r="G733" s="170">
        <f t="shared" ca="1" si="26"/>
        <v>-0.53720252117778455</v>
      </c>
    </row>
    <row r="734" spans="2:7">
      <c r="B734" t="s">
        <v>4798</v>
      </c>
      <c r="C734">
        <v>13.77</v>
      </c>
      <c r="D734">
        <f t="shared" si="27"/>
        <v>1.526605504587156</v>
      </c>
      <c r="E734">
        <v>3.2233883058470747E-2</v>
      </c>
      <c r="F734" s="90">
        <v>726</v>
      </c>
      <c r="G734" s="170">
        <f t="shared" ca="1" si="26"/>
        <v>-0.15824007025683595</v>
      </c>
    </row>
    <row r="735" spans="2:7">
      <c r="B735" t="s">
        <v>5577</v>
      </c>
      <c r="C735">
        <v>5.45</v>
      </c>
      <c r="D735">
        <f t="shared" si="27"/>
        <v>-0.58586626139817632</v>
      </c>
      <c r="E735">
        <v>3.2196969696969682E-2</v>
      </c>
      <c r="F735" s="90">
        <v>727</v>
      </c>
      <c r="G735" s="170">
        <f t="shared" ca="1" si="26"/>
        <v>0.56883411873706169</v>
      </c>
    </row>
    <row r="736" spans="2:7">
      <c r="B736" t="s">
        <v>4970</v>
      </c>
      <c r="C736">
        <v>13.16</v>
      </c>
      <c r="D736">
        <f t="shared" si="27"/>
        <v>-0.63726571113561192</v>
      </c>
      <c r="E736">
        <v>3.2156862745098047E-2</v>
      </c>
      <c r="F736" s="90">
        <v>728</v>
      </c>
      <c r="G736" s="170">
        <f t="shared" ca="1" si="26"/>
        <v>-0.42056058442602262</v>
      </c>
    </row>
    <row r="737" spans="2:7">
      <c r="B737" t="s">
        <v>1390</v>
      </c>
      <c r="C737">
        <v>36.28</v>
      </c>
      <c r="D737">
        <f t="shared" si="27"/>
        <v>15.124444444444444</v>
      </c>
      <c r="E737">
        <v>3.2147937411095381E-2</v>
      </c>
      <c r="F737" s="90">
        <v>729</v>
      </c>
      <c r="G737" s="170">
        <f t="shared" ca="1" si="26"/>
        <v>-0.90143235430755453</v>
      </c>
    </row>
    <row r="738" spans="2:7">
      <c r="B738" t="s">
        <v>7469</v>
      </c>
      <c r="C738">
        <v>2.25</v>
      </c>
      <c r="D738">
        <f t="shared" si="27"/>
        <v>-0.81617647058823528</v>
      </c>
      <c r="E738">
        <v>3.2110091743119192E-2</v>
      </c>
      <c r="F738" s="90">
        <v>730</v>
      </c>
      <c r="G738" s="170">
        <f t="shared" ca="1" si="26"/>
        <v>0.36462819407378005</v>
      </c>
    </row>
    <row r="739" spans="2:7">
      <c r="B739" t="s">
        <v>3699</v>
      </c>
      <c r="C739">
        <v>12.24</v>
      </c>
      <c r="D739">
        <f t="shared" si="27"/>
        <v>0.35099337748344367</v>
      </c>
      <c r="E739">
        <v>3.2040472175379496E-2</v>
      </c>
      <c r="F739" s="90">
        <v>731</v>
      </c>
      <c r="G739" s="170">
        <f t="shared" ca="1" si="26"/>
        <v>-0.5579373345335461</v>
      </c>
    </row>
    <row r="740" spans="2:7">
      <c r="B740" t="s">
        <v>2651</v>
      </c>
      <c r="C740">
        <v>9.06</v>
      </c>
      <c r="D740">
        <f t="shared" si="27"/>
        <v>0.47317073170731705</v>
      </c>
      <c r="E740">
        <v>3.189066059225526E-2</v>
      </c>
      <c r="F740" s="90">
        <v>732</v>
      </c>
      <c r="G740" s="170">
        <f t="shared" ca="1" si="26"/>
        <v>-0.30509536301026702</v>
      </c>
    </row>
    <row r="741" spans="2:7">
      <c r="B741" t="s">
        <v>5641</v>
      </c>
      <c r="C741">
        <v>6.15</v>
      </c>
      <c r="D741">
        <f t="shared" si="27"/>
        <v>-0.63479809976247026</v>
      </c>
      <c r="E741">
        <v>3.1879194630872548E-2</v>
      </c>
      <c r="F741" s="90">
        <v>733</v>
      </c>
      <c r="G741" s="170">
        <f t="shared" ca="1" si="26"/>
        <v>-0.21081917657997698</v>
      </c>
    </row>
    <row r="742" spans="2:7">
      <c r="B742" t="s">
        <v>1722</v>
      </c>
      <c r="C742">
        <v>16.84</v>
      </c>
      <c r="D742">
        <f t="shared" si="27"/>
        <v>9.3950617283950599</v>
      </c>
      <c r="E742">
        <v>3.1862745098039186E-2</v>
      </c>
      <c r="F742" s="90">
        <v>734</v>
      </c>
      <c r="G742" s="170">
        <f t="shared" ca="1" si="26"/>
        <v>-0.1445840252439537</v>
      </c>
    </row>
    <row r="743" spans="2:7">
      <c r="B743" t="s">
        <v>6381</v>
      </c>
      <c r="C743">
        <v>1.62</v>
      </c>
      <c r="D743">
        <f t="shared" si="27"/>
        <v>-0.87183544303797456</v>
      </c>
      <c r="E743">
        <v>3.1847133757961811E-2</v>
      </c>
      <c r="F743" s="90">
        <v>735</v>
      </c>
      <c r="G743" s="170">
        <f t="shared" ref="G743:G806" ca="1" si="28">_xlfn.NORM.INV(RAND(),L$11,L$12)</f>
        <v>-5.3942573827509971E-2</v>
      </c>
    </row>
    <row r="744" spans="2:7">
      <c r="B744" t="s">
        <v>2617</v>
      </c>
      <c r="C744">
        <v>12.64</v>
      </c>
      <c r="D744">
        <f t="shared" si="27"/>
        <v>4.5682819383259918</v>
      </c>
      <c r="E744">
        <v>3.18367346938776E-2</v>
      </c>
      <c r="F744" s="90">
        <v>736</v>
      </c>
      <c r="G744" s="170">
        <f t="shared" ca="1" si="28"/>
        <v>0.10420672699736368</v>
      </c>
    </row>
    <row r="745" spans="2:7">
      <c r="B745" t="s">
        <v>7374</v>
      </c>
      <c r="C745">
        <v>2.27</v>
      </c>
      <c r="D745">
        <f t="shared" si="27"/>
        <v>-0.68207282913165257</v>
      </c>
      <c r="E745">
        <v>3.1818181818181746E-2</v>
      </c>
      <c r="F745" s="90">
        <v>737</v>
      </c>
      <c r="G745" s="170">
        <f t="shared" ca="1" si="28"/>
        <v>0.45533028072271414</v>
      </c>
    </row>
    <row r="746" spans="2:7">
      <c r="B746" t="s">
        <v>4353</v>
      </c>
      <c r="C746">
        <v>7.14</v>
      </c>
      <c r="D746">
        <f t="shared" si="27"/>
        <v>0.37044145873320533</v>
      </c>
      <c r="E746">
        <v>3.179190751445083E-2</v>
      </c>
      <c r="F746" s="90">
        <v>738</v>
      </c>
      <c r="G746" s="170">
        <f t="shared" ca="1" si="28"/>
        <v>-0.12489947156623232</v>
      </c>
    </row>
    <row r="747" spans="2:7">
      <c r="B747" t="s">
        <v>4398</v>
      </c>
      <c r="C747">
        <v>5.21</v>
      </c>
      <c r="D747">
        <f t="shared" si="27"/>
        <v>-0.57949959644874904</v>
      </c>
      <c r="E747">
        <v>3.1683168316831711E-2</v>
      </c>
      <c r="F747" s="90">
        <v>739</v>
      </c>
      <c r="G747" s="170">
        <f t="shared" ca="1" si="28"/>
        <v>9.5850625294280137E-2</v>
      </c>
    </row>
    <row r="748" spans="2:7">
      <c r="B748" t="s">
        <v>3703</v>
      </c>
      <c r="C748">
        <v>12.39</v>
      </c>
      <c r="D748">
        <f t="shared" si="27"/>
        <v>-0.37707390648567118</v>
      </c>
      <c r="E748">
        <v>3.1640299750208226E-2</v>
      </c>
      <c r="F748" s="90">
        <v>740</v>
      </c>
      <c r="G748" s="170">
        <f t="shared" ca="1" si="28"/>
        <v>0.4734952797237566</v>
      </c>
    </row>
    <row r="749" spans="2:7">
      <c r="B749" t="s">
        <v>4112</v>
      </c>
      <c r="C749">
        <v>19.89</v>
      </c>
      <c r="D749">
        <f t="shared" si="27"/>
        <v>-0.11639271434917818</v>
      </c>
      <c r="E749">
        <v>3.1639004149377564E-2</v>
      </c>
      <c r="F749" s="90">
        <v>741</v>
      </c>
      <c r="G749" s="170">
        <f t="shared" ca="1" si="28"/>
        <v>4.0960267639044062E-2</v>
      </c>
    </row>
    <row r="750" spans="2:7">
      <c r="B750" t="s">
        <v>1991</v>
      </c>
      <c r="C750">
        <v>22.51</v>
      </c>
      <c r="D750">
        <f t="shared" si="27"/>
        <v>3.9256017505470462</v>
      </c>
      <c r="E750">
        <v>3.1622364802933151E-2</v>
      </c>
      <c r="F750" s="90">
        <v>742</v>
      </c>
      <c r="G750" s="170">
        <f t="shared" ca="1" si="28"/>
        <v>0.4171760155002277</v>
      </c>
    </row>
    <row r="751" spans="2:7">
      <c r="B751" t="s">
        <v>4438</v>
      </c>
      <c r="C751">
        <v>4.57</v>
      </c>
      <c r="D751">
        <f t="shared" si="27"/>
        <v>-0.44063647490820068</v>
      </c>
      <c r="E751">
        <v>3.1602708803611872E-2</v>
      </c>
      <c r="F751" s="90">
        <v>743</v>
      </c>
      <c r="G751" s="170">
        <f t="shared" ca="1" si="28"/>
        <v>0.40944058756920482</v>
      </c>
    </row>
    <row r="752" spans="2:7">
      <c r="B752" t="s">
        <v>5322</v>
      </c>
      <c r="C752">
        <v>8.17</v>
      </c>
      <c r="D752">
        <f t="shared" si="27"/>
        <v>5.236641221374045</v>
      </c>
      <c r="E752">
        <v>3.1565656565656568E-2</v>
      </c>
      <c r="F752" s="90">
        <v>744</v>
      </c>
      <c r="G752" s="170">
        <f t="shared" ca="1" si="28"/>
        <v>-0.26991625933762936</v>
      </c>
    </row>
    <row r="753" spans="2:7">
      <c r="B753" t="s">
        <v>6493</v>
      </c>
      <c r="C753">
        <v>1.31</v>
      </c>
      <c r="D753">
        <f t="shared" si="27"/>
        <v>-0.93450000000000011</v>
      </c>
      <c r="E753">
        <v>3.1496062992126012E-2</v>
      </c>
      <c r="F753" s="90">
        <v>745</v>
      </c>
      <c r="G753" s="170">
        <f t="shared" ca="1" si="28"/>
        <v>0.88028636380636793</v>
      </c>
    </row>
    <row r="754" spans="2:7">
      <c r="B754" t="s">
        <v>4530</v>
      </c>
      <c r="C754">
        <v>20</v>
      </c>
      <c r="D754">
        <f t="shared" si="27"/>
        <v>-0.17593737124021425</v>
      </c>
      <c r="E754">
        <v>3.1459515214027817E-2</v>
      </c>
      <c r="F754" s="90">
        <v>746</v>
      </c>
      <c r="G754" s="170">
        <f t="shared" ca="1" si="28"/>
        <v>0.17141632030503476</v>
      </c>
    </row>
    <row r="755" spans="2:7">
      <c r="B755" t="s">
        <v>2027</v>
      </c>
      <c r="C755">
        <v>24.27</v>
      </c>
      <c r="D755">
        <f t="shared" si="27"/>
        <v>0.76124818577648767</v>
      </c>
      <c r="E755">
        <v>3.144921376965569E-2</v>
      </c>
      <c r="F755" s="90">
        <v>747</v>
      </c>
      <c r="G755" s="170">
        <f t="shared" ca="1" si="28"/>
        <v>0.17532793509539815</v>
      </c>
    </row>
    <row r="756" spans="2:7">
      <c r="B756" t="s">
        <v>4262</v>
      </c>
      <c r="C756">
        <v>13.78</v>
      </c>
      <c r="D756">
        <f t="shared" si="27"/>
        <v>-0.44747393744987979</v>
      </c>
      <c r="E756">
        <v>3.1437125748502992E-2</v>
      </c>
      <c r="F756" s="90">
        <v>748</v>
      </c>
      <c r="G756" s="170">
        <f t="shared" ca="1" si="28"/>
        <v>0.51662532359004665</v>
      </c>
    </row>
    <row r="757" spans="2:7">
      <c r="B757" t="s">
        <v>1479</v>
      </c>
      <c r="C757">
        <v>24.94</v>
      </c>
      <c r="D757">
        <f t="shared" si="27"/>
        <v>9.843478260869567</v>
      </c>
      <c r="E757">
        <v>3.1430934656741176E-2</v>
      </c>
      <c r="F757" s="90">
        <v>749</v>
      </c>
      <c r="G757" s="170">
        <f t="shared" ca="1" si="28"/>
        <v>0.28812316385375758</v>
      </c>
    </row>
    <row r="758" spans="2:7">
      <c r="B758" t="s">
        <v>7695</v>
      </c>
      <c r="C758">
        <v>2.2999999999999998</v>
      </c>
      <c r="D758">
        <f t="shared" si="27"/>
        <v>-0.84148862853204698</v>
      </c>
      <c r="E758">
        <v>3.1390134529147913E-2</v>
      </c>
      <c r="F758" s="90">
        <v>750</v>
      </c>
      <c r="G758" s="170">
        <f t="shared" ca="1" si="28"/>
        <v>-0.23206451435818853</v>
      </c>
    </row>
    <row r="759" spans="2:7">
      <c r="B759" t="s">
        <v>3657</v>
      </c>
      <c r="C759">
        <v>14.51</v>
      </c>
      <c r="D759">
        <f t="shared" si="27"/>
        <v>4.4962121212121211</v>
      </c>
      <c r="E759">
        <v>3.1272210376687953E-2</v>
      </c>
      <c r="F759" s="90">
        <v>751</v>
      </c>
      <c r="G759" s="170">
        <f t="shared" ca="1" si="28"/>
        <v>2.0430230389026204E-2</v>
      </c>
    </row>
    <row r="760" spans="2:7">
      <c r="B760" t="s">
        <v>5792</v>
      </c>
      <c r="C760">
        <v>2.64</v>
      </c>
      <c r="D760">
        <f t="shared" si="27"/>
        <v>-0.80952380952380942</v>
      </c>
      <c r="E760">
        <v>3.1250000000000028E-2</v>
      </c>
      <c r="F760" s="90">
        <v>752</v>
      </c>
      <c r="G760" s="170">
        <f t="shared" ca="1" si="28"/>
        <v>-0.29643035970952375</v>
      </c>
    </row>
    <row r="761" spans="2:7">
      <c r="B761" t="s">
        <v>1581</v>
      </c>
      <c r="C761">
        <v>13.86</v>
      </c>
      <c r="D761">
        <f t="shared" si="27"/>
        <v>-0.31147540983606559</v>
      </c>
      <c r="E761">
        <v>3.1249999999999997E-2</v>
      </c>
      <c r="F761" s="90">
        <v>753</v>
      </c>
      <c r="G761" s="170">
        <f t="shared" ca="1" si="28"/>
        <v>0.44812365239974883</v>
      </c>
    </row>
    <row r="762" spans="2:7">
      <c r="B762" t="s">
        <v>3906</v>
      </c>
      <c r="C762">
        <v>20.13</v>
      </c>
      <c r="D762">
        <f t="shared" si="27"/>
        <v>-0.630845406198423</v>
      </c>
      <c r="E762">
        <v>3.1249999999999972E-2</v>
      </c>
      <c r="F762" s="90">
        <v>754</v>
      </c>
      <c r="G762" s="170">
        <f t="shared" ca="1" si="28"/>
        <v>-0.26719193701074234</v>
      </c>
    </row>
    <row r="763" spans="2:7">
      <c r="B763" t="s">
        <v>1281</v>
      </c>
      <c r="C763">
        <v>54.53</v>
      </c>
      <c r="D763">
        <f t="shared" si="27"/>
        <v>8.7028469750889688</v>
      </c>
      <c r="E763">
        <v>3.1202723146747324E-2</v>
      </c>
      <c r="F763" s="90">
        <v>755</v>
      </c>
      <c r="G763" s="170">
        <f t="shared" ca="1" si="28"/>
        <v>0.40227240278230064</v>
      </c>
    </row>
    <row r="764" spans="2:7">
      <c r="B764" t="s">
        <v>5681</v>
      </c>
      <c r="C764">
        <v>5.62</v>
      </c>
      <c r="D764">
        <f t="shared" si="27"/>
        <v>-0.75394045534150611</v>
      </c>
      <c r="E764">
        <v>3.11926605504587E-2</v>
      </c>
      <c r="F764" s="90">
        <v>756</v>
      </c>
      <c r="G764" s="170">
        <f t="shared" ca="1" si="28"/>
        <v>0.31786720375116767</v>
      </c>
    </row>
    <row r="765" spans="2:7">
      <c r="B765" t="s">
        <v>2145</v>
      </c>
      <c r="C765">
        <v>22.84</v>
      </c>
      <c r="D765">
        <f t="shared" si="27"/>
        <v>0.35227945529899346</v>
      </c>
      <c r="E765">
        <v>3.1151241534988772E-2</v>
      </c>
      <c r="F765" s="90">
        <v>757</v>
      </c>
      <c r="G765" s="170">
        <f t="shared" ca="1" si="28"/>
        <v>-0.4884465403894534</v>
      </c>
    </row>
    <row r="766" spans="2:7">
      <c r="B766" t="s">
        <v>2434</v>
      </c>
      <c r="C766">
        <v>16.89</v>
      </c>
      <c r="D766">
        <f t="shared" si="27"/>
        <v>0.21423436376707408</v>
      </c>
      <c r="E766">
        <v>3.1135531135531233E-2</v>
      </c>
      <c r="F766" s="90">
        <v>758</v>
      </c>
      <c r="G766" s="170">
        <f t="shared" ca="1" si="28"/>
        <v>0.47643549125163298</v>
      </c>
    </row>
    <row r="767" spans="2:7">
      <c r="B767" t="s">
        <v>2525</v>
      </c>
      <c r="C767">
        <v>13.91</v>
      </c>
      <c r="D767">
        <f t="shared" si="27"/>
        <v>-0.26673695308381651</v>
      </c>
      <c r="E767">
        <v>3.1134173461823567E-2</v>
      </c>
      <c r="F767" s="90">
        <v>759</v>
      </c>
      <c r="G767" s="170">
        <f t="shared" ca="1" si="28"/>
        <v>-8.3230494455816068E-2</v>
      </c>
    </row>
    <row r="768" spans="2:7">
      <c r="B768" t="s">
        <v>1861</v>
      </c>
      <c r="C768">
        <v>18.97</v>
      </c>
      <c r="D768">
        <f t="shared" si="27"/>
        <v>0.46035411855273278</v>
      </c>
      <c r="E768">
        <v>3.0978260869565236E-2</v>
      </c>
      <c r="F768" s="90">
        <v>760</v>
      </c>
      <c r="G768" s="170">
        <f t="shared" ca="1" si="28"/>
        <v>0.18770456946245315</v>
      </c>
    </row>
    <row r="769" spans="2:7">
      <c r="B769" t="s">
        <v>3213</v>
      </c>
      <c r="C769">
        <v>12.99</v>
      </c>
      <c r="D769">
        <f t="shared" si="27"/>
        <v>11.99</v>
      </c>
      <c r="E769">
        <v>3.0952380952380999E-2</v>
      </c>
      <c r="F769" s="90">
        <v>761</v>
      </c>
      <c r="G769" s="170">
        <f t="shared" ca="1" si="28"/>
        <v>0.19403580952233326</v>
      </c>
    </row>
    <row r="770" spans="2:7">
      <c r="B770" t="s">
        <v>6264</v>
      </c>
      <c r="C770">
        <v>1</v>
      </c>
      <c r="D770">
        <f t="shared" si="27"/>
        <v>0</v>
      </c>
      <c r="E770">
        <v>3.0927835051546421E-2</v>
      </c>
      <c r="F770" s="90">
        <v>762</v>
      </c>
      <c r="G770" s="170">
        <f t="shared" ca="1" si="28"/>
        <v>-0.70796846017678583</v>
      </c>
    </row>
    <row r="771" spans="2:7">
      <c r="B771" t="s">
        <v>7016</v>
      </c>
      <c r="C771">
        <v>1</v>
      </c>
      <c r="D771">
        <f t="shared" si="27"/>
        <v>-0.94837377387712962</v>
      </c>
      <c r="E771">
        <v>3.0927835051546421E-2</v>
      </c>
      <c r="F771" s="90">
        <v>763</v>
      </c>
      <c r="G771" s="170">
        <f t="shared" ca="1" si="28"/>
        <v>0.18144742962352031</v>
      </c>
    </row>
    <row r="772" spans="2:7">
      <c r="B772" t="s">
        <v>3950</v>
      </c>
      <c r="C772">
        <v>19.37</v>
      </c>
      <c r="D772">
        <f t="shared" si="27"/>
        <v>10.598802395209583</v>
      </c>
      <c r="E772">
        <v>3.0867482703565825E-2</v>
      </c>
      <c r="F772" s="90">
        <v>764</v>
      </c>
      <c r="G772" s="170">
        <f t="shared" ca="1" si="28"/>
        <v>-0.23894480098161697</v>
      </c>
    </row>
    <row r="773" spans="2:7">
      <c r="B773" t="s">
        <v>6380</v>
      </c>
      <c r="C773">
        <v>1.67</v>
      </c>
      <c r="D773">
        <f t="shared" si="27"/>
        <v>0</v>
      </c>
      <c r="E773">
        <v>3.0864197530864085E-2</v>
      </c>
      <c r="F773" s="90">
        <v>765</v>
      </c>
      <c r="G773" s="170">
        <f t="shared" ca="1" si="28"/>
        <v>-0.51524378335753962</v>
      </c>
    </row>
    <row r="774" spans="2:7">
      <c r="B774" t="s">
        <v>7235</v>
      </c>
      <c r="C774">
        <v>1.67</v>
      </c>
      <c r="D774">
        <f t="shared" si="27"/>
        <v>-0.89798411728772143</v>
      </c>
      <c r="E774">
        <v>3.0864197530864085E-2</v>
      </c>
      <c r="F774" s="90">
        <v>766</v>
      </c>
      <c r="G774" s="170">
        <f t="shared" ca="1" si="28"/>
        <v>8.5748336078422513E-2</v>
      </c>
    </row>
    <row r="775" spans="2:7">
      <c r="B775" t="s">
        <v>4203</v>
      </c>
      <c r="C775">
        <v>16.37</v>
      </c>
      <c r="D775">
        <f t="shared" si="27"/>
        <v>-0.68188884570540231</v>
      </c>
      <c r="E775">
        <v>3.0856423173803538E-2</v>
      </c>
      <c r="F775" s="90">
        <v>767</v>
      </c>
      <c r="G775" s="170">
        <f t="shared" ca="1" si="28"/>
        <v>0.20685091345196827</v>
      </c>
    </row>
    <row r="776" spans="2:7">
      <c r="B776" t="s">
        <v>1185</v>
      </c>
      <c r="C776">
        <v>51.46</v>
      </c>
      <c r="D776">
        <f t="shared" si="27"/>
        <v>4.2996910401647783</v>
      </c>
      <c r="E776">
        <v>3.0849358974358955E-2</v>
      </c>
      <c r="F776" s="90">
        <v>768</v>
      </c>
      <c r="G776" s="170">
        <f t="shared" ca="1" si="28"/>
        <v>0.42650145950094515</v>
      </c>
    </row>
    <row r="777" spans="2:7">
      <c r="B777" t="s">
        <v>5236</v>
      </c>
      <c r="C777">
        <v>9.7100000000000009</v>
      </c>
      <c r="D777">
        <f t="shared" ref="D777:D840" si="29">(C777-C778)/C778</f>
        <v>3.8308457711442796</v>
      </c>
      <c r="E777">
        <v>3.0785562632696488E-2</v>
      </c>
      <c r="F777" s="90">
        <v>769</v>
      </c>
      <c r="G777" s="170">
        <f t="shared" ca="1" si="28"/>
        <v>0.165453193096296</v>
      </c>
    </row>
    <row r="778" spans="2:7">
      <c r="B778" t="s">
        <v>7501</v>
      </c>
      <c r="C778">
        <v>2.0099999999999998</v>
      </c>
      <c r="D778">
        <f t="shared" si="29"/>
        <v>-0.79342240493319638</v>
      </c>
      <c r="E778">
        <v>3.0769230769230684E-2</v>
      </c>
      <c r="F778" s="90">
        <v>770</v>
      </c>
      <c r="G778" s="170">
        <f t="shared" ca="1" si="28"/>
        <v>-0.10331234830444698</v>
      </c>
    </row>
    <row r="779" spans="2:7">
      <c r="B779" t="s">
        <v>3261</v>
      </c>
      <c r="C779">
        <v>9.73</v>
      </c>
      <c r="D779">
        <f t="shared" si="29"/>
        <v>-3.3763654419066522E-2</v>
      </c>
      <c r="E779">
        <v>3.0720338983050946E-2</v>
      </c>
      <c r="F779" s="90">
        <v>771</v>
      </c>
      <c r="G779" s="170">
        <f t="shared" ca="1" si="28"/>
        <v>-0.12817991131121434</v>
      </c>
    </row>
    <row r="780" spans="2:7">
      <c r="B780" t="s">
        <v>3246</v>
      </c>
      <c r="C780">
        <v>10.07</v>
      </c>
      <c r="D780">
        <f t="shared" si="29"/>
        <v>3.3880903490759763E-2</v>
      </c>
      <c r="E780">
        <v>3.0706243602865991E-2</v>
      </c>
      <c r="F780" s="90">
        <v>772</v>
      </c>
      <c r="G780" s="170">
        <f t="shared" ca="1" si="28"/>
        <v>0.27065815720981917</v>
      </c>
    </row>
    <row r="781" spans="2:7">
      <c r="B781" t="s">
        <v>5367</v>
      </c>
      <c r="C781">
        <v>9.74</v>
      </c>
      <c r="D781">
        <f t="shared" si="29"/>
        <v>-0.12252252252252248</v>
      </c>
      <c r="E781">
        <v>3.0687830687830788E-2</v>
      </c>
      <c r="F781" s="90">
        <v>773</v>
      </c>
      <c r="G781" s="170">
        <f t="shared" ca="1" si="28"/>
        <v>0.4754954040827008</v>
      </c>
    </row>
    <row r="782" spans="2:7">
      <c r="B782" t="s">
        <v>4840</v>
      </c>
      <c r="C782">
        <v>11.1</v>
      </c>
      <c r="D782">
        <f t="shared" si="29"/>
        <v>-0.70812516434393902</v>
      </c>
      <c r="E782">
        <v>3.0640668523676889E-2</v>
      </c>
      <c r="F782" s="90">
        <v>774</v>
      </c>
      <c r="G782" s="170">
        <f t="shared" ca="1" si="28"/>
        <v>0.17007840806772417</v>
      </c>
    </row>
    <row r="783" spans="2:7">
      <c r="B783" t="s">
        <v>1385</v>
      </c>
      <c r="C783">
        <v>38.03</v>
      </c>
      <c r="D783">
        <f t="shared" si="29"/>
        <v>0.50613861386138614</v>
      </c>
      <c r="E783">
        <v>3.0623306233062402E-2</v>
      </c>
      <c r="F783" s="90">
        <v>775</v>
      </c>
      <c r="G783" s="170">
        <f t="shared" ca="1" si="28"/>
        <v>-0.11601079883127541</v>
      </c>
    </row>
    <row r="784" spans="2:7">
      <c r="B784" t="s">
        <v>2214</v>
      </c>
      <c r="C784">
        <v>25.25</v>
      </c>
      <c r="D784">
        <f t="shared" si="29"/>
        <v>-0.82839472611118659</v>
      </c>
      <c r="E784">
        <v>3.0612244897959183E-2</v>
      </c>
      <c r="F784" s="90">
        <v>776</v>
      </c>
      <c r="G784" s="170">
        <f t="shared" ca="1" si="28"/>
        <v>-5.6304912773330232E-2</v>
      </c>
    </row>
    <row r="785" spans="2:7">
      <c r="B785" t="s">
        <v>662</v>
      </c>
      <c r="C785">
        <v>147.13999999999999</v>
      </c>
      <c r="D785">
        <f t="shared" si="29"/>
        <v>9.1336088154269959</v>
      </c>
      <c r="E785">
        <v>3.0608671289486418E-2</v>
      </c>
      <c r="F785" s="90">
        <v>777</v>
      </c>
      <c r="G785" s="170">
        <f t="shared" ca="1" si="28"/>
        <v>0.33623610580589763</v>
      </c>
    </row>
    <row r="786" spans="2:7">
      <c r="B786" t="s">
        <v>4480</v>
      </c>
      <c r="C786">
        <v>14.52</v>
      </c>
      <c r="D786">
        <f t="shared" si="29"/>
        <v>-0.15728380731282651</v>
      </c>
      <c r="E786">
        <v>3.0518097941802678E-2</v>
      </c>
      <c r="F786" s="90">
        <v>778</v>
      </c>
      <c r="G786" s="170">
        <f t="shared" ca="1" si="28"/>
        <v>-0.40037712408844645</v>
      </c>
    </row>
    <row r="787" spans="2:7">
      <c r="B787" t="s">
        <v>1537</v>
      </c>
      <c r="C787">
        <v>17.23</v>
      </c>
      <c r="D787">
        <f t="shared" si="29"/>
        <v>0.88718510405257378</v>
      </c>
      <c r="E787">
        <v>3.0502392344497704E-2</v>
      </c>
      <c r="F787" s="90">
        <v>779</v>
      </c>
      <c r="G787" s="170">
        <f t="shared" ca="1" si="28"/>
        <v>-0.34350326620873251</v>
      </c>
    </row>
    <row r="788" spans="2:7">
      <c r="B788" t="s">
        <v>5384</v>
      </c>
      <c r="C788">
        <v>9.1300000000000008</v>
      </c>
      <c r="D788">
        <f t="shared" si="29"/>
        <v>-0.65390447308567101</v>
      </c>
      <c r="E788">
        <v>3.047404063205433E-2</v>
      </c>
      <c r="F788" s="90">
        <v>780</v>
      </c>
      <c r="G788" s="170">
        <f t="shared" ca="1" si="28"/>
        <v>-0.58605569854096018</v>
      </c>
    </row>
    <row r="789" spans="2:7">
      <c r="B789" t="s">
        <v>4566</v>
      </c>
      <c r="C789">
        <v>26.38</v>
      </c>
      <c r="D789">
        <f t="shared" si="29"/>
        <v>0.62338461538461531</v>
      </c>
      <c r="E789">
        <v>3.0468749999999906E-2</v>
      </c>
      <c r="F789" s="90">
        <v>781</v>
      </c>
      <c r="G789" s="170">
        <f t="shared" ca="1" si="28"/>
        <v>0.27166325879339992</v>
      </c>
    </row>
    <row r="790" spans="2:7">
      <c r="B790" t="s">
        <v>2999</v>
      </c>
      <c r="C790">
        <v>16.25</v>
      </c>
      <c r="D790">
        <f t="shared" si="29"/>
        <v>0.7141350210970463</v>
      </c>
      <c r="E790">
        <v>3.043753963221309E-2</v>
      </c>
      <c r="F790" s="90">
        <v>782</v>
      </c>
      <c r="G790" s="170">
        <f t="shared" ca="1" si="28"/>
        <v>-0.2872858239934783</v>
      </c>
    </row>
    <row r="791" spans="2:7">
      <c r="B791" t="s">
        <v>3269</v>
      </c>
      <c r="C791">
        <v>9.48</v>
      </c>
      <c r="D791">
        <f t="shared" si="29"/>
        <v>-0.62170790103750995</v>
      </c>
      <c r="E791">
        <v>3.0434782608695778E-2</v>
      </c>
      <c r="F791" s="90">
        <v>783</v>
      </c>
      <c r="G791" s="170">
        <f t="shared" ca="1" si="28"/>
        <v>7.5928215166513977E-2</v>
      </c>
    </row>
    <row r="792" spans="2:7">
      <c r="B792" t="s">
        <v>2274</v>
      </c>
      <c r="C792">
        <v>25.06</v>
      </c>
      <c r="D792">
        <f t="shared" si="29"/>
        <v>0.88421052631578922</v>
      </c>
      <c r="E792">
        <v>3.0427631578947303E-2</v>
      </c>
      <c r="F792" s="90">
        <v>784</v>
      </c>
      <c r="G792" s="170">
        <f t="shared" ca="1" si="28"/>
        <v>-0.26147736543129646</v>
      </c>
    </row>
    <row r="793" spans="2:7">
      <c r="B793" t="s">
        <v>4310</v>
      </c>
      <c r="C793">
        <v>13.3</v>
      </c>
      <c r="D793">
        <f t="shared" si="29"/>
        <v>-0.84649122807017552</v>
      </c>
      <c r="E793">
        <v>3.0209140201394313E-2</v>
      </c>
      <c r="F793" s="90">
        <v>785</v>
      </c>
      <c r="G793" s="170">
        <f t="shared" ca="1" si="28"/>
        <v>0.1330684802908372</v>
      </c>
    </row>
    <row r="794" spans="2:7">
      <c r="B794" t="s">
        <v>1081</v>
      </c>
      <c r="C794">
        <v>86.64</v>
      </c>
      <c r="D794">
        <f t="shared" si="29"/>
        <v>5.6800308404009252</v>
      </c>
      <c r="E794">
        <v>3.0202140309155842E-2</v>
      </c>
      <c r="F794" s="90">
        <v>786</v>
      </c>
      <c r="G794" s="170">
        <f t="shared" ca="1" si="28"/>
        <v>8.7025965251373613E-2</v>
      </c>
    </row>
    <row r="795" spans="2:7">
      <c r="B795" t="s">
        <v>3569</v>
      </c>
      <c r="C795">
        <v>12.97</v>
      </c>
      <c r="D795">
        <f t="shared" si="29"/>
        <v>-0.76418181818181818</v>
      </c>
      <c r="E795">
        <v>3.0182684670373376E-2</v>
      </c>
      <c r="F795" s="90">
        <v>787</v>
      </c>
      <c r="G795" s="170">
        <f t="shared" ca="1" si="28"/>
        <v>0.13307777816327085</v>
      </c>
    </row>
    <row r="796" spans="2:7">
      <c r="B796" t="s">
        <v>1159</v>
      </c>
      <c r="C796">
        <v>55</v>
      </c>
      <c r="D796">
        <f t="shared" si="29"/>
        <v>25.829268292682929</v>
      </c>
      <c r="E796">
        <v>3.0155459823937057E-2</v>
      </c>
      <c r="F796" s="90">
        <v>788</v>
      </c>
      <c r="G796" s="170">
        <f t="shared" ca="1" si="28"/>
        <v>-1.0965605666540998</v>
      </c>
    </row>
    <row r="797" spans="2:7">
      <c r="B797" t="s">
        <v>5860</v>
      </c>
      <c r="C797">
        <v>2.0499999999999998</v>
      </c>
      <c r="D797">
        <f t="shared" si="29"/>
        <v>0.19883040935672508</v>
      </c>
      <c r="E797">
        <v>3.0150753768844137E-2</v>
      </c>
      <c r="F797" s="90">
        <v>789</v>
      </c>
      <c r="G797" s="170">
        <f t="shared" ca="1" si="28"/>
        <v>-1.4324903626778095E-2</v>
      </c>
    </row>
    <row r="798" spans="2:7">
      <c r="B798" t="s">
        <v>7116</v>
      </c>
      <c r="C798">
        <v>1.71</v>
      </c>
      <c r="D798">
        <f t="shared" si="29"/>
        <v>-0.88645418326693237</v>
      </c>
      <c r="E798">
        <v>3.0120481927710871E-2</v>
      </c>
      <c r="F798" s="90">
        <v>790</v>
      </c>
      <c r="G798" s="170">
        <f t="shared" ca="1" si="28"/>
        <v>0.17448863363345302</v>
      </c>
    </row>
    <row r="799" spans="2:7">
      <c r="B799" t="s">
        <v>2489</v>
      </c>
      <c r="C799">
        <v>15.06</v>
      </c>
      <c r="D799">
        <f t="shared" si="29"/>
        <v>0.33156498673740054</v>
      </c>
      <c r="E799">
        <v>3.0095759233926218E-2</v>
      </c>
      <c r="F799" s="90">
        <v>791</v>
      </c>
      <c r="G799" s="170">
        <f t="shared" ca="1" si="28"/>
        <v>0.16955818537872017</v>
      </c>
    </row>
    <row r="800" spans="2:7">
      <c r="B800" t="s">
        <v>4320</v>
      </c>
      <c r="C800">
        <v>11.31</v>
      </c>
      <c r="D800">
        <f t="shared" si="29"/>
        <v>2.0000000000000004</v>
      </c>
      <c r="E800">
        <v>3.0054644808743175E-2</v>
      </c>
      <c r="F800" s="90">
        <v>792</v>
      </c>
      <c r="G800" s="170">
        <f t="shared" ca="1" si="28"/>
        <v>0.92018408881638547</v>
      </c>
    </row>
    <row r="801" spans="2:7">
      <c r="B801" t="s">
        <v>5756</v>
      </c>
      <c r="C801">
        <v>3.77</v>
      </c>
      <c r="D801">
        <f t="shared" si="29"/>
        <v>-0.91915076131245976</v>
      </c>
      <c r="E801">
        <v>3.0054644808743133E-2</v>
      </c>
      <c r="F801" s="90">
        <v>793</v>
      </c>
      <c r="G801" s="170">
        <f t="shared" ca="1" si="28"/>
        <v>-0.2932179273436395</v>
      </c>
    </row>
    <row r="802" spans="2:7">
      <c r="B802" t="s">
        <v>1219</v>
      </c>
      <c r="C802">
        <v>46.63</v>
      </c>
      <c r="D802">
        <f t="shared" si="29"/>
        <v>2.3165007112375533</v>
      </c>
      <c r="E802">
        <v>3.0041970399823269E-2</v>
      </c>
      <c r="F802" s="90">
        <v>794</v>
      </c>
      <c r="G802" s="170">
        <f t="shared" ca="1" si="28"/>
        <v>-0.52687606872467918</v>
      </c>
    </row>
    <row r="803" spans="2:7">
      <c r="B803" t="s">
        <v>3115</v>
      </c>
      <c r="C803">
        <v>14.06</v>
      </c>
      <c r="D803">
        <f t="shared" si="29"/>
        <v>0.57623318385650235</v>
      </c>
      <c r="E803">
        <v>3.0036630036630048E-2</v>
      </c>
      <c r="F803" s="90">
        <v>795</v>
      </c>
      <c r="G803" s="170">
        <f t="shared" ca="1" si="28"/>
        <v>-0.56892083854369224</v>
      </c>
    </row>
    <row r="804" spans="2:7">
      <c r="B804" t="s">
        <v>3317</v>
      </c>
      <c r="C804">
        <v>8.92</v>
      </c>
      <c r="D804">
        <f t="shared" si="29"/>
        <v>-0.93453211009174308</v>
      </c>
      <c r="E804">
        <v>3.0023094688221685E-2</v>
      </c>
      <c r="F804" s="90">
        <v>796</v>
      </c>
      <c r="G804" s="170">
        <f t="shared" ca="1" si="28"/>
        <v>-0.17044434981480702</v>
      </c>
    </row>
    <row r="805" spans="2:7">
      <c r="B805" t="s">
        <v>439</v>
      </c>
      <c r="C805">
        <v>136.25</v>
      </c>
      <c r="D805">
        <f t="shared" si="29"/>
        <v>65.140776699029118</v>
      </c>
      <c r="E805">
        <v>3.0012095554883572E-2</v>
      </c>
      <c r="F805" s="90">
        <v>797</v>
      </c>
      <c r="G805" s="170">
        <f t="shared" ca="1" si="28"/>
        <v>9.1516098934921145E-2</v>
      </c>
    </row>
    <row r="806" spans="2:7">
      <c r="B806" t="s">
        <v>6795</v>
      </c>
      <c r="C806">
        <v>2.06</v>
      </c>
      <c r="D806">
        <f t="shared" si="29"/>
        <v>0.19767441860465121</v>
      </c>
      <c r="E806">
        <v>3.0000000000000027E-2</v>
      </c>
      <c r="F806" s="90">
        <v>798</v>
      </c>
      <c r="G806" s="170">
        <f t="shared" ca="1" si="28"/>
        <v>0.73027238436474129</v>
      </c>
    </row>
    <row r="807" spans="2:7">
      <c r="B807" t="s">
        <v>6678</v>
      </c>
      <c r="C807">
        <v>1.72</v>
      </c>
      <c r="D807">
        <f t="shared" si="29"/>
        <v>-0.89804386484884402</v>
      </c>
      <c r="E807">
        <v>2.994011976047907E-2</v>
      </c>
      <c r="F807" s="90">
        <v>799</v>
      </c>
      <c r="G807" s="170">
        <f t="shared" ref="G807:G870" ca="1" si="30">_xlfn.NORM.INV(RAND(),L$11,L$12)</f>
        <v>-3.3600563881684128E-2</v>
      </c>
    </row>
    <row r="808" spans="2:7">
      <c r="B808" t="s">
        <v>4199</v>
      </c>
      <c r="C808">
        <v>16.87</v>
      </c>
      <c r="D808">
        <f t="shared" si="29"/>
        <v>1.330110497237569</v>
      </c>
      <c r="E808">
        <v>2.9914529914530037E-2</v>
      </c>
      <c r="F808" s="90">
        <v>800</v>
      </c>
      <c r="G808" s="170">
        <f t="shared" ca="1" si="30"/>
        <v>-0.63749164703636019</v>
      </c>
    </row>
    <row r="809" spans="2:7">
      <c r="B809" t="s">
        <v>3284</v>
      </c>
      <c r="C809">
        <v>7.24</v>
      </c>
      <c r="D809">
        <f t="shared" si="29"/>
        <v>4.2463768115942031</v>
      </c>
      <c r="E809">
        <v>2.9871977240398286E-2</v>
      </c>
      <c r="F809" s="90">
        <v>801</v>
      </c>
      <c r="G809" s="170">
        <f t="shared" ca="1" si="30"/>
        <v>-0.6607625173875612</v>
      </c>
    </row>
    <row r="810" spans="2:7">
      <c r="B810" t="s">
        <v>6163</v>
      </c>
      <c r="C810">
        <v>1.38</v>
      </c>
      <c r="D810">
        <f t="shared" si="29"/>
        <v>0</v>
      </c>
      <c r="E810">
        <v>2.9850746268656577E-2</v>
      </c>
      <c r="F810" s="90">
        <v>802</v>
      </c>
      <c r="G810" s="170">
        <f t="shared" ca="1" si="30"/>
        <v>0.35853530401680567</v>
      </c>
    </row>
    <row r="811" spans="2:7">
      <c r="B811" t="s">
        <v>6613</v>
      </c>
      <c r="C811">
        <v>1.38</v>
      </c>
      <c r="D811">
        <f t="shared" si="29"/>
        <v>-0.92320534223706185</v>
      </c>
      <c r="E811">
        <v>2.9850746268656577E-2</v>
      </c>
      <c r="F811" s="90">
        <v>803</v>
      </c>
      <c r="G811" s="170">
        <f t="shared" ca="1" si="30"/>
        <v>-3.1869328796166468E-2</v>
      </c>
    </row>
    <row r="812" spans="2:7">
      <c r="B812" t="s">
        <v>3827</v>
      </c>
      <c r="C812">
        <v>17.97</v>
      </c>
      <c r="D812">
        <f t="shared" si="29"/>
        <v>0.48389760528488851</v>
      </c>
      <c r="E812">
        <v>2.9799426934097397E-2</v>
      </c>
      <c r="F812" s="90">
        <v>804</v>
      </c>
      <c r="G812" s="170">
        <f t="shared" ca="1" si="30"/>
        <v>-0.37940868109820364</v>
      </c>
    </row>
    <row r="813" spans="2:7">
      <c r="B813" t="s">
        <v>3668</v>
      </c>
      <c r="C813">
        <v>12.11</v>
      </c>
      <c r="D813">
        <f t="shared" si="29"/>
        <v>-0.72445961319681462</v>
      </c>
      <c r="E813">
        <v>2.9761904761904732E-2</v>
      </c>
      <c r="F813" s="90">
        <v>805</v>
      </c>
      <c r="G813" s="170">
        <f t="shared" ca="1" si="30"/>
        <v>-4.363874745392797E-2</v>
      </c>
    </row>
    <row r="814" spans="2:7">
      <c r="B814" t="s">
        <v>1378</v>
      </c>
      <c r="C814">
        <v>43.95</v>
      </c>
      <c r="D814">
        <f t="shared" si="29"/>
        <v>-0.7078569529380484</v>
      </c>
      <c r="E814">
        <v>2.9756326148078799E-2</v>
      </c>
      <c r="F814" s="90">
        <v>806</v>
      </c>
      <c r="G814" s="170">
        <f t="shared" ca="1" si="30"/>
        <v>-0.83753410798416361</v>
      </c>
    </row>
    <row r="815" spans="2:7">
      <c r="B815" t="s">
        <v>425</v>
      </c>
      <c r="C815">
        <v>150.44</v>
      </c>
      <c r="D815">
        <f t="shared" si="29"/>
        <v>143.65384615384616</v>
      </c>
      <c r="E815">
        <v>2.9705681040383323E-2</v>
      </c>
      <c r="F815" s="90">
        <v>807</v>
      </c>
      <c r="G815" s="170">
        <f t="shared" ca="1" si="30"/>
        <v>0.72859782209941892</v>
      </c>
    </row>
    <row r="816" spans="2:7">
      <c r="B816" t="s">
        <v>6243</v>
      </c>
      <c r="C816">
        <v>1.04</v>
      </c>
      <c r="D816">
        <f t="shared" si="29"/>
        <v>-0.99324499870096139</v>
      </c>
      <c r="E816">
        <v>2.9702970297029729E-2</v>
      </c>
      <c r="F816" s="90">
        <v>808</v>
      </c>
      <c r="G816" s="170">
        <f t="shared" ca="1" si="30"/>
        <v>-0.18334672136736943</v>
      </c>
    </row>
    <row r="817" spans="2:7">
      <c r="B817" t="s">
        <v>564</v>
      </c>
      <c r="C817">
        <v>153.96</v>
      </c>
      <c r="D817">
        <f t="shared" si="29"/>
        <v>62.358024691358018</v>
      </c>
      <c r="E817">
        <v>2.9695024077046533E-2</v>
      </c>
      <c r="F817" s="90">
        <v>809</v>
      </c>
      <c r="G817" s="170">
        <f t="shared" ca="1" si="30"/>
        <v>0.36076395763868918</v>
      </c>
    </row>
    <row r="818" spans="2:7">
      <c r="B818" t="s">
        <v>7693</v>
      </c>
      <c r="C818">
        <v>2.4300000000000002</v>
      </c>
      <c r="D818">
        <f t="shared" si="29"/>
        <v>-0.85119412124923455</v>
      </c>
      <c r="E818">
        <v>2.9661016949152665E-2</v>
      </c>
      <c r="F818" s="90">
        <v>810</v>
      </c>
      <c r="G818" s="170">
        <f t="shared" ca="1" si="30"/>
        <v>0.30149404389386053</v>
      </c>
    </row>
    <row r="819" spans="2:7">
      <c r="B819" t="s">
        <v>2965</v>
      </c>
      <c r="C819">
        <v>16.329999999999998</v>
      </c>
      <c r="D819">
        <f t="shared" si="29"/>
        <v>-2.0983213429256679E-2</v>
      </c>
      <c r="E819">
        <v>2.9634300126103335E-2</v>
      </c>
      <c r="F819" s="90">
        <v>811</v>
      </c>
      <c r="G819" s="170">
        <f t="shared" ca="1" si="30"/>
        <v>0.31195711747555954</v>
      </c>
    </row>
    <row r="820" spans="2:7">
      <c r="B820" t="s">
        <v>1508</v>
      </c>
      <c r="C820">
        <v>16.68</v>
      </c>
      <c r="D820">
        <f t="shared" si="29"/>
        <v>0</v>
      </c>
      <c r="E820">
        <v>2.9629629629629659E-2</v>
      </c>
      <c r="F820" s="90">
        <v>812</v>
      </c>
      <c r="G820" s="170">
        <f t="shared" ca="1" si="30"/>
        <v>0.21477478776106687</v>
      </c>
    </row>
    <row r="821" spans="2:7">
      <c r="B821" t="s">
        <v>4005</v>
      </c>
      <c r="C821">
        <v>16.68</v>
      </c>
      <c r="D821">
        <f t="shared" si="29"/>
        <v>-0.12852664576802511</v>
      </c>
      <c r="E821">
        <v>2.9629629629629659E-2</v>
      </c>
      <c r="F821" s="90">
        <v>813</v>
      </c>
      <c r="G821" s="170">
        <f t="shared" ca="1" si="30"/>
        <v>-4.884053296721684E-2</v>
      </c>
    </row>
    <row r="822" spans="2:7">
      <c r="B822" t="s">
        <v>3047</v>
      </c>
      <c r="C822">
        <v>19.14</v>
      </c>
      <c r="D822">
        <f t="shared" si="29"/>
        <v>-0.80649074916590835</v>
      </c>
      <c r="E822">
        <v>2.9585798816568087E-2</v>
      </c>
      <c r="F822" s="90">
        <v>814</v>
      </c>
      <c r="G822" s="170">
        <f t="shared" ca="1" si="30"/>
        <v>0.20894843016819137</v>
      </c>
    </row>
    <row r="823" spans="2:7">
      <c r="B823" t="s">
        <v>1008</v>
      </c>
      <c r="C823">
        <v>98.91</v>
      </c>
      <c r="D823">
        <f t="shared" si="29"/>
        <v>7.3468354430379748</v>
      </c>
      <c r="E823">
        <v>2.9561777870302942E-2</v>
      </c>
      <c r="F823" s="90">
        <v>815</v>
      </c>
      <c r="G823" s="170">
        <f t="shared" ca="1" si="30"/>
        <v>-0.14108459854765343</v>
      </c>
    </row>
    <row r="824" spans="2:7">
      <c r="B824" t="s">
        <v>2873</v>
      </c>
      <c r="C824">
        <v>11.85</v>
      </c>
      <c r="D824">
        <f t="shared" si="29"/>
        <v>-0.17132867132867138</v>
      </c>
      <c r="E824">
        <v>2.9539530842745427E-2</v>
      </c>
      <c r="F824" s="90">
        <v>816</v>
      </c>
      <c r="G824" s="170">
        <f t="shared" ca="1" si="30"/>
        <v>0.23848207500689206</v>
      </c>
    </row>
    <row r="825" spans="2:7">
      <c r="B825" t="s">
        <v>1786</v>
      </c>
      <c r="C825">
        <v>14.3</v>
      </c>
      <c r="D825">
        <f t="shared" si="29"/>
        <v>0.13853503184713378</v>
      </c>
      <c r="E825">
        <v>2.9517638588912896E-2</v>
      </c>
      <c r="F825" s="90">
        <v>817</v>
      </c>
      <c r="G825" s="170">
        <f t="shared" ca="1" si="30"/>
        <v>0.28684603122931029</v>
      </c>
    </row>
    <row r="826" spans="2:7">
      <c r="B826" t="s">
        <v>5011</v>
      </c>
      <c r="C826">
        <v>12.56</v>
      </c>
      <c r="D826">
        <f t="shared" si="29"/>
        <v>-0.50687082842559872</v>
      </c>
      <c r="E826">
        <v>2.9508196721311577E-2</v>
      </c>
      <c r="F826" s="90">
        <v>818</v>
      </c>
      <c r="G826" s="170">
        <f t="shared" ca="1" si="30"/>
        <v>3.0150502683902989E-2</v>
      </c>
    </row>
    <row r="827" spans="2:7">
      <c r="B827" t="s">
        <v>4671</v>
      </c>
      <c r="C827">
        <v>25.47</v>
      </c>
      <c r="D827">
        <f t="shared" si="29"/>
        <v>0.82319255547601988</v>
      </c>
      <c r="E827">
        <v>2.9506871463217482E-2</v>
      </c>
      <c r="F827" s="90">
        <v>819</v>
      </c>
      <c r="G827" s="170">
        <f t="shared" ca="1" si="30"/>
        <v>0.79663316282321395</v>
      </c>
    </row>
    <row r="828" spans="2:7">
      <c r="B828" t="s">
        <v>4258</v>
      </c>
      <c r="C828">
        <v>13.97</v>
      </c>
      <c r="D828">
        <f t="shared" si="29"/>
        <v>6.9828571428571431</v>
      </c>
      <c r="E828">
        <v>2.9476787030213732E-2</v>
      </c>
      <c r="F828" s="90">
        <v>820</v>
      </c>
      <c r="G828" s="170">
        <f t="shared" ca="1" si="30"/>
        <v>0.7136792617896619</v>
      </c>
    </row>
    <row r="829" spans="2:7">
      <c r="B829" t="s">
        <v>7179</v>
      </c>
      <c r="C829">
        <v>1.75</v>
      </c>
      <c r="D829">
        <f t="shared" si="29"/>
        <v>-0.8571428571428571</v>
      </c>
      <c r="E829">
        <v>2.941176470588238E-2</v>
      </c>
      <c r="F829" s="90">
        <v>821</v>
      </c>
      <c r="G829" s="170">
        <f t="shared" ca="1" si="30"/>
        <v>-0.42994019033191694</v>
      </c>
    </row>
    <row r="830" spans="2:7">
      <c r="B830" t="s">
        <v>2911</v>
      </c>
      <c r="C830">
        <v>12.25</v>
      </c>
      <c r="D830">
        <f t="shared" si="29"/>
        <v>7.75</v>
      </c>
      <c r="E830">
        <v>2.9411764705882321E-2</v>
      </c>
      <c r="F830" s="90">
        <v>822</v>
      </c>
      <c r="G830" s="170">
        <f t="shared" ca="1" si="30"/>
        <v>-0.22721564219469409</v>
      </c>
    </row>
    <row r="831" spans="2:7">
      <c r="B831" t="s">
        <v>6135</v>
      </c>
      <c r="C831">
        <v>1.4</v>
      </c>
      <c r="D831">
        <f t="shared" si="29"/>
        <v>-0.92469069392146319</v>
      </c>
      <c r="E831">
        <v>2.9411764705882214E-2</v>
      </c>
      <c r="F831" s="90">
        <v>823</v>
      </c>
      <c r="G831" s="170">
        <f t="shared" ca="1" si="30"/>
        <v>0.18139118964918791</v>
      </c>
    </row>
    <row r="832" spans="2:7">
      <c r="B832" t="s">
        <v>3048</v>
      </c>
      <c r="C832">
        <v>18.59</v>
      </c>
      <c r="D832">
        <f t="shared" si="29"/>
        <v>0.23194168323392975</v>
      </c>
      <c r="E832">
        <v>2.9346622369878249E-2</v>
      </c>
      <c r="F832" s="90">
        <v>824</v>
      </c>
      <c r="G832" s="170">
        <f t="shared" ca="1" si="30"/>
        <v>0.54048499526167493</v>
      </c>
    </row>
    <row r="833" spans="2:7">
      <c r="B833" t="s">
        <v>2502</v>
      </c>
      <c r="C833">
        <v>15.09</v>
      </c>
      <c r="D833">
        <f t="shared" si="29"/>
        <v>-0.21934816347646141</v>
      </c>
      <c r="E833">
        <v>2.9331514324693022E-2</v>
      </c>
      <c r="F833" s="90">
        <v>825</v>
      </c>
      <c r="G833" s="170">
        <f t="shared" ca="1" si="30"/>
        <v>-0.20834534299141513</v>
      </c>
    </row>
    <row r="834" spans="2:7">
      <c r="B834" t="s">
        <v>3952</v>
      </c>
      <c r="C834">
        <v>19.329999999999998</v>
      </c>
      <c r="D834">
        <f t="shared" si="29"/>
        <v>-5.1706308169604772E-4</v>
      </c>
      <c r="E834">
        <v>2.9286474973375779E-2</v>
      </c>
      <c r="F834" s="90">
        <v>826</v>
      </c>
      <c r="G834" s="170">
        <f t="shared" ca="1" si="30"/>
        <v>0.25932535896327447</v>
      </c>
    </row>
    <row r="835" spans="2:7">
      <c r="B835" t="s">
        <v>4720</v>
      </c>
      <c r="C835">
        <v>19.34</v>
      </c>
      <c r="D835">
        <f t="shared" si="29"/>
        <v>9.9886363636363633</v>
      </c>
      <c r="E835">
        <v>2.927088877062271E-2</v>
      </c>
      <c r="F835" s="90">
        <v>827</v>
      </c>
      <c r="G835" s="170">
        <f t="shared" ca="1" si="30"/>
        <v>0.41410144686340944</v>
      </c>
    </row>
    <row r="836" spans="2:7">
      <c r="B836" t="s">
        <v>6599</v>
      </c>
      <c r="C836">
        <v>1.76</v>
      </c>
      <c r="D836">
        <f t="shared" si="29"/>
        <v>-0.91670610506389016</v>
      </c>
      <c r="E836">
        <v>2.9239766081871371E-2</v>
      </c>
      <c r="F836" s="90">
        <v>828</v>
      </c>
      <c r="G836" s="170">
        <f t="shared" ca="1" si="30"/>
        <v>0.39892275557464812</v>
      </c>
    </row>
    <row r="837" spans="2:7">
      <c r="B837" t="s">
        <v>2299</v>
      </c>
      <c r="C837">
        <v>21.13</v>
      </c>
      <c r="D837">
        <f t="shared" si="29"/>
        <v>13.98581560283688</v>
      </c>
      <c r="E837">
        <v>2.9225523623964824E-2</v>
      </c>
      <c r="F837" s="90">
        <v>829</v>
      </c>
      <c r="G837" s="170">
        <f t="shared" ca="1" si="30"/>
        <v>0.76575136195759008</v>
      </c>
    </row>
    <row r="838" spans="2:7">
      <c r="B838" t="s">
        <v>6117</v>
      </c>
      <c r="C838">
        <v>1.41</v>
      </c>
      <c r="D838">
        <f t="shared" si="29"/>
        <v>-0.55660377358490576</v>
      </c>
      <c r="E838">
        <v>2.9197080291970663E-2</v>
      </c>
      <c r="F838" s="90">
        <v>830</v>
      </c>
      <c r="G838" s="170">
        <f t="shared" ca="1" si="30"/>
        <v>0.33121056594603548</v>
      </c>
    </row>
    <row r="839" spans="2:7">
      <c r="B839" t="s">
        <v>5776</v>
      </c>
      <c r="C839">
        <v>3.18</v>
      </c>
      <c r="D839">
        <f t="shared" si="29"/>
        <v>-0.71883289124668437</v>
      </c>
      <c r="E839">
        <v>2.9126213592233108E-2</v>
      </c>
      <c r="F839" s="90">
        <v>831</v>
      </c>
      <c r="G839" s="170">
        <f t="shared" ca="1" si="30"/>
        <v>0.44917252527043378</v>
      </c>
    </row>
    <row r="840" spans="2:7">
      <c r="B840" t="s">
        <v>3680</v>
      </c>
      <c r="C840">
        <v>11.31</v>
      </c>
      <c r="D840">
        <f t="shared" si="29"/>
        <v>-0.41910631741140209</v>
      </c>
      <c r="E840">
        <v>2.9117379435850799E-2</v>
      </c>
      <c r="F840" s="90">
        <v>832</v>
      </c>
      <c r="G840" s="170">
        <f t="shared" ca="1" si="30"/>
        <v>0.93956615840307534</v>
      </c>
    </row>
    <row r="841" spans="2:7">
      <c r="B841" t="s">
        <v>4594</v>
      </c>
      <c r="C841">
        <v>19.47</v>
      </c>
      <c r="D841">
        <f t="shared" ref="D841:D904" si="31">(C841-C842)/C842</f>
        <v>1.8930163447251112</v>
      </c>
      <c r="E841">
        <v>2.9069767441860312E-2</v>
      </c>
      <c r="F841" s="90">
        <v>833</v>
      </c>
      <c r="G841" s="170">
        <f t="shared" ca="1" si="30"/>
        <v>0.33789313371527824</v>
      </c>
    </row>
    <row r="842" spans="2:7">
      <c r="B842" t="s">
        <v>4422</v>
      </c>
      <c r="C842">
        <v>6.73</v>
      </c>
      <c r="D842">
        <f t="shared" si="31"/>
        <v>-0.42429426860564579</v>
      </c>
      <c r="E842">
        <v>2.9051987767584157E-2</v>
      </c>
      <c r="F842" s="90">
        <v>834</v>
      </c>
      <c r="G842" s="170">
        <f t="shared" ca="1" si="30"/>
        <v>-1.0568647665473066E-2</v>
      </c>
    </row>
    <row r="843" spans="2:7">
      <c r="B843" t="s">
        <v>4936</v>
      </c>
      <c r="C843">
        <v>11.69</v>
      </c>
      <c r="D843">
        <f t="shared" si="31"/>
        <v>7.232394366197183</v>
      </c>
      <c r="E843">
        <v>2.9049295774647894E-2</v>
      </c>
      <c r="F843" s="90">
        <v>835</v>
      </c>
      <c r="G843" s="170">
        <f t="shared" ca="1" si="30"/>
        <v>0.42418669833583456</v>
      </c>
    </row>
    <row r="844" spans="2:7">
      <c r="B844" t="s">
        <v>6182</v>
      </c>
      <c r="C844">
        <v>1.42</v>
      </c>
      <c r="D844">
        <f t="shared" si="31"/>
        <v>0</v>
      </c>
      <c r="E844">
        <v>2.898550724637684E-2</v>
      </c>
      <c r="F844" s="90">
        <v>836</v>
      </c>
      <c r="G844" s="170">
        <f t="shared" ca="1" si="30"/>
        <v>-0.64531715058838623</v>
      </c>
    </row>
    <row r="845" spans="2:7">
      <c r="B845" t="s">
        <v>6310</v>
      </c>
      <c r="C845">
        <v>1.42</v>
      </c>
      <c r="D845">
        <f t="shared" si="31"/>
        <v>-0.94671669793621005</v>
      </c>
      <c r="E845">
        <v>2.898550724637684E-2</v>
      </c>
      <c r="F845" s="90">
        <v>837</v>
      </c>
      <c r="G845" s="170">
        <f t="shared" ca="1" si="30"/>
        <v>0.64065861362913712</v>
      </c>
    </row>
    <row r="846" spans="2:7">
      <c r="B846" t="s">
        <v>4662</v>
      </c>
      <c r="C846">
        <v>26.65</v>
      </c>
      <c r="D846">
        <f t="shared" si="31"/>
        <v>-0.10720268006700176</v>
      </c>
      <c r="E846">
        <v>2.8957528957528959E-2</v>
      </c>
      <c r="F846" s="90">
        <v>838</v>
      </c>
      <c r="G846" s="170">
        <f t="shared" ca="1" si="30"/>
        <v>-0.29718146531333239</v>
      </c>
    </row>
    <row r="847" spans="2:7">
      <c r="B847" t="s">
        <v>1401</v>
      </c>
      <c r="C847">
        <v>29.85</v>
      </c>
      <c r="D847">
        <f t="shared" si="31"/>
        <v>0.21588594704684319</v>
      </c>
      <c r="E847">
        <v>2.895553257497414E-2</v>
      </c>
      <c r="F847" s="90">
        <v>839</v>
      </c>
      <c r="G847" s="170">
        <f t="shared" ca="1" si="30"/>
        <v>-5.3709995958631601E-2</v>
      </c>
    </row>
    <row r="848" spans="2:7">
      <c r="B848" t="s">
        <v>4692</v>
      </c>
      <c r="C848">
        <v>24.55</v>
      </c>
      <c r="D848">
        <f t="shared" si="31"/>
        <v>-0.81943218593704037</v>
      </c>
      <c r="E848">
        <v>2.891869237217105E-2</v>
      </c>
      <c r="F848" s="90">
        <v>840</v>
      </c>
      <c r="G848" s="170">
        <f t="shared" ca="1" si="30"/>
        <v>0.17149684556287242</v>
      </c>
    </row>
    <row r="849" spans="2:7">
      <c r="B849" t="s">
        <v>695</v>
      </c>
      <c r="C849">
        <v>135.96</v>
      </c>
      <c r="D849">
        <f t="shared" si="31"/>
        <v>28.365010799136073</v>
      </c>
      <c r="E849">
        <v>2.8908733161798258E-2</v>
      </c>
      <c r="F849" s="90">
        <v>841</v>
      </c>
      <c r="G849" s="170">
        <f t="shared" ca="1" si="30"/>
        <v>-1.0044760561861374</v>
      </c>
    </row>
    <row r="850" spans="2:7">
      <c r="B850" t="s">
        <v>5558</v>
      </c>
      <c r="C850">
        <v>4.63</v>
      </c>
      <c r="D850">
        <f t="shared" si="31"/>
        <v>0.62456140350877187</v>
      </c>
      <c r="E850">
        <v>2.8888888888888867E-2</v>
      </c>
      <c r="F850" s="90">
        <v>842</v>
      </c>
      <c r="G850" s="170">
        <f t="shared" ca="1" si="30"/>
        <v>0.94737709914929857</v>
      </c>
    </row>
    <row r="851" spans="2:7">
      <c r="B851" t="s">
        <v>7612</v>
      </c>
      <c r="C851">
        <v>2.85</v>
      </c>
      <c r="D851">
        <f t="shared" si="31"/>
        <v>-0.69288793103448276</v>
      </c>
      <c r="E851">
        <v>2.8880866425992805E-2</v>
      </c>
      <c r="F851" s="90">
        <v>843</v>
      </c>
      <c r="G851" s="170">
        <f t="shared" ca="1" si="30"/>
        <v>0.41742200407118762</v>
      </c>
    </row>
    <row r="852" spans="2:7">
      <c r="B852" t="s">
        <v>3315</v>
      </c>
      <c r="C852">
        <v>9.2799999999999994</v>
      </c>
      <c r="D852">
        <f t="shared" si="31"/>
        <v>-0.91172833634547701</v>
      </c>
      <c r="E852">
        <v>2.8824833702882462E-2</v>
      </c>
      <c r="F852" s="90">
        <v>844</v>
      </c>
      <c r="G852" s="170">
        <f t="shared" ca="1" si="30"/>
        <v>5.0902745706690525E-2</v>
      </c>
    </row>
    <row r="853" spans="2:7">
      <c r="B853" t="s">
        <v>984</v>
      </c>
      <c r="C853">
        <v>105.13</v>
      </c>
      <c r="D853">
        <f t="shared" si="31"/>
        <v>1.313600352112676</v>
      </c>
      <c r="E853">
        <v>2.8769938350132085E-2</v>
      </c>
      <c r="F853" s="90">
        <v>845</v>
      </c>
      <c r="G853" s="170">
        <f t="shared" ca="1" si="30"/>
        <v>0.16116166816424865</v>
      </c>
    </row>
    <row r="854" spans="2:7">
      <c r="B854" t="s">
        <v>1375</v>
      </c>
      <c r="C854">
        <v>45.44</v>
      </c>
      <c r="D854">
        <f t="shared" si="31"/>
        <v>2.2550143266475642</v>
      </c>
      <c r="E854">
        <v>2.8752546977586505E-2</v>
      </c>
      <c r="F854" s="90">
        <v>846</v>
      </c>
      <c r="G854" s="170">
        <f t="shared" ca="1" si="30"/>
        <v>0.74591828319849129</v>
      </c>
    </row>
    <row r="855" spans="2:7">
      <c r="B855" t="s">
        <v>3552</v>
      </c>
      <c r="C855">
        <v>13.96</v>
      </c>
      <c r="D855">
        <f t="shared" si="31"/>
        <v>-2.6499302649930195E-2</v>
      </c>
      <c r="E855">
        <v>2.8739867354458406E-2</v>
      </c>
      <c r="F855" s="90">
        <v>847</v>
      </c>
      <c r="G855" s="170">
        <f t="shared" ca="1" si="30"/>
        <v>6.0038577082941972E-3</v>
      </c>
    </row>
    <row r="856" spans="2:7">
      <c r="B856" t="s">
        <v>4316</v>
      </c>
      <c r="C856">
        <v>14.34</v>
      </c>
      <c r="D856">
        <f t="shared" si="31"/>
        <v>-0.71434262948207161</v>
      </c>
      <c r="E856">
        <v>2.8694404591104762E-2</v>
      </c>
      <c r="F856" s="90">
        <v>848</v>
      </c>
      <c r="G856" s="170">
        <f t="shared" ca="1" si="30"/>
        <v>-0.15412684771478199</v>
      </c>
    </row>
    <row r="857" spans="2:7">
      <c r="B857" t="s">
        <v>1373</v>
      </c>
      <c r="C857">
        <v>50.2</v>
      </c>
      <c r="D857">
        <f t="shared" si="31"/>
        <v>2.8854489164086687</v>
      </c>
      <c r="E857">
        <v>2.8688524590164053E-2</v>
      </c>
      <c r="F857" s="90">
        <v>849</v>
      </c>
      <c r="G857" s="170">
        <f t="shared" ca="1" si="30"/>
        <v>0.25543169237888391</v>
      </c>
    </row>
    <row r="858" spans="2:7">
      <c r="B858" t="s">
        <v>2853</v>
      </c>
      <c r="C858">
        <v>12.92</v>
      </c>
      <c r="D858">
        <f t="shared" si="31"/>
        <v>0.23992322456813819</v>
      </c>
      <c r="E858">
        <v>2.8662420382165557E-2</v>
      </c>
      <c r="F858" s="90">
        <v>850</v>
      </c>
      <c r="G858" s="170">
        <f t="shared" ca="1" si="30"/>
        <v>-0.4720799113061554</v>
      </c>
    </row>
    <row r="859" spans="2:7">
      <c r="B859" t="s">
        <v>3234</v>
      </c>
      <c r="C859">
        <v>10.42</v>
      </c>
      <c r="D859">
        <f t="shared" si="31"/>
        <v>0.8121739130434783</v>
      </c>
      <c r="E859">
        <v>2.8627838104639598E-2</v>
      </c>
      <c r="F859" s="90">
        <v>851</v>
      </c>
      <c r="G859" s="170">
        <f t="shared" ca="1" si="30"/>
        <v>7.3098510422639748E-2</v>
      </c>
    </row>
    <row r="860" spans="2:7">
      <c r="B860" t="s">
        <v>5520</v>
      </c>
      <c r="C860">
        <v>5.75</v>
      </c>
      <c r="D860">
        <f t="shared" si="31"/>
        <v>-0.73342605470560962</v>
      </c>
      <c r="E860">
        <v>2.8622540250447252E-2</v>
      </c>
      <c r="F860" s="90">
        <v>852</v>
      </c>
      <c r="G860" s="170">
        <f t="shared" ca="1" si="30"/>
        <v>-0.12876081853963386</v>
      </c>
    </row>
    <row r="861" spans="2:7">
      <c r="B861" t="s">
        <v>2055</v>
      </c>
      <c r="C861">
        <v>21.57</v>
      </c>
      <c r="D861">
        <f t="shared" si="31"/>
        <v>1.3993325917686319</v>
      </c>
      <c r="E861">
        <v>2.8612303290414948E-2</v>
      </c>
      <c r="F861" s="90">
        <v>853</v>
      </c>
      <c r="G861" s="170">
        <f t="shared" ca="1" si="30"/>
        <v>0.17550752797354982</v>
      </c>
    </row>
    <row r="862" spans="2:7">
      <c r="B862" t="s">
        <v>2676</v>
      </c>
      <c r="C862">
        <v>8.99</v>
      </c>
      <c r="D862">
        <f t="shared" si="31"/>
        <v>0.56076388888888895</v>
      </c>
      <c r="E862">
        <v>2.860411899313501E-2</v>
      </c>
      <c r="F862" s="90">
        <v>854</v>
      </c>
      <c r="G862" s="170">
        <f t="shared" ca="1" si="30"/>
        <v>0.26225051355706164</v>
      </c>
    </row>
    <row r="863" spans="2:7">
      <c r="B863" t="s">
        <v>5495</v>
      </c>
      <c r="C863">
        <v>5.76</v>
      </c>
      <c r="D863">
        <f t="shared" si="31"/>
        <v>2.1999999999999997</v>
      </c>
      <c r="E863">
        <v>2.8571428571428598E-2</v>
      </c>
      <c r="F863" s="90">
        <v>855</v>
      </c>
      <c r="G863" s="170">
        <f t="shared" ca="1" si="30"/>
        <v>0.30603080594810556</v>
      </c>
    </row>
    <row r="864" spans="2:7">
      <c r="B864" t="s">
        <v>7178</v>
      </c>
      <c r="C864">
        <v>1.8</v>
      </c>
      <c r="D864">
        <f t="shared" si="31"/>
        <v>0.66666666666666663</v>
      </c>
      <c r="E864">
        <v>2.8571428571428598E-2</v>
      </c>
      <c r="F864" s="90">
        <v>856</v>
      </c>
      <c r="G864" s="170">
        <f t="shared" ca="1" si="30"/>
        <v>-1.4003347634868475</v>
      </c>
    </row>
    <row r="865" spans="2:7">
      <c r="B865" t="s">
        <v>7033</v>
      </c>
      <c r="C865">
        <v>1.08</v>
      </c>
      <c r="D865">
        <f t="shared" si="31"/>
        <v>-0.93337446020974701</v>
      </c>
      <c r="E865">
        <v>2.8571428571428595E-2</v>
      </c>
      <c r="F865" s="90">
        <v>857</v>
      </c>
      <c r="G865" s="170">
        <f t="shared" ca="1" si="30"/>
        <v>0.21592646769482721</v>
      </c>
    </row>
    <row r="866" spans="2:7">
      <c r="B866" t="s">
        <v>2961</v>
      </c>
      <c r="C866">
        <v>16.21</v>
      </c>
      <c r="D866">
        <f t="shared" si="31"/>
        <v>0.60654112983151642</v>
      </c>
      <c r="E866">
        <v>2.8553299492385855E-2</v>
      </c>
      <c r="F866" s="90">
        <v>858</v>
      </c>
      <c r="G866" s="170">
        <f t="shared" ca="1" si="30"/>
        <v>-8.1432914364103479E-2</v>
      </c>
    </row>
    <row r="867" spans="2:7">
      <c r="B867" t="s">
        <v>3258</v>
      </c>
      <c r="C867">
        <v>10.09</v>
      </c>
      <c r="D867">
        <f t="shared" si="31"/>
        <v>-0.28287135749822317</v>
      </c>
      <c r="E867">
        <v>2.8542303771661504E-2</v>
      </c>
      <c r="F867" s="90">
        <v>859</v>
      </c>
      <c r="G867" s="170">
        <f t="shared" ca="1" si="30"/>
        <v>0.50844101619927273</v>
      </c>
    </row>
    <row r="868" spans="2:7">
      <c r="B868" t="s">
        <v>3658</v>
      </c>
      <c r="C868">
        <v>14.07</v>
      </c>
      <c r="D868">
        <f t="shared" si="31"/>
        <v>-0.85346802749427197</v>
      </c>
      <c r="E868">
        <v>2.8508771929824605E-2</v>
      </c>
      <c r="F868" s="90">
        <v>860</v>
      </c>
      <c r="G868" s="170">
        <f t="shared" ca="1" si="30"/>
        <v>-0.41221312083281658</v>
      </c>
    </row>
    <row r="869" spans="2:7">
      <c r="B869" t="s">
        <v>1023</v>
      </c>
      <c r="C869">
        <v>96.02</v>
      </c>
      <c r="D869">
        <f t="shared" si="31"/>
        <v>6.1871257485029938</v>
      </c>
      <c r="E869">
        <v>2.8491859468723187E-2</v>
      </c>
      <c r="F869" s="90">
        <v>861</v>
      </c>
      <c r="G869" s="170">
        <f t="shared" ca="1" si="30"/>
        <v>-0.2256516419760837</v>
      </c>
    </row>
    <row r="870" spans="2:7">
      <c r="B870" t="s">
        <v>3531</v>
      </c>
      <c r="C870">
        <v>13.36</v>
      </c>
      <c r="D870">
        <f t="shared" si="31"/>
        <v>0.19285714285714289</v>
      </c>
      <c r="E870">
        <v>2.8483448806774381E-2</v>
      </c>
      <c r="F870" s="90">
        <v>862</v>
      </c>
      <c r="G870" s="170">
        <f t="shared" ca="1" si="30"/>
        <v>0.18780165491668688</v>
      </c>
    </row>
    <row r="871" spans="2:7">
      <c r="B871" t="s">
        <v>3385</v>
      </c>
      <c r="C871">
        <v>11.2</v>
      </c>
      <c r="D871">
        <f t="shared" si="31"/>
        <v>1.382978723404255</v>
      </c>
      <c r="E871">
        <v>2.8466483011937438E-2</v>
      </c>
      <c r="F871" s="90">
        <v>863</v>
      </c>
      <c r="G871" s="170">
        <f t="shared" ref="G871:G934" ca="1" si="32">_xlfn.NORM.INV(RAND(),L$11,L$12)</f>
        <v>0.11123622279832289</v>
      </c>
    </row>
    <row r="872" spans="2:7">
      <c r="B872" t="s">
        <v>5573</v>
      </c>
      <c r="C872">
        <v>4.7</v>
      </c>
      <c r="D872">
        <f t="shared" si="31"/>
        <v>-0.69774919614147912</v>
      </c>
      <c r="E872">
        <v>2.8446389496717701E-2</v>
      </c>
      <c r="F872" s="90">
        <v>864</v>
      </c>
      <c r="G872" s="170">
        <f t="shared" ca="1" si="32"/>
        <v>9.285129074241788E-2</v>
      </c>
    </row>
    <row r="873" spans="2:7">
      <c r="B873" t="s">
        <v>3641</v>
      </c>
      <c r="C873">
        <v>15.55</v>
      </c>
      <c r="D873">
        <f t="shared" si="31"/>
        <v>0.30234505862646577</v>
      </c>
      <c r="E873">
        <v>2.8439153439153538E-2</v>
      </c>
      <c r="F873" s="90">
        <v>865</v>
      </c>
      <c r="G873" s="170">
        <f t="shared" ca="1" si="32"/>
        <v>-0.54194060558281187</v>
      </c>
    </row>
    <row r="874" spans="2:7">
      <c r="B874" t="s">
        <v>3218</v>
      </c>
      <c r="C874">
        <v>11.94</v>
      </c>
      <c r="D874">
        <f t="shared" si="31"/>
        <v>5.5966850828729271</v>
      </c>
      <c r="E874">
        <v>2.8423772609819129E-2</v>
      </c>
      <c r="F874" s="90">
        <v>866</v>
      </c>
      <c r="G874" s="170">
        <f t="shared" ca="1" si="32"/>
        <v>-0.43943007299094139</v>
      </c>
    </row>
    <row r="875" spans="2:7">
      <c r="B875" t="s">
        <v>6781</v>
      </c>
      <c r="C875">
        <v>1.81</v>
      </c>
      <c r="D875">
        <f t="shared" si="31"/>
        <v>-0.88123359580052485</v>
      </c>
      <c r="E875">
        <v>2.8409090909090936E-2</v>
      </c>
      <c r="F875" s="90">
        <v>867</v>
      </c>
      <c r="G875" s="170">
        <f t="shared" ca="1" si="32"/>
        <v>0.87741257763182112</v>
      </c>
    </row>
    <row r="876" spans="2:7">
      <c r="B876" t="s">
        <v>4209</v>
      </c>
      <c r="C876">
        <v>15.24</v>
      </c>
      <c r="D876">
        <f t="shared" si="31"/>
        <v>5</v>
      </c>
      <c r="E876">
        <v>2.8340080971659912E-2</v>
      </c>
      <c r="F876" s="90">
        <v>868</v>
      </c>
      <c r="G876" s="170">
        <f t="shared" ca="1" si="32"/>
        <v>0.12718968253655027</v>
      </c>
    </row>
    <row r="877" spans="2:7">
      <c r="B877" t="s">
        <v>7349</v>
      </c>
      <c r="C877">
        <v>2.54</v>
      </c>
      <c r="D877">
        <f t="shared" si="31"/>
        <v>-0.68210262828535673</v>
      </c>
      <c r="E877">
        <v>2.8340080971659853E-2</v>
      </c>
      <c r="F877" s="90">
        <v>869</v>
      </c>
      <c r="G877" s="170">
        <f t="shared" ca="1" si="32"/>
        <v>-0.23736912863158421</v>
      </c>
    </row>
    <row r="878" spans="2:7">
      <c r="B878" t="s">
        <v>4329</v>
      </c>
      <c r="C878">
        <v>7.99</v>
      </c>
      <c r="D878">
        <f t="shared" si="31"/>
        <v>6.330275229357798</v>
      </c>
      <c r="E878">
        <v>2.8314028314028399E-2</v>
      </c>
      <c r="F878" s="90">
        <v>870</v>
      </c>
      <c r="G878" s="170">
        <f t="shared" ca="1" si="32"/>
        <v>0.41241417423100457</v>
      </c>
    </row>
    <row r="879" spans="2:7">
      <c r="B879" t="s">
        <v>7010</v>
      </c>
      <c r="C879">
        <v>1.0900000000000001</v>
      </c>
      <c r="D879">
        <f t="shared" si="31"/>
        <v>-0.86961722488038273</v>
      </c>
      <c r="E879">
        <v>2.8301886792452855E-2</v>
      </c>
      <c r="F879" s="90">
        <v>871</v>
      </c>
      <c r="G879" s="170">
        <f t="shared" ca="1" si="32"/>
        <v>-0.17284589757224142</v>
      </c>
    </row>
    <row r="880" spans="2:7">
      <c r="B880" t="s">
        <v>5196</v>
      </c>
      <c r="C880">
        <v>8.36</v>
      </c>
      <c r="D880">
        <f t="shared" si="31"/>
        <v>3.5934065934065926</v>
      </c>
      <c r="E880">
        <v>2.829028290282886E-2</v>
      </c>
      <c r="F880" s="90">
        <v>872</v>
      </c>
      <c r="G880" s="170">
        <f t="shared" ca="1" si="32"/>
        <v>0.15074549464236828</v>
      </c>
    </row>
    <row r="881" spans="2:7">
      <c r="B881" t="s">
        <v>6363</v>
      </c>
      <c r="C881">
        <v>1.82</v>
      </c>
      <c r="D881">
        <f t="shared" si="31"/>
        <v>-0.87826086956521732</v>
      </c>
      <c r="E881">
        <v>2.8248587570621493E-2</v>
      </c>
      <c r="F881" s="90">
        <v>873</v>
      </c>
      <c r="G881" s="170">
        <f t="shared" ca="1" si="32"/>
        <v>-0.11308603852557214</v>
      </c>
    </row>
    <row r="882" spans="2:7">
      <c r="B882" t="s">
        <v>3635</v>
      </c>
      <c r="C882">
        <v>14.95</v>
      </c>
      <c r="D882">
        <f t="shared" si="31"/>
        <v>0.27996575342465752</v>
      </c>
      <c r="E882">
        <v>2.8198074277854208E-2</v>
      </c>
      <c r="F882" s="90">
        <v>874</v>
      </c>
      <c r="G882" s="170">
        <f t="shared" ca="1" si="32"/>
        <v>0.118225384860366</v>
      </c>
    </row>
    <row r="883" spans="2:7">
      <c r="B883" t="s">
        <v>2625</v>
      </c>
      <c r="C883">
        <v>11.68</v>
      </c>
      <c r="D883">
        <f t="shared" si="31"/>
        <v>-0.41832669322709159</v>
      </c>
      <c r="E883">
        <v>2.8169014084507067E-2</v>
      </c>
      <c r="F883" s="90">
        <v>875</v>
      </c>
      <c r="G883" s="170">
        <f t="shared" ca="1" si="32"/>
        <v>0.25090033483786695</v>
      </c>
    </row>
    <row r="884" spans="2:7">
      <c r="B884" t="s">
        <v>1491</v>
      </c>
      <c r="C884">
        <v>20.079999999999998</v>
      </c>
      <c r="D884">
        <f t="shared" si="31"/>
        <v>0.44668587896253581</v>
      </c>
      <c r="E884">
        <v>2.8161802355350596E-2</v>
      </c>
      <c r="F884" s="90">
        <v>876</v>
      </c>
      <c r="G884" s="170">
        <f t="shared" ca="1" si="32"/>
        <v>-6.8287193093528167E-2</v>
      </c>
    </row>
    <row r="885" spans="2:7">
      <c r="B885" t="s">
        <v>1790</v>
      </c>
      <c r="C885">
        <v>13.88</v>
      </c>
      <c r="D885">
        <f t="shared" si="31"/>
        <v>-0.32160312805474095</v>
      </c>
      <c r="E885">
        <v>2.8148148148148207E-2</v>
      </c>
      <c r="F885" s="90">
        <v>877</v>
      </c>
      <c r="G885" s="170">
        <f t="shared" ca="1" si="32"/>
        <v>2.7434593068602745E-2</v>
      </c>
    </row>
    <row r="886" spans="2:7">
      <c r="B886" t="s">
        <v>1909</v>
      </c>
      <c r="C886">
        <v>20.46</v>
      </c>
      <c r="D886">
        <f t="shared" si="31"/>
        <v>0.64469453376205799</v>
      </c>
      <c r="E886">
        <v>2.8140703517588055E-2</v>
      </c>
      <c r="F886" s="90">
        <v>878</v>
      </c>
      <c r="G886" s="170">
        <f t="shared" ca="1" si="32"/>
        <v>0.24379475513864196</v>
      </c>
    </row>
    <row r="887" spans="2:7">
      <c r="B887" t="s">
        <v>4947</v>
      </c>
      <c r="C887">
        <v>12.44</v>
      </c>
      <c r="D887">
        <f t="shared" si="31"/>
        <v>0.88770864946889227</v>
      </c>
      <c r="E887">
        <v>2.8099173553718996E-2</v>
      </c>
      <c r="F887" s="90">
        <v>879</v>
      </c>
      <c r="G887" s="170">
        <f t="shared" ca="1" si="32"/>
        <v>9.2460131749069072E-2</v>
      </c>
    </row>
    <row r="888" spans="2:7">
      <c r="B888" t="s">
        <v>5668</v>
      </c>
      <c r="C888">
        <v>6.59</v>
      </c>
      <c r="D888">
        <f t="shared" si="31"/>
        <v>-0.56125166444740349</v>
      </c>
      <c r="E888">
        <v>2.8081123244929753E-2</v>
      </c>
      <c r="F888" s="90">
        <v>880</v>
      </c>
      <c r="G888" s="170">
        <f t="shared" ca="1" si="32"/>
        <v>-0.3283540500019288</v>
      </c>
    </row>
    <row r="889" spans="2:7">
      <c r="B889" t="s">
        <v>4242</v>
      </c>
      <c r="C889">
        <v>15.02</v>
      </c>
      <c r="D889">
        <f t="shared" si="31"/>
        <v>0.16887159533073931</v>
      </c>
      <c r="E889">
        <v>2.8062970568104049E-2</v>
      </c>
      <c r="F889" s="90">
        <v>881</v>
      </c>
      <c r="G889" s="170">
        <f t="shared" ca="1" si="32"/>
        <v>-0.28279970310435293</v>
      </c>
    </row>
    <row r="890" spans="2:7">
      <c r="B890" t="s">
        <v>5095</v>
      </c>
      <c r="C890">
        <v>12.85</v>
      </c>
      <c r="D890">
        <f t="shared" si="31"/>
        <v>0.84097421203438383</v>
      </c>
      <c r="E890">
        <v>2.7999999999999973E-2</v>
      </c>
      <c r="F890" s="90">
        <v>882</v>
      </c>
      <c r="G890" s="170">
        <f t="shared" ca="1" si="32"/>
        <v>-0.21329227057959485</v>
      </c>
    </row>
    <row r="891" spans="2:7">
      <c r="B891" t="s">
        <v>3281</v>
      </c>
      <c r="C891">
        <v>6.98</v>
      </c>
      <c r="D891">
        <f t="shared" si="31"/>
        <v>-0.73246454580298959</v>
      </c>
      <c r="E891">
        <v>2.7982326951399173E-2</v>
      </c>
      <c r="F891" s="90">
        <v>883</v>
      </c>
      <c r="G891" s="170">
        <f t="shared" ca="1" si="32"/>
        <v>-0.49781885646731344</v>
      </c>
    </row>
    <row r="892" spans="2:7">
      <c r="B892" t="s">
        <v>2252</v>
      </c>
      <c r="C892">
        <v>26.09</v>
      </c>
      <c r="D892">
        <f t="shared" si="31"/>
        <v>1.2185374149659864</v>
      </c>
      <c r="E892">
        <v>2.7974783293932264E-2</v>
      </c>
      <c r="F892" s="90">
        <v>884</v>
      </c>
      <c r="G892" s="170">
        <f t="shared" ca="1" si="32"/>
        <v>8.9642207024524384E-2</v>
      </c>
    </row>
    <row r="893" spans="2:7">
      <c r="B893" t="s">
        <v>3669</v>
      </c>
      <c r="C893">
        <v>11.76</v>
      </c>
      <c r="D893">
        <f t="shared" si="31"/>
        <v>-0.38525875588081543</v>
      </c>
      <c r="E893">
        <v>2.7972027972028E-2</v>
      </c>
      <c r="F893" s="90">
        <v>885</v>
      </c>
      <c r="G893" s="170">
        <f t="shared" ca="1" si="32"/>
        <v>-2.5156465745276604E-2</v>
      </c>
    </row>
    <row r="894" spans="2:7">
      <c r="B894" t="s">
        <v>4123</v>
      </c>
      <c r="C894">
        <v>19.13</v>
      </c>
      <c r="D894">
        <f t="shared" si="31"/>
        <v>9.3967391304347814</v>
      </c>
      <c r="E894">
        <v>2.794196668457816E-2</v>
      </c>
      <c r="F894" s="90">
        <v>886</v>
      </c>
      <c r="G894" s="170">
        <f t="shared" ca="1" si="32"/>
        <v>-0.51274136699325734</v>
      </c>
    </row>
    <row r="895" spans="2:7">
      <c r="B895" t="s">
        <v>6683</v>
      </c>
      <c r="C895">
        <v>1.84</v>
      </c>
      <c r="D895">
        <f t="shared" si="31"/>
        <v>-0.96183364447210118</v>
      </c>
      <c r="E895">
        <v>2.7932960893854771E-2</v>
      </c>
      <c r="F895" s="90">
        <v>887</v>
      </c>
      <c r="G895" s="170">
        <f t="shared" ca="1" si="32"/>
        <v>0.45437840229208204</v>
      </c>
    </row>
    <row r="896" spans="2:7">
      <c r="B896" t="s">
        <v>1210</v>
      </c>
      <c r="C896">
        <v>48.21</v>
      </c>
      <c r="D896">
        <f t="shared" si="31"/>
        <v>2.5344574780058648</v>
      </c>
      <c r="E896">
        <v>2.793176972281455E-2</v>
      </c>
      <c r="F896" s="90">
        <v>888</v>
      </c>
      <c r="G896" s="170">
        <f t="shared" ca="1" si="32"/>
        <v>-0.31888834908624641</v>
      </c>
    </row>
    <row r="897" spans="2:7">
      <c r="B897" t="s">
        <v>1764</v>
      </c>
      <c r="C897">
        <v>13.64</v>
      </c>
      <c r="D897">
        <f t="shared" si="31"/>
        <v>-0.24599226091763401</v>
      </c>
      <c r="E897">
        <v>2.7882441597588622E-2</v>
      </c>
      <c r="F897" s="90">
        <v>889</v>
      </c>
      <c r="G897" s="170">
        <f t="shared" ca="1" si="32"/>
        <v>9.0282539188739436E-2</v>
      </c>
    </row>
    <row r="898" spans="2:7">
      <c r="B898" t="s">
        <v>1495</v>
      </c>
      <c r="C898">
        <v>18.09</v>
      </c>
      <c r="D898">
        <f t="shared" si="31"/>
        <v>0.88437500000000002</v>
      </c>
      <c r="E898">
        <v>2.7840909090909E-2</v>
      </c>
      <c r="F898" s="90">
        <v>890</v>
      </c>
      <c r="G898" s="170">
        <f t="shared" ca="1" si="32"/>
        <v>-0.33972043293298959</v>
      </c>
    </row>
    <row r="899" spans="2:7">
      <c r="B899" t="s">
        <v>4854</v>
      </c>
      <c r="C899">
        <v>9.6</v>
      </c>
      <c r="D899">
        <f t="shared" si="31"/>
        <v>3.3243243243243237</v>
      </c>
      <c r="E899">
        <v>2.7837259100642376E-2</v>
      </c>
      <c r="F899" s="90">
        <v>891</v>
      </c>
      <c r="G899" s="170">
        <f t="shared" ca="1" si="32"/>
        <v>0.25646585283715523</v>
      </c>
    </row>
    <row r="900" spans="2:7">
      <c r="B900" t="s">
        <v>7747</v>
      </c>
      <c r="C900">
        <v>2.2200000000000002</v>
      </c>
      <c r="D900">
        <f t="shared" si="31"/>
        <v>-0.64761904761904765</v>
      </c>
      <c r="E900">
        <v>2.7777777777777801E-2</v>
      </c>
      <c r="F900" s="90">
        <v>892</v>
      </c>
      <c r="G900" s="170">
        <f t="shared" ca="1" si="32"/>
        <v>-9.9119673652402485E-2</v>
      </c>
    </row>
    <row r="901" spans="2:7">
      <c r="B901" t="s">
        <v>5482</v>
      </c>
      <c r="C901">
        <v>6.3</v>
      </c>
      <c r="D901">
        <f t="shared" si="31"/>
        <v>-0.67340590979782267</v>
      </c>
      <c r="E901">
        <v>2.7732463295269155E-2</v>
      </c>
      <c r="F901" s="90">
        <v>893</v>
      </c>
      <c r="G901" s="170">
        <f t="shared" ca="1" si="32"/>
        <v>0.11631878567537876</v>
      </c>
    </row>
    <row r="902" spans="2:7">
      <c r="B902" t="s">
        <v>2325</v>
      </c>
      <c r="C902">
        <v>19.29</v>
      </c>
      <c r="D902">
        <f t="shared" si="31"/>
        <v>-0.24736636753804137</v>
      </c>
      <c r="E902">
        <v>2.7703782631859328E-2</v>
      </c>
      <c r="F902" s="90">
        <v>894</v>
      </c>
      <c r="G902" s="170">
        <f t="shared" ca="1" si="32"/>
        <v>-0.14527950664933562</v>
      </c>
    </row>
    <row r="903" spans="2:7">
      <c r="B903" t="s">
        <v>1478</v>
      </c>
      <c r="C903">
        <v>25.63</v>
      </c>
      <c r="D903">
        <f t="shared" si="31"/>
        <v>0.81515580736543913</v>
      </c>
      <c r="E903">
        <v>2.7666399358460211E-2</v>
      </c>
      <c r="F903" s="90">
        <v>895</v>
      </c>
      <c r="G903" s="170">
        <f t="shared" ca="1" si="32"/>
        <v>-0.12999803526169404</v>
      </c>
    </row>
    <row r="904" spans="2:7">
      <c r="B904" t="s">
        <v>1575</v>
      </c>
      <c r="C904">
        <v>14.12</v>
      </c>
      <c r="D904">
        <f t="shared" si="31"/>
        <v>-0.32148005766458432</v>
      </c>
      <c r="E904">
        <v>2.7656477438136755E-2</v>
      </c>
      <c r="F904" s="90">
        <v>896</v>
      </c>
      <c r="G904" s="170">
        <f t="shared" ca="1" si="32"/>
        <v>-0.31660885409955508</v>
      </c>
    </row>
    <row r="905" spans="2:7">
      <c r="B905" t="s">
        <v>2303</v>
      </c>
      <c r="C905">
        <v>20.81</v>
      </c>
      <c r="D905">
        <f t="shared" ref="D905:D968" si="33">(C905-C906)/C906</f>
        <v>2.1106128550074734</v>
      </c>
      <c r="E905">
        <v>2.7654320987654257E-2</v>
      </c>
      <c r="F905" s="90">
        <v>897</v>
      </c>
      <c r="G905" s="170">
        <f t="shared" ca="1" si="32"/>
        <v>-0.51209930188335939</v>
      </c>
    </row>
    <row r="906" spans="2:7">
      <c r="B906" t="s">
        <v>5473</v>
      </c>
      <c r="C906">
        <v>6.69</v>
      </c>
      <c r="D906">
        <f t="shared" si="33"/>
        <v>2.0000000000000004</v>
      </c>
      <c r="E906">
        <v>2.7649769585253552E-2</v>
      </c>
      <c r="F906" s="90">
        <v>898</v>
      </c>
      <c r="G906" s="170">
        <f t="shared" ca="1" si="32"/>
        <v>-0.96042929984958447</v>
      </c>
    </row>
    <row r="907" spans="2:7">
      <c r="B907" t="s">
        <v>5821</v>
      </c>
      <c r="C907">
        <v>2.23</v>
      </c>
      <c r="D907">
        <f t="shared" si="33"/>
        <v>-0.53925619834710747</v>
      </c>
      <c r="E907">
        <v>2.7649769585253482E-2</v>
      </c>
      <c r="F907" s="90">
        <v>899</v>
      </c>
      <c r="G907" s="170">
        <f t="shared" ca="1" si="32"/>
        <v>0.10156267474601044</v>
      </c>
    </row>
    <row r="908" spans="2:7">
      <c r="B908" t="s">
        <v>5530</v>
      </c>
      <c r="C908">
        <v>4.84</v>
      </c>
      <c r="D908">
        <f t="shared" si="33"/>
        <v>-0.53595397890699903</v>
      </c>
      <c r="E908">
        <v>2.7600849256900189E-2</v>
      </c>
      <c r="F908" s="90">
        <v>900</v>
      </c>
      <c r="G908" s="170">
        <f t="shared" ca="1" si="32"/>
        <v>-0.65984168255493225</v>
      </c>
    </row>
    <row r="909" spans="2:7">
      <c r="B909" t="s">
        <v>2817</v>
      </c>
      <c r="C909">
        <v>10.43</v>
      </c>
      <c r="D909">
        <f t="shared" si="33"/>
        <v>-0.77780144865786105</v>
      </c>
      <c r="E909">
        <v>2.7586206896551661E-2</v>
      </c>
      <c r="F909" s="90">
        <v>901</v>
      </c>
      <c r="G909" s="170">
        <f t="shared" ca="1" si="32"/>
        <v>0.35895509041423157</v>
      </c>
    </row>
    <row r="910" spans="2:7">
      <c r="B910" t="s">
        <v>1232</v>
      </c>
      <c r="C910">
        <v>46.94</v>
      </c>
      <c r="D910">
        <f t="shared" si="33"/>
        <v>16.984674329501917</v>
      </c>
      <c r="E910">
        <v>2.7583187390542864E-2</v>
      </c>
      <c r="F910" s="90">
        <v>902</v>
      </c>
      <c r="G910" s="170">
        <f t="shared" ca="1" si="32"/>
        <v>0.86305102567837244</v>
      </c>
    </row>
    <row r="911" spans="2:7">
      <c r="B911" t="s">
        <v>7723</v>
      </c>
      <c r="C911">
        <v>2.61</v>
      </c>
      <c r="D911">
        <f t="shared" si="33"/>
        <v>-0.7815899581589959</v>
      </c>
      <c r="E911">
        <v>2.7559055118110173E-2</v>
      </c>
      <c r="F911" s="90">
        <v>903</v>
      </c>
      <c r="G911" s="170">
        <f t="shared" ca="1" si="32"/>
        <v>0.54373899916222257</v>
      </c>
    </row>
    <row r="912" spans="2:7">
      <c r="B912" t="s">
        <v>3160</v>
      </c>
      <c r="C912">
        <v>11.95</v>
      </c>
      <c r="D912">
        <f t="shared" si="33"/>
        <v>0.45377128953771267</v>
      </c>
      <c r="E912">
        <v>2.7515047291487401E-2</v>
      </c>
      <c r="F912" s="90">
        <v>904</v>
      </c>
      <c r="G912" s="170">
        <f t="shared" ca="1" si="32"/>
        <v>0.32760713768236249</v>
      </c>
    </row>
    <row r="913" spans="2:7">
      <c r="B913" t="s">
        <v>2707</v>
      </c>
      <c r="C913">
        <v>8.2200000000000006</v>
      </c>
      <c r="D913">
        <f t="shared" si="33"/>
        <v>3.3957219251336901</v>
      </c>
      <c r="E913">
        <v>2.750000000000008E-2</v>
      </c>
      <c r="F913" s="90">
        <v>905</v>
      </c>
      <c r="G913" s="170">
        <f t="shared" ca="1" si="32"/>
        <v>-0.56285104629023164</v>
      </c>
    </row>
    <row r="914" spans="2:7">
      <c r="B914" t="s">
        <v>6729</v>
      </c>
      <c r="C914">
        <v>1.87</v>
      </c>
      <c r="D914">
        <f t="shared" si="33"/>
        <v>-0.8612759643916913</v>
      </c>
      <c r="E914">
        <v>2.7472527472527496E-2</v>
      </c>
      <c r="F914" s="90">
        <v>906</v>
      </c>
      <c r="G914" s="170">
        <f t="shared" ca="1" si="32"/>
        <v>0.91850108458362278</v>
      </c>
    </row>
    <row r="915" spans="2:7">
      <c r="B915" t="s">
        <v>4248</v>
      </c>
      <c r="C915">
        <v>13.48</v>
      </c>
      <c r="D915">
        <f t="shared" si="33"/>
        <v>-0.41058154787931789</v>
      </c>
      <c r="E915">
        <v>2.7439024390243996E-2</v>
      </c>
      <c r="F915" s="90">
        <v>907</v>
      </c>
      <c r="G915" s="170">
        <f t="shared" ca="1" si="32"/>
        <v>0.3765792000280288</v>
      </c>
    </row>
    <row r="916" spans="2:7">
      <c r="B916" t="s">
        <v>4614</v>
      </c>
      <c r="C916">
        <v>22.87</v>
      </c>
      <c r="D916">
        <f t="shared" si="33"/>
        <v>1.5411111111111113</v>
      </c>
      <c r="E916">
        <v>2.7403414195866997E-2</v>
      </c>
      <c r="F916" s="90">
        <v>908</v>
      </c>
      <c r="G916" s="170">
        <f t="shared" ca="1" si="32"/>
        <v>0.32899273928819933</v>
      </c>
    </row>
    <row r="917" spans="2:7">
      <c r="B917" t="s">
        <v>2743</v>
      </c>
      <c r="C917">
        <v>9</v>
      </c>
      <c r="D917">
        <f t="shared" si="33"/>
        <v>0.5</v>
      </c>
      <c r="E917">
        <v>2.7397260273972629E-2</v>
      </c>
      <c r="F917" s="90">
        <v>909</v>
      </c>
      <c r="G917" s="170">
        <f t="shared" ca="1" si="32"/>
        <v>0.12071872833855886</v>
      </c>
    </row>
    <row r="918" spans="2:7">
      <c r="B918" t="s">
        <v>5601</v>
      </c>
      <c r="C918">
        <v>6</v>
      </c>
      <c r="D918">
        <f t="shared" si="33"/>
        <v>-0.70399605328071035</v>
      </c>
      <c r="E918">
        <v>2.7397260273972629E-2</v>
      </c>
      <c r="F918" s="90">
        <v>910</v>
      </c>
      <c r="G918" s="170">
        <f t="shared" ca="1" si="32"/>
        <v>0.26179284972608652</v>
      </c>
    </row>
    <row r="919" spans="2:7">
      <c r="B919" t="s">
        <v>2059</v>
      </c>
      <c r="C919">
        <v>20.27</v>
      </c>
      <c r="D919">
        <f t="shared" si="33"/>
        <v>0.22625529340592851</v>
      </c>
      <c r="E919">
        <v>2.7369488089204214E-2</v>
      </c>
      <c r="F919" s="90">
        <v>911</v>
      </c>
      <c r="G919" s="170">
        <f t="shared" ca="1" si="32"/>
        <v>-0.45217776308610097</v>
      </c>
    </row>
    <row r="920" spans="2:7">
      <c r="B920" t="s">
        <v>2436</v>
      </c>
      <c r="C920">
        <v>16.53</v>
      </c>
      <c r="D920">
        <f t="shared" si="33"/>
        <v>0.25703422053231945</v>
      </c>
      <c r="E920">
        <v>2.7346177750155454E-2</v>
      </c>
      <c r="F920" s="90">
        <v>912</v>
      </c>
      <c r="G920" s="170">
        <f t="shared" ca="1" si="32"/>
        <v>-0.36062989267847101</v>
      </c>
    </row>
    <row r="921" spans="2:7">
      <c r="B921" t="s">
        <v>2549</v>
      </c>
      <c r="C921">
        <v>13.15</v>
      </c>
      <c r="D921">
        <f t="shared" si="33"/>
        <v>-0.91896721715553364</v>
      </c>
      <c r="E921">
        <v>2.7343749999999972E-2</v>
      </c>
      <c r="F921" s="90">
        <v>913</v>
      </c>
      <c r="G921" s="170">
        <f t="shared" ca="1" si="32"/>
        <v>0.73838251872763194</v>
      </c>
    </row>
    <row r="922" spans="2:7">
      <c r="B922" t="s">
        <v>642</v>
      </c>
      <c r="C922">
        <v>162.28</v>
      </c>
      <c r="D922">
        <f t="shared" si="33"/>
        <v>6.174182139699381</v>
      </c>
      <c r="E922">
        <v>2.7283661454706603E-2</v>
      </c>
      <c r="F922" s="90">
        <v>914</v>
      </c>
      <c r="G922" s="170">
        <f t="shared" ca="1" si="32"/>
        <v>-0.16832248814637091</v>
      </c>
    </row>
    <row r="923" spans="2:7">
      <c r="B923" t="s">
        <v>2297</v>
      </c>
      <c r="C923">
        <v>22.62</v>
      </c>
      <c r="D923">
        <f t="shared" si="33"/>
        <v>6.4900662251655632</v>
      </c>
      <c r="E923">
        <v>2.7247956403269821E-2</v>
      </c>
      <c r="F923" s="90">
        <v>915</v>
      </c>
      <c r="G923" s="170">
        <f t="shared" ca="1" si="32"/>
        <v>-0.10174742544588684</v>
      </c>
    </row>
    <row r="924" spans="2:7">
      <c r="B924" t="s">
        <v>5780</v>
      </c>
      <c r="C924">
        <v>3.02</v>
      </c>
      <c r="D924">
        <f t="shared" si="33"/>
        <v>-0.77155824508320725</v>
      </c>
      <c r="E924">
        <v>2.721088435374152E-2</v>
      </c>
      <c r="F924" s="90">
        <v>916</v>
      </c>
      <c r="G924" s="170">
        <f t="shared" ca="1" si="32"/>
        <v>0.22023614430909219</v>
      </c>
    </row>
    <row r="925" spans="2:7">
      <c r="B925" t="s">
        <v>3520</v>
      </c>
      <c r="C925">
        <v>13.22</v>
      </c>
      <c r="D925">
        <f t="shared" si="33"/>
        <v>-0.87050641590753264</v>
      </c>
      <c r="E925">
        <v>2.7195027195027307E-2</v>
      </c>
      <c r="F925" s="90">
        <v>917</v>
      </c>
      <c r="G925" s="170">
        <f t="shared" ca="1" si="32"/>
        <v>-0.58907399229584334</v>
      </c>
    </row>
    <row r="926" spans="2:7">
      <c r="B926" t="s">
        <v>998</v>
      </c>
      <c r="C926">
        <v>102.09</v>
      </c>
      <c r="D926">
        <f t="shared" si="33"/>
        <v>6.1043841336116911</v>
      </c>
      <c r="E926">
        <v>2.716571083610024E-2</v>
      </c>
      <c r="F926" s="90">
        <v>918</v>
      </c>
      <c r="G926" s="170">
        <f t="shared" ca="1" si="32"/>
        <v>-0.47402042483413265</v>
      </c>
    </row>
    <row r="927" spans="2:7">
      <c r="B927" t="s">
        <v>4277</v>
      </c>
      <c r="C927">
        <v>14.37</v>
      </c>
      <c r="D927">
        <f t="shared" si="33"/>
        <v>0.72716346153846134</v>
      </c>
      <c r="E927">
        <v>2.7162258756254398E-2</v>
      </c>
      <c r="F927" s="90">
        <v>919</v>
      </c>
      <c r="G927" s="170">
        <f t="shared" ca="1" si="32"/>
        <v>0.17001212641727437</v>
      </c>
    </row>
    <row r="928" spans="2:7">
      <c r="B928" t="s">
        <v>2681</v>
      </c>
      <c r="C928">
        <v>8.32</v>
      </c>
      <c r="D928">
        <f t="shared" si="33"/>
        <v>2.6651982378854631</v>
      </c>
      <c r="E928">
        <v>2.7160493827160574E-2</v>
      </c>
      <c r="F928" s="90">
        <v>920</v>
      </c>
      <c r="G928" s="170">
        <f t="shared" ca="1" si="32"/>
        <v>-0.46262980343057442</v>
      </c>
    </row>
    <row r="929" spans="2:7">
      <c r="B929" t="s">
        <v>7408</v>
      </c>
      <c r="C929">
        <v>2.27</v>
      </c>
      <c r="D929">
        <f t="shared" si="33"/>
        <v>-0.97297297297297303</v>
      </c>
      <c r="E929">
        <v>2.7149321266968351E-2</v>
      </c>
      <c r="F929" s="90">
        <v>921</v>
      </c>
      <c r="G929" s="170">
        <f t="shared" ca="1" si="32"/>
        <v>-0.31035334891997951</v>
      </c>
    </row>
    <row r="930" spans="2:7">
      <c r="B930" t="s">
        <v>1095</v>
      </c>
      <c r="C930">
        <v>83.99</v>
      </c>
      <c r="D930">
        <f t="shared" si="33"/>
        <v>5.1621423330887746</v>
      </c>
      <c r="E930">
        <v>2.7149321266968313E-2</v>
      </c>
      <c r="F930" s="90">
        <v>922</v>
      </c>
      <c r="G930" s="170">
        <f t="shared" ca="1" si="32"/>
        <v>0.43756333530119501</v>
      </c>
    </row>
    <row r="931" spans="2:7">
      <c r="B931" t="s">
        <v>1584</v>
      </c>
      <c r="C931">
        <v>13.63</v>
      </c>
      <c r="D931">
        <f t="shared" si="33"/>
        <v>-0.33414753297508543</v>
      </c>
      <c r="E931">
        <v>2.712886209495111E-2</v>
      </c>
      <c r="F931" s="90">
        <v>923</v>
      </c>
      <c r="G931" s="170">
        <f t="shared" ca="1" si="32"/>
        <v>0.85955175656246707</v>
      </c>
    </row>
    <row r="932" spans="2:7">
      <c r="B932" t="s">
        <v>3932</v>
      </c>
      <c r="C932">
        <v>20.47</v>
      </c>
      <c r="D932">
        <f t="shared" si="33"/>
        <v>0.31470777135517009</v>
      </c>
      <c r="E932">
        <v>2.7094831911690875E-2</v>
      </c>
      <c r="F932" s="90">
        <v>924</v>
      </c>
      <c r="G932" s="170">
        <f t="shared" ca="1" si="32"/>
        <v>-0.52266949184666145</v>
      </c>
    </row>
    <row r="933" spans="2:7">
      <c r="B933" t="s">
        <v>4230</v>
      </c>
      <c r="C933">
        <v>15.57</v>
      </c>
      <c r="D933">
        <f t="shared" si="33"/>
        <v>1.9266917293233081</v>
      </c>
      <c r="E933">
        <v>2.7044854881266501E-2</v>
      </c>
      <c r="F933" s="90">
        <v>925</v>
      </c>
      <c r="G933" s="170">
        <f t="shared" ca="1" si="32"/>
        <v>0.35723122636111204</v>
      </c>
    </row>
    <row r="934" spans="2:7">
      <c r="B934" t="s">
        <v>5711</v>
      </c>
      <c r="C934">
        <v>5.32</v>
      </c>
      <c r="D934">
        <f t="shared" si="33"/>
        <v>1</v>
      </c>
      <c r="E934">
        <v>2.702702702702714E-2</v>
      </c>
      <c r="F934" s="90">
        <v>926</v>
      </c>
      <c r="G934" s="170">
        <f t="shared" ca="1" si="32"/>
        <v>0.23826036349706031</v>
      </c>
    </row>
    <row r="935" spans="2:7">
      <c r="B935" t="s">
        <v>7362</v>
      </c>
      <c r="C935">
        <v>2.66</v>
      </c>
      <c r="D935">
        <f t="shared" si="33"/>
        <v>-0.5625</v>
      </c>
      <c r="E935">
        <v>2.702702702702714E-2</v>
      </c>
      <c r="F935" s="90">
        <v>927</v>
      </c>
      <c r="G935" s="170">
        <f t="shared" ref="G935:G998" ca="1" si="34">_xlfn.NORM.INV(RAND(),L$11,L$12)</f>
        <v>-8.785296356720794E-2</v>
      </c>
    </row>
    <row r="936" spans="2:7">
      <c r="B936" t="s">
        <v>5486</v>
      </c>
      <c r="C936">
        <v>6.08</v>
      </c>
      <c r="D936">
        <f t="shared" si="33"/>
        <v>-0.93885760257441675</v>
      </c>
      <c r="E936">
        <v>2.7027027027027053E-2</v>
      </c>
      <c r="F936" s="90">
        <v>928</v>
      </c>
      <c r="G936" s="170">
        <f t="shared" ca="1" si="34"/>
        <v>0.41507207073377345</v>
      </c>
    </row>
    <row r="937" spans="2:7">
      <c r="B937" t="s">
        <v>1002</v>
      </c>
      <c r="C937">
        <v>99.44</v>
      </c>
      <c r="D937">
        <f t="shared" si="33"/>
        <v>4.0146243066061524</v>
      </c>
      <c r="E937">
        <v>2.695445626355468E-2</v>
      </c>
      <c r="F937" s="90">
        <v>929</v>
      </c>
      <c r="G937" s="170">
        <f t="shared" ca="1" si="34"/>
        <v>-0.19234280605657436</v>
      </c>
    </row>
    <row r="938" spans="2:7">
      <c r="B938" t="s">
        <v>1845</v>
      </c>
      <c r="C938">
        <v>19.829999999999998</v>
      </c>
      <c r="D938">
        <f t="shared" si="33"/>
        <v>0.57380952380952377</v>
      </c>
      <c r="E938">
        <v>2.6929052304505416E-2</v>
      </c>
      <c r="F938" s="90">
        <v>930</v>
      </c>
      <c r="G938" s="170">
        <f t="shared" ca="1" si="34"/>
        <v>-0.10820328562495735</v>
      </c>
    </row>
    <row r="939" spans="2:7">
      <c r="B939" t="s">
        <v>3501</v>
      </c>
      <c r="C939">
        <v>12.6</v>
      </c>
      <c r="D939">
        <f t="shared" si="33"/>
        <v>-0.87358282331694603</v>
      </c>
      <c r="E939">
        <v>2.6894865525672378E-2</v>
      </c>
      <c r="F939" s="90">
        <v>931</v>
      </c>
      <c r="G939" s="170">
        <f t="shared" ca="1" si="34"/>
        <v>-0.15953051418770742</v>
      </c>
    </row>
    <row r="940" spans="2:7">
      <c r="B940" t="s">
        <v>967</v>
      </c>
      <c r="C940">
        <v>99.67</v>
      </c>
      <c r="D940">
        <f t="shared" si="33"/>
        <v>51.183246073298434</v>
      </c>
      <c r="E940">
        <v>2.6890583144446728E-2</v>
      </c>
      <c r="F940" s="90">
        <v>932</v>
      </c>
      <c r="G940" s="170">
        <f t="shared" ca="1" si="34"/>
        <v>-9.9928709789393638E-2</v>
      </c>
    </row>
    <row r="941" spans="2:7">
      <c r="B941" t="s">
        <v>7145</v>
      </c>
      <c r="C941">
        <v>1.91</v>
      </c>
      <c r="D941">
        <f t="shared" si="33"/>
        <v>0.24836601307189535</v>
      </c>
      <c r="E941">
        <v>2.688172043010743E-2</v>
      </c>
      <c r="F941" s="90">
        <v>933</v>
      </c>
      <c r="G941" s="170">
        <f t="shared" ca="1" si="34"/>
        <v>-0.837509352746585</v>
      </c>
    </row>
    <row r="942" spans="2:7">
      <c r="B942" t="s">
        <v>7098</v>
      </c>
      <c r="C942">
        <v>1.53</v>
      </c>
      <c r="D942">
        <f t="shared" si="33"/>
        <v>-0.93339138006094902</v>
      </c>
      <c r="E942">
        <v>2.6845637583892641E-2</v>
      </c>
      <c r="F942" s="90">
        <v>934</v>
      </c>
      <c r="G942" s="170">
        <f t="shared" ca="1" si="34"/>
        <v>0.92149486534042679</v>
      </c>
    </row>
    <row r="943" spans="2:7">
      <c r="B943" t="s">
        <v>2114</v>
      </c>
      <c r="C943">
        <v>22.97</v>
      </c>
      <c r="D943">
        <f t="shared" si="33"/>
        <v>2.5230061349693251</v>
      </c>
      <c r="E943">
        <v>2.6821636119803212E-2</v>
      </c>
      <c r="F943" s="90">
        <v>935</v>
      </c>
      <c r="G943" s="170">
        <f t="shared" ca="1" si="34"/>
        <v>0.33546518719838686</v>
      </c>
    </row>
    <row r="944" spans="2:7">
      <c r="B944" t="s">
        <v>5636</v>
      </c>
      <c r="C944">
        <v>6.52</v>
      </c>
      <c r="D944">
        <f t="shared" si="33"/>
        <v>-0.45164003364171579</v>
      </c>
      <c r="E944">
        <v>2.6771653543307076E-2</v>
      </c>
      <c r="F944" s="90">
        <v>936</v>
      </c>
      <c r="G944" s="170">
        <f t="shared" ca="1" si="34"/>
        <v>0.2547412787099923</v>
      </c>
    </row>
    <row r="945" spans="2:7">
      <c r="B945" t="s">
        <v>1611</v>
      </c>
      <c r="C945">
        <v>11.89</v>
      </c>
      <c r="D945">
        <f t="shared" si="33"/>
        <v>-0.46609788953749437</v>
      </c>
      <c r="E945">
        <v>2.677029360967189E-2</v>
      </c>
      <c r="F945" s="90">
        <v>937</v>
      </c>
      <c r="G945" s="170">
        <f t="shared" ca="1" si="34"/>
        <v>-0.31710403474229015</v>
      </c>
    </row>
    <row r="946" spans="2:7">
      <c r="B946" t="s">
        <v>4628</v>
      </c>
      <c r="C946">
        <v>22.27</v>
      </c>
      <c r="D946">
        <f t="shared" si="33"/>
        <v>10.598958333333334</v>
      </c>
      <c r="E946">
        <v>2.6740433379437448E-2</v>
      </c>
      <c r="F946" s="90">
        <v>938</v>
      </c>
      <c r="G946" s="170">
        <f t="shared" ca="1" si="34"/>
        <v>-0.18503054097543248</v>
      </c>
    </row>
    <row r="947" spans="2:7">
      <c r="B947" t="s">
        <v>5840</v>
      </c>
      <c r="C947">
        <v>1.92</v>
      </c>
      <c r="D947">
        <f t="shared" si="33"/>
        <v>-0.89368770764119609</v>
      </c>
      <c r="E947">
        <v>2.6737967914438405E-2</v>
      </c>
      <c r="F947" s="90">
        <v>939</v>
      </c>
      <c r="G947" s="170">
        <f t="shared" ca="1" si="34"/>
        <v>7.8945422679440505E-2</v>
      </c>
    </row>
    <row r="948" spans="2:7">
      <c r="B948" t="s">
        <v>3049</v>
      </c>
      <c r="C948">
        <v>18.059999999999999</v>
      </c>
      <c r="D948">
        <f t="shared" si="33"/>
        <v>0.56634865568083259</v>
      </c>
      <c r="E948">
        <v>2.6719727117680437E-2</v>
      </c>
      <c r="F948" s="90">
        <v>940</v>
      </c>
      <c r="G948" s="170">
        <f t="shared" ca="1" si="34"/>
        <v>-6.3595721530165183E-2</v>
      </c>
    </row>
    <row r="949" spans="2:7">
      <c r="B949" t="s">
        <v>2564</v>
      </c>
      <c r="C949">
        <v>11.53</v>
      </c>
      <c r="D949">
        <f t="shared" si="33"/>
        <v>-0.91435150794829889</v>
      </c>
      <c r="E949">
        <v>2.6714158504007029E-2</v>
      </c>
      <c r="F949" s="90">
        <v>941</v>
      </c>
      <c r="G949" s="170">
        <f t="shared" ca="1" si="34"/>
        <v>0.65865986524166642</v>
      </c>
    </row>
    <row r="950" spans="2:7">
      <c r="B950" t="s">
        <v>449</v>
      </c>
      <c r="C950">
        <v>134.62</v>
      </c>
      <c r="D950">
        <f t="shared" si="33"/>
        <v>86.415584415584419</v>
      </c>
      <c r="E950">
        <v>2.6693105552165954E-2</v>
      </c>
      <c r="F950" s="90">
        <v>942</v>
      </c>
      <c r="G950" s="170">
        <f t="shared" ca="1" si="34"/>
        <v>0.60561259378630983</v>
      </c>
    </row>
    <row r="951" spans="2:7">
      <c r="B951" t="s">
        <v>7211</v>
      </c>
      <c r="C951">
        <v>1.54</v>
      </c>
      <c r="D951">
        <f t="shared" si="33"/>
        <v>-0.82618510158013547</v>
      </c>
      <c r="E951">
        <v>2.6666666666666689E-2</v>
      </c>
      <c r="F951" s="90">
        <v>943</v>
      </c>
      <c r="G951" s="170">
        <f t="shared" ca="1" si="34"/>
        <v>-0.16016650360641413</v>
      </c>
    </row>
    <row r="952" spans="2:7">
      <c r="B952" t="s">
        <v>2660</v>
      </c>
      <c r="C952">
        <v>8.86</v>
      </c>
      <c r="D952">
        <f t="shared" si="33"/>
        <v>-0.2348877374784111</v>
      </c>
      <c r="E952">
        <v>2.6651216685978984E-2</v>
      </c>
      <c r="F952" s="90">
        <v>944</v>
      </c>
      <c r="G952" s="170">
        <f t="shared" ca="1" si="34"/>
        <v>0.58135478616715985</v>
      </c>
    </row>
    <row r="953" spans="2:7">
      <c r="B953" t="s">
        <v>1612</v>
      </c>
      <c r="C953">
        <v>11.58</v>
      </c>
      <c r="D953">
        <f t="shared" si="33"/>
        <v>-0.43401759530791789</v>
      </c>
      <c r="E953">
        <v>2.659574468085113E-2</v>
      </c>
      <c r="F953" s="90">
        <v>945</v>
      </c>
      <c r="G953" s="170">
        <f t="shared" ca="1" si="34"/>
        <v>0.34737880895630979</v>
      </c>
    </row>
    <row r="954" spans="2:7">
      <c r="B954" t="s">
        <v>4640</v>
      </c>
      <c r="C954">
        <v>20.46</v>
      </c>
      <c r="D954">
        <f t="shared" si="33"/>
        <v>-8.6607142857142758E-2</v>
      </c>
      <c r="E954">
        <v>2.6593075765178182E-2</v>
      </c>
      <c r="F954" s="90">
        <v>946</v>
      </c>
      <c r="G954" s="170">
        <f t="shared" ca="1" si="34"/>
        <v>0.4582861413115511</v>
      </c>
    </row>
    <row r="955" spans="2:7">
      <c r="B955" t="s">
        <v>2141</v>
      </c>
      <c r="C955">
        <v>22.4</v>
      </c>
      <c r="D955">
        <f t="shared" si="33"/>
        <v>-3.364969801553068E-2</v>
      </c>
      <c r="E955">
        <v>2.6581118240146577E-2</v>
      </c>
      <c r="F955" s="90">
        <v>947</v>
      </c>
      <c r="G955" s="170">
        <f t="shared" ca="1" si="34"/>
        <v>-1.0421732082518946</v>
      </c>
    </row>
    <row r="956" spans="2:7">
      <c r="B956" t="s">
        <v>2132</v>
      </c>
      <c r="C956">
        <v>23.18</v>
      </c>
      <c r="D956">
        <f t="shared" si="33"/>
        <v>18.982758620689655</v>
      </c>
      <c r="E956">
        <v>2.6572187776793689E-2</v>
      </c>
      <c r="F956" s="90">
        <v>948</v>
      </c>
      <c r="G956" s="170">
        <f t="shared" ca="1" si="34"/>
        <v>-0.62415656389558816</v>
      </c>
    </row>
    <row r="957" spans="2:7">
      <c r="B957" t="s">
        <v>7003</v>
      </c>
      <c r="C957">
        <v>1.1599999999999999</v>
      </c>
      <c r="D957">
        <f t="shared" si="33"/>
        <v>-0.95164651938307632</v>
      </c>
      <c r="E957">
        <v>2.6548672566371709E-2</v>
      </c>
      <c r="F957" s="90">
        <v>949</v>
      </c>
      <c r="G957" s="170">
        <f t="shared" ca="1" si="34"/>
        <v>0.43043682967894975</v>
      </c>
    </row>
    <row r="958" spans="2:7">
      <c r="B958" t="s">
        <v>2151</v>
      </c>
      <c r="C958">
        <v>23.99</v>
      </c>
      <c r="D958">
        <f t="shared" si="33"/>
        <v>1.9507995079950795</v>
      </c>
      <c r="E958">
        <v>2.6529738981600232E-2</v>
      </c>
      <c r="F958" s="90">
        <v>950</v>
      </c>
      <c r="G958" s="170">
        <f t="shared" ca="1" si="34"/>
        <v>-0.62875057679084456</v>
      </c>
    </row>
    <row r="959" spans="2:7">
      <c r="B959" t="s">
        <v>5197</v>
      </c>
      <c r="C959">
        <v>8.1300000000000008</v>
      </c>
      <c r="D959">
        <f t="shared" si="33"/>
        <v>-0.38315629742033375</v>
      </c>
      <c r="E959">
        <v>2.6515151515151623E-2</v>
      </c>
      <c r="F959" s="90">
        <v>951</v>
      </c>
      <c r="G959" s="170">
        <f t="shared" ca="1" si="34"/>
        <v>0.29442992466905671</v>
      </c>
    </row>
    <row r="960" spans="2:7">
      <c r="B960" t="s">
        <v>3209</v>
      </c>
      <c r="C960">
        <v>13.18</v>
      </c>
      <c r="D960">
        <f t="shared" si="33"/>
        <v>-0.1058344640434193</v>
      </c>
      <c r="E960">
        <v>2.6479750778816188E-2</v>
      </c>
      <c r="F960" s="90">
        <v>952</v>
      </c>
      <c r="G960" s="170">
        <f t="shared" ca="1" si="34"/>
        <v>-0.90298959811755664</v>
      </c>
    </row>
    <row r="961" spans="2:7">
      <c r="B961" t="s">
        <v>2472</v>
      </c>
      <c r="C961">
        <v>14.74</v>
      </c>
      <c r="D961">
        <f t="shared" si="33"/>
        <v>0.58154506437768239</v>
      </c>
      <c r="E961">
        <v>2.6462395543175542E-2</v>
      </c>
      <c r="F961" s="90">
        <v>953</v>
      </c>
      <c r="G961" s="170">
        <f t="shared" ca="1" si="34"/>
        <v>-0.38291985860682237</v>
      </c>
    </row>
    <row r="962" spans="2:7">
      <c r="B962" t="s">
        <v>2698</v>
      </c>
      <c r="C962">
        <v>9.32</v>
      </c>
      <c r="D962">
        <f t="shared" si="33"/>
        <v>-0.89780701754385961</v>
      </c>
      <c r="E962">
        <v>2.6431718061674034E-2</v>
      </c>
      <c r="F962" s="90">
        <v>954</v>
      </c>
      <c r="G962" s="170">
        <f t="shared" ca="1" si="34"/>
        <v>0.18368979966040125</v>
      </c>
    </row>
    <row r="963" spans="2:7">
      <c r="B963" t="s">
        <v>1071</v>
      </c>
      <c r="C963">
        <v>91.2</v>
      </c>
      <c r="D963">
        <f t="shared" si="33"/>
        <v>2.7732726520479933</v>
      </c>
      <c r="E963">
        <v>2.6333558406482147E-2</v>
      </c>
      <c r="F963" s="90">
        <v>955</v>
      </c>
      <c r="G963" s="170">
        <f t="shared" ca="1" si="34"/>
        <v>0.28104463690787201</v>
      </c>
    </row>
    <row r="964" spans="2:7">
      <c r="B964" t="s">
        <v>4574</v>
      </c>
      <c r="C964">
        <v>24.17</v>
      </c>
      <c r="D964">
        <f t="shared" si="33"/>
        <v>9.3290598290598297</v>
      </c>
      <c r="E964">
        <v>2.6326963906581784E-2</v>
      </c>
      <c r="F964" s="90">
        <v>956</v>
      </c>
      <c r="G964" s="170">
        <f t="shared" ca="1" si="34"/>
        <v>0.10305754935603302</v>
      </c>
    </row>
    <row r="965" spans="2:7">
      <c r="B965" t="s">
        <v>5807</v>
      </c>
      <c r="C965">
        <v>2.34</v>
      </c>
      <c r="D965">
        <f t="shared" si="33"/>
        <v>1</v>
      </c>
      <c r="E965">
        <v>2.6315789473684237E-2</v>
      </c>
      <c r="F965" s="90">
        <v>957</v>
      </c>
      <c r="G965" s="170">
        <f t="shared" ca="1" si="34"/>
        <v>-0.83253000236150643</v>
      </c>
    </row>
    <row r="966" spans="2:7">
      <c r="B966" t="s">
        <v>7072</v>
      </c>
      <c r="C966">
        <v>1.17</v>
      </c>
      <c r="D966">
        <f t="shared" si="33"/>
        <v>-0.25000000000000006</v>
      </c>
      <c r="E966">
        <v>2.6315789473684237E-2</v>
      </c>
      <c r="F966" s="90">
        <v>958</v>
      </c>
      <c r="G966" s="170">
        <f t="shared" ca="1" si="34"/>
        <v>0.25965117374089031</v>
      </c>
    </row>
    <row r="967" spans="2:7">
      <c r="B967" t="s">
        <v>6608</v>
      </c>
      <c r="C967">
        <v>1.56</v>
      </c>
      <c r="D967">
        <f t="shared" si="33"/>
        <v>-0.87888198757763969</v>
      </c>
      <c r="E967">
        <v>2.6315789473684233E-2</v>
      </c>
      <c r="F967" s="90">
        <v>959</v>
      </c>
      <c r="G967" s="170">
        <f t="shared" ca="1" si="34"/>
        <v>-0.44017294613294933</v>
      </c>
    </row>
    <row r="968" spans="2:7">
      <c r="B968" t="s">
        <v>4473</v>
      </c>
      <c r="C968">
        <v>12.88</v>
      </c>
      <c r="D968">
        <f t="shared" si="33"/>
        <v>-0.13265993265993259</v>
      </c>
      <c r="E968">
        <v>2.6294820717131479E-2</v>
      </c>
      <c r="F968" s="90">
        <v>960</v>
      </c>
      <c r="G968" s="170">
        <f t="shared" ca="1" si="34"/>
        <v>1.011711410892987</v>
      </c>
    </row>
    <row r="969" spans="2:7">
      <c r="B969" t="s">
        <v>3747</v>
      </c>
      <c r="C969">
        <v>14.85</v>
      </c>
      <c r="D969">
        <f t="shared" ref="D969:D1032" si="35">(C969-C970)/C970</f>
        <v>0.7267441860465117</v>
      </c>
      <c r="E969">
        <v>2.6261230131306081E-2</v>
      </c>
      <c r="F969" s="90">
        <v>961</v>
      </c>
      <c r="G969" s="170">
        <f t="shared" ca="1" si="34"/>
        <v>-2.073569592944299E-2</v>
      </c>
    </row>
    <row r="970" spans="2:7">
      <c r="B970" t="s">
        <v>2713</v>
      </c>
      <c r="C970">
        <v>8.6</v>
      </c>
      <c r="D970">
        <f t="shared" si="35"/>
        <v>1.7476038338658146</v>
      </c>
      <c r="E970">
        <v>2.6252983293555947E-2</v>
      </c>
      <c r="F970" s="90">
        <v>962</v>
      </c>
      <c r="G970" s="170">
        <f t="shared" ca="1" si="34"/>
        <v>-0.2553293671736227</v>
      </c>
    </row>
    <row r="971" spans="2:7">
      <c r="B971" t="s">
        <v>7642</v>
      </c>
      <c r="C971">
        <v>3.13</v>
      </c>
      <c r="D971">
        <f t="shared" si="35"/>
        <v>-0.73339011925042585</v>
      </c>
      <c r="E971">
        <v>2.6229508196721336E-2</v>
      </c>
      <c r="F971" s="90">
        <v>963</v>
      </c>
      <c r="G971" s="170">
        <f t="shared" ca="1" si="34"/>
        <v>0.28559467614995843</v>
      </c>
    </row>
    <row r="972" spans="2:7">
      <c r="B972" t="s">
        <v>2623</v>
      </c>
      <c r="C972">
        <v>11.74</v>
      </c>
      <c r="D972">
        <f t="shared" si="35"/>
        <v>3.4361233480176265E-2</v>
      </c>
      <c r="E972">
        <v>2.6223776223776286E-2</v>
      </c>
      <c r="F972" s="90">
        <v>964</v>
      </c>
      <c r="G972" s="170">
        <f t="shared" ca="1" si="34"/>
        <v>-0.25269859043060344</v>
      </c>
    </row>
    <row r="973" spans="2:7">
      <c r="B973" t="s">
        <v>2570</v>
      </c>
      <c r="C973">
        <v>11.35</v>
      </c>
      <c r="D973">
        <f t="shared" si="35"/>
        <v>1.0711678832116787</v>
      </c>
      <c r="E973">
        <v>2.6220614828209688E-2</v>
      </c>
      <c r="F973" s="90">
        <v>965</v>
      </c>
      <c r="G973" s="170">
        <f t="shared" ca="1" si="34"/>
        <v>-3.6075447726816812E-2</v>
      </c>
    </row>
    <row r="974" spans="2:7">
      <c r="B974" t="s">
        <v>4391</v>
      </c>
      <c r="C974">
        <v>5.48</v>
      </c>
      <c r="D974">
        <f t="shared" si="35"/>
        <v>1.3319148936170213</v>
      </c>
      <c r="E974">
        <v>2.6217228464419581E-2</v>
      </c>
      <c r="F974" s="90">
        <v>966</v>
      </c>
      <c r="G974" s="170">
        <f t="shared" ca="1" si="34"/>
        <v>0.17111560972862441</v>
      </c>
    </row>
    <row r="975" spans="2:7">
      <c r="B975" t="s">
        <v>7541</v>
      </c>
      <c r="C975">
        <v>2.35</v>
      </c>
      <c r="D975">
        <f t="shared" si="35"/>
        <v>-0.96053073563990587</v>
      </c>
      <c r="E975">
        <v>2.6200873362445438E-2</v>
      </c>
      <c r="F975" s="90">
        <v>967</v>
      </c>
      <c r="G975" s="170">
        <f t="shared" ca="1" si="34"/>
        <v>0.23375827168111873</v>
      </c>
    </row>
    <row r="976" spans="2:7">
      <c r="B976" t="s">
        <v>1263</v>
      </c>
      <c r="C976">
        <v>59.54</v>
      </c>
      <c r="D976">
        <f t="shared" si="35"/>
        <v>29.377551020408163</v>
      </c>
      <c r="E976">
        <v>2.619786280592892E-2</v>
      </c>
      <c r="F976" s="90">
        <v>968</v>
      </c>
      <c r="G976" s="170">
        <f t="shared" ca="1" si="34"/>
        <v>0.56173725390817897</v>
      </c>
    </row>
    <row r="977" spans="2:7">
      <c r="B977" t="s">
        <v>6737</v>
      </c>
      <c r="C977">
        <v>1.96</v>
      </c>
      <c r="D977">
        <f t="shared" si="35"/>
        <v>-0.93243709065839364</v>
      </c>
      <c r="E977">
        <v>2.6178010471204213E-2</v>
      </c>
      <c r="F977" s="90">
        <v>969</v>
      </c>
      <c r="G977" s="170">
        <f t="shared" ca="1" si="34"/>
        <v>0.16572625653744355</v>
      </c>
    </row>
    <row r="978" spans="2:7">
      <c r="B978" t="s">
        <v>1433</v>
      </c>
      <c r="C978">
        <v>29.01</v>
      </c>
      <c r="D978">
        <f t="shared" si="35"/>
        <v>1.7393767705382439</v>
      </c>
      <c r="E978">
        <v>2.6176158471878389E-2</v>
      </c>
      <c r="F978" s="90">
        <v>970</v>
      </c>
      <c r="G978" s="170">
        <f t="shared" ca="1" si="34"/>
        <v>-0.16416421719221125</v>
      </c>
    </row>
    <row r="979" spans="2:7">
      <c r="B979" t="s">
        <v>5116</v>
      </c>
      <c r="C979">
        <v>10.59</v>
      </c>
      <c r="D979">
        <f t="shared" si="35"/>
        <v>0.22711471610660475</v>
      </c>
      <c r="E979">
        <v>2.6162790697674375E-2</v>
      </c>
      <c r="F979" s="90">
        <v>971</v>
      </c>
      <c r="G979" s="170">
        <f t="shared" ca="1" si="34"/>
        <v>6.8227899460141711E-2</v>
      </c>
    </row>
    <row r="980" spans="2:7">
      <c r="B980" t="s">
        <v>5143</v>
      </c>
      <c r="C980">
        <v>8.6300000000000008</v>
      </c>
      <c r="D980">
        <f t="shared" si="35"/>
        <v>-0.91406950114507624</v>
      </c>
      <c r="E980">
        <v>2.6159334126040504E-2</v>
      </c>
      <c r="F980" s="90">
        <v>972</v>
      </c>
      <c r="G980" s="170">
        <f t="shared" ca="1" si="34"/>
        <v>-0.16547383357621565</v>
      </c>
    </row>
    <row r="981" spans="2:7">
      <c r="B981" t="s">
        <v>1033</v>
      </c>
      <c r="C981">
        <v>100.43</v>
      </c>
      <c r="D981">
        <f t="shared" si="35"/>
        <v>84.110169491525426</v>
      </c>
      <c r="E981">
        <v>2.6157147236129583E-2</v>
      </c>
      <c r="F981" s="90">
        <v>973</v>
      </c>
      <c r="G981" s="170">
        <f t="shared" ca="1" si="34"/>
        <v>-7.0627925000706984E-2</v>
      </c>
    </row>
    <row r="982" spans="2:7">
      <c r="B982" t="s">
        <v>6506</v>
      </c>
      <c r="C982">
        <v>1.18</v>
      </c>
      <c r="D982">
        <f t="shared" si="35"/>
        <v>0</v>
      </c>
      <c r="E982">
        <v>2.6086956521739157E-2</v>
      </c>
      <c r="F982" s="90">
        <v>974</v>
      </c>
      <c r="G982" s="170">
        <f t="shared" ca="1" si="34"/>
        <v>-0.89041589022433298</v>
      </c>
    </row>
    <row r="983" spans="2:7">
      <c r="B983" t="s">
        <v>7046</v>
      </c>
      <c r="C983">
        <v>1.18</v>
      </c>
      <c r="D983">
        <f t="shared" si="35"/>
        <v>-0.5</v>
      </c>
      <c r="E983">
        <v>2.6086956521739157E-2</v>
      </c>
      <c r="F983" s="90">
        <v>975</v>
      </c>
      <c r="G983" s="170">
        <f t="shared" ca="1" si="34"/>
        <v>-7.2150958695178943E-2</v>
      </c>
    </row>
    <row r="984" spans="2:7">
      <c r="B984" t="s">
        <v>7694</v>
      </c>
      <c r="C984">
        <v>2.36</v>
      </c>
      <c r="D984">
        <f t="shared" si="35"/>
        <v>-0.88465298142717497</v>
      </c>
      <c r="E984">
        <v>2.6086956521739157E-2</v>
      </c>
      <c r="F984" s="90">
        <v>976</v>
      </c>
      <c r="G984" s="170">
        <f t="shared" ca="1" si="34"/>
        <v>-5.0744411346102566E-2</v>
      </c>
    </row>
    <row r="985" spans="2:7">
      <c r="B985" t="s">
        <v>4608</v>
      </c>
      <c r="C985">
        <v>20.46</v>
      </c>
      <c r="D985">
        <f t="shared" si="35"/>
        <v>0.48476052249637169</v>
      </c>
      <c r="E985">
        <v>2.6078234704112312E-2</v>
      </c>
      <c r="F985" s="90">
        <v>977</v>
      </c>
      <c r="G985" s="170">
        <f t="shared" ca="1" si="34"/>
        <v>-0.32340466501660986</v>
      </c>
    </row>
    <row r="986" spans="2:7">
      <c r="B986" t="s">
        <v>4784</v>
      </c>
      <c r="C986">
        <v>13.78</v>
      </c>
      <c r="D986">
        <f t="shared" si="35"/>
        <v>5.9949238578680202</v>
      </c>
      <c r="E986">
        <v>2.6061057334326111E-2</v>
      </c>
      <c r="F986" s="90">
        <v>978</v>
      </c>
      <c r="G986" s="170">
        <f t="shared" ca="1" si="34"/>
        <v>-0.66035098100947787</v>
      </c>
    </row>
    <row r="987" spans="2:7">
      <c r="B987" t="s">
        <v>5872</v>
      </c>
      <c r="C987">
        <v>1.97</v>
      </c>
      <c r="D987">
        <f t="shared" si="35"/>
        <v>-0.8571428571428571</v>
      </c>
      <c r="E987">
        <v>2.6041666666666692E-2</v>
      </c>
      <c r="F987" s="90">
        <v>979</v>
      </c>
      <c r="G987" s="170">
        <f t="shared" ca="1" si="34"/>
        <v>-0.37268002952913531</v>
      </c>
    </row>
    <row r="988" spans="2:7">
      <c r="B988" t="s">
        <v>3662</v>
      </c>
      <c r="C988">
        <v>13.79</v>
      </c>
      <c r="D988">
        <f t="shared" si="35"/>
        <v>-0.28586224754013462</v>
      </c>
      <c r="E988">
        <v>2.604166666666664E-2</v>
      </c>
      <c r="F988" s="90">
        <v>980</v>
      </c>
      <c r="G988" s="170">
        <f t="shared" ca="1" si="34"/>
        <v>0.40704332294137402</v>
      </c>
    </row>
    <row r="989" spans="2:7">
      <c r="B989" t="s">
        <v>3075</v>
      </c>
      <c r="C989">
        <v>19.309999999999999</v>
      </c>
      <c r="D989">
        <f t="shared" si="35"/>
        <v>-1.0346611484738529E-3</v>
      </c>
      <c r="E989">
        <v>2.6036131774707674E-2</v>
      </c>
      <c r="F989" s="90">
        <v>981</v>
      </c>
      <c r="G989" s="170">
        <f t="shared" ca="1" si="34"/>
        <v>0.52475079973661665</v>
      </c>
    </row>
    <row r="990" spans="2:7">
      <c r="B990" t="s">
        <v>4171</v>
      </c>
      <c r="C990">
        <v>19.329999999999998</v>
      </c>
      <c r="D990">
        <f t="shared" si="35"/>
        <v>-0.83370612525808674</v>
      </c>
      <c r="E990">
        <v>2.6008492569002041E-2</v>
      </c>
      <c r="F990" s="90">
        <v>982</v>
      </c>
      <c r="G990" s="170">
        <f t="shared" ca="1" si="34"/>
        <v>1.3358636916668037E-2</v>
      </c>
    </row>
    <row r="991" spans="2:7">
      <c r="B991" t="s">
        <v>950</v>
      </c>
      <c r="C991">
        <v>116.24</v>
      </c>
      <c r="D991">
        <f t="shared" si="35"/>
        <v>11.773626373626374</v>
      </c>
      <c r="E991">
        <v>2.5948808473080297E-2</v>
      </c>
      <c r="F991" s="90">
        <v>983</v>
      </c>
      <c r="G991" s="170">
        <f t="shared" ca="1" si="34"/>
        <v>0.10136109307286247</v>
      </c>
    </row>
    <row r="992" spans="2:7">
      <c r="B992" t="s">
        <v>5156</v>
      </c>
      <c r="C992">
        <v>9.1</v>
      </c>
      <c r="D992">
        <f t="shared" si="35"/>
        <v>-0.23336141533277166</v>
      </c>
      <c r="E992">
        <v>2.5930101465614482E-2</v>
      </c>
      <c r="F992" s="90">
        <v>984</v>
      </c>
      <c r="G992" s="170">
        <f t="shared" ca="1" si="34"/>
        <v>-0.19375928254367655</v>
      </c>
    </row>
    <row r="993" spans="2:7">
      <c r="B993" t="s">
        <v>4933</v>
      </c>
      <c r="C993">
        <v>11.87</v>
      </c>
      <c r="D993">
        <f t="shared" si="35"/>
        <v>8.9747899159663866</v>
      </c>
      <c r="E993">
        <v>2.5929127052722465E-2</v>
      </c>
      <c r="F993" s="90">
        <v>985</v>
      </c>
      <c r="G993" s="170">
        <f t="shared" ca="1" si="34"/>
        <v>-0.33899158956077219</v>
      </c>
    </row>
    <row r="994" spans="2:7">
      <c r="B994" t="s">
        <v>6190</v>
      </c>
      <c r="C994">
        <v>1.19</v>
      </c>
      <c r="D994">
        <f t="shared" si="35"/>
        <v>0</v>
      </c>
      <c r="E994">
        <v>2.5862068965517265E-2</v>
      </c>
      <c r="F994" s="90">
        <v>986</v>
      </c>
      <c r="G994" s="170">
        <f t="shared" ca="1" si="34"/>
        <v>0.1351062952672907</v>
      </c>
    </row>
    <row r="995" spans="2:7">
      <c r="B995" t="s">
        <v>6220</v>
      </c>
      <c r="C995">
        <v>1.19</v>
      </c>
      <c r="D995">
        <f t="shared" si="35"/>
        <v>0</v>
      </c>
      <c r="E995">
        <v>2.5862068965517265E-2</v>
      </c>
      <c r="F995" s="90">
        <v>987</v>
      </c>
      <c r="G995" s="170">
        <f t="shared" ca="1" si="34"/>
        <v>0.15069491263072288</v>
      </c>
    </row>
    <row r="996" spans="2:7">
      <c r="B996" t="s">
        <v>6503</v>
      </c>
      <c r="C996">
        <v>1.19</v>
      </c>
      <c r="D996">
        <f t="shared" si="35"/>
        <v>-0.87513116474291719</v>
      </c>
      <c r="E996">
        <v>2.5862068965517265E-2</v>
      </c>
      <c r="F996" s="90">
        <v>988</v>
      </c>
      <c r="G996" s="170">
        <f t="shared" ca="1" si="34"/>
        <v>0.57948811824160595</v>
      </c>
    </row>
    <row r="997" spans="2:7">
      <c r="B997" t="s">
        <v>5252</v>
      </c>
      <c r="C997">
        <v>9.5299999999999994</v>
      </c>
      <c r="D997">
        <f t="shared" si="35"/>
        <v>-0.33356643356643362</v>
      </c>
      <c r="E997">
        <v>2.5834230355220693E-2</v>
      </c>
      <c r="F997" s="90">
        <v>989</v>
      </c>
      <c r="G997" s="170">
        <f t="shared" ca="1" si="34"/>
        <v>-0.21150908263875165</v>
      </c>
    </row>
    <row r="998" spans="2:7">
      <c r="B998" t="s">
        <v>4763</v>
      </c>
      <c r="C998">
        <v>14.3</v>
      </c>
      <c r="D998">
        <f t="shared" si="35"/>
        <v>-0.75173611111111105</v>
      </c>
      <c r="E998">
        <v>2.5824964131994348E-2</v>
      </c>
      <c r="F998" s="90">
        <v>990</v>
      </c>
      <c r="G998" s="170">
        <f t="shared" ca="1" si="34"/>
        <v>-0.19222466870604396</v>
      </c>
    </row>
    <row r="999" spans="2:7">
      <c r="B999" t="s">
        <v>1318</v>
      </c>
      <c r="C999">
        <v>57.6</v>
      </c>
      <c r="D999">
        <f t="shared" si="35"/>
        <v>5.3019693654266957</v>
      </c>
      <c r="E999">
        <v>2.5823686553873605E-2</v>
      </c>
      <c r="F999" s="90">
        <v>991</v>
      </c>
      <c r="G999" s="170">
        <f t="shared" ref="G999:G1062" ca="1" si="36">_xlfn.NORM.INV(RAND(),L$11,L$12)</f>
        <v>-0.46728484419841071</v>
      </c>
    </row>
    <row r="1000" spans="2:7">
      <c r="B1000" t="s">
        <v>3306</v>
      </c>
      <c r="C1000">
        <v>9.14</v>
      </c>
      <c r="D1000">
        <f t="shared" si="35"/>
        <v>4.7484276729559749</v>
      </c>
      <c r="E1000">
        <v>2.5813692480359196E-2</v>
      </c>
      <c r="F1000" s="90">
        <v>992</v>
      </c>
      <c r="G1000" s="170">
        <f t="shared" ca="1" si="36"/>
        <v>0.15730414535920215</v>
      </c>
    </row>
    <row r="1001" spans="2:7">
      <c r="B1001" t="s">
        <v>7092</v>
      </c>
      <c r="C1001">
        <v>1.59</v>
      </c>
      <c r="D1001">
        <f t="shared" si="35"/>
        <v>-0.2010050251256281</v>
      </c>
      <c r="E1001">
        <v>2.5806451612903247E-2</v>
      </c>
      <c r="F1001" s="90">
        <v>993</v>
      </c>
      <c r="G1001" s="170">
        <f t="shared" ca="1" si="36"/>
        <v>0.17761296250270364</v>
      </c>
    </row>
    <row r="1002" spans="2:7">
      <c r="B1002" t="s">
        <v>5946</v>
      </c>
      <c r="C1002">
        <v>1.99</v>
      </c>
      <c r="D1002">
        <f t="shared" si="35"/>
        <v>-0.28673835125448027</v>
      </c>
      <c r="E1002">
        <v>2.5773195876288683E-2</v>
      </c>
      <c r="F1002" s="90">
        <v>994</v>
      </c>
      <c r="G1002" s="170">
        <f t="shared" ca="1" si="36"/>
        <v>-6.8163031916947683E-2</v>
      </c>
    </row>
    <row r="1003" spans="2:7">
      <c r="B1003" t="s">
        <v>7615</v>
      </c>
      <c r="C1003">
        <v>2.79</v>
      </c>
      <c r="D1003">
        <f t="shared" si="35"/>
        <v>-0.85728900255754481</v>
      </c>
      <c r="E1003">
        <v>2.5735294117646999E-2</v>
      </c>
      <c r="F1003" s="90">
        <v>995</v>
      </c>
      <c r="G1003" s="170">
        <f t="shared" ca="1" si="36"/>
        <v>0.76202765143904239</v>
      </c>
    </row>
    <row r="1004" spans="2:7">
      <c r="B1004" t="s">
        <v>4528</v>
      </c>
      <c r="C1004">
        <v>19.55</v>
      </c>
      <c r="D1004">
        <f t="shared" si="35"/>
        <v>11.218749999999998</v>
      </c>
      <c r="E1004">
        <v>2.5708289611752467E-2</v>
      </c>
      <c r="F1004" s="90">
        <v>996</v>
      </c>
      <c r="G1004" s="170">
        <f t="shared" ca="1" si="36"/>
        <v>-0.54315728120544016</v>
      </c>
    </row>
    <row r="1005" spans="2:7">
      <c r="B1005" t="s">
        <v>6873</v>
      </c>
      <c r="C1005">
        <v>1.6</v>
      </c>
      <c r="D1005">
        <f t="shared" si="35"/>
        <v>0.33333333333333348</v>
      </c>
      <c r="E1005">
        <v>2.5641025641025664E-2</v>
      </c>
      <c r="F1005" s="90">
        <v>997</v>
      </c>
      <c r="G1005" s="170">
        <f t="shared" ca="1" si="36"/>
        <v>-0.83262307495463217</v>
      </c>
    </row>
    <row r="1006" spans="2:7">
      <c r="B1006" t="s">
        <v>6989</v>
      </c>
      <c r="C1006">
        <v>1.2</v>
      </c>
      <c r="D1006">
        <f t="shared" si="35"/>
        <v>-0.90909090909090917</v>
      </c>
      <c r="E1006">
        <v>2.5641025641025664E-2</v>
      </c>
      <c r="F1006" s="90">
        <v>998</v>
      </c>
      <c r="G1006" s="170">
        <f t="shared" ca="1" si="36"/>
        <v>-0.37935236794584337</v>
      </c>
    </row>
    <row r="1007" spans="2:7">
      <c r="B1007" t="s">
        <v>4967</v>
      </c>
      <c r="C1007">
        <v>13.2</v>
      </c>
      <c r="D1007">
        <f t="shared" si="35"/>
        <v>3.714285714285714</v>
      </c>
      <c r="E1007">
        <v>2.5641025641025647E-2</v>
      </c>
      <c r="F1007" s="90">
        <v>999</v>
      </c>
      <c r="G1007" s="170">
        <f t="shared" ca="1" si="36"/>
        <v>0.19619573003739599</v>
      </c>
    </row>
    <row r="1008" spans="2:7">
      <c r="B1008" t="s">
        <v>7659</v>
      </c>
      <c r="C1008">
        <v>2.8</v>
      </c>
      <c r="D1008">
        <f t="shared" si="35"/>
        <v>-0.81093855503038492</v>
      </c>
      <c r="E1008">
        <v>2.5641025641025581E-2</v>
      </c>
      <c r="F1008" s="90">
        <v>1000</v>
      </c>
      <c r="G1008" s="170">
        <f t="shared" ca="1" si="36"/>
        <v>0.55976538462505776</v>
      </c>
    </row>
    <row r="1009" spans="2:7">
      <c r="B1009" t="s">
        <v>3627</v>
      </c>
      <c r="C1009">
        <v>14.81</v>
      </c>
      <c r="D1009">
        <f t="shared" si="35"/>
        <v>0.23313905079100755</v>
      </c>
      <c r="E1009">
        <v>2.5623268698061013E-2</v>
      </c>
      <c r="F1009" s="90">
        <v>1001</v>
      </c>
      <c r="G1009" s="170">
        <f t="shared" ca="1" si="36"/>
        <v>-0.25900718028522013</v>
      </c>
    </row>
    <row r="1010" spans="2:7">
      <c r="B1010" t="s">
        <v>2590</v>
      </c>
      <c r="C1010">
        <v>12.01</v>
      </c>
      <c r="D1010">
        <f t="shared" si="35"/>
        <v>-0.4000999000999001</v>
      </c>
      <c r="E1010">
        <v>2.561912894961562E-2</v>
      </c>
      <c r="F1010" s="90">
        <v>1002</v>
      </c>
      <c r="G1010" s="170">
        <f t="shared" ca="1" si="36"/>
        <v>3.7974886081948794E-2</v>
      </c>
    </row>
    <row r="1011" spans="2:7">
      <c r="B1011" t="s">
        <v>1835</v>
      </c>
      <c r="C1011">
        <v>20.02</v>
      </c>
      <c r="D1011">
        <f t="shared" si="35"/>
        <v>6.2068965517241274E-2</v>
      </c>
      <c r="E1011">
        <v>2.5614754098360656E-2</v>
      </c>
      <c r="F1011" s="90">
        <v>1003</v>
      </c>
      <c r="G1011" s="170">
        <f t="shared" ca="1" si="36"/>
        <v>4.1307665538056926E-2</v>
      </c>
    </row>
    <row r="1012" spans="2:7">
      <c r="B1012" t="s">
        <v>1923</v>
      </c>
      <c r="C1012">
        <v>18.850000000000001</v>
      </c>
      <c r="D1012">
        <f t="shared" si="35"/>
        <v>-0.6469376287694325</v>
      </c>
      <c r="E1012">
        <v>2.557127312295987E-2</v>
      </c>
      <c r="F1012" s="90">
        <v>1004</v>
      </c>
      <c r="G1012" s="170">
        <f t="shared" ca="1" si="36"/>
        <v>-0.2937682759418756</v>
      </c>
    </row>
    <row r="1013" spans="2:7">
      <c r="B1013" t="s">
        <v>1160</v>
      </c>
      <c r="C1013">
        <v>53.39</v>
      </c>
      <c r="D1013">
        <f t="shared" si="35"/>
        <v>3.75</v>
      </c>
      <c r="E1013">
        <v>2.5547445255474418E-2</v>
      </c>
      <c r="F1013" s="90">
        <v>1005</v>
      </c>
      <c r="G1013" s="170">
        <f t="shared" ca="1" si="36"/>
        <v>-0.10401780840031781</v>
      </c>
    </row>
    <row r="1014" spans="2:7">
      <c r="B1014" t="s">
        <v>3223</v>
      </c>
      <c r="C1014">
        <v>11.24</v>
      </c>
      <c r="D1014">
        <f t="shared" si="35"/>
        <v>-0.53380340107839064</v>
      </c>
      <c r="E1014">
        <v>2.5547445255474394E-2</v>
      </c>
      <c r="F1014" s="90">
        <v>1006</v>
      </c>
      <c r="G1014" s="170">
        <f t="shared" ca="1" si="36"/>
        <v>-7.0145631169387046E-2</v>
      </c>
    </row>
    <row r="1015" spans="2:7">
      <c r="B1015" t="s">
        <v>2108</v>
      </c>
      <c r="C1015">
        <v>24.11</v>
      </c>
      <c r="D1015">
        <f t="shared" si="35"/>
        <v>10.995024875621892</v>
      </c>
      <c r="E1015">
        <v>2.552105487026788E-2</v>
      </c>
      <c r="F1015" s="90">
        <v>1007</v>
      </c>
      <c r="G1015" s="170">
        <f t="shared" ca="1" si="36"/>
        <v>0.3468419743574126</v>
      </c>
    </row>
    <row r="1016" spans="2:7">
      <c r="B1016" t="s">
        <v>6424</v>
      </c>
      <c r="C1016">
        <v>2.0099999999999998</v>
      </c>
      <c r="D1016">
        <f t="shared" si="35"/>
        <v>0.2484472049689439</v>
      </c>
      <c r="E1016">
        <v>2.5510204081632563E-2</v>
      </c>
      <c r="F1016" s="90">
        <v>1008</v>
      </c>
      <c r="G1016" s="170">
        <f t="shared" ca="1" si="36"/>
        <v>6.3092171604325606E-2</v>
      </c>
    </row>
    <row r="1017" spans="2:7">
      <c r="B1017" t="s">
        <v>7259</v>
      </c>
      <c r="C1017">
        <v>1.61</v>
      </c>
      <c r="D1017">
        <f t="shared" si="35"/>
        <v>-0.89194630872483227</v>
      </c>
      <c r="E1017">
        <v>2.5477707006369449E-2</v>
      </c>
      <c r="F1017" s="90">
        <v>1009</v>
      </c>
      <c r="G1017" s="170">
        <f t="shared" ca="1" si="36"/>
        <v>0.37268725703369293</v>
      </c>
    </row>
    <row r="1018" spans="2:7">
      <c r="B1018" t="s">
        <v>1524</v>
      </c>
      <c r="C1018">
        <v>14.9</v>
      </c>
      <c r="D1018">
        <f t="shared" si="35"/>
        <v>0.11945905334335084</v>
      </c>
      <c r="E1018">
        <v>2.5464556090846593E-2</v>
      </c>
      <c r="F1018" s="90">
        <v>1010</v>
      </c>
      <c r="G1018" s="170">
        <f t="shared" ca="1" si="36"/>
        <v>-1.7602259325344947E-3</v>
      </c>
    </row>
    <row r="1019" spans="2:7">
      <c r="B1019" t="s">
        <v>3554</v>
      </c>
      <c r="C1019">
        <v>13.31</v>
      </c>
      <c r="D1019">
        <f t="shared" si="35"/>
        <v>-5.7365439093484329E-2</v>
      </c>
      <c r="E1019">
        <v>2.5423728813559327E-2</v>
      </c>
      <c r="F1019" s="90">
        <v>1011</v>
      </c>
      <c r="G1019" s="170">
        <f t="shared" ca="1" si="36"/>
        <v>0.12272695119036948</v>
      </c>
    </row>
    <row r="1020" spans="2:7">
      <c r="B1020" t="s">
        <v>4065</v>
      </c>
      <c r="C1020">
        <v>14.12</v>
      </c>
      <c r="D1020">
        <f t="shared" si="35"/>
        <v>0.12779552715654949</v>
      </c>
      <c r="E1020">
        <v>2.5417574437182254E-2</v>
      </c>
      <c r="F1020" s="90">
        <v>1012</v>
      </c>
      <c r="G1020" s="170">
        <f t="shared" ca="1" si="36"/>
        <v>0.16552209546603455</v>
      </c>
    </row>
    <row r="1021" spans="2:7">
      <c r="B1021" t="s">
        <v>4823</v>
      </c>
      <c r="C1021">
        <v>12.52</v>
      </c>
      <c r="D1021">
        <f t="shared" si="35"/>
        <v>5.1980198019801982</v>
      </c>
      <c r="E1021">
        <v>2.5389025389025283E-2</v>
      </c>
      <c r="F1021" s="90">
        <v>1013</v>
      </c>
      <c r="G1021" s="170">
        <f t="shared" ca="1" si="36"/>
        <v>0.11867070682300357</v>
      </c>
    </row>
    <row r="1022" spans="2:7">
      <c r="B1022" t="s">
        <v>5936</v>
      </c>
      <c r="C1022">
        <v>2.02</v>
      </c>
      <c r="D1022">
        <f t="shared" si="35"/>
        <v>-0.88377445339470662</v>
      </c>
      <c r="E1022">
        <v>2.5380710659898501E-2</v>
      </c>
      <c r="F1022" s="90">
        <v>1014</v>
      </c>
      <c r="G1022" s="170">
        <f t="shared" ca="1" si="36"/>
        <v>-0.34402260200946388</v>
      </c>
    </row>
    <row r="1023" spans="2:7">
      <c r="B1023" t="s">
        <v>1732</v>
      </c>
      <c r="C1023">
        <v>17.38</v>
      </c>
      <c r="D1023">
        <f t="shared" si="35"/>
        <v>0.48040885860306631</v>
      </c>
      <c r="E1023">
        <v>2.5368731563421815E-2</v>
      </c>
      <c r="F1023" s="90">
        <v>1015</v>
      </c>
      <c r="G1023" s="170">
        <f t="shared" ca="1" si="36"/>
        <v>0.59170723309201634</v>
      </c>
    </row>
    <row r="1024" spans="2:7">
      <c r="B1024" t="s">
        <v>5041</v>
      </c>
      <c r="C1024">
        <v>11.74</v>
      </c>
      <c r="D1024">
        <f t="shared" si="35"/>
        <v>-6.6030230708035015E-2</v>
      </c>
      <c r="E1024">
        <v>2.532751091703065E-2</v>
      </c>
      <c r="F1024" s="90">
        <v>1016</v>
      </c>
      <c r="G1024" s="170">
        <f t="shared" ca="1" si="36"/>
        <v>-0.2645338090340939</v>
      </c>
    </row>
    <row r="1025" spans="2:7">
      <c r="B1025" t="s">
        <v>3451</v>
      </c>
      <c r="C1025">
        <v>12.57</v>
      </c>
      <c r="D1025">
        <f t="shared" si="35"/>
        <v>3.4260563380281694</v>
      </c>
      <c r="E1025">
        <v>2.5285481239804283E-2</v>
      </c>
      <c r="F1025" s="90">
        <v>1017</v>
      </c>
      <c r="G1025" s="170">
        <f t="shared" ca="1" si="36"/>
        <v>0.38325190246898178</v>
      </c>
    </row>
    <row r="1026" spans="2:7">
      <c r="B1026" t="s">
        <v>5782</v>
      </c>
      <c r="C1026">
        <v>2.84</v>
      </c>
      <c r="D1026">
        <f t="shared" si="35"/>
        <v>-0.94168377823408622</v>
      </c>
      <c r="E1026">
        <v>2.5270758122743625E-2</v>
      </c>
      <c r="F1026" s="90">
        <v>1018</v>
      </c>
      <c r="G1026" s="170">
        <f t="shared" ca="1" si="36"/>
        <v>0.52377722253043357</v>
      </c>
    </row>
    <row r="1027" spans="2:7">
      <c r="B1027" t="s">
        <v>1368</v>
      </c>
      <c r="C1027">
        <v>48.7</v>
      </c>
      <c r="D1027">
        <f t="shared" si="35"/>
        <v>2.2423435419440749</v>
      </c>
      <c r="E1027">
        <v>2.5263157894736901E-2</v>
      </c>
      <c r="F1027" s="90">
        <v>1019</v>
      </c>
      <c r="G1027" s="170">
        <f t="shared" ca="1" si="36"/>
        <v>0.42405436064882018</v>
      </c>
    </row>
    <row r="1028" spans="2:7">
      <c r="B1028" t="s">
        <v>4778</v>
      </c>
      <c r="C1028">
        <v>15.02</v>
      </c>
      <c r="D1028">
        <f t="shared" si="35"/>
        <v>-0.84065351156375989</v>
      </c>
      <c r="E1028">
        <v>2.5255972696245681E-2</v>
      </c>
      <c r="F1028" s="90">
        <v>1020</v>
      </c>
      <c r="G1028" s="170">
        <f t="shared" ca="1" si="36"/>
        <v>-0.12955272265148232</v>
      </c>
    </row>
    <row r="1029" spans="2:7">
      <c r="B1029" t="s">
        <v>1025</v>
      </c>
      <c r="C1029">
        <v>94.26</v>
      </c>
      <c r="D1029">
        <f t="shared" si="35"/>
        <v>76.262295081967224</v>
      </c>
      <c r="E1029">
        <v>2.5233848161844763E-2</v>
      </c>
      <c r="F1029" s="90">
        <v>1021</v>
      </c>
      <c r="G1029" s="170">
        <f t="shared" ca="1" si="36"/>
        <v>-2.9853904612348135E-2</v>
      </c>
    </row>
    <row r="1030" spans="2:7">
      <c r="B1030" t="s">
        <v>6218</v>
      </c>
      <c r="C1030">
        <v>1.22</v>
      </c>
      <c r="D1030">
        <f t="shared" si="35"/>
        <v>-0.9899671052631579</v>
      </c>
      <c r="E1030">
        <v>2.521008403361347E-2</v>
      </c>
      <c r="F1030" s="90">
        <v>1022</v>
      </c>
      <c r="G1030" s="170">
        <f t="shared" ca="1" si="36"/>
        <v>-0.23424078067547732</v>
      </c>
    </row>
    <row r="1031" spans="2:7">
      <c r="B1031" t="s">
        <v>748</v>
      </c>
      <c r="C1031">
        <v>121.6</v>
      </c>
      <c r="D1031">
        <f t="shared" si="35"/>
        <v>1.165627782724844</v>
      </c>
      <c r="E1031">
        <v>2.5208667060112933E-2</v>
      </c>
      <c r="F1031" s="90">
        <v>1023</v>
      </c>
      <c r="G1031" s="170">
        <f t="shared" ca="1" si="36"/>
        <v>0.62025234871218327</v>
      </c>
    </row>
    <row r="1032" spans="2:7">
      <c r="B1032" t="s">
        <v>1319</v>
      </c>
      <c r="C1032">
        <v>56.15</v>
      </c>
      <c r="D1032">
        <f t="shared" si="35"/>
        <v>1.8159478435305914</v>
      </c>
      <c r="E1032">
        <v>2.5196275333211528E-2</v>
      </c>
      <c r="F1032" s="90">
        <v>1024</v>
      </c>
      <c r="G1032" s="170">
        <f t="shared" ca="1" si="36"/>
        <v>-0.30768589978144562</v>
      </c>
    </row>
    <row r="1033" spans="2:7">
      <c r="B1033" t="s">
        <v>4159</v>
      </c>
      <c r="C1033">
        <v>19.940000000000001</v>
      </c>
      <c r="D1033">
        <f t="shared" ref="D1033:D1096" si="37">(C1033-C1034)/C1034</f>
        <v>1.1280683030949843</v>
      </c>
      <c r="E1033">
        <v>2.5192802056555372E-2</v>
      </c>
      <c r="F1033" s="90">
        <v>1025</v>
      </c>
      <c r="G1033" s="170">
        <f t="shared" ca="1" si="36"/>
        <v>0.20920571935275811</v>
      </c>
    </row>
    <row r="1034" spans="2:7">
      <c r="B1034" t="s">
        <v>3266</v>
      </c>
      <c r="C1034">
        <v>9.3699999999999992</v>
      </c>
      <c r="D1034">
        <f t="shared" si="37"/>
        <v>0.91615541922290389</v>
      </c>
      <c r="E1034">
        <v>2.5164113785557836E-2</v>
      </c>
      <c r="F1034" s="90">
        <v>1026</v>
      </c>
      <c r="G1034" s="170">
        <f t="shared" ca="1" si="36"/>
        <v>-0.1308217352702094</v>
      </c>
    </row>
    <row r="1035" spans="2:7">
      <c r="B1035" t="s">
        <v>5566</v>
      </c>
      <c r="C1035">
        <v>4.8899999999999997</v>
      </c>
      <c r="D1035">
        <f t="shared" si="37"/>
        <v>1.3970588235294115</v>
      </c>
      <c r="E1035">
        <v>2.5157232704402541E-2</v>
      </c>
      <c r="F1035" s="90">
        <v>1027</v>
      </c>
      <c r="G1035" s="170">
        <f t="shared" ca="1" si="36"/>
        <v>-0.76998081680462438</v>
      </c>
    </row>
    <row r="1036" spans="2:7">
      <c r="B1036" t="s">
        <v>6060</v>
      </c>
      <c r="C1036">
        <v>2.04</v>
      </c>
      <c r="D1036">
        <f t="shared" si="37"/>
        <v>0</v>
      </c>
      <c r="E1036">
        <v>2.512562814070354E-2</v>
      </c>
      <c r="F1036" s="90">
        <v>1028</v>
      </c>
      <c r="G1036" s="170">
        <f t="shared" ca="1" si="36"/>
        <v>-0.28407698021784306</v>
      </c>
    </row>
    <row r="1037" spans="2:7">
      <c r="B1037" t="s">
        <v>6804</v>
      </c>
      <c r="C1037">
        <v>2.04</v>
      </c>
      <c r="D1037">
        <f t="shared" si="37"/>
        <v>0</v>
      </c>
      <c r="E1037">
        <v>2.512562814070354E-2</v>
      </c>
      <c r="F1037" s="90">
        <v>1029</v>
      </c>
      <c r="G1037" s="170">
        <f t="shared" ca="1" si="36"/>
        <v>-8.493486311726392E-2</v>
      </c>
    </row>
    <row r="1038" spans="2:7">
      <c r="B1038" t="s">
        <v>7428</v>
      </c>
      <c r="C1038">
        <v>2.04</v>
      </c>
      <c r="D1038">
        <f t="shared" si="37"/>
        <v>-0.90004899559039686</v>
      </c>
      <c r="E1038">
        <v>2.512562814070354E-2</v>
      </c>
      <c r="F1038" s="90">
        <v>1030</v>
      </c>
      <c r="G1038" s="170">
        <f t="shared" ca="1" si="36"/>
        <v>0.17138459165065087</v>
      </c>
    </row>
    <row r="1039" spans="2:7">
      <c r="B1039" t="s">
        <v>1905</v>
      </c>
      <c r="C1039">
        <v>20.41</v>
      </c>
      <c r="D1039">
        <f t="shared" si="37"/>
        <v>1.9480519480519508E-2</v>
      </c>
      <c r="E1039">
        <v>2.5113008538422903E-2</v>
      </c>
      <c r="F1039" s="90">
        <v>1031</v>
      </c>
      <c r="G1039" s="170">
        <f t="shared" ca="1" si="36"/>
        <v>0.1900315951104895</v>
      </c>
    </row>
    <row r="1040" spans="2:7">
      <c r="B1040" t="s">
        <v>3988</v>
      </c>
      <c r="C1040">
        <v>20.02</v>
      </c>
      <c r="D1040">
        <f t="shared" si="37"/>
        <v>0.11345939933259172</v>
      </c>
      <c r="E1040">
        <v>2.5089605734766943E-2</v>
      </c>
      <c r="F1040" s="90">
        <v>1032</v>
      </c>
      <c r="G1040" s="170">
        <f t="shared" ca="1" si="36"/>
        <v>0.62108955187956205</v>
      </c>
    </row>
    <row r="1041" spans="2:7">
      <c r="B1041" t="s">
        <v>3021</v>
      </c>
      <c r="C1041">
        <v>17.98</v>
      </c>
      <c r="D1041">
        <f t="shared" si="37"/>
        <v>-0.10324189526184539</v>
      </c>
      <c r="E1041">
        <v>2.5085518814139184E-2</v>
      </c>
      <c r="F1041" s="90">
        <v>1033</v>
      </c>
      <c r="G1041" s="170">
        <f t="shared" ca="1" si="36"/>
        <v>-0.40227003491837754</v>
      </c>
    </row>
    <row r="1042" spans="2:7">
      <c r="B1042" t="s">
        <v>3934</v>
      </c>
      <c r="C1042">
        <v>20.05</v>
      </c>
      <c r="D1042">
        <f t="shared" si="37"/>
        <v>-3.9290848107331106E-2</v>
      </c>
      <c r="E1042">
        <v>2.5051124744376381E-2</v>
      </c>
      <c r="F1042" s="90">
        <v>1034</v>
      </c>
      <c r="G1042" s="170">
        <f t="shared" ca="1" si="36"/>
        <v>8.8958157107432975E-2</v>
      </c>
    </row>
    <row r="1043" spans="2:7">
      <c r="B1043" t="s">
        <v>2063</v>
      </c>
      <c r="C1043">
        <v>20.87</v>
      </c>
      <c r="D1043">
        <f t="shared" si="37"/>
        <v>0.4563852058618284</v>
      </c>
      <c r="E1043">
        <v>2.5049115913556071E-2</v>
      </c>
      <c r="F1043" s="90">
        <v>1035</v>
      </c>
      <c r="G1043" s="170">
        <f t="shared" ca="1" si="36"/>
        <v>-0.29152781417046791</v>
      </c>
    </row>
    <row r="1044" spans="2:7">
      <c r="B1044" t="s">
        <v>1760</v>
      </c>
      <c r="C1044">
        <v>14.33</v>
      </c>
      <c r="D1044">
        <f t="shared" si="37"/>
        <v>-0.52073578595317727</v>
      </c>
      <c r="E1044">
        <v>2.5035765379112992E-2</v>
      </c>
      <c r="F1044" s="90">
        <v>1036</v>
      </c>
      <c r="G1044" s="170">
        <f t="shared" ca="1" si="36"/>
        <v>0.19992902830553116</v>
      </c>
    </row>
    <row r="1045" spans="2:7">
      <c r="B1045" t="s">
        <v>1411</v>
      </c>
      <c r="C1045">
        <v>29.9</v>
      </c>
      <c r="D1045">
        <f t="shared" si="37"/>
        <v>1.6045296167247385</v>
      </c>
      <c r="E1045">
        <v>2.502571134727449E-2</v>
      </c>
      <c r="F1045" s="90">
        <v>1037</v>
      </c>
      <c r="G1045" s="170">
        <f t="shared" ca="1" si="36"/>
        <v>0.10400208083720835</v>
      </c>
    </row>
    <row r="1046" spans="2:7">
      <c r="B1046" t="s">
        <v>3384</v>
      </c>
      <c r="C1046">
        <v>11.48</v>
      </c>
      <c r="D1046">
        <f t="shared" si="37"/>
        <v>4.6000000000000005</v>
      </c>
      <c r="E1046">
        <v>2.5000000000000102E-2</v>
      </c>
      <c r="F1046" s="90">
        <v>1038</v>
      </c>
      <c r="G1046" s="170">
        <f t="shared" ca="1" si="36"/>
        <v>-7.5930550823604642E-2</v>
      </c>
    </row>
    <row r="1047" spans="2:7">
      <c r="B1047" t="s">
        <v>6057</v>
      </c>
      <c r="C1047">
        <v>2.0499999999999998</v>
      </c>
      <c r="D1047">
        <f t="shared" si="37"/>
        <v>-0.95874421412759114</v>
      </c>
      <c r="E1047">
        <v>2.4999999999999911E-2</v>
      </c>
      <c r="F1047" s="90">
        <v>1039</v>
      </c>
      <c r="G1047" s="170">
        <f t="shared" ca="1" si="36"/>
        <v>4.0186592698904199E-2</v>
      </c>
    </row>
    <row r="1048" spans="2:7">
      <c r="B1048" t="s">
        <v>1208</v>
      </c>
      <c r="C1048">
        <v>49.69</v>
      </c>
      <c r="D1048">
        <f t="shared" si="37"/>
        <v>2.1017478152309614</v>
      </c>
      <c r="E1048">
        <v>2.4958745874587476E-2</v>
      </c>
      <c r="F1048" s="90">
        <v>1040</v>
      </c>
      <c r="G1048" s="170">
        <f t="shared" ca="1" si="36"/>
        <v>-0.25905944844558298</v>
      </c>
    </row>
    <row r="1049" spans="2:7">
      <c r="B1049" t="s">
        <v>2993</v>
      </c>
      <c r="C1049">
        <v>16.02</v>
      </c>
      <c r="D1049">
        <f t="shared" si="37"/>
        <v>-0.1725206611570248</v>
      </c>
      <c r="E1049">
        <v>2.4952015355086295E-2</v>
      </c>
      <c r="F1049" s="90">
        <v>1041</v>
      </c>
      <c r="G1049" s="170">
        <f t="shared" ca="1" si="36"/>
        <v>-0.13033088781377414</v>
      </c>
    </row>
    <row r="1050" spans="2:7">
      <c r="B1050" t="s">
        <v>3848</v>
      </c>
      <c r="C1050">
        <v>19.36</v>
      </c>
      <c r="D1050">
        <f t="shared" si="37"/>
        <v>8.3980582524271838</v>
      </c>
      <c r="E1050">
        <v>2.4880889359449383E-2</v>
      </c>
      <c r="F1050" s="90">
        <v>1042</v>
      </c>
      <c r="G1050" s="170">
        <f t="shared" ca="1" si="36"/>
        <v>0.90098204373190538</v>
      </c>
    </row>
    <row r="1051" spans="2:7">
      <c r="B1051" t="s">
        <v>7532</v>
      </c>
      <c r="C1051">
        <v>2.06</v>
      </c>
      <c r="D1051">
        <f t="shared" si="37"/>
        <v>-0.77287761852260195</v>
      </c>
      <c r="E1051">
        <v>2.48756218905474E-2</v>
      </c>
      <c r="F1051" s="90">
        <v>1043</v>
      </c>
      <c r="G1051" s="170">
        <f t="shared" ca="1" si="36"/>
        <v>-1.0446046570834557</v>
      </c>
    </row>
    <row r="1052" spans="2:7">
      <c r="B1052" t="s">
        <v>5265</v>
      </c>
      <c r="C1052">
        <v>9.07</v>
      </c>
      <c r="D1052">
        <f t="shared" si="37"/>
        <v>-0.2667744543249797</v>
      </c>
      <c r="E1052">
        <v>2.4858757062146967E-2</v>
      </c>
      <c r="F1052" s="90">
        <v>1044</v>
      </c>
      <c r="G1052" s="170">
        <f t="shared" ca="1" si="36"/>
        <v>-0.89990261347628531</v>
      </c>
    </row>
    <row r="1053" spans="2:7">
      <c r="B1053" t="s">
        <v>3503</v>
      </c>
      <c r="C1053">
        <v>12.37</v>
      </c>
      <c r="D1053">
        <f t="shared" si="37"/>
        <v>-6.2878787878787881E-2</v>
      </c>
      <c r="E1053">
        <v>2.4855012427506123E-2</v>
      </c>
      <c r="F1053" s="90">
        <v>1045</v>
      </c>
      <c r="G1053" s="170">
        <f t="shared" ca="1" si="36"/>
        <v>3.6346104290773118E-2</v>
      </c>
    </row>
    <row r="1054" spans="2:7">
      <c r="B1054" t="s">
        <v>3167</v>
      </c>
      <c r="C1054">
        <v>13.2</v>
      </c>
      <c r="D1054">
        <f t="shared" si="37"/>
        <v>7</v>
      </c>
      <c r="E1054">
        <v>2.4844720496894294E-2</v>
      </c>
      <c r="F1054" s="90">
        <v>1046</v>
      </c>
      <c r="G1054" s="170">
        <f t="shared" ca="1" si="36"/>
        <v>-0.11413498284630191</v>
      </c>
    </row>
    <row r="1055" spans="2:7">
      <c r="B1055" t="s">
        <v>6470</v>
      </c>
      <c r="C1055">
        <v>1.65</v>
      </c>
      <c r="D1055">
        <f t="shared" si="37"/>
        <v>0</v>
      </c>
      <c r="E1055">
        <v>2.4844720496894294E-2</v>
      </c>
      <c r="F1055" s="90">
        <v>1047</v>
      </c>
      <c r="G1055" s="170">
        <f t="shared" ca="1" si="36"/>
        <v>-0.67943041515217506</v>
      </c>
    </row>
    <row r="1056" spans="2:7">
      <c r="B1056" t="s">
        <v>7257</v>
      </c>
      <c r="C1056">
        <v>1.65</v>
      </c>
      <c r="D1056">
        <f t="shared" si="37"/>
        <v>-0.98746200607902734</v>
      </c>
      <c r="E1056">
        <v>2.4844720496894294E-2</v>
      </c>
      <c r="F1056" s="90">
        <v>1048</v>
      </c>
      <c r="G1056" s="170">
        <f t="shared" ca="1" si="36"/>
        <v>0.9498712132204129</v>
      </c>
    </row>
    <row r="1057" spans="2:7">
      <c r="B1057" t="s">
        <v>703</v>
      </c>
      <c r="C1057">
        <v>131.6</v>
      </c>
      <c r="D1057">
        <f t="shared" si="37"/>
        <v>7.6182056319580882</v>
      </c>
      <c r="E1057">
        <v>2.4842302001401743E-2</v>
      </c>
      <c r="F1057" s="90">
        <v>1049</v>
      </c>
      <c r="G1057" s="170">
        <f t="shared" ca="1" si="36"/>
        <v>0.32610504875225049</v>
      </c>
    </row>
    <row r="1058" spans="2:7">
      <c r="B1058" t="s">
        <v>1523</v>
      </c>
      <c r="C1058">
        <v>15.27</v>
      </c>
      <c r="D1058">
        <f t="shared" si="37"/>
        <v>8.6832740213523052E-2</v>
      </c>
      <c r="E1058">
        <v>2.4832214765100617E-2</v>
      </c>
      <c r="F1058" s="90">
        <v>1050</v>
      </c>
      <c r="G1058" s="170">
        <f t="shared" ca="1" si="36"/>
        <v>-0.19103165670834807</v>
      </c>
    </row>
    <row r="1059" spans="2:7">
      <c r="B1059" t="s">
        <v>3728</v>
      </c>
      <c r="C1059">
        <v>14.05</v>
      </c>
      <c r="D1059">
        <f t="shared" si="37"/>
        <v>10.330645161290324</v>
      </c>
      <c r="E1059">
        <v>2.4799416484318004E-2</v>
      </c>
      <c r="F1059" s="90">
        <v>1051</v>
      </c>
      <c r="G1059" s="170">
        <f t="shared" ca="1" si="36"/>
        <v>0.15462225424312032</v>
      </c>
    </row>
    <row r="1060" spans="2:7">
      <c r="B1060" t="s">
        <v>6983</v>
      </c>
      <c r="C1060">
        <v>1.24</v>
      </c>
      <c r="D1060">
        <f t="shared" si="37"/>
        <v>-0.8571428571428571</v>
      </c>
      <c r="E1060">
        <v>2.4793388429752088E-2</v>
      </c>
      <c r="F1060" s="90">
        <v>1052</v>
      </c>
      <c r="G1060" s="170">
        <f t="shared" ca="1" si="36"/>
        <v>1.0997095527492871</v>
      </c>
    </row>
    <row r="1061" spans="2:7">
      <c r="B1061" t="s">
        <v>5275</v>
      </c>
      <c r="C1061">
        <v>8.68</v>
      </c>
      <c r="D1061">
        <f t="shared" si="37"/>
        <v>-0.34391534391534395</v>
      </c>
      <c r="E1061">
        <v>2.4793388429751956E-2</v>
      </c>
      <c r="F1061" s="90">
        <v>1053</v>
      </c>
      <c r="G1061" s="170">
        <f t="shared" ca="1" si="36"/>
        <v>-4.1996509354618725E-2</v>
      </c>
    </row>
    <row r="1062" spans="2:7">
      <c r="B1062" t="s">
        <v>3585</v>
      </c>
      <c r="C1062">
        <v>13.23</v>
      </c>
      <c r="D1062">
        <f t="shared" si="37"/>
        <v>5.3913043478260878</v>
      </c>
      <c r="E1062">
        <v>2.4786986831913268E-2</v>
      </c>
      <c r="F1062" s="90">
        <v>1054</v>
      </c>
      <c r="G1062" s="170">
        <f t="shared" ca="1" si="36"/>
        <v>-0.26532728579346987</v>
      </c>
    </row>
    <row r="1063" spans="2:7">
      <c r="B1063" t="s">
        <v>5823</v>
      </c>
      <c r="C1063">
        <v>2.0699999999999998</v>
      </c>
      <c r="D1063">
        <f t="shared" si="37"/>
        <v>0</v>
      </c>
      <c r="E1063">
        <v>2.4752475247524663E-2</v>
      </c>
      <c r="F1063" s="90">
        <v>1055</v>
      </c>
      <c r="G1063" s="170">
        <f t="shared" ref="G1063:G1126" ca="1" si="38">_xlfn.NORM.INV(RAND(),L$11,L$12)</f>
        <v>-0.35519110264047515</v>
      </c>
    </row>
    <row r="1064" spans="2:7">
      <c r="B1064" t="s">
        <v>7417</v>
      </c>
      <c r="C1064">
        <v>2.0699999999999998</v>
      </c>
      <c r="D1064">
        <f t="shared" si="37"/>
        <v>-0.82793017456359097</v>
      </c>
      <c r="E1064">
        <v>2.4752475247524663E-2</v>
      </c>
      <c r="F1064" s="90">
        <v>1056</v>
      </c>
      <c r="G1064" s="170">
        <f t="shared" ca="1" si="38"/>
        <v>-0.65648493981316702</v>
      </c>
    </row>
    <row r="1065" spans="2:7">
      <c r="B1065" t="s">
        <v>5040</v>
      </c>
      <c r="C1065">
        <v>12.03</v>
      </c>
      <c r="D1065">
        <f t="shared" si="37"/>
        <v>-0.88216279753158977</v>
      </c>
      <c r="E1065">
        <v>2.470187393526398E-2</v>
      </c>
      <c r="F1065" s="90">
        <v>1057</v>
      </c>
      <c r="G1065" s="170">
        <f t="shared" ca="1" si="38"/>
        <v>-0.69627686739263339</v>
      </c>
    </row>
    <row r="1066" spans="2:7">
      <c r="B1066" t="s">
        <v>896</v>
      </c>
      <c r="C1066">
        <v>102.09</v>
      </c>
      <c r="D1066">
        <f t="shared" si="37"/>
        <v>6.9262422360248452</v>
      </c>
      <c r="E1066">
        <v>2.469135802469144E-2</v>
      </c>
      <c r="F1066" s="90">
        <v>1058</v>
      </c>
      <c r="G1066" s="170">
        <f t="shared" ca="1" si="38"/>
        <v>0.14691765213074676</v>
      </c>
    </row>
    <row r="1067" spans="2:7">
      <c r="B1067" t="s">
        <v>3168</v>
      </c>
      <c r="C1067">
        <v>12.88</v>
      </c>
      <c r="D1067">
        <f t="shared" si="37"/>
        <v>0.54993983152827919</v>
      </c>
      <c r="E1067">
        <v>2.4661893396976969E-2</v>
      </c>
      <c r="F1067" s="90">
        <v>1059</v>
      </c>
      <c r="G1067" s="170">
        <f t="shared" ca="1" si="38"/>
        <v>5.8766728443645486E-2</v>
      </c>
    </row>
    <row r="1068" spans="2:7">
      <c r="B1068" t="s">
        <v>5391</v>
      </c>
      <c r="C1068">
        <v>8.31</v>
      </c>
      <c r="D1068">
        <f t="shared" si="37"/>
        <v>-0.50060096153846156</v>
      </c>
      <c r="E1068">
        <v>2.4660912453760921E-2</v>
      </c>
      <c r="F1068" s="90">
        <v>1060</v>
      </c>
      <c r="G1068" s="170">
        <f t="shared" ca="1" si="38"/>
        <v>-0.60104918932971796</v>
      </c>
    </row>
    <row r="1069" spans="2:7">
      <c r="B1069" t="s">
        <v>4226</v>
      </c>
      <c r="C1069">
        <v>16.64</v>
      </c>
      <c r="D1069">
        <f t="shared" si="37"/>
        <v>7</v>
      </c>
      <c r="E1069">
        <v>2.4630541871921315E-2</v>
      </c>
      <c r="F1069" s="90">
        <v>1061</v>
      </c>
      <c r="G1069" s="170">
        <f t="shared" ca="1" si="38"/>
        <v>-0.17213950031864747</v>
      </c>
    </row>
    <row r="1070" spans="2:7">
      <c r="B1070" t="s">
        <v>6409</v>
      </c>
      <c r="C1070">
        <v>2.08</v>
      </c>
      <c r="D1070">
        <f t="shared" si="37"/>
        <v>0.66400000000000003</v>
      </c>
      <c r="E1070">
        <v>2.4630541871921315E-2</v>
      </c>
      <c r="F1070" s="90">
        <v>1062</v>
      </c>
      <c r="G1070" s="170">
        <f t="shared" ca="1" si="38"/>
        <v>0.66539643111474345</v>
      </c>
    </row>
    <row r="1071" spans="2:7">
      <c r="B1071" t="s">
        <v>6210</v>
      </c>
      <c r="C1071">
        <v>1.25</v>
      </c>
      <c r="D1071">
        <f t="shared" si="37"/>
        <v>0</v>
      </c>
      <c r="E1071">
        <v>2.4590163934426253E-2</v>
      </c>
      <c r="F1071" s="90">
        <v>1063</v>
      </c>
      <c r="G1071" s="170">
        <f t="shared" ca="1" si="38"/>
        <v>0.49031453725464663</v>
      </c>
    </row>
    <row r="1072" spans="2:7">
      <c r="B1072" t="s">
        <v>6217</v>
      </c>
      <c r="C1072">
        <v>1.25</v>
      </c>
      <c r="D1072">
        <f t="shared" si="37"/>
        <v>-0.90325077399380804</v>
      </c>
      <c r="E1072">
        <v>2.4590163934426253E-2</v>
      </c>
      <c r="F1072" s="90">
        <v>1064</v>
      </c>
      <c r="G1072" s="170">
        <f t="shared" ca="1" si="38"/>
        <v>0.54942397602767556</v>
      </c>
    </row>
    <row r="1073" spans="2:7">
      <c r="B1073" t="s">
        <v>3577</v>
      </c>
      <c r="C1073">
        <v>12.92</v>
      </c>
      <c r="D1073">
        <f t="shared" si="37"/>
        <v>-0.24488603156049091</v>
      </c>
      <c r="E1073">
        <v>2.4583663758921532E-2</v>
      </c>
      <c r="F1073" s="90">
        <v>1065</v>
      </c>
      <c r="G1073" s="170">
        <f t="shared" ca="1" si="38"/>
        <v>-0.25585607860260651</v>
      </c>
    </row>
    <row r="1074" spans="2:7">
      <c r="B1074" t="s">
        <v>2425</v>
      </c>
      <c r="C1074">
        <v>17.11</v>
      </c>
      <c r="D1074">
        <f t="shared" si="37"/>
        <v>9.2455089820359291</v>
      </c>
      <c r="E1074">
        <v>2.4550898203592825E-2</v>
      </c>
      <c r="F1074" s="90">
        <v>1066</v>
      </c>
      <c r="G1074" s="170">
        <f t="shared" ca="1" si="38"/>
        <v>0.53233181788787309</v>
      </c>
    </row>
    <row r="1075" spans="2:7">
      <c r="B1075" t="s">
        <v>6031</v>
      </c>
      <c r="C1075">
        <v>1.67</v>
      </c>
      <c r="D1075">
        <f t="shared" si="37"/>
        <v>0</v>
      </c>
      <c r="E1075">
        <v>2.4539877300613522E-2</v>
      </c>
      <c r="F1075" s="90">
        <v>1067</v>
      </c>
      <c r="G1075" s="170">
        <f t="shared" ca="1" si="38"/>
        <v>0.70944917167870214</v>
      </c>
    </row>
    <row r="1076" spans="2:7">
      <c r="B1076" t="s">
        <v>6459</v>
      </c>
      <c r="C1076">
        <v>1.67</v>
      </c>
      <c r="D1076">
        <f t="shared" si="37"/>
        <v>-0.8571428571428571</v>
      </c>
      <c r="E1076">
        <v>2.4539877300613522E-2</v>
      </c>
      <c r="F1076" s="90">
        <v>1068</v>
      </c>
      <c r="G1076" s="170">
        <f t="shared" ca="1" si="38"/>
        <v>-0.74404692525245897</v>
      </c>
    </row>
    <row r="1077" spans="2:7">
      <c r="B1077" t="s">
        <v>3382</v>
      </c>
      <c r="C1077">
        <v>11.69</v>
      </c>
      <c r="D1077">
        <f t="shared" si="37"/>
        <v>2.1090425531914896</v>
      </c>
      <c r="E1077">
        <v>2.4539877300613442E-2</v>
      </c>
      <c r="F1077" s="90">
        <v>1069</v>
      </c>
      <c r="G1077" s="170">
        <f t="shared" ca="1" si="38"/>
        <v>0.72948345472473863</v>
      </c>
    </row>
    <row r="1078" spans="2:7">
      <c r="B1078" t="s">
        <v>5761</v>
      </c>
      <c r="C1078">
        <v>3.76</v>
      </c>
      <c r="D1078">
        <f t="shared" si="37"/>
        <v>-0.70015948963317387</v>
      </c>
      <c r="E1078">
        <v>2.4523160762942742E-2</v>
      </c>
      <c r="F1078" s="90">
        <v>1070</v>
      </c>
      <c r="G1078" s="170">
        <f t="shared" ca="1" si="38"/>
        <v>-0.57149740590582665</v>
      </c>
    </row>
    <row r="1079" spans="2:7">
      <c r="B1079" t="s">
        <v>3396</v>
      </c>
      <c r="C1079">
        <v>12.54</v>
      </c>
      <c r="D1079">
        <f t="shared" si="37"/>
        <v>1</v>
      </c>
      <c r="E1079">
        <v>2.450980392156854E-2</v>
      </c>
      <c r="F1079" s="90">
        <v>1071</v>
      </c>
      <c r="G1079" s="170">
        <f t="shared" ca="1" si="38"/>
        <v>-0.69711733582879698</v>
      </c>
    </row>
    <row r="1080" spans="2:7">
      <c r="B1080" t="s">
        <v>5512</v>
      </c>
      <c r="C1080">
        <v>6.27</v>
      </c>
      <c r="D1080">
        <f t="shared" si="37"/>
        <v>2</v>
      </c>
      <c r="E1080">
        <v>2.450980392156854E-2</v>
      </c>
      <c r="F1080" s="90">
        <v>1072</v>
      </c>
      <c r="G1080" s="170">
        <f t="shared" ca="1" si="38"/>
        <v>4.627837140932483E-2</v>
      </c>
    </row>
    <row r="1081" spans="2:7">
      <c r="B1081" t="s">
        <v>7732</v>
      </c>
      <c r="C1081">
        <v>2.09</v>
      </c>
      <c r="D1081">
        <f t="shared" si="37"/>
        <v>-0.76195899772209563</v>
      </c>
      <c r="E1081">
        <v>2.450980392156854E-2</v>
      </c>
      <c r="F1081" s="90">
        <v>1073</v>
      </c>
      <c r="G1081" s="170">
        <f t="shared" ca="1" si="38"/>
        <v>-5.6610095000041924E-2</v>
      </c>
    </row>
    <row r="1082" spans="2:7">
      <c r="B1082" t="s">
        <v>5388</v>
      </c>
      <c r="C1082">
        <v>8.7799999999999994</v>
      </c>
      <c r="D1082">
        <f t="shared" si="37"/>
        <v>4.8984468339307072E-2</v>
      </c>
      <c r="E1082">
        <v>2.4504084014002225E-2</v>
      </c>
      <c r="F1082" s="90">
        <v>1074</v>
      </c>
      <c r="G1082" s="170">
        <f t="shared" ca="1" si="38"/>
        <v>-0.68836105412433846</v>
      </c>
    </row>
    <row r="1083" spans="2:7">
      <c r="B1083" t="s">
        <v>5319</v>
      </c>
      <c r="C1083">
        <v>8.3699999999999992</v>
      </c>
      <c r="D1083">
        <f t="shared" si="37"/>
        <v>-0.64920368818105623</v>
      </c>
      <c r="E1083">
        <v>2.4479804161566622E-2</v>
      </c>
      <c r="F1083" s="90">
        <v>1075</v>
      </c>
      <c r="G1083" s="170">
        <f t="shared" ca="1" si="38"/>
        <v>-0.54336307114345805</v>
      </c>
    </row>
    <row r="1084" spans="2:7">
      <c r="B1084" t="s">
        <v>4693</v>
      </c>
      <c r="C1084">
        <v>23.86</v>
      </c>
      <c r="D1084">
        <f t="shared" si="37"/>
        <v>1.711363636363636</v>
      </c>
      <c r="E1084">
        <v>2.4474023185916717E-2</v>
      </c>
      <c r="F1084" s="90">
        <v>1076</v>
      </c>
      <c r="G1084" s="170">
        <f t="shared" ca="1" si="38"/>
        <v>-0.33251980655652813</v>
      </c>
    </row>
    <row r="1085" spans="2:7">
      <c r="B1085" t="s">
        <v>5203</v>
      </c>
      <c r="C1085">
        <v>8.8000000000000007</v>
      </c>
      <c r="D1085">
        <f t="shared" si="37"/>
        <v>-0.9468631121309099</v>
      </c>
      <c r="E1085">
        <v>2.4447031431897654E-2</v>
      </c>
      <c r="F1085" s="90">
        <v>1077</v>
      </c>
      <c r="G1085" s="170">
        <f t="shared" ca="1" si="38"/>
        <v>-0.37005499029107375</v>
      </c>
    </row>
    <row r="1086" spans="2:7">
      <c r="B1086" t="s">
        <v>536</v>
      </c>
      <c r="C1086">
        <v>165.61</v>
      </c>
      <c r="D1086">
        <f t="shared" si="37"/>
        <v>97.577380952380963</v>
      </c>
      <c r="E1086">
        <v>2.4433997278238383E-2</v>
      </c>
      <c r="F1086" s="90">
        <v>1078</v>
      </c>
      <c r="G1086" s="170">
        <f t="shared" ca="1" si="38"/>
        <v>0.51132285419030921</v>
      </c>
    </row>
    <row r="1087" spans="2:7">
      <c r="B1087" t="s">
        <v>6437</v>
      </c>
      <c r="C1087">
        <v>1.68</v>
      </c>
      <c r="D1087">
        <f t="shared" si="37"/>
        <v>-0.63714902807775387</v>
      </c>
      <c r="E1087">
        <v>2.4390243902439046E-2</v>
      </c>
      <c r="F1087" s="90">
        <v>1079</v>
      </c>
      <c r="G1087" s="170">
        <f t="shared" ca="1" si="38"/>
        <v>-7.7682216971031587E-2</v>
      </c>
    </row>
    <row r="1088" spans="2:7">
      <c r="B1088" t="s">
        <v>5727</v>
      </c>
      <c r="C1088">
        <v>4.63</v>
      </c>
      <c r="D1088">
        <f t="shared" si="37"/>
        <v>-0.76616161616161627</v>
      </c>
      <c r="E1088">
        <v>2.433628318584078E-2</v>
      </c>
      <c r="F1088" s="90">
        <v>1080</v>
      </c>
      <c r="G1088" s="170">
        <f t="shared" ca="1" si="38"/>
        <v>-0.12293685561027806</v>
      </c>
    </row>
    <row r="1089" spans="2:7">
      <c r="B1089" t="s">
        <v>4170</v>
      </c>
      <c r="C1089">
        <v>19.8</v>
      </c>
      <c r="D1089">
        <f t="shared" si="37"/>
        <v>-0.85694675240228313</v>
      </c>
      <c r="E1089">
        <v>2.4314536989136184E-2</v>
      </c>
      <c r="F1089" s="90">
        <v>1081</v>
      </c>
      <c r="G1089" s="170">
        <f t="shared" ca="1" si="38"/>
        <v>1.013725758610402</v>
      </c>
    </row>
    <row r="1090" spans="2:7">
      <c r="B1090" t="s">
        <v>687</v>
      </c>
      <c r="C1090">
        <v>138.41</v>
      </c>
      <c r="D1090">
        <f t="shared" si="37"/>
        <v>7.4088699878493305</v>
      </c>
      <c r="E1090">
        <v>2.427292237105011E-2</v>
      </c>
      <c r="F1090" s="90">
        <v>1082</v>
      </c>
      <c r="G1090" s="170">
        <f t="shared" ca="1" si="38"/>
        <v>3.1558402090454407E-3</v>
      </c>
    </row>
    <row r="1091" spans="2:7">
      <c r="B1091" t="s">
        <v>1749</v>
      </c>
      <c r="C1091">
        <v>16.46</v>
      </c>
      <c r="D1091">
        <f t="shared" si="37"/>
        <v>-0.83884863912277274</v>
      </c>
      <c r="E1091">
        <v>2.4268823895457408E-2</v>
      </c>
      <c r="F1091" s="90">
        <v>1083</v>
      </c>
      <c r="G1091" s="170">
        <f t="shared" ca="1" si="38"/>
        <v>0.21106712118138313</v>
      </c>
    </row>
    <row r="1092" spans="2:7">
      <c r="B1092" t="s">
        <v>1052</v>
      </c>
      <c r="C1092">
        <v>102.14</v>
      </c>
      <c r="D1092">
        <f t="shared" si="37"/>
        <v>5.2015786278081366</v>
      </c>
      <c r="E1092">
        <v>2.4267950260730062E-2</v>
      </c>
      <c r="F1092" s="90">
        <v>1084</v>
      </c>
      <c r="G1092" s="170">
        <f t="shared" ca="1" si="38"/>
        <v>0.36025499008686396</v>
      </c>
    </row>
    <row r="1093" spans="2:7">
      <c r="B1093" t="s">
        <v>1728</v>
      </c>
      <c r="C1093">
        <v>16.47</v>
      </c>
      <c r="D1093">
        <f t="shared" si="37"/>
        <v>-0.20434782608695654</v>
      </c>
      <c r="E1093">
        <v>2.4253731343283621E-2</v>
      </c>
      <c r="F1093" s="90">
        <v>1085</v>
      </c>
      <c r="G1093" s="170">
        <f t="shared" ca="1" si="38"/>
        <v>0.12187814940856335</v>
      </c>
    </row>
    <row r="1094" spans="2:7">
      <c r="B1094" t="s">
        <v>3984</v>
      </c>
      <c r="C1094">
        <v>20.7</v>
      </c>
      <c r="D1094">
        <f t="shared" si="37"/>
        <v>11.248520710059172</v>
      </c>
      <c r="E1094">
        <v>2.4245423057892054E-2</v>
      </c>
      <c r="F1094" s="90">
        <v>1086</v>
      </c>
      <c r="G1094" s="170">
        <f t="shared" ca="1" si="38"/>
        <v>7.8883569952193894E-2</v>
      </c>
    </row>
    <row r="1095" spans="2:7">
      <c r="B1095" t="s">
        <v>6593</v>
      </c>
      <c r="C1095">
        <v>1.69</v>
      </c>
      <c r="D1095">
        <f t="shared" si="37"/>
        <v>-0.85188431200701142</v>
      </c>
      <c r="E1095">
        <v>2.4242424242424267E-2</v>
      </c>
      <c r="F1095" s="90">
        <v>1087</v>
      </c>
      <c r="G1095" s="170">
        <f t="shared" ca="1" si="38"/>
        <v>-0.31876501541056673</v>
      </c>
    </row>
    <row r="1096" spans="2:7">
      <c r="B1096" t="s">
        <v>2891</v>
      </c>
      <c r="C1096">
        <v>11.41</v>
      </c>
      <c r="D1096">
        <f t="shared" si="37"/>
        <v>2.8547297297297294</v>
      </c>
      <c r="E1096">
        <v>2.4236983842010732E-2</v>
      </c>
      <c r="F1096" s="90">
        <v>1088</v>
      </c>
      <c r="G1096" s="170">
        <f t="shared" ca="1" si="38"/>
        <v>0.10581749116892336</v>
      </c>
    </row>
    <row r="1097" spans="2:7">
      <c r="B1097" t="s">
        <v>7646</v>
      </c>
      <c r="C1097">
        <v>2.96</v>
      </c>
      <c r="D1097">
        <f t="shared" ref="D1097:D1160" si="39">(C1097-C1098)/C1098</f>
        <v>-0.84789311408016443</v>
      </c>
      <c r="E1097">
        <v>2.4221453287197176E-2</v>
      </c>
      <c r="F1097" s="90">
        <v>1089</v>
      </c>
      <c r="G1097" s="170">
        <f t="shared" ca="1" si="38"/>
        <v>-0.16713151651164573</v>
      </c>
    </row>
    <row r="1098" spans="2:7">
      <c r="B1098" t="s">
        <v>3042</v>
      </c>
      <c r="C1098">
        <v>19.46</v>
      </c>
      <c r="D1098">
        <f t="shared" si="39"/>
        <v>2.5381818181818185</v>
      </c>
      <c r="E1098">
        <v>2.4210526315789519E-2</v>
      </c>
      <c r="F1098" s="90">
        <v>1090</v>
      </c>
      <c r="G1098" s="170">
        <f t="shared" ca="1" si="38"/>
        <v>-0.6281198197471024</v>
      </c>
    </row>
    <row r="1099" spans="2:7">
      <c r="B1099" t="s">
        <v>5690</v>
      </c>
      <c r="C1099">
        <v>5.5</v>
      </c>
      <c r="D1099">
        <f t="shared" si="39"/>
        <v>-0.53586497890295359</v>
      </c>
      <c r="E1099">
        <v>2.420856610800743E-2</v>
      </c>
      <c r="F1099" s="90">
        <v>1091</v>
      </c>
      <c r="G1099" s="170">
        <f t="shared" ca="1" si="38"/>
        <v>-0.29211894297669366</v>
      </c>
    </row>
    <row r="1100" spans="2:7">
      <c r="B1100" t="s">
        <v>2868</v>
      </c>
      <c r="C1100">
        <v>11.85</v>
      </c>
      <c r="D1100">
        <f t="shared" si="39"/>
        <v>3.6653543307086607</v>
      </c>
      <c r="E1100">
        <v>2.4200518582540999E-2</v>
      </c>
      <c r="F1100" s="90">
        <v>1092</v>
      </c>
      <c r="G1100" s="170">
        <f t="shared" ca="1" si="38"/>
        <v>0.1812439397013007</v>
      </c>
    </row>
    <row r="1101" spans="2:7">
      <c r="B1101" t="s">
        <v>7450</v>
      </c>
      <c r="C1101">
        <v>2.54</v>
      </c>
      <c r="D1101">
        <f t="shared" si="39"/>
        <v>-0.89094031773293259</v>
      </c>
      <c r="E1101">
        <v>2.4193548387096794E-2</v>
      </c>
      <c r="F1101" s="90">
        <v>1093</v>
      </c>
      <c r="G1101" s="170">
        <f t="shared" ca="1" si="38"/>
        <v>-0.36837070892862589</v>
      </c>
    </row>
    <row r="1102" spans="2:7">
      <c r="B1102" t="s">
        <v>2287</v>
      </c>
      <c r="C1102">
        <v>23.29</v>
      </c>
      <c r="D1102">
        <f t="shared" si="39"/>
        <v>3.9978540772532187</v>
      </c>
      <c r="E1102">
        <v>2.4186455584872504E-2</v>
      </c>
      <c r="F1102" s="90">
        <v>1094</v>
      </c>
      <c r="G1102" s="170">
        <f t="shared" ca="1" si="38"/>
        <v>-0.396908936441704</v>
      </c>
    </row>
    <row r="1103" spans="2:7">
      <c r="B1103" t="s">
        <v>5540</v>
      </c>
      <c r="C1103">
        <v>4.66</v>
      </c>
      <c r="D1103">
        <f t="shared" si="39"/>
        <v>-0.75013404825737262</v>
      </c>
      <c r="E1103">
        <v>2.4175824175824246E-2</v>
      </c>
      <c r="F1103" s="90">
        <v>1095</v>
      </c>
      <c r="G1103" s="170">
        <f t="shared" ca="1" si="38"/>
        <v>-0.95987006290046495</v>
      </c>
    </row>
    <row r="1104" spans="2:7">
      <c r="B1104" t="s">
        <v>3799</v>
      </c>
      <c r="C1104">
        <v>18.649999999999999</v>
      </c>
      <c r="D1104">
        <f t="shared" si="39"/>
        <v>-4.456967213114759E-2</v>
      </c>
      <c r="E1104">
        <v>2.4162548050521565E-2</v>
      </c>
      <c r="F1104" s="90">
        <v>1096</v>
      </c>
      <c r="G1104" s="170">
        <f t="shared" ca="1" si="38"/>
        <v>0.61963451843188655</v>
      </c>
    </row>
    <row r="1105" spans="2:7">
      <c r="B1105" t="s">
        <v>1836</v>
      </c>
      <c r="C1105">
        <v>19.52</v>
      </c>
      <c r="D1105">
        <f t="shared" si="39"/>
        <v>-0.86932654973892076</v>
      </c>
      <c r="E1105">
        <v>2.4134312696747161E-2</v>
      </c>
      <c r="F1105" s="90">
        <v>1097</v>
      </c>
      <c r="G1105" s="170">
        <f t="shared" ca="1" si="38"/>
        <v>-0.53546145230006847</v>
      </c>
    </row>
    <row r="1106" spans="2:7">
      <c r="B1106" t="s">
        <v>515</v>
      </c>
      <c r="C1106">
        <v>149.38</v>
      </c>
      <c r="D1106">
        <f t="shared" si="39"/>
        <v>86.870588235294122</v>
      </c>
      <c r="E1106">
        <v>2.4132730015082829E-2</v>
      </c>
      <c r="F1106" s="90">
        <v>1098</v>
      </c>
      <c r="G1106" s="170">
        <f t="shared" ca="1" si="38"/>
        <v>-0.29720438965762608</v>
      </c>
    </row>
    <row r="1107" spans="2:7">
      <c r="B1107" t="s">
        <v>6467</v>
      </c>
      <c r="C1107">
        <v>1.7</v>
      </c>
      <c r="D1107">
        <f t="shared" si="39"/>
        <v>0</v>
      </c>
      <c r="E1107">
        <v>2.4096385542168697E-2</v>
      </c>
      <c r="F1107" s="90">
        <v>1099</v>
      </c>
      <c r="G1107" s="170">
        <f t="shared" ca="1" si="38"/>
        <v>4.3701829149432533E-2</v>
      </c>
    </row>
    <row r="1108" spans="2:7">
      <c r="B1108" t="s">
        <v>7180</v>
      </c>
      <c r="C1108">
        <v>1.7</v>
      </c>
      <c r="D1108">
        <f t="shared" si="39"/>
        <v>-0.98879662580730199</v>
      </c>
      <c r="E1108">
        <v>2.4096385542168697E-2</v>
      </c>
      <c r="F1108" s="90">
        <v>1100</v>
      </c>
      <c r="G1108" s="170">
        <f t="shared" ca="1" si="38"/>
        <v>0.28684894928431243</v>
      </c>
    </row>
    <row r="1109" spans="2:7">
      <c r="B1109" t="s">
        <v>546</v>
      </c>
      <c r="C1109">
        <v>151.74</v>
      </c>
      <c r="D1109">
        <f t="shared" si="39"/>
        <v>9.19758064516129</v>
      </c>
      <c r="E1109">
        <v>2.4093946142944064E-2</v>
      </c>
      <c r="F1109" s="90">
        <v>1101</v>
      </c>
      <c r="G1109" s="170">
        <f t="shared" ca="1" si="38"/>
        <v>-0.19445826101244668</v>
      </c>
    </row>
    <row r="1110" spans="2:7">
      <c r="B1110" t="s">
        <v>2485</v>
      </c>
      <c r="C1110">
        <v>14.88</v>
      </c>
      <c r="D1110">
        <f t="shared" si="39"/>
        <v>-0.22459614382490881</v>
      </c>
      <c r="E1110">
        <v>2.4088093599449512E-2</v>
      </c>
      <c r="F1110" s="90">
        <v>1102</v>
      </c>
      <c r="G1110" s="170">
        <f t="shared" ca="1" si="38"/>
        <v>0.25180398735403708</v>
      </c>
    </row>
    <row r="1111" spans="2:7">
      <c r="B1111" t="s">
        <v>3936</v>
      </c>
      <c r="C1111">
        <v>19.190000000000001</v>
      </c>
      <c r="D1111">
        <f t="shared" si="39"/>
        <v>1.2497069167643613</v>
      </c>
      <c r="E1111">
        <v>2.4012806830309652E-2</v>
      </c>
      <c r="F1111" s="90">
        <v>1103</v>
      </c>
      <c r="G1111" s="170">
        <f t="shared" ca="1" si="38"/>
        <v>0.40063522233668236</v>
      </c>
    </row>
    <row r="1112" spans="2:7">
      <c r="B1112" t="s">
        <v>5171</v>
      </c>
      <c r="C1112">
        <v>8.5299999999999994</v>
      </c>
      <c r="D1112">
        <f t="shared" si="39"/>
        <v>-0.37509157509157515</v>
      </c>
      <c r="E1112">
        <v>2.4009603841536529E-2</v>
      </c>
      <c r="F1112" s="90">
        <v>1104</v>
      </c>
      <c r="G1112" s="170">
        <f t="shared" ca="1" si="38"/>
        <v>-0.47604200638530803</v>
      </c>
    </row>
    <row r="1113" spans="2:7">
      <c r="B1113" t="s">
        <v>1788</v>
      </c>
      <c r="C1113">
        <v>13.65</v>
      </c>
      <c r="D1113">
        <f t="shared" si="39"/>
        <v>-0.33349609375</v>
      </c>
      <c r="E1113">
        <v>2.4006001500375115E-2</v>
      </c>
      <c r="F1113" s="90">
        <v>1105</v>
      </c>
      <c r="G1113" s="170">
        <f t="shared" ca="1" si="38"/>
        <v>0.11585157859716184</v>
      </c>
    </row>
    <row r="1114" spans="2:7">
      <c r="B1114" t="s">
        <v>4706</v>
      </c>
      <c r="C1114">
        <v>20.48</v>
      </c>
      <c r="D1114">
        <f t="shared" si="39"/>
        <v>15</v>
      </c>
      <c r="E1114">
        <v>2.4000000000000021E-2</v>
      </c>
      <c r="F1114" s="90">
        <v>1106</v>
      </c>
      <c r="G1114" s="170">
        <f t="shared" ca="1" si="38"/>
        <v>0.40372087069558837</v>
      </c>
    </row>
    <row r="1115" spans="2:7">
      <c r="B1115" t="s">
        <v>6209</v>
      </c>
      <c r="C1115">
        <v>1.28</v>
      </c>
      <c r="D1115">
        <f t="shared" si="39"/>
        <v>-0.91903858317520559</v>
      </c>
      <c r="E1115">
        <v>2.4000000000000021E-2</v>
      </c>
      <c r="F1115" s="90">
        <v>1107</v>
      </c>
      <c r="G1115" s="170">
        <f t="shared" ca="1" si="38"/>
        <v>0.16357344977288754</v>
      </c>
    </row>
    <row r="1116" spans="2:7">
      <c r="B1116" t="s">
        <v>5072</v>
      </c>
      <c r="C1116">
        <v>15.81</v>
      </c>
      <c r="D1116">
        <f t="shared" si="39"/>
        <v>8.8093599449415083E-2</v>
      </c>
      <c r="E1116">
        <v>2.3963730569948251E-2</v>
      </c>
      <c r="F1116" s="90">
        <v>1108</v>
      </c>
      <c r="G1116" s="170">
        <f t="shared" ca="1" si="38"/>
        <v>0.31965381762609735</v>
      </c>
    </row>
    <row r="1117" spans="2:7">
      <c r="B1117" t="s">
        <v>1525</v>
      </c>
      <c r="C1117">
        <v>14.53</v>
      </c>
      <c r="D1117">
        <f t="shared" si="39"/>
        <v>0.69941520467836238</v>
      </c>
      <c r="E1117">
        <v>2.3960535588442557E-2</v>
      </c>
      <c r="F1117" s="90">
        <v>1109</v>
      </c>
      <c r="G1117" s="170">
        <f t="shared" ca="1" si="38"/>
        <v>-0.33556243052280427</v>
      </c>
    </row>
    <row r="1118" spans="2:7">
      <c r="B1118" t="s">
        <v>5288</v>
      </c>
      <c r="C1118">
        <v>8.5500000000000007</v>
      </c>
      <c r="D1118">
        <f t="shared" si="39"/>
        <v>4.0000000000000009</v>
      </c>
      <c r="E1118">
        <v>2.3952095808383363E-2</v>
      </c>
      <c r="F1118" s="90">
        <v>1110</v>
      </c>
      <c r="G1118" s="170">
        <f t="shared" ca="1" si="38"/>
        <v>-0.62626127620233418</v>
      </c>
    </row>
    <row r="1119" spans="2:7">
      <c r="B1119" t="s">
        <v>5990</v>
      </c>
      <c r="C1119">
        <v>1.71</v>
      </c>
      <c r="D1119">
        <f t="shared" si="39"/>
        <v>0</v>
      </c>
      <c r="E1119">
        <v>2.3952095808383256E-2</v>
      </c>
      <c r="F1119" s="90">
        <v>1111</v>
      </c>
      <c r="G1119" s="170">
        <f t="shared" ca="1" si="38"/>
        <v>0.66234149996603686</v>
      </c>
    </row>
    <row r="1120" spans="2:7">
      <c r="B1120" t="s">
        <v>6591</v>
      </c>
      <c r="C1120">
        <v>1.71</v>
      </c>
      <c r="D1120">
        <f t="shared" si="39"/>
        <v>-0.20093457943925239</v>
      </c>
      <c r="E1120">
        <v>2.3952095808383256E-2</v>
      </c>
      <c r="F1120" s="90">
        <v>1112</v>
      </c>
      <c r="G1120" s="170">
        <f t="shared" ca="1" si="38"/>
        <v>0.27354754319558106</v>
      </c>
    </row>
    <row r="1121" spans="2:7">
      <c r="B1121" t="s">
        <v>6421</v>
      </c>
      <c r="C1121">
        <v>2.14</v>
      </c>
      <c r="D1121">
        <f t="shared" si="39"/>
        <v>-0.9801906877719152</v>
      </c>
      <c r="E1121">
        <v>2.3923444976076683E-2</v>
      </c>
      <c r="F1121" s="90">
        <v>1113</v>
      </c>
      <c r="G1121" s="170">
        <f t="shared" ca="1" si="38"/>
        <v>0.15153317431282889</v>
      </c>
    </row>
    <row r="1122" spans="2:7">
      <c r="B1122" t="s">
        <v>852</v>
      </c>
      <c r="C1122">
        <v>108.03</v>
      </c>
      <c r="D1122">
        <f t="shared" si="39"/>
        <v>9.9342105263157894</v>
      </c>
      <c r="E1122">
        <v>2.3883992038669283E-2</v>
      </c>
      <c r="F1122" s="90">
        <v>1114</v>
      </c>
      <c r="G1122" s="170">
        <f t="shared" ca="1" si="38"/>
        <v>-7.6437330653781985E-2</v>
      </c>
    </row>
    <row r="1123" spans="2:7">
      <c r="B1123" t="s">
        <v>4875</v>
      </c>
      <c r="C1123">
        <v>9.8800000000000008</v>
      </c>
      <c r="D1123">
        <f t="shared" si="39"/>
        <v>0.53178294573643414</v>
      </c>
      <c r="E1123">
        <v>2.3834196891191754E-2</v>
      </c>
      <c r="F1123" s="90">
        <v>1115</v>
      </c>
      <c r="G1123" s="170">
        <f t="shared" ca="1" si="38"/>
        <v>-0.2071904057852571</v>
      </c>
    </row>
    <row r="1124" spans="2:7">
      <c r="B1124" t="s">
        <v>5481</v>
      </c>
      <c r="C1124">
        <v>6.45</v>
      </c>
      <c r="D1124">
        <f t="shared" si="39"/>
        <v>4</v>
      </c>
      <c r="E1124">
        <v>2.3809523809523867E-2</v>
      </c>
      <c r="F1124" s="90">
        <v>1116</v>
      </c>
      <c r="G1124" s="170">
        <f t="shared" ca="1" si="38"/>
        <v>0.46539687264001484</v>
      </c>
    </row>
    <row r="1125" spans="2:7">
      <c r="B1125" t="s">
        <v>6498</v>
      </c>
      <c r="C1125">
        <v>1.29</v>
      </c>
      <c r="D1125">
        <f t="shared" si="39"/>
        <v>0</v>
      </c>
      <c r="E1125">
        <v>2.3809523809523829E-2</v>
      </c>
      <c r="F1125" s="90">
        <v>1117</v>
      </c>
      <c r="G1125" s="170">
        <f t="shared" ca="1" si="38"/>
        <v>0.40941739000347643</v>
      </c>
    </row>
    <row r="1126" spans="2:7">
      <c r="B1126" t="s">
        <v>6513</v>
      </c>
      <c r="C1126">
        <v>1.29</v>
      </c>
      <c r="D1126">
        <f t="shared" si="39"/>
        <v>-0.88461538461538469</v>
      </c>
      <c r="E1126">
        <v>2.3809523809523829E-2</v>
      </c>
      <c r="F1126" s="90">
        <v>1118</v>
      </c>
      <c r="G1126" s="170">
        <f t="shared" ca="1" si="38"/>
        <v>-0.62814997651425564</v>
      </c>
    </row>
    <row r="1127" spans="2:7">
      <c r="B1127" t="s">
        <v>2636</v>
      </c>
      <c r="C1127">
        <v>11.18</v>
      </c>
      <c r="D1127">
        <f t="shared" si="39"/>
        <v>2.7142857142857144</v>
      </c>
      <c r="E1127">
        <v>2.3809523809523791E-2</v>
      </c>
      <c r="F1127" s="90">
        <v>1119</v>
      </c>
      <c r="G1127" s="170">
        <f t="shared" ref="G1127:G1190" ca="1" si="40">_xlfn.NORM.INV(RAND(),L$11,L$12)</f>
        <v>0.17701418527172599</v>
      </c>
    </row>
    <row r="1128" spans="2:7">
      <c r="B1128" t="s">
        <v>7668</v>
      </c>
      <c r="C1128">
        <v>3.01</v>
      </c>
      <c r="D1128">
        <f t="shared" si="39"/>
        <v>-0.36497890295358659</v>
      </c>
      <c r="E1128">
        <v>2.3809523809523756E-2</v>
      </c>
      <c r="F1128" s="90">
        <v>1120</v>
      </c>
      <c r="G1128" s="170">
        <f t="shared" ca="1" si="40"/>
        <v>0.12989563136252089</v>
      </c>
    </row>
    <row r="1129" spans="2:7">
      <c r="B1129" t="s">
        <v>5726</v>
      </c>
      <c r="C1129">
        <v>4.74</v>
      </c>
      <c r="D1129">
        <f t="shared" si="39"/>
        <v>-0.95178026449643949</v>
      </c>
      <c r="E1129">
        <v>2.3758099352051906E-2</v>
      </c>
      <c r="F1129" s="90">
        <v>1121</v>
      </c>
      <c r="G1129" s="170">
        <f t="shared" ca="1" si="40"/>
        <v>-0.74787254007639781</v>
      </c>
    </row>
    <row r="1130" spans="2:7">
      <c r="B1130" t="s">
        <v>1022</v>
      </c>
      <c r="C1130">
        <v>98.3</v>
      </c>
      <c r="D1130">
        <f t="shared" si="39"/>
        <v>9.8498896247240602</v>
      </c>
      <c r="E1130">
        <v>2.374505311393461E-2</v>
      </c>
      <c r="F1130" s="90">
        <v>1122</v>
      </c>
      <c r="G1130" s="170">
        <f t="shared" ca="1" si="40"/>
        <v>0.2826375507794166</v>
      </c>
    </row>
    <row r="1131" spans="2:7">
      <c r="B1131" t="s">
        <v>5168</v>
      </c>
      <c r="C1131">
        <v>9.06</v>
      </c>
      <c r="D1131">
        <f t="shared" si="39"/>
        <v>3.1944444444444442</v>
      </c>
      <c r="E1131">
        <v>2.3728813559322132E-2</v>
      </c>
      <c r="F1131" s="90">
        <v>1123</v>
      </c>
      <c r="G1131" s="170">
        <f t="shared" ca="1" si="40"/>
        <v>-2.9229593651533801E-2</v>
      </c>
    </row>
    <row r="1132" spans="2:7">
      <c r="B1132" t="s">
        <v>7291</v>
      </c>
      <c r="C1132">
        <v>2.16</v>
      </c>
      <c r="D1132">
        <f t="shared" si="39"/>
        <v>-0.80799999999999994</v>
      </c>
      <c r="E1132">
        <v>2.3696682464455103E-2</v>
      </c>
      <c r="F1132" s="90">
        <v>1124</v>
      </c>
      <c r="G1132" s="170">
        <f t="shared" ca="1" si="40"/>
        <v>0.15282927603397278</v>
      </c>
    </row>
    <row r="1133" spans="2:7">
      <c r="B1133" t="s">
        <v>5106</v>
      </c>
      <c r="C1133">
        <v>11.25</v>
      </c>
      <c r="D1133">
        <f t="shared" si="39"/>
        <v>-3.7639007698887894E-2</v>
      </c>
      <c r="E1133">
        <v>2.3657870791628732E-2</v>
      </c>
      <c r="F1133" s="90">
        <v>1125</v>
      </c>
      <c r="G1133" s="170">
        <f t="shared" ca="1" si="40"/>
        <v>0.38431616333987734</v>
      </c>
    </row>
    <row r="1134" spans="2:7">
      <c r="B1134" t="s">
        <v>4298</v>
      </c>
      <c r="C1134">
        <v>11.69</v>
      </c>
      <c r="D1134">
        <f t="shared" si="39"/>
        <v>7.9923076923076914</v>
      </c>
      <c r="E1134">
        <v>2.364273204903674E-2</v>
      </c>
      <c r="F1134" s="90">
        <v>1126</v>
      </c>
      <c r="G1134" s="170">
        <f t="shared" ca="1" si="40"/>
        <v>0.65727987771476004</v>
      </c>
    </row>
    <row r="1135" spans="2:7">
      <c r="B1135" t="s">
        <v>6205</v>
      </c>
      <c r="C1135">
        <v>1.3</v>
      </c>
      <c r="D1135">
        <f t="shared" si="39"/>
        <v>-0.94549266247379449</v>
      </c>
      <c r="E1135">
        <v>2.3622047244094509E-2</v>
      </c>
      <c r="F1135" s="90">
        <v>1127</v>
      </c>
      <c r="G1135" s="170">
        <f t="shared" ca="1" si="40"/>
        <v>0.81635909296913345</v>
      </c>
    </row>
    <row r="1136" spans="2:7">
      <c r="B1136" t="s">
        <v>2033</v>
      </c>
      <c r="C1136">
        <v>23.85</v>
      </c>
      <c r="D1136">
        <f t="shared" si="39"/>
        <v>0.57114624505928868</v>
      </c>
      <c r="E1136">
        <v>2.3605150214592304E-2</v>
      </c>
      <c r="F1136" s="90">
        <v>1128</v>
      </c>
      <c r="G1136" s="170">
        <f t="shared" ca="1" si="40"/>
        <v>-0.35806352545772929</v>
      </c>
    </row>
    <row r="1137" spans="2:7">
      <c r="B1137" t="s">
        <v>1776</v>
      </c>
      <c r="C1137">
        <v>15.18</v>
      </c>
      <c r="D1137">
        <f t="shared" si="39"/>
        <v>1.9136276391554701</v>
      </c>
      <c r="E1137">
        <v>2.3600809170600111E-2</v>
      </c>
      <c r="F1137" s="90">
        <v>1129</v>
      </c>
      <c r="G1137" s="170">
        <f t="shared" ca="1" si="40"/>
        <v>-0.14292517852279801</v>
      </c>
    </row>
    <row r="1138" spans="2:7">
      <c r="B1138" t="s">
        <v>5579</v>
      </c>
      <c r="C1138">
        <v>5.21</v>
      </c>
      <c r="D1138">
        <f t="shared" si="39"/>
        <v>-0.96613804757571808</v>
      </c>
      <c r="E1138">
        <v>2.3575638506876249E-2</v>
      </c>
      <c r="F1138" s="90">
        <v>1130</v>
      </c>
      <c r="G1138" s="170">
        <f t="shared" ca="1" si="40"/>
        <v>0.66660323293673063</v>
      </c>
    </row>
    <row r="1139" spans="2:7">
      <c r="B1139" t="s">
        <v>571</v>
      </c>
      <c r="C1139">
        <v>153.86000000000001</v>
      </c>
      <c r="D1139">
        <f t="shared" si="39"/>
        <v>87.425287356321846</v>
      </c>
      <c r="E1139">
        <v>2.3549760510910196E-2</v>
      </c>
      <c r="F1139" s="90">
        <v>1131</v>
      </c>
      <c r="G1139" s="170">
        <f t="shared" ca="1" si="40"/>
        <v>-4.8831545683283434E-2</v>
      </c>
    </row>
    <row r="1140" spans="2:7">
      <c r="B1140" t="s">
        <v>6078</v>
      </c>
      <c r="C1140">
        <v>1.74</v>
      </c>
      <c r="D1140">
        <f t="shared" si="39"/>
        <v>-0.90246636771300459</v>
      </c>
      <c r="E1140">
        <v>2.3529411764705903E-2</v>
      </c>
      <c r="F1140" s="90">
        <v>1132</v>
      </c>
      <c r="G1140" s="170">
        <f t="shared" ca="1" si="40"/>
        <v>-0.28527375886547712</v>
      </c>
    </row>
    <row r="1141" spans="2:7">
      <c r="B1141" t="s">
        <v>1673</v>
      </c>
      <c r="C1141">
        <v>17.84</v>
      </c>
      <c r="D1141">
        <f t="shared" si="39"/>
        <v>12.618320610687023</v>
      </c>
      <c r="E1141">
        <v>2.3522662076878954E-2</v>
      </c>
      <c r="F1141" s="90">
        <v>1133</v>
      </c>
      <c r="G1141" s="170">
        <f t="shared" ca="1" si="40"/>
        <v>-4.2836933508233699E-2</v>
      </c>
    </row>
    <row r="1142" spans="2:7">
      <c r="B1142" t="s">
        <v>6523</v>
      </c>
      <c r="C1142">
        <v>1.31</v>
      </c>
      <c r="D1142">
        <f t="shared" si="39"/>
        <v>-0.89288634505314801</v>
      </c>
      <c r="E1142">
        <v>2.3437500000000021E-2</v>
      </c>
      <c r="F1142" s="90">
        <v>1134</v>
      </c>
      <c r="G1142" s="170">
        <f t="shared" ca="1" si="40"/>
        <v>0.3265532865480959</v>
      </c>
    </row>
    <row r="1143" spans="2:7">
      <c r="B1143" t="s">
        <v>3137</v>
      </c>
      <c r="C1143">
        <v>12.23</v>
      </c>
      <c r="D1143">
        <f t="shared" si="39"/>
        <v>-0.45132346343651858</v>
      </c>
      <c r="E1143">
        <v>2.3430962343096332E-2</v>
      </c>
      <c r="F1143" s="90">
        <v>1135</v>
      </c>
      <c r="G1143" s="170">
        <f t="shared" ca="1" si="40"/>
        <v>0.12362688380688804</v>
      </c>
    </row>
    <row r="1144" spans="2:7">
      <c r="B1144" t="s">
        <v>2068</v>
      </c>
      <c r="C1144">
        <v>22.29</v>
      </c>
      <c r="D1144">
        <f t="shared" si="39"/>
        <v>-0.84214998937752295</v>
      </c>
      <c r="E1144">
        <v>2.3415977961432414E-2</v>
      </c>
      <c r="F1144" s="90">
        <v>1136</v>
      </c>
      <c r="G1144" s="170">
        <f t="shared" ca="1" si="40"/>
        <v>0.10789746904483745</v>
      </c>
    </row>
    <row r="1145" spans="2:7">
      <c r="B1145" t="s">
        <v>501</v>
      </c>
      <c r="C1145">
        <v>141.21</v>
      </c>
      <c r="D1145">
        <f t="shared" si="39"/>
        <v>20.493150684931507</v>
      </c>
      <c r="E1145">
        <v>2.340918973764327E-2</v>
      </c>
      <c r="F1145" s="90">
        <v>1137</v>
      </c>
      <c r="G1145" s="170">
        <f t="shared" ca="1" si="40"/>
        <v>0.68088307409755311</v>
      </c>
    </row>
    <row r="1146" spans="2:7">
      <c r="B1146" t="s">
        <v>5663</v>
      </c>
      <c r="C1146">
        <v>6.57</v>
      </c>
      <c r="D1146">
        <f t="shared" si="39"/>
        <v>2.0000000000000004</v>
      </c>
      <c r="E1146">
        <v>2.3364485981308466E-2</v>
      </c>
      <c r="F1146" s="90">
        <v>1138</v>
      </c>
      <c r="G1146" s="170">
        <f t="shared" ca="1" si="40"/>
        <v>0.71220046206154719</v>
      </c>
    </row>
    <row r="1147" spans="2:7">
      <c r="B1147" t="s">
        <v>6706</v>
      </c>
      <c r="C1147">
        <v>2.19</v>
      </c>
      <c r="D1147">
        <f t="shared" si="39"/>
        <v>-0.82769472856018889</v>
      </c>
      <c r="E1147">
        <v>2.3364485981308327E-2</v>
      </c>
      <c r="F1147" s="90">
        <v>1139</v>
      </c>
      <c r="G1147" s="170">
        <f t="shared" ca="1" si="40"/>
        <v>0.10886208115332031</v>
      </c>
    </row>
    <row r="1148" spans="2:7">
      <c r="B1148" t="s">
        <v>4996</v>
      </c>
      <c r="C1148">
        <v>12.71</v>
      </c>
      <c r="D1148">
        <f t="shared" si="39"/>
        <v>0.52215568862275463</v>
      </c>
      <c r="E1148">
        <v>2.334943639291473E-2</v>
      </c>
      <c r="F1148" s="90">
        <v>1140</v>
      </c>
      <c r="G1148" s="170">
        <f t="shared" ca="1" si="40"/>
        <v>-2.0121657963407674E-3</v>
      </c>
    </row>
    <row r="1149" spans="2:7">
      <c r="B1149" t="s">
        <v>5289</v>
      </c>
      <c r="C1149">
        <v>8.35</v>
      </c>
      <c r="D1149">
        <f t="shared" si="39"/>
        <v>-0.58724666337123088</v>
      </c>
      <c r="E1149">
        <v>2.3284313725490134E-2</v>
      </c>
      <c r="F1149" s="90">
        <v>1141</v>
      </c>
      <c r="G1149" s="170">
        <f t="shared" ca="1" si="40"/>
        <v>9.6139839560326359E-2</v>
      </c>
    </row>
    <row r="1150" spans="2:7">
      <c r="B1150" t="s">
        <v>3975</v>
      </c>
      <c r="C1150">
        <v>20.23</v>
      </c>
      <c r="D1150">
        <f t="shared" si="39"/>
        <v>8.1954545454545453</v>
      </c>
      <c r="E1150">
        <v>2.3267577137076421E-2</v>
      </c>
      <c r="F1150" s="90">
        <v>1142</v>
      </c>
      <c r="G1150" s="170">
        <f t="shared" ca="1" si="40"/>
        <v>-0.45732096642777503</v>
      </c>
    </row>
    <row r="1151" spans="2:7">
      <c r="B1151" t="s">
        <v>5905</v>
      </c>
      <c r="C1151">
        <v>2.2000000000000002</v>
      </c>
      <c r="D1151">
        <f t="shared" si="39"/>
        <v>0.25000000000000011</v>
      </c>
      <c r="E1151">
        <v>2.3255813953488497E-2</v>
      </c>
      <c r="F1151" s="90">
        <v>1143</v>
      </c>
      <c r="G1151" s="170">
        <f t="shared" ca="1" si="40"/>
        <v>0.15090312855972063</v>
      </c>
    </row>
    <row r="1152" spans="2:7">
      <c r="B1152" t="s">
        <v>6035</v>
      </c>
      <c r="C1152">
        <v>1.76</v>
      </c>
      <c r="D1152">
        <f t="shared" si="39"/>
        <v>0.33333333333333326</v>
      </c>
      <c r="E1152">
        <v>2.3255813953488393E-2</v>
      </c>
      <c r="F1152" s="90">
        <v>1144</v>
      </c>
      <c r="G1152" s="170">
        <f t="shared" ca="1" si="40"/>
        <v>-0.27978422743492337</v>
      </c>
    </row>
    <row r="1153" spans="2:7">
      <c r="B1153" t="s">
        <v>6170</v>
      </c>
      <c r="C1153">
        <v>1.32</v>
      </c>
      <c r="D1153">
        <f t="shared" si="39"/>
        <v>0</v>
      </c>
      <c r="E1153">
        <v>2.3255813953488393E-2</v>
      </c>
      <c r="F1153" s="90">
        <v>1145</v>
      </c>
      <c r="G1153" s="170">
        <f t="shared" ca="1" si="40"/>
        <v>-0.30573011610859147</v>
      </c>
    </row>
    <row r="1154" spans="2:7">
      <c r="B1154" t="s">
        <v>6979</v>
      </c>
      <c r="C1154">
        <v>1.32</v>
      </c>
      <c r="D1154">
        <f t="shared" si="39"/>
        <v>0.50000000000000011</v>
      </c>
      <c r="E1154">
        <v>2.3255813953488393E-2</v>
      </c>
      <c r="F1154" s="90">
        <v>1146</v>
      </c>
      <c r="G1154" s="170">
        <f t="shared" ca="1" si="40"/>
        <v>-0.64678539517784128</v>
      </c>
    </row>
    <row r="1155" spans="2:7">
      <c r="B1155" t="s">
        <v>7021</v>
      </c>
      <c r="C1155">
        <v>0.88</v>
      </c>
      <c r="D1155">
        <f t="shared" si="39"/>
        <v>-0.8666666666666667</v>
      </c>
      <c r="E1155">
        <v>2.3255813953488393E-2</v>
      </c>
      <c r="F1155" s="90">
        <v>1147</v>
      </c>
      <c r="G1155" s="170">
        <f t="shared" ca="1" si="40"/>
        <v>0.25419475859909807</v>
      </c>
    </row>
    <row r="1156" spans="2:7">
      <c r="B1156" t="s">
        <v>5629</v>
      </c>
      <c r="C1156">
        <v>6.6</v>
      </c>
      <c r="D1156">
        <f t="shared" si="39"/>
        <v>-0.2864864864864865</v>
      </c>
      <c r="E1156">
        <v>2.3255813953488289E-2</v>
      </c>
      <c r="F1156" s="90">
        <v>1148</v>
      </c>
      <c r="G1156" s="170">
        <f t="shared" ca="1" si="40"/>
        <v>-6.6509438731667092E-2</v>
      </c>
    </row>
    <row r="1157" spans="2:7">
      <c r="B1157" t="s">
        <v>2791</v>
      </c>
      <c r="C1157">
        <v>9.25</v>
      </c>
      <c r="D1157">
        <f t="shared" si="39"/>
        <v>-0.62535439449169705</v>
      </c>
      <c r="E1157">
        <v>2.3230088495575316E-2</v>
      </c>
      <c r="F1157" s="90">
        <v>1149</v>
      </c>
      <c r="G1157" s="170">
        <f t="shared" ca="1" si="40"/>
        <v>0.62325970422455201</v>
      </c>
    </row>
    <row r="1158" spans="2:7">
      <c r="B1158" t="s">
        <v>4689</v>
      </c>
      <c r="C1158">
        <v>24.69</v>
      </c>
      <c r="D1158">
        <f t="shared" si="39"/>
        <v>-0.50914512922465205</v>
      </c>
      <c r="E1158">
        <v>2.3207625362619243E-2</v>
      </c>
      <c r="F1158" s="90">
        <v>1150</v>
      </c>
      <c r="G1158" s="170">
        <f t="shared" ca="1" si="40"/>
        <v>0.43535150121397692</v>
      </c>
    </row>
    <row r="1159" spans="2:7">
      <c r="B1159" t="s">
        <v>1239</v>
      </c>
      <c r="C1159">
        <v>50.3</v>
      </c>
      <c r="D1159">
        <f t="shared" si="39"/>
        <v>1.7790055248618781</v>
      </c>
      <c r="E1159">
        <v>2.3189585028478451E-2</v>
      </c>
      <c r="F1159" s="90">
        <v>1151</v>
      </c>
      <c r="G1159" s="170">
        <f t="shared" ca="1" si="40"/>
        <v>0.2333083214142713</v>
      </c>
    </row>
    <row r="1160" spans="2:7">
      <c r="B1160" t="s">
        <v>1542</v>
      </c>
      <c r="C1160">
        <v>18.100000000000001</v>
      </c>
      <c r="D1160">
        <f t="shared" si="39"/>
        <v>0.63949275362318869</v>
      </c>
      <c r="E1160">
        <v>2.3176936122102889E-2</v>
      </c>
      <c r="F1160" s="90">
        <v>1152</v>
      </c>
      <c r="G1160" s="170">
        <f t="shared" ca="1" si="40"/>
        <v>2.0140617132538927E-2</v>
      </c>
    </row>
    <row r="1161" spans="2:7">
      <c r="B1161" t="s">
        <v>2879</v>
      </c>
      <c r="C1161">
        <v>11.04</v>
      </c>
      <c r="D1161">
        <f t="shared" ref="D1161:D1224" si="41">(C1161-C1162)/C1162</f>
        <v>-0.46820809248554923</v>
      </c>
      <c r="E1161">
        <v>2.3169601482854497E-2</v>
      </c>
      <c r="F1161" s="90">
        <v>1153</v>
      </c>
      <c r="G1161" s="170">
        <f t="shared" ca="1" si="40"/>
        <v>0.1931925723811054</v>
      </c>
    </row>
    <row r="1162" spans="2:7">
      <c r="B1162" t="s">
        <v>2306</v>
      </c>
      <c r="C1162">
        <v>20.76</v>
      </c>
      <c r="D1162">
        <f t="shared" si="41"/>
        <v>0.20487521764364486</v>
      </c>
      <c r="E1162">
        <v>2.3164120256284004E-2</v>
      </c>
      <c r="F1162" s="90">
        <v>1154</v>
      </c>
      <c r="G1162" s="170">
        <f t="shared" ca="1" si="40"/>
        <v>0.24554083190477369</v>
      </c>
    </row>
    <row r="1163" spans="2:7">
      <c r="B1163" t="s">
        <v>1721</v>
      </c>
      <c r="C1163">
        <v>17.23</v>
      </c>
      <c r="D1163">
        <f t="shared" si="41"/>
        <v>0.69419862340216332</v>
      </c>
      <c r="E1163">
        <v>2.3159144893111674E-2</v>
      </c>
      <c r="F1163" s="90">
        <v>1155</v>
      </c>
      <c r="G1163" s="170">
        <f t="shared" ca="1" si="40"/>
        <v>0.1395259759816978</v>
      </c>
    </row>
    <row r="1164" spans="2:7">
      <c r="B1164" t="s">
        <v>5358</v>
      </c>
      <c r="C1164">
        <v>10.17</v>
      </c>
      <c r="D1164">
        <f t="shared" si="41"/>
        <v>-0.46529968454258674</v>
      </c>
      <c r="E1164">
        <v>2.3138832997987972E-2</v>
      </c>
      <c r="F1164" s="90">
        <v>1156</v>
      </c>
      <c r="G1164" s="170">
        <f t="shared" ca="1" si="40"/>
        <v>-0.29856817906594285</v>
      </c>
    </row>
    <row r="1165" spans="2:7">
      <c r="B1165" t="s">
        <v>1823</v>
      </c>
      <c r="C1165">
        <v>19.02</v>
      </c>
      <c r="D1165">
        <f t="shared" si="41"/>
        <v>-0.77842497670083888</v>
      </c>
      <c r="E1165">
        <v>2.313071543840773E-2</v>
      </c>
      <c r="F1165" s="90">
        <v>1157</v>
      </c>
      <c r="G1165" s="170">
        <f t="shared" ca="1" si="40"/>
        <v>0.11706140057413487</v>
      </c>
    </row>
    <row r="1166" spans="2:7">
      <c r="B1166" t="s">
        <v>1076</v>
      </c>
      <c r="C1166">
        <v>85.84</v>
      </c>
      <c r="D1166">
        <f t="shared" si="41"/>
        <v>3.7294765840220387</v>
      </c>
      <c r="E1166">
        <v>2.3122765196662665E-2</v>
      </c>
      <c r="F1166" s="90">
        <v>1158</v>
      </c>
      <c r="G1166" s="170">
        <f t="shared" ca="1" si="40"/>
        <v>-0.69730618298956826</v>
      </c>
    </row>
    <row r="1167" spans="2:7">
      <c r="B1167" t="s">
        <v>3059</v>
      </c>
      <c r="C1167">
        <v>18.149999999999999</v>
      </c>
      <c r="D1167">
        <f t="shared" si="41"/>
        <v>0.16570327552986502</v>
      </c>
      <c r="E1167">
        <v>2.3111612175873743E-2</v>
      </c>
      <c r="F1167" s="90">
        <v>1159</v>
      </c>
      <c r="G1167" s="170">
        <f t="shared" ca="1" si="40"/>
        <v>-0.24406951914343894</v>
      </c>
    </row>
    <row r="1168" spans="2:7">
      <c r="B1168" t="s">
        <v>2440</v>
      </c>
      <c r="C1168">
        <v>15.57</v>
      </c>
      <c r="D1168">
        <f t="shared" si="41"/>
        <v>0.74943820224719093</v>
      </c>
      <c r="E1168">
        <v>2.2996057818659633E-2</v>
      </c>
      <c r="F1168" s="90">
        <v>1160</v>
      </c>
      <c r="G1168" s="170">
        <f t="shared" ca="1" si="40"/>
        <v>0.27440446323649298</v>
      </c>
    </row>
    <row r="1169" spans="2:7">
      <c r="B1169" t="s">
        <v>2782</v>
      </c>
      <c r="C1169">
        <v>8.9</v>
      </c>
      <c r="D1169">
        <f t="shared" si="41"/>
        <v>-0.5</v>
      </c>
      <c r="E1169">
        <v>2.2988505747126561E-2</v>
      </c>
      <c r="F1169" s="90">
        <v>1161</v>
      </c>
      <c r="G1169" s="170">
        <f t="shared" ca="1" si="40"/>
        <v>5.3717815385536966E-2</v>
      </c>
    </row>
    <row r="1170" spans="2:7">
      <c r="B1170" t="s">
        <v>3823</v>
      </c>
      <c r="C1170">
        <v>17.8</v>
      </c>
      <c r="D1170">
        <f t="shared" si="41"/>
        <v>0.1764705882352941</v>
      </c>
      <c r="E1170">
        <v>2.2988505747126561E-2</v>
      </c>
      <c r="F1170" s="90">
        <v>1162</v>
      </c>
      <c r="G1170" s="170">
        <f t="shared" ca="1" si="40"/>
        <v>0.25514622082684074</v>
      </c>
    </row>
    <row r="1171" spans="2:7">
      <c r="B1171" t="s">
        <v>4043</v>
      </c>
      <c r="C1171">
        <v>15.13</v>
      </c>
      <c r="D1171">
        <f t="shared" si="41"/>
        <v>9.6376811594202902E-2</v>
      </c>
      <c r="E1171">
        <v>2.2988505747126547E-2</v>
      </c>
      <c r="F1171" s="90">
        <v>1163</v>
      </c>
      <c r="G1171" s="170">
        <f t="shared" ca="1" si="40"/>
        <v>0.60179443024039203</v>
      </c>
    </row>
    <row r="1172" spans="2:7">
      <c r="B1172" t="s">
        <v>2507</v>
      </c>
      <c r="C1172">
        <v>13.8</v>
      </c>
      <c r="D1172">
        <f t="shared" si="41"/>
        <v>0</v>
      </c>
      <c r="E1172">
        <v>2.297998517420315E-2</v>
      </c>
      <c r="F1172" s="90">
        <v>1164</v>
      </c>
      <c r="G1172" s="170">
        <f t="shared" ca="1" si="40"/>
        <v>6.6118099067428562E-2</v>
      </c>
    </row>
    <row r="1173" spans="2:7">
      <c r="B1173" t="s">
        <v>3438</v>
      </c>
      <c r="C1173">
        <v>13.8</v>
      </c>
      <c r="D1173">
        <f t="shared" si="41"/>
        <v>-0.43650469579420165</v>
      </c>
      <c r="E1173">
        <v>2.297998517420315E-2</v>
      </c>
      <c r="F1173" s="90">
        <v>1165</v>
      </c>
      <c r="G1173" s="170">
        <f t="shared" ca="1" si="40"/>
        <v>0.48520709839328219</v>
      </c>
    </row>
    <row r="1174" spans="2:7">
      <c r="B1174" t="s">
        <v>4550</v>
      </c>
      <c r="C1174">
        <v>24.49</v>
      </c>
      <c r="D1174">
        <f t="shared" si="41"/>
        <v>9.9820627802690574</v>
      </c>
      <c r="E1174">
        <v>2.2974101921470223E-2</v>
      </c>
      <c r="F1174" s="90">
        <v>1166</v>
      </c>
      <c r="G1174" s="170">
        <f t="shared" ca="1" si="40"/>
        <v>0.5491567803128129</v>
      </c>
    </row>
    <row r="1175" spans="2:7">
      <c r="B1175" t="s">
        <v>7376</v>
      </c>
      <c r="C1175">
        <v>2.23</v>
      </c>
      <c r="D1175">
        <f t="shared" si="41"/>
        <v>-0.98508560727661854</v>
      </c>
      <c r="E1175">
        <v>2.2935779816513679E-2</v>
      </c>
      <c r="F1175" s="90">
        <v>1167</v>
      </c>
      <c r="G1175" s="170">
        <f t="shared" ca="1" si="40"/>
        <v>5.5978833740280148E-3</v>
      </c>
    </row>
    <row r="1176" spans="2:7">
      <c r="B1176" t="s">
        <v>565</v>
      </c>
      <c r="C1176">
        <v>149.52000000000001</v>
      </c>
      <c r="D1176">
        <f t="shared" si="41"/>
        <v>0.41269841269841273</v>
      </c>
      <c r="E1176">
        <v>2.2918519532051877E-2</v>
      </c>
      <c r="F1176" s="90">
        <v>1168</v>
      </c>
      <c r="G1176" s="170">
        <f t="shared" ca="1" si="40"/>
        <v>2.0656780716396001E-2</v>
      </c>
    </row>
    <row r="1177" spans="2:7">
      <c r="B1177" t="s">
        <v>857</v>
      </c>
      <c r="C1177">
        <v>105.84</v>
      </c>
      <c r="D1177">
        <f t="shared" si="41"/>
        <v>2.4827245804540969</v>
      </c>
      <c r="E1177">
        <v>2.2905189910118921E-2</v>
      </c>
      <c r="F1177" s="90">
        <v>1169</v>
      </c>
      <c r="G1177" s="170">
        <f t="shared" ca="1" si="40"/>
        <v>-0.45533068440186747</v>
      </c>
    </row>
    <row r="1178" spans="2:7">
      <c r="B1178" t="s">
        <v>1409</v>
      </c>
      <c r="C1178">
        <v>30.39</v>
      </c>
      <c r="D1178">
        <f t="shared" si="41"/>
        <v>2.3993288590604029</v>
      </c>
      <c r="E1178">
        <v>2.288791652642207E-2</v>
      </c>
      <c r="F1178" s="90">
        <v>1170</v>
      </c>
      <c r="G1178" s="170">
        <f t="shared" ca="1" si="40"/>
        <v>0.48158396380051066</v>
      </c>
    </row>
    <row r="1179" spans="2:7">
      <c r="B1179" t="s">
        <v>5258</v>
      </c>
      <c r="C1179">
        <v>8.94</v>
      </c>
      <c r="D1179">
        <f t="shared" si="41"/>
        <v>3.9944134078212286</v>
      </c>
      <c r="E1179">
        <v>2.2883295194507929E-2</v>
      </c>
      <c r="F1179" s="90">
        <v>1171</v>
      </c>
      <c r="G1179" s="170">
        <f t="shared" ca="1" si="40"/>
        <v>-0.72204156739391256</v>
      </c>
    </row>
    <row r="1180" spans="2:7">
      <c r="B1180" t="s">
        <v>5961</v>
      </c>
      <c r="C1180">
        <v>1.79</v>
      </c>
      <c r="D1180">
        <f t="shared" si="41"/>
        <v>-0.9245998315080034</v>
      </c>
      <c r="E1180">
        <v>2.2857142857142878E-2</v>
      </c>
      <c r="F1180" s="90">
        <v>1172</v>
      </c>
      <c r="G1180" s="170">
        <f t="shared" ca="1" si="40"/>
        <v>0.36051465064583066</v>
      </c>
    </row>
    <row r="1181" spans="2:7">
      <c r="B1181" t="s">
        <v>2024</v>
      </c>
      <c r="C1181">
        <v>23.74</v>
      </c>
      <c r="D1181">
        <f t="shared" si="41"/>
        <v>9.5982142857142847</v>
      </c>
      <c r="E1181">
        <v>2.2834984920292872E-2</v>
      </c>
      <c r="F1181" s="90">
        <v>1173</v>
      </c>
      <c r="G1181" s="170">
        <f t="shared" ca="1" si="40"/>
        <v>-0.46195147471434367</v>
      </c>
    </row>
    <row r="1182" spans="2:7">
      <c r="B1182" t="s">
        <v>5914</v>
      </c>
      <c r="C1182">
        <v>2.2400000000000002</v>
      </c>
      <c r="D1182">
        <f t="shared" si="41"/>
        <v>-0.61643835616438347</v>
      </c>
      <c r="E1182">
        <v>2.2831050228310626E-2</v>
      </c>
      <c r="F1182" s="90">
        <v>1174</v>
      </c>
      <c r="G1182" s="170">
        <f t="shared" ca="1" si="40"/>
        <v>0.22393264216800454</v>
      </c>
    </row>
    <row r="1183" spans="2:7">
      <c r="B1183" t="s">
        <v>5602</v>
      </c>
      <c r="C1183">
        <v>5.84</v>
      </c>
      <c r="D1183">
        <f t="shared" si="41"/>
        <v>-7.1542130365659803E-2</v>
      </c>
      <c r="E1183">
        <v>2.2767075306479843E-2</v>
      </c>
      <c r="F1183" s="90">
        <v>1175</v>
      </c>
      <c r="G1183" s="170">
        <f t="shared" ca="1" si="40"/>
        <v>0.84187291516727758</v>
      </c>
    </row>
    <row r="1184" spans="2:7">
      <c r="B1184" t="s">
        <v>5640</v>
      </c>
      <c r="C1184">
        <v>6.29</v>
      </c>
      <c r="D1184">
        <f t="shared" si="41"/>
        <v>-6.8148148148148138E-2</v>
      </c>
      <c r="E1184">
        <v>2.2764227642276369E-2</v>
      </c>
      <c r="F1184" s="90">
        <v>1176</v>
      </c>
      <c r="G1184" s="170">
        <f t="shared" ca="1" si="40"/>
        <v>0.59888704870819287</v>
      </c>
    </row>
    <row r="1185" spans="2:7">
      <c r="B1185" t="s">
        <v>5634</v>
      </c>
      <c r="C1185">
        <v>6.75</v>
      </c>
      <c r="D1185">
        <f t="shared" si="41"/>
        <v>2.75</v>
      </c>
      <c r="E1185">
        <v>2.2727272727272783E-2</v>
      </c>
      <c r="F1185" s="90">
        <v>1177</v>
      </c>
      <c r="G1185" s="170">
        <f t="shared" ca="1" si="40"/>
        <v>6.7278022852033159E-2</v>
      </c>
    </row>
    <row r="1186" spans="2:7">
      <c r="B1186" t="s">
        <v>6361</v>
      </c>
      <c r="C1186">
        <v>1.8</v>
      </c>
      <c r="D1186">
        <f t="shared" si="41"/>
        <v>0</v>
      </c>
      <c r="E1186">
        <v>2.2727272727272749E-2</v>
      </c>
      <c r="F1186" s="90">
        <v>1178</v>
      </c>
      <c r="G1186" s="170">
        <f t="shared" ca="1" si="40"/>
        <v>-2.9613945567844826E-2</v>
      </c>
    </row>
    <row r="1187" spans="2:7">
      <c r="B1187" t="s">
        <v>6752</v>
      </c>
      <c r="C1187">
        <v>1.8</v>
      </c>
      <c r="D1187">
        <f t="shared" si="41"/>
        <v>0.33333333333333326</v>
      </c>
      <c r="E1187">
        <v>2.2727272727272749E-2</v>
      </c>
      <c r="F1187" s="90">
        <v>1179</v>
      </c>
      <c r="G1187" s="170">
        <f t="shared" ca="1" si="40"/>
        <v>0.61101420744157764</v>
      </c>
    </row>
    <row r="1188" spans="2:7">
      <c r="B1188" t="s">
        <v>6649</v>
      </c>
      <c r="C1188">
        <v>1.35</v>
      </c>
      <c r="D1188">
        <f t="shared" si="41"/>
        <v>-0.90915208613728127</v>
      </c>
      <c r="E1188">
        <v>2.2727272727272745E-2</v>
      </c>
      <c r="F1188" s="90">
        <v>1180</v>
      </c>
      <c r="G1188" s="170">
        <f t="shared" ca="1" si="40"/>
        <v>-0.17035923333923869</v>
      </c>
    </row>
    <row r="1189" spans="2:7">
      <c r="B1189" t="s">
        <v>3762</v>
      </c>
      <c r="C1189">
        <v>14.86</v>
      </c>
      <c r="D1189">
        <f t="shared" si="41"/>
        <v>0.49798387096774188</v>
      </c>
      <c r="E1189">
        <v>2.2711631108052313E-2</v>
      </c>
      <c r="F1189" s="90">
        <v>1181</v>
      </c>
      <c r="G1189" s="170">
        <f t="shared" ca="1" si="40"/>
        <v>-0.73276639020314949</v>
      </c>
    </row>
    <row r="1190" spans="2:7">
      <c r="B1190" t="s">
        <v>5228</v>
      </c>
      <c r="C1190">
        <v>9.92</v>
      </c>
      <c r="D1190">
        <f t="shared" si="41"/>
        <v>2.1392405063291138</v>
      </c>
      <c r="E1190">
        <v>2.2680412371134089E-2</v>
      </c>
      <c r="F1190" s="90">
        <v>1182</v>
      </c>
      <c r="G1190" s="170">
        <f t="shared" ca="1" si="40"/>
        <v>0.20859836438624116</v>
      </c>
    </row>
    <row r="1191" spans="2:7">
      <c r="B1191" t="s">
        <v>7638</v>
      </c>
      <c r="C1191">
        <v>3.16</v>
      </c>
      <c r="D1191">
        <f t="shared" si="41"/>
        <v>-0.75914634146341464</v>
      </c>
      <c r="E1191">
        <v>2.2653721682847988E-2</v>
      </c>
      <c r="F1191" s="90">
        <v>1183</v>
      </c>
      <c r="G1191" s="170">
        <f t="shared" ref="G1191:G1254" ca="1" si="42">_xlfn.NORM.INV(RAND(),L$11,L$12)</f>
        <v>0.10871467624115043</v>
      </c>
    </row>
    <row r="1192" spans="2:7">
      <c r="B1192" t="s">
        <v>4249</v>
      </c>
      <c r="C1192">
        <v>13.12</v>
      </c>
      <c r="D1192">
        <f t="shared" si="41"/>
        <v>6.248618784530386</v>
      </c>
      <c r="E1192">
        <v>2.2603273577552544E-2</v>
      </c>
      <c r="F1192" s="90">
        <v>1184</v>
      </c>
      <c r="G1192" s="170">
        <f t="shared" ca="1" si="42"/>
        <v>0.40982437298636165</v>
      </c>
    </row>
    <row r="1193" spans="2:7">
      <c r="B1193" t="s">
        <v>6723</v>
      </c>
      <c r="C1193">
        <v>1.81</v>
      </c>
      <c r="D1193">
        <f t="shared" si="41"/>
        <v>0</v>
      </c>
      <c r="E1193">
        <v>2.2598870056497196E-2</v>
      </c>
      <c r="F1193" s="90">
        <v>1185</v>
      </c>
      <c r="G1193" s="170">
        <f t="shared" ca="1" si="42"/>
        <v>-0.46274039712155868</v>
      </c>
    </row>
    <row r="1194" spans="2:7">
      <c r="B1194" t="s">
        <v>6842</v>
      </c>
      <c r="C1194">
        <v>1.81</v>
      </c>
      <c r="D1194">
        <f t="shared" si="41"/>
        <v>-0.88580441640378549</v>
      </c>
      <c r="E1194">
        <v>2.2598870056497196E-2</v>
      </c>
      <c r="F1194" s="90">
        <v>1186</v>
      </c>
      <c r="G1194" s="170">
        <f t="shared" ca="1" si="42"/>
        <v>-0.10376804919841055</v>
      </c>
    </row>
    <row r="1195" spans="2:7">
      <c r="B1195" t="s">
        <v>4736</v>
      </c>
      <c r="C1195">
        <v>15.85</v>
      </c>
      <c r="D1195">
        <f t="shared" si="41"/>
        <v>10.654411764705882</v>
      </c>
      <c r="E1195">
        <v>2.25806451612903E-2</v>
      </c>
      <c r="F1195" s="90">
        <v>1187</v>
      </c>
      <c r="G1195" s="170">
        <f t="shared" ca="1" si="42"/>
        <v>0.37634789649872402</v>
      </c>
    </row>
    <row r="1196" spans="2:7">
      <c r="B1196" t="s">
        <v>6124</v>
      </c>
      <c r="C1196">
        <v>1.36</v>
      </c>
      <c r="D1196">
        <f t="shared" si="41"/>
        <v>-0.86372745490981973</v>
      </c>
      <c r="E1196">
        <v>2.2556390977443629E-2</v>
      </c>
      <c r="F1196" s="90">
        <v>1188</v>
      </c>
      <c r="G1196" s="170">
        <f t="shared" ca="1" si="42"/>
        <v>0.37473284062913453</v>
      </c>
    </row>
    <row r="1197" spans="2:7">
      <c r="B1197" t="s">
        <v>3354</v>
      </c>
      <c r="C1197">
        <v>9.98</v>
      </c>
      <c r="D1197">
        <f t="shared" si="41"/>
        <v>-0.29219858156028367</v>
      </c>
      <c r="E1197">
        <v>2.2540983606557444E-2</v>
      </c>
      <c r="F1197" s="90">
        <v>1189</v>
      </c>
      <c r="G1197" s="170">
        <f t="shared" ca="1" si="42"/>
        <v>-1.1690004110566641</v>
      </c>
    </row>
    <row r="1198" spans="2:7">
      <c r="B1198" t="s">
        <v>4274</v>
      </c>
      <c r="C1198">
        <v>14.1</v>
      </c>
      <c r="D1198">
        <f t="shared" si="41"/>
        <v>6.7472527472527464</v>
      </c>
      <c r="E1198">
        <v>2.2480058013052976E-2</v>
      </c>
      <c r="F1198" s="90">
        <v>1190</v>
      </c>
      <c r="G1198" s="170">
        <f t="shared" ca="1" si="42"/>
        <v>0.54167760583379954</v>
      </c>
    </row>
    <row r="1199" spans="2:7">
      <c r="B1199" t="s">
        <v>6713</v>
      </c>
      <c r="C1199">
        <v>1.82</v>
      </c>
      <c r="D1199">
        <f t="shared" si="41"/>
        <v>-0.9820813232253619</v>
      </c>
      <c r="E1199">
        <v>2.2471910112359571E-2</v>
      </c>
      <c r="F1199" s="90">
        <v>1191</v>
      </c>
      <c r="G1199" s="170">
        <f t="shared" ca="1" si="42"/>
        <v>-0.26831584715663676</v>
      </c>
    </row>
    <row r="1200" spans="2:7">
      <c r="B1200" t="s">
        <v>919</v>
      </c>
      <c r="C1200">
        <v>101.57</v>
      </c>
      <c r="D1200">
        <f t="shared" si="41"/>
        <v>4.8609347951529145</v>
      </c>
      <c r="E1200">
        <v>2.2448157841755485E-2</v>
      </c>
      <c r="F1200" s="90">
        <v>1192</v>
      </c>
      <c r="G1200" s="170">
        <f t="shared" ca="1" si="42"/>
        <v>-0.12999038251245681</v>
      </c>
    </row>
    <row r="1201" spans="2:7">
      <c r="B1201" t="s">
        <v>4187</v>
      </c>
      <c r="C1201">
        <v>17.329999999999998</v>
      </c>
      <c r="D1201">
        <f t="shared" si="41"/>
        <v>0.7260956175298805</v>
      </c>
      <c r="E1201">
        <v>2.2418879056047138E-2</v>
      </c>
      <c r="F1201" s="90">
        <v>1193</v>
      </c>
      <c r="G1201" s="170">
        <f t="shared" ca="1" si="42"/>
        <v>-0.66678402505776591</v>
      </c>
    </row>
    <row r="1202" spans="2:7">
      <c r="B1202" t="s">
        <v>4901</v>
      </c>
      <c r="C1202">
        <v>10.039999999999999</v>
      </c>
      <c r="D1202">
        <f t="shared" si="41"/>
        <v>6.3284671532846701</v>
      </c>
      <c r="E1202">
        <v>2.2403258655804364E-2</v>
      </c>
      <c r="F1202" s="90">
        <v>1194</v>
      </c>
      <c r="G1202" s="170">
        <f t="shared" ca="1" si="42"/>
        <v>-4.7478269463183564E-2</v>
      </c>
    </row>
    <row r="1203" spans="2:7">
      <c r="B1203" t="s">
        <v>6138</v>
      </c>
      <c r="C1203">
        <v>1.37</v>
      </c>
      <c r="D1203">
        <f t="shared" si="41"/>
        <v>0</v>
      </c>
      <c r="E1203">
        <v>2.2388059701492557E-2</v>
      </c>
      <c r="F1203" s="90">
        <v>1195</v>
      </c>
      <c r="G1203" s="170">
        <f t="shared" ca="1" si="42"/>
        <v>0.17702995856074488</v>
      </c>
    </row>
    <row r="1204" spans="2:7">
      <c r="B1204" t="s">
        <v>6485</v>
      </c>
      <c r="C1204">
        <v>1.37</v>
      </c>
      <c r="D1204">
        <f t="shared" si="41"/>
        <v>-0.25136612021857918</v>
      </c>
      <c r="E1204">
        <v>2.2388059701492557E-2</v>
      </c>
      <c r="F1204" s="90">
        <v>1196</v>
      </c>
      <c r="G1204" s="170">
        <f t="shared" ca="1" si="42"/>
        <v>-0.17813723399308531</v>
      </c>
    </row>
    <row r="1205" spans="2:7">
      <c r="B1205" t="s">
        <v>7176</v>
      </c>
      <c r="C1205">
        <v>1.83</v>
      </c>
      <c r="D1205">
        <f t="shared" si="41"/>
        <v>-0.89197166469893741</v>
      </c>
      <c r="E1205">
        <v>2.2346368715083817E-2</v>
      </c>
      <c r="F1205" s="90">
        <v>1197</v>
      </c>
      <c r="G1205" s="170">
        <f t="shared" ca="1" si="42"/>
        <v>0.31048815176251199</v>
      </c>
    </row>
    <row r="1206" spans="2:7">
      <c r="B1206" t="s">
        <v>1501</v>
      </c>
      <c r="C1206">
        <v>16.940000000000001</v>
      </c>
      <c r="D1206">
        <f t="shared" si="41"/>
        <v>-0.24509803921568626</v>
      </c>
      <c r="E1206">
        <v>2.2329511164755643E-2</v>
      </c>
      <c r="F1206" s="90">
        <v>1198</v>
      </c>
      <c r="G1206" s="170">
        <f t="shared" ca="1" si="42"/>
        <v>0.64789877618377489</v>
      </c>
    </row>
    <row r="1207" spans="2:7">
      <c r="B1207" t="s">
        <v>2008</v>
      </c>
      <c r="C1207">
        <v>22.44</v>
      </c>
      <c r="D1207">
        <f t="shared" si="41"/>
        <v>0.95982532751091731</v>
      </c>
      <c r="E1207">
        <v>2.2323462414578679E-2</v>
      </c>
      <c r="F1207" s="90">
        <v>1199</v>
      </c>
      <c r="G1207" s="170">
        <f t="shared" ca="1" si="42"/>
        <v>0.28637621003599828</v>
      </c>
    </row>
    <row r="1208" spans="2:7">
      <c r="B1208" t="s">
        <v>2596</v>
      </c>
      <c r="C1208">
        <v>11.45</v>
      </c>
      <c r="D1208">
        <f t="shared" si="41"/>
        <v>1.4999999999999998</v>
      </c>
      <c r="E1208">
        <v>2.2321428571428572E-2</v>
      </c>
      <c r="F1208" s="90">
        <v>1200</v>
      </c>
      <c r="G1208" s="170">
        <f t="shared" ca="1" si="42"/>
        <v>-0.52842902859451679</v>
      </c>
    </row>
    <row r="1209" spans="2:7">
      <c r="B1209" t="s">
        <v>4370</v>
      </c>
      <c r="C1209">
        <v>4.58</v>
      </c>
      <c r="D1209">
        <f t="shared" si="41"/>
        <v>-0.69729015201586253</v>
      </c>
      <c r="E1209">
        <v>2.2321428571428489E-2</v>
      </c>
      <c r="F1209" s="90">
        <v>1201</v>
      </c>
      <c r="G1209" s="170">
        <f t="shared" ca="1" si="42"/>
        <v>0.41665142982688202</v>
      </c>
    </row>
    <row r="1210" spans="2:7">
      <c r="B1210" t="s">
        <v>3090</v>
      </c>
      <c r="C1210">
        <v>15.13</v>
      </c>
      <c r="D1210">
        <f t="shared" si="41"/>
        <v>0.26823134953897748</v>
      </c>
      <c r="E1210">
        <v>2.2297297297297302E-2</v>
      </c>
      <c r="F1210" s="90">
        <v>1202</v>
      </c>
      <c r="G1210" s="170">
        <f t="shared" ca="1" si="42"/>
        <v>4.7436948592802231E-3</v>
      </c>
    </row>
    <row r="1211" spans="2:7">
      <c r="B1211" t="s">
        <v>4829</v>
      </c>
      <c r="C1211">
        <v>11.93</v>
      </c>
      <c r="D1211">
        <f t="shared" si="41"/>
        <v>0.18118811881188121</v>
      </c>
      <c r="E1211">
        <v>2.227934875749784E-2</v>
      </c>
      <c r="F1211" s="90">
        <v>1203</v>
      </c>
      <c r="G1211" s="170">
        <f t="shared" ca="1" si="42"/>
        <v>0.10718499775088891</v>
      </c>
    </row>
    <row r="1212" spans="2:7">
      <c r="B1212" t="s">
        <v>4915</v>
      </c>
      <c r="C1212">
        <v>10.1</v>
      </c>
      <c r="D1212">
        <f t="shared" si="41"/>
        <v>-0.26758520667150104</v>
      </c>
      <c r="E1212">
        <v>2.2267206477732678E-2</v>
      </c>
      <c r="F1212" s="90">
        <v>1204</v>
      </c>
      <c r="G1212" s="170">
        <f t="shared" ca="1" si="42"/>
        <v>0.11802610308477002</v>
      </c>
    </row>
    <row r="1213" spans="2:7">
      <c r="B1213" t="s">
        <v>4275</v>
      </c>
      <c r="C1213">
        <v>13.79</v>
      </c>
      <c r="D1213">
        <f t="shared" si="41"/>
        <v>-0.23089793641940884</v>
      </c>
      <c r="E1213">
        <v>2.2238695329873902E-2</v>
      </c>
      <c r="F1213" s="90">
        <v>1205</v>
      </c>
      <c r="G1213" s="170">
        <f t="shared" ca="1" si="42"/>
        <v>0.25565614369013911</v>
      </c>
    </row>
    <row r="1214" spans="2:7">
      <c r="B1214" t="s">
        <v>1553</v>
      </c>
      <c r="C1214">
        <v>17.93</v>
      </c>
      <c r="D1214">
        <f t="shared" si="41"/>
        <v>0.25736325385694248</v>
      </c>
      <c r="E1214">
        <v>2.2234891676168791E-2</v>
      </c>
      <c r="F1214" s="90">
        <v>1206</v>
      </c>
      <c r="G1214" s="170">
        <f t="shared" ca="1" si="42"/>
        <v>-5.758097152068839E-2</v>
      </c>
    </row>
    <row r="1215" spans="2:7">
      <c r="B1215" t="s">
        <v>3430</v>
      </c>
      <c r="C1215">
        <v>14.26</v>
      </c>
      <c r="D1215">
        <f t="shared" si="41"/>
        <v>-0.22499999999999995</v>
      </c>
      <c r="E1215">
        <v>2.2222222222222258E-2</v>
      </c>
      <c r="F1215" s="90">
        <v>1207</v>
      </c>
      <c r="G1215" s="170">
        <f t="shared" ca="1" si="42"/>
        <v>0.73104561047962513</v>
      </c>
    </row>
    <row r="1216" spans="2:7">
      <c r="B1216" t="s">
        <v>3999</v>
      </c>
      <c r="C1216">
        <v>18.399999999999999</v>
      </c>
      <c r="D1216">
        <f t="shared" si="41"/>
        <v>12.333333333333334</v>
      </c>
      <c r="E1216">
        <v>2.2222222222222143E-2</v>
      </c>
      <c r="F1216" s="90">
        <v>1208</v>
      </c>
      <c r="G1216" s="170">
        <f t="shared" ca="1" si="42"/>
        <v>1.0105326317074148</v>
      </c>
    </row>
    <row r="1217" spans="2:7">
      <c r="B1217" t="s">
        <v>6183</v>
      </c>
      <c r="C1217">
        <v>1.38</v>
      </c>
      <c r="D1217">
        <f t="shared" si="41"/>
        <v>0</v>
      </c>
      <c r="E1217">
        <v>2.2222222222222077E-2</v>
      </c>
      <c r="F1217" s="90">
        <v>1209</v>
      </c>
      <c r="G1217" s="170">
        <f t="shared" ca="1" si="42"/>
        <v>-0.46105839025920409</v>
      </c>
    </row>
    <row r="1218" spans="2:7">
      <c r="B1218" t="s">
        <v>6863</v>
      </c>
      <c r="C1218">
        <v>1.38</v>
      </c>
      <c r="D1218">
        <f t="shared" si="41"/>
        <v>-0.9754273504273504</v>
      </c>
      <c r="E1218">
        <v>2.2222222222222077E-2</v>
      </c>
      <c r="F1218" s="90">
        <v>1210</v>
      </c>
      <c r="G1218" s="170">
        <f t="shared" ca="1" si="42"/>
        <v>-0.45622066554413288</v>
      </c>
    </row>
    <row r="1219" spans="2:7">
      <c r="B1219" t="s">
        <v>1156</v>
      </c>
      <c r="C1219">
        <v>56.16</v>
      </c>
      <c r="D1219">
        <f t="shared" si="41"/>
        <v>4.5439289239881528</v>
      </c>
      <c r="E1219">
        <v>2.2206042955951927E-2</v>
      </c>
      <c r="F1219" s="90">
        <v>1211</v>
      </c>
      <c r="G1219" s="170">
        <f t="shared" ca="1" si="42"/>
        <v>0.26097568186154935</v>
      </c>
    </row>
    <row r="1220" spans="2:7">
      <c r="B1220" t="s">
        <v>3347</v>
      </c>
      <c r="C1220">
        <v>10.130000000000001</v>
      </c>
      <c r="D1220">
        <f t="shared" si="41"/>
        <v>-0.57791666666666663</v>
      </c>
      <c r="E1220">
        <v>2.219979818365294E-2</v>
      </c>
      <c r="F1220" s="90">
        <v>1212</v>
      </c>
      <c r="G1220" s="170">
        <f t="shared" ca="1" si="42"/>
        <v>0.34380170976217178</v>
      </c>
    </row>
    <row r="1221" spans="2:7">
      <c r="B1221" t="s">
        <v>2264</v>
      </c>
      <c r="C1221">
        <v>24</v>
      </c>
      <c r="D1221">
        <f t="shared" si="41"/>
        <v>0.62491536899119837</v>
      </c>
      <c r="E1221">
        <v>2.214650766609879E-2</v>
      </c>
      <c r="F1221" s="90">
        <v>1213</v>
      </c>
      <c r="G1221" s="170">
        <f t="shared" ca="1" si="42"/>
        <v>0.23339991440300564</v>
      </c>
    </row>
    <row r="1222" spans="2:7">
      <c r="B1222" t="s">
        <v>4062</v>
      </c>
      <c r="C1222">
        <v>14.77</v>
      </c>
      <c r="D1222">
        <f t="shared" si="41"/>
        <v>4.3321299638989172</v>
      </c>
      <c r="E1222">
        <v>2.2145328719723203E-2</v>
      </c>
      <c r="F1222" s="90">
        <v>1214</v>
      </c>
      <c r="G1222" s="170">
        <f t="shared" ca="1" si="42"/>
        <v>-0.34254434661053113</v>
      </c>
    </row>
    <row r="1223" spans="2:7">
      <c r="B1223" t="s">
        <v>7613</v>
      </c>
      <c r="C1223">
        <v>2.77</v>
      </c>
      <c r="D1223">
        <f t="shared" si="41"/>
        <v>0.19913419913419911</v>
      </c>
      <c r="E1223">
        <v>2.2140221402214041E-2</v>
      </c>
      <c r="F1223" s="90">
        <v>1215</v>
      </c>
      <c r="G1223" s="170">
        <f t="shared" ca="1" si="42"/>
        <v>0.3988833917272967</v>
      </c>
    </row>
    <row r="1224" spans="2:7">
      <c r="B1224" t="s">
        <v>7314</v>
      </c>
      <c r="C1224">
        <v>2.31</v>
      </c>
      <c r="D1224">
        <f t="shared" si="41"/>
        <v>-0.79170423805229928</v>
      </c>
      <c r="E1224">
        <v>2.2123893805309856E-2</v>
      </c>
      <c r="F1224" s="90">
        <v>1216</v>
      </c>
      <c r="G1224" s="170">
        <f t="shared" ca="1" si="42"/>
        <v>-4.8887511816907508E-2</v>
      </c>
    </row>
    <row r="1225" spans="2:7">
      <c r="B1225" t="s">
        <v>2877</v>
      </c>
      <c r="C1225">
        <v>11.09</v>
      </c>
      <c r="D1225">
        <f t="shared" ref="D1225:D1288" si="43">(C1225-C1226)/C1226</f>
        <v>4.9945945945945942</v>
      </c>
      <c r="E1225">
        <v>2.2119815668202786E-2</v>
      </c>
      <c r="F1225" s="90">
        <v>1217</v>
      </c>
      <c r="G1225" s="170">
        <f t="shared" ca="1" si="42"/>
        <v>-0.45972744177070912</v>
      </c>
    </row>
    <row r="1226" spans="2:7">
      <c r="B1226" t="s">
        <v>5845</v>
      </c>
      <c r="C1226">
        <v>1.85</v>
      </c>
      <c r="D1226">
        <f t="shared" si="43"/>
        <v>-0.81827111984282908</v>
      </c>
      <c r="E1226">
        <v>2.2099447513812175E-2</v>
      </c>
      <c r="F1226" s="90">
        <v>1218</v>
      </c>
      <c r="G1226" s="170">
        <f t="shared" ca="1" si="42"/>
        <v>-0.21575473934277795</v>
      </c>
    </row>
    <row r="1227" spans="2:7">
      <c r="B1227" t="s">
        <v>3238</v>
      </c>
      <c r="C1227">
        <v>10.18</v>
      </c>
      <c r="D1227">
        <f t="shared" si="43"/>
        <v>6.3237410071942444</v>
      </c>
      <c r="E1227">
        <v>2.2088353413654501E-2</v>
      </c>
      <c r="F1227" s="90">
        <v>1219</v>
      </c>
      <c r="G1227" s="170">
        <f t="shared" ca="1" si="42"/>
        <v>-0.57357848562136271</v>
      </c>
    </row>
    <row r="1228" spans="2:7">
      <c r="B1228" t="s">
        <v>6180</v>
      </c>
      <c r="C1228">
        <v>1.39</v>
      </c>
      <c r="D1228">
        <f t="shared" si="43"/>
        <v>0</v>
      </c>
      <c r="E1228">
        <v>2.205882352941162E-2</v>
      </c>
      <c r="F1228" s="90">
        <v>1220</v>
      </c>
      <c r="G1228" s="170">
        <f t="shared" ca="1" si="42"/>
        <v>-7.1400292780938512E-2</v>
      </c>
    </row>
    <row r="1229" spans="2:7">
      <c r="B1229" t="s">
        <v>6491</v>
      </c>
      <c r="C1229">
        <v>1.39</v>
      </c>
      <c r="D1229">
        <f t="shared" si="43"/>
        <v>0</v>
      </c>
      <c r="E1229">
        <v>2.205882352941162E-2</v>
      </c>
      <c r="F1229" s="90">
        <v>1221</v>
      </c>
      <c r="G1229" s="170">
        <f t="shared" ca="1" si="42"/>
        <v>0.17465263905793116</v>
      </c>
    </row>
    <row r="1230" spans="2:7">
      <c r="B1230" t="s">
        <v>6622</v>
      </c>
      <c r="C1230">
        <v>1.39</v>
      </c>
      <c r="D1230">
        <f t="shared" si="43"/>
        <v>-0.8696060037523452</v>
      </c>
      <c r="E1230">
        <v>2.205882352941162E-2</v>
      </c>
      <c r="F1230" s="90">
        <v>1222</v>
      </c>
      <c r="G1230" s="170">
        <f t="shared" ca="1" si="42"/>
        <v>8.5078427918937133E-2</v>
      </c>
    </row>
    <row r="1231" spans="2:7">
      <c r="B1231" t="s">
        <v>2639</v>
      </c>
      <c r="C1231">
        <v>10.66</v>
      </c>
      <c r="D1231">
        <f t="shared" si="43"/>
        <v>-0.32403297400126818</v>
      </c>
      <c r="E1231">
        <v>2.205177372962612E-2</v>
      </c>
      <c r="F1231" s="90">
        <v>1223</v>
      </c>
      <c r="G1231" s="170">
        <f t="shared" ca="1" si="42"/>
        <v>-0.87708274611340387</v>
      </c>
    </row>
    <row r="1232" spans="2:7">
      <c r="B1232" t="s">
        <v>4041</v>
      </c>
      <c r="C1232">
        <v>15.77</v>
      </c>
      <c r="D1232">
        <f t="shared" si="43"/>
        <v>-0.30650835532102022</v>
      </c>
      <c r="E1232">
        <v>2.2034996759559292E-2</v>
      </c>
      <c r="F1232" s="90">
        <v>1224</v>
      </c>
      <c r="G1232" s="170">
        <f t="shared" ca="1" si="42"/>
        <v>7.9403448424717971E-2</v>
      </c>
    </row>
    <row r="1233" spans="2:7">
      <c r="B1233" t="s">
        <v>2041</v>
      </c>
      <c r="C1233">
        <v>22.74</v>
      </c>
      <c r="D1233">
        <f t="shared" si="43"/>
        <v>0.16615384615384607</v>
      </c>
      <c r="E1233">
        <v>2.2022471910112289E-2</v>
      </c>
      <c r="F1233" s="90">
        <v>1225</v>
      </c>
      <c r="G1233" s="170">
        <f t="shared" ca="1" si="42"/>
        <v>-0.49531134588264608</v>
      </c>
    </row>
    <row r="1234" spans="2:7">
      <c r="B1234" t="s">
        <v>4164</v>
      </c>
      <c r="C1234">
        <v>19.5</v>
      </c>
      <c r="D1234">
        <f t="shared" si="43"/>
        <v>5</v>
      </c>
      <c r="E1234">
        <v>2.2012578616352294E-2</v>
      </c>
      <c r="F1234" s="90">
        <v>1226</v>
      </c>
      <c r="G1234" s="170">
        <f t="shared" ca="1" si="42"/>
        <v>6.4325803796201744E-2</v>
      </c>
    </row>
    <row r="1235" spans="2:7">
      <c r="B1235" t="s">
        <v>5775</v>
      </c>
      <c r="C1235">
        <v>3.25</v>
      </c>
      <c r="D1235">
        <f t="shared" si="43"/>
        <v>-0.72030981067125643</v>
      </c>
      <c r="E1235">
        <v>2.2012578616352151E-2</v>
      </c>
      <c r="F1235" s="90">
        <v>1227</v>
      </c>
      <c r="G1235" s="170">
        <f t="shared" ca="1" si="42"/>
        <v>0.58605666667874612</v>
      </c>
    </row>
    <row r="1236" spans="2:7">
      <c r="B1236" t="s">
        <v>3389</v>
      </c>
      <c r="C1236">
        <v>11.62</v>
      </c>
      <c r="D1236">
        <f t="shared" si="43"/>
        <v>-0.46819221967963393</v>
      </c>
      <c r="E1236">
        <v>2.1987686895338612E-2</v>
      </c>
      <c r="F1236" s="90">
        <v>1228</v>
      </c>
      <c r="G1236" s="170">
        <f t="shared" ca="1" si="42"/>
        <v>0.47918347403159184</v>
      </c>
    </row>
    <row r="1237" spans="2:7">
      <c r="B1237" t="s">
        <v>1874</v>
      </c>
      <c r="C1237">
        <v>21.85</v>
      </c>
      <c r="D1237">
        <f t="shared" si="43"/>
        <v>10.74731182795699</v>
      </c>
      <c r="E1237">
        <v>2.1983161833489355E-2</v>
      </c>
      <c r="F1237" s="90">
        <v>1229</v>
      </c>
      <c r="G1237" s="170">
        <f t="shared" ca="1" si="42"/>
        <v>0.15492607123122196</v>
      </c>
    </row>
    <row r="1238" spans="2:7">
      <c r="B1238" t="s">
        <v>6351</v>
      </c>
      <c r="C1238">
        <v>1.86</v>
      </c>
      <c r="D1238">
        <f t="shared" si="43"/>
        <v>-0.80962128966223124</v>
      </c>
      <c r="E1238">
        <v>2.1978021978021997E-2</v>
      </c>
      <c r="F1238" s="90">
        <v>1230</v>
      </c>
      <c r="G1238" s="170">
        <f t="shared" ca="1" si="42"/>
        <v>-0.18613566495191738</v>
      </c>
    </row>
    <row r="1239" spans="2:7">
      <c r="B1239" t="s">
        <v>4849</v>
      </c>
      <c r="C1239">
        <v>9.77</v>
      </c>
      <c r="D1239">
        <f t="shared" si="43"/>
        <v>-0.40024554941682011</v>
      </c>
      <c r="E1239">
        <v>2.1966527196652621E-2</v>
      </c>
      <c r="F1239" s="90">
        <v>1231</v>
      </c>
      <c r="G1239" s="170">
        <f t="shared" ca="1" si="42"/>
        <v>1.3405536880278261E-2</v>
      </c>
    </row>
    <row r="1240" spans="2:7">
      <c r="B1240" t="s">
        <v>4144</v>
      </c>
      <c r="C1240">
        <v>16.29</v>
      </c>
      <c r="D1240">
        <f t="shared" si="43"/>
        <v>2.1816406249999996</v>
      </c>
      <c r="E1240">
        <v>2.1957340025094082E-2</v>
      </c>
      <c r="F1240" s="90">
        <v>1232</v>
      </c>
      <c r="G1240" s="170">
        <f t="shared" ca="1" si="42"/>
        <v>-0.112697255831439</v>
      </c>
    </row>
    <row r="1241" spans="2:7">
      <c r="B1241" t="s">
        <v>5696</v>
      </c>
      <c r="C1241">
        <v>5.12</v>
      </c>
      <c r="D1241">
        <f t="shared" si="43"/>
        <v>-0.73193717277486903</v>
      </c>
      <c r="E1241">
        <v>2.1956087824351361E-2</v>
      </c>
      <c r="F1241" s="90">
        <v>1233</v>
      </c>
      <c r="G1241" s="170">
        <f t="shared" ca="1" si="42"/>
        <v>-0.25597997445150561</v>
      </c>
    </row>
    <row r="1242" spans="2:7">
      <c r="B1242" t="s">
        <v>3877</v>
      </c>
      <c r="C1242">
        <v>19.100000000000001</v>
      </c>
      <c r="D1242">
        <f t="shared" si="43"/>
        <v>-0.86529374426969463</v>
      </c>
      <c r="E1242">
        <v>2.1936864633493851E-2</v>
      </c>
      <c r="F1242" s="90">
        <v>1234</v>
      </c>
      <c r="G1242" s="170">
        <f t="shared" ca="1" si="42"/>
        <v>-2.0184310457897054E-2</v>
      </c>
    </row>
    <row r="1243" spans="2:7">
      <c r="B1243" t="s">
        <v>693</v>
      </c>
      <c r="C1243">
        <v>141.79</v>
      </c>
      <c r="D1243">
        <f t="shared" si="43"/>
        <v>6.4003131524008348</v>
      </c>
      <c r="E1243">
        <v>2.1909909909909854E-2</v>
      </c>
      <c r="F1243" s="90">
        <v>1235</v>
      </c>
      <c r="G1243" s="170">
        <f t="shared" ca="1" si="42"/>
        <v>-0.74370156596303061</v>
      </c>
    </row>
    <row r="1244" spans="2:7">
      <c r="B1244" t="s">
        <v>3993</v>
      </c>
      <c r="C1244">
        <v>19.16</v>
      </c>
      <c r="D1244">
        <f t="shared" si="43"/>
        <v>9.2459893048128325</v>
      </c>
      <c r="E1244">
        <v>2.1866666666666673E-2</v>
      </c>
      <c r="F1244" s="90">
        <v>1236</v>
      </c>
      <c r="G1244" s="170">
        <f t="shared" ca="1" si="42"/>
        <v>0.70081398709833087</v>
      </c>
    </row>
    <row r="1245" spans="2:7">
      <c r="B1245" t="s">
        <v>6071</v>
      </c>
      <c r="C1245">
        <v>1.87</v>
      </c>
      <c r="D1245">
        <f t="shared" si="43"/>
        <v>-0.92005130397605805</v>
      </c>
      <c r="E1245">
        <v>2.1857923497267777E-2</v>
      </c>
      <c r="F1245" s="90">
        <v>1237</v>
      </c>
      <c r="G1245" s="170">
        <f t="shared" ca="1" si="42"/>
        <v>0.17796609059187232</v>
      </c>
    </row>
    <row r="1246" spans="2:7">
      <c r="B1246" t="s">
        <v>2110</v>
      </c>
      <c r="C1246">
        <v>23.39</v>
      </c>
      <c r="D1246">
        <f t="shared" si="43"/>
        <v>1.6310461192350956</v>
      </c>
      <c r="E1246">
        <v>2.1843599825251202E-2</v>
      </c>
      <c r="F1246" s="90">
        <v>1238</v>
      </c>
      <c r="G1246" s="170">
        <f t="shared" ca="1" si="42"/>
        <v>0.14380040815177261</v>
      </c>
    </row>
    <row r="1247" spans="2:7">
      <c r="B1247" t="s">
        <v>5190</v>
      </c>
      <c r="C1247">
        <v>8.89</v>
      </c>
      <c r="D1247">
        <f t="shared" si="43"/>
        <v>-0.76018343674130018</v>
      </c>
      <c r="E1247">
        <v>2.1839080459770264E-2</v>
      </c>
      <c r="F1247" s="90">
        <v>1239</v>
      </c>
      <c r="G1247" s="170">
        <f t="shared" ca="1" si="42"/>
        <v>6.3893961663822454E-2</v>
      </c>
    </row>
    <row r="1248" spans="2:7">
      <c r="B1248" t="s">
        <v>1389</v>
      </c>
      <c r="C1248">
        <v>37.07</v>
      </c>
      <c r="D1248">
        <f t="shared" si="43"/>
        <v>-0.64594078319006676</v>
      </c>
      <c r="E1248">
        <v>2.1775082690187408E-2</v>
      </c>
      <c r="F1248" s="90">
        <v>1240</v>
      </c>
      <c r="G1248" s="170">
        <f t="shared" ca="1" si="42"/>
        <v>0.77080238763617359</v>
      </c>
    </row>
    <row r="1249" spans="2:7">
      <c r="B1249" t="s">
        <v>883</v>
      </c>
      <c r="C1249">
        <v>104.7</v>
      </c>
      <c r="D1249">
        <f t="shared" si="43"/>
        <v>9.618661257606492</v>
      </c>
      <c r="E1249">
        <v>2.1762467063530827E-2</v>
      </c>
      <c r="F1249" s="90">
        <v>1241</v>
      </c>
      <c r="G1249" s="170">
        <f t="shared" ca="1" si="42"/>
        <v>-0.23707016191805375</v>
      </c>
    </row>
    <row r="1250" spans="2:7">
      <c r="B1250" t="s">
        <v>5121</v>
      </c>
      <c r="C1250">
        <v>9.86</v>
      </c>
      <c r="D1250">
        <f t="shared" si="43"/>
        <v>-0.12588652482269502</v>
      </c>
      <c r="E1250">
        <v>2.1761658031087986E-2</v>
      </c>
      <c r="F1250" s="90">
        <v>1242</v>
      </c>
      <c r="G1250" s="170">
        <f t="shared" ca="1" si="42"/>
        <v>0.62607970429367799</v>
      </c>
    </row>
    <row r="1251" spans="2:7">
      <c r="B1251" t="s">
        <v>1613</v>
      </c>
      <c r="C1251">
        <v>11.28</v>
      </c>
      <c r="D1251">
        <f t="shared" si="43"/>
        <v>0</v>
      </c>
      <c r="E1251">
        <v>2.1739130434782629E-2</v>
      </c>
      <c r="F1251" s="90">
        <v>1243</v>
      </c>
      <c r="G1251" s="170">
        <f t="shared" ca="1" si="42"/>
        <v>0.29792801729347906</v>
      </c>
    </row>
    <row r="1252" spans="2:7">
      <c r="B1252" t="s">
        <v>3231</v>
      </c>
      <c r="C1252">
        <v>11.28</v>
      </c>
      <c r="D1252">
        <f t="shared" si="43"/>
        <v>7</v>
      </c>
      <c r="E1252">
        <v>2.1739130434782629E-2</v>
      </c>
      <c r="F1252" s="90">
        <v>1244</v>
      </c>
      <c r="G1252" s="170">
        <f t="shared" ca="1" si="42"/>
        <v>0.44144479009820148</v>
      </c>
    </row>
    <row r="1253" spans="2:7">
      <c r="B1253" t="s">
        <v>6178</v>
      </c>
      <c r="C1253">
        <v>1.41</v>
      </c>
      <c r="D1253">
        <f t="shared" si="43"/>
        <v>0</v>
      </c>
      <c r="E1253">
        <v>2.1739130434782629E-2</v>
      </c>
      <c r="F1253" s="90">
        <v>1245</v>
      </c>
      <c r="G1253" s="170">
        <f t="shared" ca="1" si="42"/>
        <v>0.22441423256837417</v>
      </c>
    </row>
    <row r="1254" spans="2:7">
      <c r="B1254" t="s">
        <v>6862</v>
      </c>
      <c r="C1254">
        <v>1.41</v>
      </c>
      <c r="D1254">
        <f t="shared" si="43"/>
        <v>-0.9</v>
      </c>
      <c r="E1254">
        <v>2.1739130434782629E-2</v>
      </c>
      <c r="F1254" s="90">
        <v>1246</v>
      </c>
      <c r="G1254" s="170">
        <f t="shared" ca="1" si="42"/>
        <v>0.16757303696218151</v>
      </c>
    </row>
    <row r="1255" spans="2:7">
      <c r="B1255" t="s">
        <v>2506</v>
      </c>
      <c r="C1255">
        <v>14.1</v>
      </c>
      <c r="D1255">
        <f t="shared" si="43"/>
        <v>6.5</v>
      </c>
      <c r="E1255">
        <v>2.1739130434782532E-2</v>
      </c>
      <c r="F1255" s="90">
        <v>1247</v>
      </c>
      <c r="G1255" s="170">
        <f t="shared" ref="G1255:G1318" ca="1" si="44">_xlfn.NORM.INV(RAND(),L$11,L$12)</f>
        <v>-0.36784413380851855</v>
      </c>
    </row>
    <row r="1256" spans="2:7">
      <c r="B1256" t="s">
        <v>6065</v>
      </c>
      <c r="C1256">
        <v>1.88</v>
      </c>
      <c r="D1256">
        <f t="shared" si="43"/>
        <v>-0.87132101300479126</v>
      </c>
      <c r="E1256">
        <v>2.1739130434782507E-2</v>
      </c>
      <c r="F1256" s="90">
        <v>1248</v>
      </c>
      <c r="G1256" s="170">
        <f t="shared" ca="1" si="44"/>
        <v>-0.4580128030534219</v>
      </c>
    </row>
    <row r="1257" spans="2:7">
      <c r="B1257" t="s">
        <v>4243</v>
      </c>
      <c r="C1257">
        <v>14.61</v>
      </c>
      <c r="D1257">
        <f t="shared" si="43"/>
        <v>1.3833605220228387</v>
      </c>
      <c r="E1257">
        <v>2.1678321678321587E-2</v>
      </c>
      <c r="F1257" s="90">
        <v>1249</v>
      </c>
      <c r="G1257" s="170">
        <f t="shared" ca="1" si="44"/>
        <v>0.94334883720925355</v>
      </c>
    </row>
    <row r="1258" spans="2:7">
      <c r="B1258" t="s">
        <v>4404</v>
      </c>
      <c r="C1258">
        <v>6.13</v>
      </c>
      <c r="D1258">
        <f t="shared" si="43"/>
        <v>-0.27797408716136635</v>
      </c>
      <c r="E1258">
        <v>2.166666666666665E-2</v>
      </c>
      <c r="F1258" s="90">
        <v>1250</v>
      </c>
      <c r="G1258" s="170">
        <f t="shared" ca="1" si="44"/>
        <v>0.35864454405716883</v>
      </c>
    </row>
    <row r="1259" spans="2:7">
      <c r="B1259" t="s">
        <v>5390</v>
      </c>
      <c r="C1259">
        <v>8.49</v>
      </c>
      <c r="D1259">
        <f t="shared" si="43"/>
        <v>2.5974576271186445</v>
      </c>
      <c r="E1259">
        <v>2.1660649819494549E-2</v>
      </c>
      <c r="F1259" s="90">
        <v>1251</v>
      </c>
      <c r="G1259" s="170">
        <f t="shared" ca="1" si="44"/>
        <v>0.34767671014751478</v>
      </c>
    </row>
    <row r="1260" spans="2:7">
      <c r="B1260" t="s">
        <v>7443</v>
      </c>
      <c r="C1260">
        <v>2.36</v>
      </c>
      <c r="D1260">
        <f t="shared" si="43"/>
        <v>-0.86491127647395538</v>
      </c>
      <c r="E1260">
        <v>2.1645021645021568E-2</v>
      </c>
      <c r="F1260" s="90">
        <v>1252</v>
      </c>
      <c r="G1260" s="170">
        <f t="shared" ca="1" si="44"/>
        <v>0.15300255905276366</v>
      </c>
    </row>
    <row r="1261" spans="2:7">
      <c r="B1261" t="s">
        <v>4138</v>
      </c>
      <c r="C1261">
        <v>17.47</v>
      </c>
      <c r="D1261">
        <f t="shared" si="43"/>
        <v>0.68142444658325296</v>
      </c>
      <c r="E1261">
        <v>2.1637426900584643E-2</v>
      </c>
      <c r="F1261" s="90">
        <v>1253</v>
      </c>
      <c r="G1261" s="170">
        <f t="shared" ca="1" si="44"/>
        <v>0.38545742553207341</v>
      </c>
    </row>
    <row r="1262" spans="2:7">
      <c r="B1262" t="s">
        <v>4913</v>
      </c>
      <c r="C1262">
        <v>10.39</v>
      </c>
      <c r="D1262">
        <f t="shared" si="43"/>
        <v>-0.48842934515017228</v>
      </c>
      <c r="E1262">
        <v>2.1632251720747359E-2</v>
      </c>
      <c r="F1262" s="90">
        <v>1254</v>
      </c>
      <c r="G1262" s="170">
        <f t="shared" ca="1" si="44"/>
        <v>-0.31362231759450654</v>
      </c>
    </row>
    <row r="1263" spans="2:7">
      <c r="B1263" t="s">
        <v>3889</v>
      </c>
      <c r="C1263">
        <v>20.309999999999999</v>
      </c>
      <c r="D1263">
        <f t="shared" si="43"/>
        <v>1.86459802538787</v>
      </c>
      <c r="E1263">
        <v>2.1629778672032179E-2</v>
      </c>
      <c r="F1263" s="90">
        <v>1255</v>
      </c>
      <c r="G1263" s="170">
        <f t="shared" ca="1" si="44"/>
        <v>-0.13581155968955902</v>
      </c>
    </row>
    <row r="1264" spans="2:7">
      <c r="B1264" t="s">
        <v>5443</v>
      </c>
      <c r="C1264">
        <v>7.09</v>
      </c>
      <c r="D1264">
        <f t="shared" si="43"/>
        <v>-0.25052854122621571</v>
      </c>
      <c r="E1264">
        <v>2.1613832853025858E-2</v>
      </c>
      <c r="F1264" s="90">
        <v>1256</v>
      </c>
      <c r="G1264" s="170">
        <f t="shared" ca="1" si="44"/>
        <v>-0.2583919064139627</v>
      </c>
    </row>
    <row r="1265" spans="2:7">
      <c r="B1265" t="s">
        <v>5123</v>
      </c>
      <c r="C1265">
        <v>9.4600000000000009</v>
      </c>
      <c r="D1265">
        <f t="shared" si="43"/>
        <v>5.6619718309859168</v>
      </c>
      <c r="E1265">
        <v>2.1598272138229058E-2</v>
      </c>
      <c r="F1265" s="90">
        <v>1257</v>
      </c>
      <c r="G1265" s="170">
        <f t="shared" ca="1" si="44"/>
        <v>0.2881447086061214</v>
      </c>
    </row>
    <row r="1266" spans="2:7">
      <c r="B1266" t="s">
        <v>6548</v>
      </c>
      <c r="C1266">
        <v>1.42</v>
      </c>
      <c r="D1266">
        <f t="shared" si="43"/>
        <v>-0.85021097046413507</v>
      </c>
      <c r="E1266">
        <v>2.1582733812949662E-2</v>
      </c>
      <c r="F1266" s="90">
        <v>1258</v>
      </c>
      <c r="G1266" s="170">
        <f t="shared" ca="1" si="44"/>
        <v>0.21527867128619965</v>
      </c>
    </row>
    <row r="1267" spans="2:7">
      <c r="B1267" t="s">
        <v>3314</v>
      </c>
      <c r="C1267">
        <v>9.48</v>
      </c>
      <c r="D1267">
        <f t="shared" si="43"/>
        <v>1.4947368421052634</v>
      </c>
      <c r="E1267">
        <v>2.155172413793115E-2</v>
      </c>
      <c r="F1267" s="90">
        <v>1259</v>
      </c>
      <c r="G1267" s="170">
        <f t="shared" ca="1" si="44"/>
        <v>-0.63312747310781226</v>
      </c>
    </row>
    <row r="1268" spans="2:7">
      <c r="B1268" t="s">
        <v>5741</v>
      </c>
      <c r="C1268">
        <v>3.8</v>
      </c>
      <c r="D1268">
        <f t="shared" si="43"/>
        <v>1</v>
      </c>
      <c r="E1268">
        <v>2.1505376344085919E-2</v>
      </c>
      <c r="F1268" s="90">
        <v>1260</v>
      </c>
      <c r="G1268" s="170">
        <f t="shared" ca="1" si="44"/>
        <v>0.42580620980861666</v>
      </c>
    </row>
    <row r="1269" spans="2:7">
      <c r="B1269" t="s">
        <v>5853</v>
      </c>
      <c r="C1269">
        <v>1.9</v>
      </c>
      <c r="D1269">
        <f t="shared" si="43"/>
        <v>0</v>
      </c>
      <c r="E1269">
        <v>2.1505376344085919E-2</v>
      </c>
      <c r="F1269" s="90">
        <v>1261</v>
      </c>
      <c r="G1269" s="170">
        <f t="shared" ca="1" si="44"/>
        <v>-0.45754855555094803</v>
      </c>
    </row>
    <row r="1270" spans="2:7">
      <c r="B1270" t="s">
        <v>6350</v>
      </c>
      <c r="C1270">
        <v>1.9</v>
      </c>
      <c r="D1270">
        <f t="shared" si="43"/>
        <v>-0.87882653061224492</v>
      </c>
      <c r="E1270">
        <v>2.1505376344085919E-2</v>
      </c>
      <c r="F1270" s="90">
        <v>1262</v>
      </c>
      <c r="G1270" s="170">
        <f t="shared" ca="1" si="44"/>
        <v>-0.10355396903159406</v>
      </c>
    </row>
    <row r="1271" spans="2:7">
      <c r="B1271" t="s">
        <v>2991</v>
      </c>
      <c r="C1271">
        <v>15.68</v>
      </c>
      <c r="D1271">
        <f t="shared" si="43"/>
        <v>0.17629407351837956</v>
      </c>
      <c r="E1271">
        <v>2.149837133550489E-2</v>
      </c>
      <c r="F1271" s="90">
        <v>1263</v>
      </c>
      <c r="G1271" s="170">
        <f t="shared" ca="1" si="44"/>
        <v>-0.18732710400395391</v>
      </c>
    </row>
    <row r="1272" spans="2:7">
      <c r="B1272" t="s">
        <v>2915</v>
      </c>
      <c r="C1272">
        <v>13.33</v>
      </c>
      <c r="D1272">
        <f t="shared" si="43"/>
        <v>-0.7201343690951082</v>
      </c>
      <c r="E1272">
        <v>2.1455938697317958E-2</v>
      </c>
      <c r="F1272" s="90">
        <v>1264</v>
      </c>
      <c r="G1272" s="170">
        <f t="shared" ca="1" si="44"/>
        <v>8.6541383505651479E-2</v>
      </c>
    </row>
    <row r="1273" spans="2:7">
      <c r="B1273" t="s">
        <v>1218</v>
      </c>
      <c r="C1273">
        <v>47.63</v>
      </c>
      <c r="D1273">
        <f t="shared" si="43"/>
        <v>0.69441479900391334</v>
      </c>
      <c r="E1273">
        <v>2.144542140253056E-2</v>
      </c>
      <c r="F1273" s="90">
        <v>1265</v>
      </c>
      <c r="G1273" s="170">
        <f t="shared" ca="1" si="44"/>
        <v>-6.5008058025007073E-2</v>
      </c>
    </row>
    <row r="1274" spans="2:7">
      <c r="B1274" t="s">
        <v>1446</v>
      </c>
      <c r="C1274">
        <v>28.11</v>
      </c>
      <c r="D1274">
        <f t="shared" si="43"/>
        <v>9.2499028371550676E-2</v>
      </c>
      <c r="E1274">
        <v>2.1438953488372089E-2</v>
      </c>
      <c r="F1274" s="90">
        <v>1266</v>
      </c>
      <c r="G1274" s="170">
        <f t="shared" ca="1" si="44"/>
        <v>3.4946707663280903E-2</v>
      </c>
    </row>
    <row r="1275" spans="2:7">
      <c r="B1275" t="s">
        <v>2228</v>
      </c>
      <c r="C1275">
        <v>25.73</v>
      </c>
      <c r="D1275">
        <f t="shared" si="43"/>
        <v>16.993006993006993</v>
      </c>
      <c r="E1275">
        <v>2.1437078205637124E-2</v>
      </c>
      <c r="F1275" s="90">
        <v>1267</v>
      </c>
      <c r="G1275" s="170">
        <f t="shared" ca="1" si="44"/>
        <v>-0.38097580896393946</v>
      </c>
    </row>
    <row r="1276" spans="2:7">
      <c r="B1276" t="s">
        <v>6113</v>
      </c>
      <c r="C1276">
        <v>1.43</v>
      </c>
      <c r="D1276">
        <f t="shared" si="43"/>
        <v>-0.97657273918741805</v>
      </c>
      <c r="E1276">
        <v>2.142857142857145E-2</v>
      </c>
      <c r="F1276" s="90">
        <v>1268</v>
      </c>
      <c r="G1276" s="170">
        <f t="shared" ca="1" si="44"/>
        <v>0.46211869803707206</v>
      </c>
    </row>
    <row r="1277" spans="2:7">
      <c r="B1277" t="s">
        <v>1312</v>
      </c>
      <c r="C1277">
        <v>61.04</v>
      </c>
      <c r="D1277">
        <f t="shared" si="43"/>
        <v>3.1271129141311698</v>
      </c>
      <c r="E1277">
        <v>2.141900937081662E-2</v>
      </c>
      <c r="F1277" s="90">
        <v>1269</v>
      </c>
      <c r="G1277" s="170">
        <f t="shared" ca="1" si="44"/>
        <v>0.32979914144986266</v>
      </c>
    </row>
    <row r="1278" spans="2:7">
      <c r="B1278" t="s">
        <v>4044</v>
      </c>
      <c r="C1278">
        <v>14.79</v>
      </c>
      <c r="D1278">
        <f t="shared" si="43"/>
        <v>0.40723120837297805</v>
      </c>
      <c r="E1278">
        <v>2.1408839779005435E-2</v>
      </c>
      <c r="F1278" s="90">
        <v>1270</v>
      </c>
      <c r="G1278" s="170">
        <f t="shared" ca="1" si="44"/>
        <v>0.15485708844870771</v>
      </c>
    </row>
    <row r="1279" spans="2:7">
      <c r="B1279" t="s">
        <v>4470</v>
      </c>
      <c r="C1279">
        <v>10.51</v>
      </c>
      <c r="D1279">
        <f t="shared" si="43"/>
        <v>-0.1865325077399381</v>
      </c>
      <c r="E1279">
        <v>2.1379980563654095E-2</v>
      </c>
      <c r="F1279" s="90">
        <v>1271</v>
      </c>
      <c r="G1279" s="170">
        <f t="shared" ca="1" si="44"/>
        <v>-0.46509084405374235</v>
      </c>
    </row>
    <row r="1280" spans="2:7">
      <c r="B1280" t="s">
        <v>3441</v>
      </c>
      <c r="C1280">
        <v>12.92</v>
      </c>
      <c r="D1280">
        <f t="shared" si="43"/>
        <v>-0.57147595356550573</v>
      </c>
      <c r="E1280">
        <v>2.1343873517786528E-2</v>
      </c>
      <c r="F1280" s="90">
        <v>1272</v>
      </c>
      <c r="G1280" s="170">
        <f t="shared" ca="1" si="44"/>
        <v>9.8017153501086085E-2</v>
      </c>
    </row>
    <row r="1281" spans="2:7">
      <c r="B1281" t="s">
        <v>1418</v>
      </c>
      <c r="C1281">
        <v>30.15</v>
      </c>
      <c r="D1281">
        <f t="shared" si="43"/>
        <v>-0.74809925641239861</v>
      </c>
      <c r="E1281">
        <v>2.1341463414634113E-2</v>
      </c>
      <c r="F1281" s="90">
        <v>1273</v>
      </c>
      <c r="G1281" s="170">
        <f t="shared" ca="1" si="44"/>
        <v>-0.34098293374490729</v>
      </c>
    </row>
    <row r="1282" spans="2:7">
      <c r="B1282" t="s">
        <v>799</v>
      </c>
      <c r="C1282">
        <v>119.69</v>
      </c>
      <c r="D1282">
        <f t="shared" si="43"/>
        <v>8.9991645781119463</v>
      </c>
      <c r="E1282">
        <v>2.1332878231931054E-2</v>
      </c>
      <c r="F1282" s="90">
        <v>1274</v>
      </c>
      <c r="G1282" s="170">
        <f t="shared" ca="1" si="44"/>
        <v>-0.41400635786150414</v>
      </c>
    </row>
    <row r="1283" spans="2:7">
      <c r="B1283" t="s">
        <v>4284</v>
      </c>
      <c r="C1283">
        <v>11.97</v>
      </c>
      <c r="D1283">
        <f t="shared" si="43"/>
        <v>-0.77277904328018221</v>
      </c>
      <c r="E1283">
        <v>2.1331058020477814E-2</v>
      </c>
      <c r="F1283" s="90">
        <v>1275</v>
      </c>
      <c r="G1283" s="170">
        <f t="shared" ca="1" si="44"/>
        <v>-0.84311528336003905</v>
      </c>
    </row>
    <row r="1284" spans="2:7">
      <c r="B1284" t="s">
        <v>1183</v>
      </c>
      <c r="C1284">
        <v>52.68</v>
      </c>
      <c r="D1284">
        <f t="shared" si="43"/>
        <v>3.2245388933440258</v>
      </c>
      <c r="E1284">
        <v>2.1326095385808482E-2</v>
      </c>
      <c r="F1284" s="90">
        <v>1276</v>
      </c>
      <c r="G1284" s="170">
        <f t="shared" ca="1" si="44"/>
        <v>0.45489521956846873</v>
      </c>
    </row>
    <row r="1285" spans="2:7">
      <c r="B1285" t="s">
        <v>4974</v>
      </c>
      <c r="C1285">
        <v>12.47</v>
      </c>
      <c r="D1285">
        <f t="shared" si="43"/>
        <v>-0.18762214983713349</v>
      </c>
      <c r="E1285">
        <v>2.1294021294021276E-2</v>
      </c>
      <c r="F1285" s="90">
        <v>1277</v>
      </c>
      <c r="G1285" s="170">
        <f t="shared" ca="1" si="44"/>
        <v>0.12430335829723732</v>
      </c>
    </row>
    <row r="1286" spans="2:7">
      <c r="B1286" t="s">
        <v>3646</v>
      </c>
      <c r="C1286">
        <v>15.35</v>
      </c>
      <c r="D1286">
        <f t="shared" si="43"/>
        <v>0.59729448491155057</v>
      </c>
      <c r="E1286">
        <v>2.1290751829674007E-2</v>
      </c>
      <c r="F1286" s="90">
        <v>1278</v>
      </c>
      <c r="G1286" s="170">
        <f t="shared" ca="1" si="44"/>
        <v>-3.3992808378395065E-2</v>
      </c>
    </row>
    <row r="1287" spans="2:7">
      <c r="B1287" t="s">
        <v>2801</v>
      </c>
      <c r="C1287">
        <v>9.61</v>
      </c>
      <c r="D1287">
        <f t="shared" si="43"/>
        <v>-0.31209735146743028</v>
      </c>
      <c r="E1287">
        <v>2.1253985122210339E-2</v>
      </c>
      <c r="F1287" s="90">
        <v>1279</v>
      </c>
      <c r="G1287" s="170">
        <f t="shared" ca="1" si="44"/>
        <v>0.28222605166085801</v>
      </c>
    </row>
    <row r="1288" spans="2:7">
      <c r="B1288" t="s">
        <v>3591</v>
      </c>
      <c r="C1288">
        <v>13.97</v>
      </c>
      <c r="D1288">
        <f t="shared" si="43"/>
        <v>-0.86455303471010281</v>
      </c>
      <c r="E1288">
        <v>2.1198830409356793E-2</v>
      </c>
      <c r="F1288" s="90">
        <v>1280</v>
      </c>
      <c r="G1288" s="170">
        <f t="shared" ca="1" si="44"/>
        <v>-0.48628642751387069</v>
      </c>
    </row>
    <row r="1289" spans="2:7">
      <c r="B1289" t="s">
        <v>912</v>
      </c>
      <c r="C1289">
        <v>103.14</v>
      </c>
      <c r="D1289">
        <f t="shared" ref="D1289:D1352" si="45">(C1289-C1290)/C1290</f>
        <v>-0.14562624254473161</v>
      </c>
      <c r="E1289">
        <v>2.1188118811881193E-2</v>
      </c>
      <c r="F1289" s="90">
        <v>1281</v>
      </c>
      <c r="G1289" s="170">
        <f t="shared" ca="1" si="44"/>
        <v>0.51236975723053613</v>
      </c>
    </row>
    <row r="1290" spans="2:7">
      <c r="B1290" t="s">
        <v>820</v>
      </c>
      <c r="C1290">
        <v>120.72</v>
      </c>
      <c r="D1290">
        <f t="shared" si="45"/>
        <v>11.496894409937889</v>
      </c>
      <c r="E1290">
        <v>2.1147014041617323E-2</v>
      </c>
      <c r="F1290" s="90">
        <v>1282</v>
      </c>
      <c r="G1290" s="170">
        <f t="shared" ca="1" si="44"/>
        <v>-0.24124328399486111</v>
      </c>
    </row>
    <row r="1291" spans="2:7">
      <c r="B1291" t="s">
        <v>4861</v>
      </c>
      <c r="C1291">
        <v>9.66</v>
      </c>
      <c r="D1291">
        <f t="shared" si="45"/>
        <v>5.6620689655172418</v>
      </c>
      <c r="E1291">
        <v>2.1141649048625717E-2</v>
      </c>
      <c r="F1291" s="90">
        <v>1283</v>
      </c>
      <c r="G1291" s="170">
        <f t="shared" ca="1" si="44"/>
        <v>0.33532893664314994</v>
      </c>
    </row>
    <row r="1292" spans="2:7">
      <c r="B1292" t="s">
        <v>6554</v>
      </c>
      <c r="C1292">
        <v>1.45</v>
      </c>
      <c r="D1292">
        <f t="shared" si="45"/>
        <v>-0.88464598249801119</v>
      </c>
      <c r="E1292">
        <v>2.1126760563380302E-2</v>
      </c>
      <c r="F1292" s="90">
        <v>1284</v>
      </c>
      <c r="G1292" s="170">
        <f t="shared" ca="1" si="44"/>
        <v>-0.56668386523115033</v>
      </c>
    </row>
    <row r="1293" spans="2:7">
      <c r="B1293" t="s">
        <v>3145</v>
      </c>
      <c r="C1293">
        <v>12.57</v>
      </c>
      <c r="D1293">
        <f t="shared" si="45"/>
        <v>1.362781954887218</v>
      </c>
      <c r="E1293">
        <v>2.1121039805036539E-2</v>
      </c>
      <c r="F1293" s="90">
        <v>1285</v>
      </c>
      <c r="G1293" s="170">
        <f t="shared" ca="1" si="44"/>
        <v>0.101630448747344</v>
      </c>
    </row>
    <row r="1294" spans="2:7">
      <c r="B1294" t="s">
        <v>5525</v>
      </c>
      <c r="C1294">
        <v>5.32</v>
      </c>
      <c r="D1294">
        <f t="shared" si="45"/>
        <v>-0.57710651828298887</v>
      </c>
      <c r="E1294">
        <v>2.1113243761996223E-2</v>
      </c>
      <c r="F1294" s="90">
        <v>1286</v>
      </c>
      <c r="G1294" s="170">
        <f t="shared" ca="1" si="44"/>
        <v>-0.30741953673011813</v>
      </c>
    </row>
    <row r="1295" spans="2:7">
      <c r="B1295" t="s">
        <v>3124</v>
      </c>
      <c r="C1295">
        <v>12.58</v>
      </c>
      <c r="D1295">
        <f t="shared" si="45"/>
        <v>-0.36592741935483869</v>
      </c>
      <c r="E1295">
        <v>2.1103896103896087E-2</v>
      </c>
      <c r="F1295" s="90">
        <v>1287</v>
      </c>
      <c r="G1295" s="170">
        <f t="shared" ca="1" si="44"/>
        <v>-0.23570520575802284</v>
      </c>
    </row>
    <row r="1296" spans="2:7">
      <c r="B1296" t="s">
        <v>3978</v>
      </c>
      <c r="C1296">
        <v>19.84</v>
      </c>
      <c r="D1296">
        <f t="shared" si="45"/>
        <v>0.17119244391971655</v>
      </c>
      <c r="E1296">
        <v>2.1101389603705618E-2</v>
      </c>
      <c r="F1296" s="90">
        <v>1288</v>
      </c>
      <c r="G1296" s="170">
        <f t="shared" ca="1" si="44"/>
        <v>-2.6851193714083243E-2</v>
      </c>
    </row>
    <row r="1297" spans="2:7">
      <c r="B1297" t="s">
        <v>2414</v>
      </c>
      <c r="C1297">
        <v>16.940000000000001</v>
      </c>
      <c r="D1297">
        <f t="shared" si="45"/>
        <v>7.7319587628865989</v>
      </c>
      <c r="E1297">
        <v>2.1097046413502196E-2</v>
      </c>
      <c r="F1297" s="90">
        <v>1289</v>
      </c>
      <c r="G1297" s="170">
        <f t="shared" ca="1" si="44"/>
        <v>-6.6413246278508892E-2</v>
      </c>
    </row>
    <row r="1298" spans="2:7">
      <c r="B1298" t="s">
        <v>5952</v>
      </c>
      <c r="C1298">
        <v>1.94</v>
      </c>
      <c r="D1298">
        <f t="shared" si="45"/>
        <v>1</v>
      </c>
      <c r="E1298">
        <v>2.1052631578947389E-2</v>
      </c>
      <c r="F1298" s="90">
        <v>1290</v>
      </c>
      <c r="G1298" s="170">
        <f t="shared" ca="1" si="44"/>
        <v>-0.52277378487788106</v>
      </c>
    </row>
    <row r="1299" spans="2:7">
      <c r="B1299" t="s">
        <v>7019</v>
      </c>
      <c r="C1299">
        <v>0.97</v>
      </c>
      <c r="D1299">
        <f t="shared" si="45"/>
        <v>-0.88888888888888895</v>
      </c>
      <c r="E1299">
        <v>2.1052631578947389E-2</v>
      </c>
      <c r="F1299" s="90">
        <v>1291</v>
      </c>
      <c r="G1299" s="170">
        <f t="shared" ca="1" si="44"/>
        <v>-0.62826016058493084</v>
      </c>
    </row>
    <row r="1300" spans="2:7">
      <c r="B1300" t="s">
        <v>5140</v>
      </c>
      <c r="C1300">
        <v>8.73</v>
      </c>
      <c r="D1300">
        <f t="shared" si="45"/>
        <v>-0.51364902506963783</v>
      </c>
      <c r="E1300">
        <v>2.1052631578947333E-2</v>
      </c>
      <c r="F1300" s="90">
        <v>1292</v>
      </c>
      <c r="G1300" s="170">
        <f t="shared" ca="1" si="44"/>
        <v>0.25649421254450011</v>
      </c>
    </row>
    <row r="1301" spans="2:7">
      <c r="B1301" t="s">
        <v>3018</v>
      </c>
      <c r="C1301">
        <v>17.95</v>
      </c>
      <c r="D1301">
        <f t="shared" si="45"/>
        <v>-0.63737373737373737</v>
      </c>
      <c r="E1301">
        <v>2.1046643913538169E-2</v>
      </c>
      <c r="F1301" s="90">
        <v>1293</v>
      </c>
      <c r="G1301" s="170">
        <f t="shared" ca="1" si="44"/>
        <v>8.1067871410417922E-2</v>
      </c>
    </row>
    <row r="1302" spans="2:7">
      <c r="B1302" t="s">
        <v>1228</v>
      </c>
      <c r="C1302">
        <v>49.5</v>
      </c>
      <c r="D1302">
        <f t="shared" si="45"/>
        <v>-0.67017590618336886</v>
      </c>
      <c r="E1302">
        <v>2.1039603960396107E-2</v>
      </c>
      <c r="F1302" s="90">
        <v>1294</v>
      </c>
      <c r="G1302" s="170">
        <f t="shared" ca="1" si="44"/>
        <v>-0.6725066475093574</v>
      </c>
    </row>
    <row r="1303" spans="2:7">
      <c r="B1303" t="s">
        <v>674</v>
      </c>
      <c r="C1303">
        <v>150.08000000000001</v>
      </c>
      <c r="D1303">
        <f t="shared" si="45"/>
        <v>8.3624454148471621</v>
      </c>
      <c r="E1303">
        <v>2.1021838220287116E-2</v>
      </c>
      <c r="F1303" s="90">
        <v>1295</v>
      </c>
      <c r="G1303" s="170">
        <f t="shared" ca="1" si="44"/>
        <v>-0.6064363889686577</v>
      </c>
    </row>
    <row r="1304" spans="2:7">
      <c r="B1304" t="s">
        <v>3084</v>
      </c>
      <c r="C1304">
        <v>16.03</v>
      </c>
      <c r="D1304">
        <f t="shared" si="45"/>
        <v>0.57002938295788441</v>
      </c>
      <c r="E1304">
        <v>2.1019108280254897E-2</v>
      </c>
      <c r="F1304" s="90">
        <v>1296</v>
      </c>
      <c r="G1304" s="170">
        <f t="shared" ca="1" si="44"/>
        <v>-0.1844000689795337</v>
      </c>
    </row>
    <row r="1305" spans="2:7">
      <c r="B1305" t="s">
        <v>4872</v>
      </c>
      <c r="C1305">
        <v>10.210000000000001</v>
      </c>
      <c r="D1305">
        <f t="shared" si="45"/>
        <v>5.993150684931507</v>
      </c>
      <c r="E1305">
        <v>2.1000000000000085E-2</v>
      </c>
      <c r="F1305" s="90">
        <v>1297</v>
      </c>
      <c r="G1305" s="170">
        <f t="shared" ca="1" si="44"/>
        <v>-0.60470315935387553</v>
      </c>
    </row>
    <row r="1306" spans="2:7">
      <c r="B1306" t="s">
        <v>6478</v>
      </c>
      <c r="C1306">
        <v>1.46</v>
      </c>
      <c r="D1306">
        <f t="shared" si="45"/>
        <v>0</v>
      </c>
      <c r="E1306">
        <v>2.0979020979020997E-2</v>
      </c>
      <c r="F1306" s="90">
        <v>1298</v>
      </c>
      <c r="G1306" s="170">
        <f t="shared" ca="1" si="44"/>
        <v>0.14385187535098121</v>
      </c>
    </row>
    <row r="1307" spans="2:7">
      <c r="B1307" t="s">
        <v>6535</v>
      </c>
      <c r="C1307">
        <v>1.46</v>
      </c>
      <c r="D1307">
        <f t="shared" si="45"/>
        <v>0</v>
      </c>
      <c r="E1307">
        <v>2.0979020979020997E-2</v>
      </c>
      <c r="F1307" s="90">
        <v>1299</v>
      </c>
      <c r="G1307" s="170">
        <f t="shared" ca="1" si="44"/>
        <v>-0.21541049930692294</v>
      </c>
    </row>
    <row r="1308" spans="2:7">
      <c r="B1308" t="s">
        <v>6940</v>
      </c>
      <c r="C1308">
        <v>1.46</v>
      </c>
      <c r="D1308">
        <f t="shared" si="45"/>
        <v>-0.95238095238095233</v>
      </c>
      <c r="E1308">
        <v>2.0979020979020997E-2</v>
      </c>
      <c r="F1308" s="90">
        <v>1300</v>
      </c>
      <c r="G1308" s="170">
        <f t="shared" ca="1" si="44"/>
        <v>-6.2133738477226044E-2</v>
      </c>
    </row>
    <row r="1309" spans="2:7">
      <c r="B1309" t="s">
        <v>1420</v>
      </c>
      <c r="C1309">
        <v>30.66</v>
      </c>
      <c r="D1309">
        <f t="shared" si="45"/>
        <v>1.0971272229822162</v>
      </c>
      <c r="E1309">
        <v>2.0979020979020945E-2</v>
      </c>
      <c r="F1309" s="90">
        <v>1301</v>
      </c>
      <c r="G1309" s="170">
        <f t="shared" ca="1" si="44"/>
        <v>-0.3656655878034511</v>
      </c>
    </row>
    <row r="1310" spans="2:7">
      <c r="B1310" t="s">
        <v>2490</v>
      </c>
      <c r="C1310">
        <v>14.62</v>
      </c>
      <c r="D1310">
        <f t="shared" si="45"/>
        <v>6.4974358974358974</v>
      </c>
      <c r="E1310">
        <v>2.0949720670390987E-2</v>
      </c>
      <c r="F1310" s="90">
        <v>1302</v>
      </c>
      <c r="G1310" s="170">
        <f t="shared" ca="1" si="44"/>
        <v>0.28198023810688372</v>
      </c>
    </row>
    <row r="1311" spans="2:7">
      <c r="B1311" t="s">
        <v>5954</v>
      </c>
      <c r="C1311">
        <v>1.95</v>
      </c>
      <c r="D1311">
        <f t="shared" si="45"/>
        <v>0</v>
      </c>
      <c r="E1311">
        <v>2.0942408376963369E-2</v>
      </c>
      <c r="F1311" s="90">
        <v>1303</v>
      </c>
      <c r="G1311" s="170">
        <f t="shared" ca="1" si="44"/>
        <v>-2.9483884000575947E-2</v>
      </c>
    </row>
    <row r="1312" spans="2:7">
      <c r="B1312" t="s">
        <v>7144</v>
      </c>
      <c r="C1312">
        <v>1.95</v>
      </c>
      <c r="D1312">
        <f t="shared" si="45"/>
        <v>0</v>
      </c>
      <c r="E1312">
        <v>2.0942408376963369E-2</v>
      </c>
      <c r="F1312" s="90">
        <v>1304</v>
      </c>
      <c r="G1312" s="170">
        <f t="shared" ca="1" si="44"/>
        <v>-0.50350394395896758</v>
      </c>
    </row>
    <row r="1313" spans="2:7">
      <c r="B1313" t="s">
        <v>7520</v>
      </c>
      <c r="C1313">
        <v>1.95</v>
      </c>
      <c r="D1313">
        <f t="shared" si="45"/>
        <v>-0.85204855842185134</v>
      </c>
      <c r="E1313">
        <v>2.0942408376963369E-2</v>
      </c>
      <c r="F1313" s="90">
        <v>1305</v>
      </c>
      <c r="G1313" s="170">
        <f t="shared" ca="1" si="44"/>
        <v>-4.4162870497907625E-2</v>
      </c>
    </row>
    <row r="1314" spans="2:7">
      <c r="B1314" t="s">
        <v>2928</v>
      </c>
      <c r="C1314">
        <v>13.18</v>
      </c>
      <c r="D1314">
        <f t="shared" si="45"/>
        <v>1.4543761638733705</v>
      </c>
      <c r="E1314">
        <v>2.0914020139426767E-2</v>
      </c>
      <c r="F1314" s="90">
        <v>1306</v>
      </c>
      <c r="G1314" s="170">
        <f t="shared" ca="1" si="44"/>
        <v>-0.16931319809051032</v>
      </c>
    </row>
    <row r="1315" spans="2:7">
      <c r="B1315" t="s">
        <v>5691</v>
      </c>
      <c r="C1315">
        <v>5.37</v>
      </c>
      <c r="D1315">
        <f t="shared" si="45"/>
        <v>-0.88424229359775819</v>
      </c>
      <c r="E1315">
        <v>2.0912547528517171E-2</v>
      </c>
      <c r="F1315" s="90">
        <v>1307</v>
      </c>
      <c r="G1315" s="170">
        <f t="shared" ca="1" si="44"/>
        <v>-0.30461882594935202</v>
      </c>
    </row>
    <row r="1316" spans="2:7">
      <c r="B1316" t="s">
        <v>1357</v>
      </c>
      <c r="C1316">
        <v>46.39</v>
      </c>
      <c r="D1316">
        <f t="shared" si="45"/>
        <v>2.3910818713450293</v>
      </c>
      <c r="E1316">
        <v>2.0906690140845133E-2</v>
      </c>
      <c r="F1316" s="90">
        <v>1308</v>
      </c>
      <c r="G1316" s="170">
        <f t="shared" ca="1" si="44"/>
        <v>-0.46267137672411984</v>
      </c>
    </row>
    <row r="1317" spans="2:7">
      <c r="B1317" t="s">
        <v>3482</v>
      </c>
      <c r="C1317">
        <v>13.68</v>
      </c>
      <c r="D1317">
        <f t="shared" si="45"/>
        <v>-0.48181818181818181</v>
      </c>
      <c r="E1317">
        <v>2.0895522388059654E-2</v>
      </c>
      <c r="F1317" s="90">
        <v>1309</v>
      </c>
      <c r="G1317" s="170">
        <f t="shared" ca="1" si="44"/>
        <v>0.15316346383385315</v>
      </c>
    </row>
    <row r="1318" spans="2:7">
      <c r="B1318" t="s">
        <v>2170</v>
      </c>
      <c r="C1318">
        <v>26.4</v>
      </c>
      <c r="D1318">
        <f t="shared" si="45"/>
        <v>25.938775510204081</v>
      </c>
      <c r="E1318">
        <v>2.0881670533642659E-2</v>
      </c>
      <c r="F1318" s="90">
        <v>1310</v>
      </c>
      <c r="G1318" s="170">
        <f t="shared" ca="1" si="44"/>
        <v>0.18756220480810329</v>
      </c>
    </row>
    <row r="1319" spans="2:7">
      <c r="B1319" t="s">
        <v>6251</v>
      </c>
      <c r="C1319">
        <v>0.98</v>
      </c>
      <c r="D1319">
        <f t="shared" si="45"/>
        <v>-0.87515923566878973</v>
      </c>
      <c r="E1319">
        <v>2.0833333333333353E-2</v>
      </c>
      <c r="F1319" s="90">
        <v>1311</v>
      </c>
      <c r="G1319" s="170">
        <f t="shared" ref="G1319:G1382" ca="1" si="46">_xlfn.NORM.INV(RAND(),L$11,L$12)</f>
        <v>-0.21435978521430521</v>
      </c>
    </row>
    <row r="1320" spans="2:7">
      <c r="B1320" t="s">
        <v>2725</v>
      </c>
      <c r="C1320">
        <v>7.85</v>
      </c>
      <c r="D1320">
        <f t="shared" si="45"/>
        <v>-0.62849029815428303</v>
      </c>
      <c r="E1320">
        <v>2.0806241872561672E-2</v>
      </c>
      <c r="F1320" s="90">
        <v>1312</v>
      </c>
      <c r="G1320" s="170">
        <f t="shared" ca="1" si="46"/>
        <v>0.19351229492961977</v>
      </c>
    </row>
    <row r="1321" spans="2:7">
      <c r="B1321" t="s">
        <v>4638</v>
      </c>
      <c r="C1321">
        <v>21.13</v>
      </c>
      <c r="D1321">
        <f t="shared" si="45"/>
        <v>1.0474806201550386</v>
      </c>
      <c r="E1321">
        <v>2.0772946859903368E-2</v>
      </c>
      <c r="F1321" s="90">
        <v>1313</v>
      </c>
      <c r="G1321" s="170">
        <f t="shared" ca="1" si="46"/>
        <v>0.66955659708775639</v>
      </c>
    </row>
    <row r="1322" spans="2:7">
      <c r="B1322" t="s">
        <v>5117</v>
      </c>
      <c r="C1322">
        <v>10.32</v>
      </c>
      <c r="D1322">
        <f t="shared" si="45"/>
        <v>-0.24999999999999997</v>
      </c>
      <c r="E1322">
        <v>2.0771513353115813E-2</v>
      </c>
      <c r="F1322" s="90">
        <v>1314</v>
      </c>
      <c r="G1322" s="170">
        <f t="shared" ca="1" si="46"/>
        <v>-0.83716960588032363</v>
      </c>
    </row>
    <row r="1323" spans="2:7">
      <c r="B1323" t="s">
        <v>2545</v>
      </c>
      <c r="C1323">
        <v>13.76</v>
      </c>
      <c r="D1323">
        <f t="shared" si="45"/>
        <v>0</v>
      </c>
      <c r="E1323">
        <v>2.0771513353115677E-2</v>
      </c>
      <c r="F1323" s="90">
        <v>1315</v>
      </c>
      <c r="G1323" s="170">
        <f t="shared" ca="1" si="46"/>
        <v>0.45093719763615581</v>
      </c>
    </row>
    <row r="1324" spans="2:7">
      <c r="B1324" t="s">
        <v>2947</v>
      </c>
      <c r="C1324">
        <v>13.76</v>
      </c>
      <c r="D1324">
        <f t="shared" si="45"/>
        <v>0.99709724238026132</v>
      </c>
      <c r="E1324">
        <v>2.0771513353115677E-2</v>
      </c>
      <c r="F1324" s="90">
        <v>1316</v>
      </c>
      <c r="G1324" s="170">
        <f t="shared" ca="1" si="46"/>
        <v>0.45754378424700781</v>
      </c>
    </row>
    <row r="1325" spans="2:7">
      <c r="B1325" t="s">
        <v>5448</v>
      </c>
      <c r="C1325">
        <v>6.89</v>
      </c>
      <c r="D1325">
        <f t="shared" si="45"/>
        <v>2.4974619289340101</v>
      </c>
      <c r="E1325">
        <v>2.0740740740740695E-2</v>
      </c>
      <c r="F1325" s="90">
        <v>1317</v>
      </c>
      <c r="G1325" s="170">
        <f t="shared" ca="1" si="46"/>
        <v>-0.94676810713057735</v>
      </c>
    </row>
    <row r="1326" spans="2:7">
      <c r="B1326" t="s">
        <v>5832</v>
      </c>
      <c r="C1326">
        <v>1.97</v>
      </c>
      <c r="D1326">
        <f t="shared" si="45"/>
        <v>-0.5563063063063064</v>
      </c>
      <c r="E1326">
        <v>2.0725388601036288E-2</v>
      </c>
      <c r="F1326" s="90">
        <v>1318</v>
      </c>
      <c r="G1326" s="170">
        <f t="shared" ca="1" si="46"/>
        <v>4.5399591874838129E-2</v>
      </c>
    </row>
    <row r="1327" spans="2:7">
      <c r="B1327" t="s">
        <v>5547</v>
      </c>
      <c r="C1327">
        <v>4.4400000000000004</v>
      </c>
      <c r="D1327">
        <f t="shared" si="45"/>
        <v>2.0000000000000004</v>
      </c>
      <c r="E1327">
        <v>2.0689655172413966E-2</v>
      </c>
      <c r="F1327" s="90">
        <v>1319</v>
      </c>
      <c r="G1327" s="170">
        <f t="shared" ca="1" si="46"/>
        <v>0.26082964668801994</v>
      </c>
    </row>
    <row r="1328" spans="2:7">
      <c r="B1328" t="s">
        <v>7247</v>
      </c>
      <c r="C1328">
        <v>1.48</v>
      </c>
      <c r="D1328">
        <f t="shared" si="45"/>
        <v>-0.88482490272373537</v>
      </c>
      <c r="E1328">
        <v>2.0689655172413814E-2</v>
      </c>
      <c r="F1328" s="90">
        <v>1320</v>
      </c>
      <c r="G1328" s="170">
        <f t="shared" ca="1" si="46"/>
        <v>-0.37987977824784352</v>
      </c>
    </row>
    <row r="1329" spans="2:7">
      <c r="B1329" t="s">
        <v>2905</v>
      </c>
      <c r="C1329">
        <v>12.85</v>
      </c>
      <c r="D1329">
        <f t="shared" si="45"/>
        <v>-0.91588662695555412</v>
      </c>
      <c r="E1329">
        <v>2.0651310563939616E-2</v>
      </c>
      <c r="F1329" s="90">
        <v>1321</v>
      </c>
      <c r="G1329" s="170">
        <f t="shared" ca="1" si="46"/>
        <v>0.33623117254060536</v>
      </c>
    </row>
    <row r="1330" spans="2:7">
      <c r="B1330" t="s">
        <v>658</v>
      </c>
      <c r="C1330">
        <v>152.77000000000001</v>
      </c>
      <c r="D1330">
        <f t="shared" si="45"/>
        <v>9.6534170153417023</v>
      </c>
      <c r="E1330">
        <v>2.0644040619989333E-2</v>
      </c>
      <c r="F1330" s="90">
        <v>1322</v>
      </c>
      <c r="G1330" s="170">
        <f t="shared" ca="1" si="46"/>
        <v>0.60291609143774427</v>
      </c>
    </row>
    <row r="1331" spans="2:7">
      <c r="B1331" t="s">
        <v>3727</v>
      </c>
      <c r="C1331">
        <v>14.34</v>
      </c>
      <c r="D1331">
        <f t="shared" si="45"/>
        <v>13.484848484848484</v>
      </c>
      <c r="E1331">
        <v>2.0640569395017731E-2</v>
      </c>
      <c r="F1331" s="90">
        <v>1323</v>
      </c>
      <c r="G1331" s="170">
        <f t="shared" ca="1" si="46"/>
        <v>-0.7626980040996999</v>
      </c>
    </row>
    <row r="1332" spans="2:7">
      <c r="B1332" t="s">
        <v>6260</v>
      </c>
      <c r="C1332">
        <v>0.99</v>
      </c>
      <c r="D1332">
        <f t="shared" si="45"/>
        <v>-0.96495575221238938</v>
      </c>
      <c r="E1332">
        <v>2.0618556701030948E-2</v>
      </c>
      <c r="F1332" s="90">
        <v>1324</v>
      </c>
      <c r="G1332" s="170">
        <f t="shared" ca="1" si="46"/>
        <v>-0.11819707744883007</v>
      </c>
    </row>
    <row r="1333" spans="2:7">
      <c r="B1333" t="s">
        <v>1423</v>
      </c>
      <c r="C1333">
        <v>28.25</v>
      </c>
      <c r="D1333">
        <f t="shared" si="45"/>
        <v>-3.4847967201913209E-2</v>
      </c>
      <c r="E1333">
        <v>2.0592485549132959E-2</v>
      </c>
      <c r="F1333" s="90">
        <v>1325</v>
      </c>
      <c r="G1333" s="170">
        <f t="shared" ca="1" si="46"/>
        <v>0.10109157654178243</v>
      </c>
    </row>
    <row r="1334" spans="2:7">
      <c r="B1334" t="s">
        <v>1450</v>
      </c>
      <c r="C1334">
        <v>29.27</v>
      </c>
      <c r="D1334">
        <f t="shared" si="45"/>
        <v>1.6804029304029307</v>
      </c>
      <c r="E1334">
        <v>2.05718270571827E-2</v>
      </c>
      <c r="F1334" s="90">
        <v>1326</v>
      </c>
      <c r="G1334" s="170">
        <f t="shared" ca="1" si="46"/>
        <v>-2.3756272116756499E-2</v>
      </c>
    </row>
    <row r="1335" spans="2:7">
      <c r="B1335" t="s">
        <v>2637</v>
      </c>
      <c r="C1335">
        <v>10.92</v>
      </c>
      <c r="D1335">
        <f t="shared" si="45"/>
        <v>6.3288590604026842</v>
      </c>
      <c r="E1335">
        <v>2.0560747663551465E-2</v>
      </c>
      <c r="F1335" s="90">
        <v>1327</v>
      </c>
      <c r="G1335" s="170">
        <f t="shared" ca="1" si="46"/>
        <v>0.40435934213940522</v>
      </c>
    </row>
    <row r="1336" spans="2:7">
      <c r="B1336" t="s">
        <v>6533</v>
      </c>
      <c r="C1336">
        <v>1.49</v>
      </c>
      <c r="D1336">
        <f t="shared" si="45"/>
        <v>-0.84216101694915246</v>
      </c>
      <c r="E1336">
        <v>2.0547945205479472E-2</v>
      </c>
      <c r="F1336" s="90">
        <v>1328</v>
      </c>
      <c r="G1336" s="170">
        <f t="shared" ca="1" si="46"/>
        <v>0.68745366409344821</v>
      </c>
    </row>
    <row r="1337" spans="2:7">
      <c r="B1337" t="s">
        <v>5344</v>
      </c>
      <c r="C1337">
        <v>9.44</v>
      </c>
      <c r="D1337">
        <f t="shared" si="45"/>
        <v>-0.93196396396396397</v>
      </c>
      <c r="E1337">
        <v>2.0540540540540487E-2</v>
      </c>
      <c r="F1337" s="90">
        <v>1329</v>
      </c>
      <c r="G1337" s="170">
        <f t="shared" ca="1" si="46"/>
        <v>0.66671784317838412</v>
      </c>
    </row>
    <row r="1338" spans="2:7">
      <c r="B1338" t="s">
        <v>694</v>
      </c>
      <c r="C1338">
        <v>138.75</v>
      </c>
      <c r="D1338">
        <f t="shared" si="45"/>
        <v>68.723618090452263</v>
      </c>
      <c r="E1338">
        <v>2.0520741394527742E-2</v>
      </c>
      <c r="F1338" s="90">
        <v>1330</v>
      </c>
      <c r="G1338" s="170">
        <f t="shared" ca="1" si="46"/>
        <v>-0.26438974423725786</v>
      </c>
    </row>
    <row r="1339" spans="2:7">
      <c r="B1339" t="s">
        <v>5941</v>
      </c>
      <c r="C1339">
        <v>1.99</v>
      </c>
      <c r="D1339">
        <f t="shared" si="45"/>
        <v>0</v>
      </c>
      <c r="E1339">
        <v>2.051282051282053E-2</v>
      </c>
      <c r="F1339" s="90">
        <v>1331</v>
      </c>
      <c r="G1339" s="170">
        <f t="shared" ca="1" si="46"/>
        <v>0.24209654656466953</v>
      </c>
    </row>
    <row r="1340" spans="2:7">
      <c r="B1340" t="s">
        <v>6061</v>
      </c>
      <c r="C1340">
        <v>1.99</v>
      </c>
      <c r="D1340">
        <f t="shared" si="45"/>
        <v>-0.91673640167364023</v>
      </c>
      <c r="E1340">
        <v>2.051282051282053E-2</v>
      </c>
      <c r="F1340" s="90">
        <v>1332</v>
      </c>
      <c r="G1340" s="170">
        <f t="shared" ca="1" si="46"/>
        <v>-0.52898713916440443</v>
      </c>
    </row>
    <row r="1341" spans="2:7">
      <c r="B1341" t="s">
        <v>2281</v>
      </c>
      <c r="C1341">
        <v>23.9</v>
      </c>
      <c r="D1341">
        <f t="shared" si="45"/>
        <v>1.6644370122630989</v>
      </c>
      <c r="E1341">
        <v>2.0495303159692436E-2</v>
      </c>
      <c r="F1341" s="90">
        <v>1333</v>
      </c>
      <c r="G1341" s="170">
        <f t="shared" ca="1" si="46"/>
        <v>0.11745896896495867</v>
      </c>
    </row>
    <row r="1342" spans="2:7">
      <c r="B1342" t="s">
        <v>5337</v>
      </c>
      <c r="C1342">
        <v>8.9700000000000006</v>
      </c>
      <c r="D1342">
        <f t="shared" si="45"/>
        <v>-0.30787037037037035</v>
      </c>
      <c r="E1342">
        <v>2.0477815699658876E-2</v>
      </c>
      <c r="F1342" s="90">
        <v>1334</v>
      </c>
      <c r="G1342" s="170">
        <f t="shared" ca="1" si="46"/>
        <v>-0.147409410209527</v>
      </c>
    </row>
    <row r="1343" spans="2:7">
      <c r="B1343" t="s">
        <v>3448</v>
      </c>
      <c r="C1343">
        <v>12.96</v>
      </c>
      <c r="D1343">
        <f t="shared" si="45"/>
        <v>0.99691833590138679</v>
      </c>
      <c r="E1343">
        <v>2.0472440944882014E-2</v>
      </c>
      <c r="F1343" s="90">
        <v>1335</v>
      </c>
      <c r="G1343" s="170">
        <f t="shared" ca="1" si="46"/>
        <v>0.10437204370165434</v>
      </c>
    </row>
    <row r="1344" spans="2:7">
      <c r="B1344" t="s">
        <v>5625</v>
      </c>
      <c r="C1344">
        <v>6.49</v>
      </c>
      <c r="D1344">
        <f t="shared" si="45"/>
        <v>-0.66683778234086244</v>
      </c>
      <c r="E1344">
        <v>2.0440251572327026E-2</v>
      </c>
      <c r="F1344" s="90">
        <v>1336</v>
      </c>
      <c r="G1344" s="170">
        <f t="shared" ca="1" si="46"/>
        <v>-0.27455857653485638</v>
      </c>
    </row>
    <row r="1345" spans="2:7">
      <c r="B1345" t="s">
        <v>3970</v>
      </c>
      <c r="C1345">
        <v>19.48</v>
      </c>
      <c r="D1345">
        <f t="shared" si="45"/>
        <v>18.48</v>
      </c>
      <c r="E1345">
        <v>2.0429544264012601E-2</v>
      </c>
      <c r="F1345" s="90">
        <v>1337</v>
      </c>
      <c r="G1345" s="170">
        <f t="shared" ca="1" si="46"/>
        <v>0.49376787409289064</v>
      </c>
    </row>
    <row r="1346" spans="2:7">
      <c r="B1346" t="s">
        <v>6245</v>
      </c>
      <c r="C1346">
        <v>1</v>
      </c>
      <c r="D1346">
        <f t="shared" si="45"/>
        <v>-0.33333333333333331</v>
      </c>
      <c r="E1346">
        <v>2.0408163265306142E-2</v>
      </c>
      <c r="F1346" s="90">
        <v>1338</v>
      </c>
      <c r="G1346" s="170">
        <f t="shared" ca="1" si="46"/>
        <v>0.11899735983540446</v>
      </c>
    </row>
    <row r="1347" spans="2:7">
      <c r="B1347" t="s">
        <v>7201</v>
      </c>
      <c r="C1347">
        <v>1.5</v>
      </c>
      <c r="D1347">
        <f t="shared" si="45"/>
        <v>-0.5</v>
      </c>
      <c r="E1347">
        <v>2.0408163265306142E-2</v>
      </c>
      <c r="F1347" s="90">
        <v>1339</v>
      </c>
      <c r="G1347" s="170">
        <f t="shared" ca="1" si="46"/>
        <v>-0.18394094186031465</v>
      </c>
    </row>
    <row r="1348" spans="2:7">
      <c r="B1348" t="s">
        <v>7657</v>
      </c>
      <c r="C1348">
        <v>3</v>
      </c>
      <c r="D1348">
        <f t="shared" si="45"/>
        <v>-0.76</v>
      </c>
      <c r="E1348">
        <v>2.0408163265306142E-2</v>
      </c>
      <c r="F1348" s="90">
        <v>1340</v>
      </c>
      <c r="G1348" s="170">
        <f t="shared" ca="1" si="46"/>
        <v>0.30924166068361525</v>
      </c>
    </row>
    <row r="1349" spans="2:7">
      <c r="B1349" t="s">
        <v>2910</v>
      </c>
      <c r="C1349">
        <v>12.5</v>
      </c>
      <c r="D1349">
        <f t="shared" si="45"/>
        <v>0.3888888888888889</v>
      </c>
      <c r="E1349">
        <v>2.0408163265306121E-2</v>
      </c>
      <c r="F1349" s="90">
        <v>1341</v>
      </c>
      <c r="G1349" s="170">
        <f t="shared" ca="1" si="46"/>
        <v>-0.2864485295871223</v>
      </c>
    </row>
    <row r="1350" spans="2:7">
      <c r="B1350" t="s">
        <v>5341</v>
      </c>
      <c r="C1350">
        <v>9</v>
      </c>
      <c r="D1350">
        <f t="shared" si="45"/>
        <v>1</v>
      </c>
      <c r="E1350">
        <v>2.040816326530609E-2</v>
      </c>
      <c r="F1350" s="90">
        <v>1342</v>
      </c>
      <c r="G1350" s="170">
        <f t="shared" ca="1" si="46"/>
        <v>0.2201681421212662</v>
      </c>
    </row>
    <row r="1351" spans="2:7">
      <c r="B1351" t="s">
        <v>5559</v>
      </c>
      <c r="C1351">
        <v>4.5</v>
      </c>
      <c r="D1351">
        <f t="shared" si="45"/>
        <v>-0.73544973544973546</v>
      </c>
      <c r="E1351">
        <v>2.040816326530609E-2</v>
      </c>
      <c r="F1351" s="90">
        <v>1343</v>
      </c>
      <c r="G1351" s="170">
        <f t="shared" ca="1" si="46"/>
        <v>1.4283417417740325E-3</v>
      </c>
    </row>
    <row r="1352" spans="2:7">
      <c r="B1352" t="s">
        <v>4181</v>
      </c>
      <c r="C1352">
        <v>17.010000000000002</v>
      </c>
      <c r="D1352">
        <f t="shared" si="45"/>
        <v>-0.17185978578383632</v>
      </c>
      <c r="E1352">
        <v>2.0395920815836823E-2</v>
      </c>
      <c r="F1352" s="90">
        <v>1344</v>
      </c>
      <c r="G1352" s="170">
        <f t="shared" ca="1" si="46"/>
        <v>-0.64591235036185768</v>
      </c>
    </row>
    <row r="1353" spans="2:7">
      <c r="B1353" t="s">
        <v>1962</v>
      </c>
      <c r="C1353">
        <v>20.54</v>
      </c>
      <c r="D1353">
        <f t="shared" ref="D1353:D1416" si="47">(C1353-C1354)/C1354</f>
        <v>7.8215223097112777E-2</v>
      </c>
      <c r="E1353">
        <v>2.0367610531544966E-2</v>
      </c>
      <c r="F1353" s="90">
        <v>1345</v>
      </c>
      <c r="G1353" s="170">
        <f t="shared" ca="1" si="46"/>
        <v>0.13842177920465268</v>
      </c>
    </row>
    <row r="1354" spans="2:7">
      <c r="B1354" t="s">
        <v>4709</v>
      </c>
      <c r="C1354">
        <v>19.05</v>
      </c>
      <c r="D1354">
        <f t="shared" si="47"/>
        <v>11.615894039735098</v>
      </c>
      <c r="E1354">
        <v>2.0353508302088857E-2</v>
      </c>
      <c r="F1354" s="90">
        <v>1346</v>
      </c>
      <c r="G1354" s="170">
        <f t="shared" ca="1" si="46"/>
        <v>-0.80872900174031748</v>
      </c>
    </row>
    <row r="1355" spans="2:7">
      <c r="B1355" t="s">
        <v>6635</v>
      </c>
      <c r="C1355">
        <v>1.51</v>
      </c>
      <c r="D1355">
        <f t="shared" si="47"/>
        <v>0</v>
      </c>
      <c r="E1355">
        <v>2.0270270270270289E-2</v>
      </c>
      <c r="F1355" s="90">
        <v>1347</v>
      </c>
      <c r="G1355" s="170">
        <f t="shared" ca="1" si="46"/>
        <v>-4.2786552657508914E-2</v>
      </c>
    </row>
    <row r="1356" spans="2:7">
      <c r="B1356" t="s">
        <v>7100</v>
      </c>
      <c r="C1356">
        <v>1.51</v>
      </c>
      <c r="D1356">
        <f t="shared" si="47"/>
        <v>-0.97297297297297303</v>
      </c>
      <c r="E1356">
        <v>2.0270270270270289E-2</v>
      </c>
      <c r="F1356" s="90">
        <v>1348</v>
      </c>
      <c r="G1356" s="170">
        <f t="shared" ca="1" si="46"/>
        <v>-0.68588108194175468</v>
      </c>
    </row>
    <row r="1357" spans="2:7">
      <c r="B1357" t="s">
        <v>1272</v>
      </c>
      <c r="C1357">
        <v>55.87</v>
      </c>
      <c r="D1357">
        <f t="shared" si="47"/>
        <v>3.1080882352941175</v>
      </c>
      <c r="E1357">
        <v>2.0270270270270261E-2</v>
      </c>
      <c r="F1357" s="90">
        <v>1349</v>
      </c>
      <c r="G1357" s="170">
        <f t="shared" ca="1" si="46"/>
        <v>-0.46213049996158873</v>
      </c>
    </row>
    <row r="1358" spans="2:7">
      <c r="B1358" t="s">
        <v>2514</v>
      </c>
      <c r="C1358">
        <v>13.6</v>
      </c>
      <c r="D1358">
        <f t="shared" si="47"/>
        <v>-0.90358712604565439</v>
      </c>
      <c r="E1358">
        <v>2.0255063765941453E-2</v>
      </c>
      <c r="F1358" s="90">
        <v>1350</v>
      </c>
      <c r="G1358" s="170">
        <f t="shared" ca="1" si="46"/>
        <v>-0.5285260724152242</v>
      </c>
    </row>
    <row r="1359" spans="2:7">
      <c r="B1359" t="s">
        <v>682</v>
      </c>
      <c r="C1359">
        <v>141.06</v>
      </c>
      <c r="D1359">
        <f t="shared" si="47"/>
        <v>5.8210831721470022</v>
      </c>
      <c r="E1359">
        <v>2.0251699696224586E-2</v>
      </c>
      <c r="F1359" s="90">
        <v>1351</v>
      </c>
      <c r="G1359" s="170">
        <f t="shared" ca="1" si="46"/>
        <v>-2.5137520577566307E-2</v>
      </c>
    </row>
    <row r="1360" spans="2:7">
      <c r="B1360" t="s">
        <v>2058</v>
      </c>
      <c r="C1360">
        <v>20.68</v>
      </c>
      <c r="D1360">
        <f t="shared" si="47"/>
        <v>5.08130081300813E-2</v>
      </c>
      <c r="E1360">
        <v>2.0226936359151463E-2</v>
      </c>
      <c r="F1360" s="90">
        <v>1352</v>
      </c>
      <c r="G1360" s="170">
        <f t="shared" ca="1" si="46"/>
        <v>0.64909802531028615</v>
      </c>
    </row>
    <row r="1361" spans="2:7">
      <c r="B1361" t="s">
        <v>2324</v>
      </c>
      <c r="C1361">
        <v>19.68</v>
      </c>
      <c r="D1361">
        <f t="shared" si="47"/>
        <v>-0.13380281690140841</v>
      </c>
      <c r="E1361">
        <v>2.0217729393468147E-2</v>
      </c>
      <c r="F1361" s="90">
        <v>1353</v>
      </c>
      <c r="G1361" s="170">
        <f t="shared" ca="1" si="46"/>
        <v>0.19196614216870572</v>
      </c>
    </row>
    <row r="1362" spans="2:7">
      <c r="B1362" t="s">
        <v>2119</v>
      </c>
      <c r="C1362">
        <v>22.72</v>
      </c>
      <c r="D1362">
        <f t="shared" si="47"/>
        <v>-0.51097718467498932</v>
      </c>
      <c r="E1362">
        <v>2.0206555904804639E-2</v>
      </c>
      <c r="F1362" s="90">
        <v>1354</v>
      </c>
      <c r="G1362" s="170">
        <f t="shared" ca="1" si="46"/>
        <v>-0.72406579214178735</v>
      </c>
    </row>
    <row r="1363" spans="2:7">
      <c r="B1363" t="s">
        <v>1359</v>
      </c>
      <c r="C1363">
        <v>46.46</v>
      </c>
      <c r="D1363">
        <f t="shared" si="47"/>
        <v>4.7358024691358027</v>
      </c>
      <c r="E1363">
        <v>2.0202020202020238E-2</v>
      </c>
      <c r="F1363" s="90">
        <v>1355</v>
      </c>
      <c r="G1363" s="170">
        <f t="shared" ca="1" si="46"/>
        <v>-5.8027082344177444E-2</v>
      </c>
    </row>
    <row r="1364" spans="2:7">
      <c r="B1364" t="s">
        <v>3276</v>
      </c>
      <c r="C1364">
        <v>8.1</v>
      </c>
      <c r="D1364">
        <f t="shared" si="47"/>
        <v>0.59763313609467439</v>
      </c>
      <c r="E1364">
        <v>2.0151133501259352E-2</v>
      </c>
      <c r="F1364" s="90">
        <v>1356</v>
      </c>
      <c r="G1364" s="170">
        <f t="shared" ca="1" si="46"/>
        <v>-0.55503134524787456</v>
      </c>
    </row>
    <row r="1365" spans="2:7">
      <c r="B1365" t="s">
        <v>5718</v>
      </c>
      <c r="C1365">
        <v>5.07</v>
      </c>
      <c r="D1365">
        <f t="shared" si="47"/>
        <v>-0.64295774647887316</v>
      </c>
      <c r="E1365">
        <v>2.0120724346076566E-2</v>
      </c>
      <c r="F1365" s="90">
        <v>1357</v>
      </c>
      <c r="G1365" s="170">
        <f t="shared" ca="1" si="46"/>
        <v>0.30115053545069637</v>
      </c>
    </row>
    <row r="1366" spans="2:7">
      <c r="B1366" t="s">
        <v>1569</v>
      </c>
      <c r="C1366">
        <v>14.2</v>
      </c>
      <c r="D1366">
        <f t="shared" si="47"/>
        <v>0.47150259067357503</v>
      </c>
      <c r="E1366">
        <v>2.0114942528735587E-2</v>
      </c>
      <c r="F1366" s="90">
        <v>1358</v>
      </c>
      <c r="G1366" s="170">
        <f t="shared" ca="1" si="46"/>
        <v>-0.75453124196954235</v>
      </c>
    </row>
    <row r="1367" spans="2:7">
      <c r="B1367" t="s">
        <v>5122</v>
      </c>
      <c r="C1367">
        <v>9.65</v>
      </c>
      <c r="D1367">
        <f t="shared" si="47"/>
        <v>-0.91597004528039005</v>
      </c>
      <c r="E1367">
        <v>2.008456659619445E-2</v>
      </c>
      <c r="F1367" s="90">
        <v>1359</v>
      </c>
      <c r="G1367" s="170">
        <f t="shared" ca="1" si="46"/>
        <v>-0.28600939594521113</v>
      </c>
    </row>
    <row r="1368" spans="2:7">
      <c r="B1368" t="s">
        <v>831</v>
      </c>
      <c r="C1368">
        <v>114.84</v>
      </c>
      <c r="D1368">
        <f t="shared" si="47"/>
        <v>19.543828264758499</v>
      </c>
      <c r="E1368">
        <v>2.0074613608100953E-2</v>
      </c>
      <c r="F1368" s="90">
        <v>1360</v>
      </c>
      <c r="G1368" s="170">
        <f t="shared" ca="1" si="46"/>
        <v>-0.16904366794233217</v>
      </c>
    </row>
    <row r="1369" spans="2:7">
      <c r="B1369" t="s">
        <v>5606</v>
      </c>
      <c r="C1369">
        <v>5.59</v>
      </c>
      <c r="D1369">
        <f t="shared" si="47"/>
        <v>-0.63344262295081966</v>
      </c>
      <c r="E1369">
        <v>2.0072992700729823E-2</v>
      </c>
      <c r="F1369" s="90">
        <v>1361</v>
      </c>
      <c r="G1369" s="170">
        <f t="shared" ca="1" si="46"/>
        <v>2.6098093911022302E-2</v>
      </c>
    </row>
    <row r="1370" spans="2:7">
      <c r="B1370" t="s">
        <v>4052</v>
      </c>
      <c r="C1370">
        <v>15.25</v>
      </c>
      <c r="D1370">
        <f t="shared" si="47"/>
        <v>0.49803536345776034</v>
      </c>
      <c r="E1370">
        <v>2.0066889632107072E-2</v>
      </c>
      <c r="F1370" s="90">
        <v>1362</v>
      </c>
      <c r="G1370" s="170">
        <f t="shared" ca="1" si="46"/>
        <v>-0.30197238801077314</v>
      </c>
    </row>
    <row r="1371" spans="2:7">
      <c r="B1371" t="s">
        <v>3369</v>
      </c>
      <c r="C1371">
        <v>10.18</v>
      </c>
      <c r="D1371">
        <f t="shared" si="47"/>
        <v>-0.57477025898078538</v>
      </c>
      <c r="E1371">
        <v>2.0040080160320568E-2</v>
      </c>
      <c r="F1371" s="90">
        <v>1363</v>
      </c>
      <c r="G1371" s="170">
        <f t="shared" ca="1" si="46"/>
        <v>0.51945330543103219</v>
      </c>
    </row>
    <row r="1372" spans="2:7">
      <c r="B1372" t="s">
        <v>4551</v>
      </c>
      <c r="C1372">
        <v>23.94</v>
      </c>
      <c r="D1372">
        <f t="shared" si="47"/>
        <v>14.647058823529411</v>
      </c>
      <c r="E1372">
        <v>2.002556455049009E-2</v>
      </c>
      <c r="F1372" s="90">
        <v>1364</v>
      </c>
      <c r="G1372" s="170">
        <f t="shared" ca="1" si="46"/>
        <v>-4.9830780651739529E-2</v>
      </c>
    </row>
    <row r="1373" spans="2:7">
      <c r="B1373" t="s">
        <v>6605</v>
      </c>
      <c r="C1373">
        <v>1.53</v>
      </c>
      <c r="D1373">
        <f t="shared" si="47"/>
        <v>0.5</v>
      </c>
      <c r="E1373">
        <v>2.0000000000000018E-2</v>
      </c>
      <c r="F1373" s="90">
        <v>1365</v>
      </c>
      <c r="G1373" s="170">
        <f t="shared" ca="1" si="46"/>
        <v>0.26213251592952685</v>
      </c>
    </row>
    <row r="1374" spans="2:7">
      <c r="B1374" t="s">
        <v>7014</v>
      </c>
      <c r="C1374">
        <v>1.02</v>
      </c>
      <c r="D1374">
        <f t="shared" si="47"/>
        <v>-0.6</v>
      </c>
      <c r="E1374">
        <v>2.0000000000000018E-2</v>
      </c>
      <c r="F1374" s="90">
        <v>1366</v>
      </c>
      <c r="G1374" s="170">
        <f t="shared" ca="1" si="46"/>
        <v>-0.34438784303781056</v>
      </c>
    </row>
    <row r="1375" spans="2:7">
      <c r="B1375" t="s">
        <v>7354</v>
      </c>
      <c r="C1375">
        <v>2.5499999999999998</v>
      </c>
      <c r="D1375">
        <f t="shared" si="47"/>
        <v>-0.70622119815668205</v>
      </c>
      <c r="E1375">
        <v>1.9999999999999928E-2</v>
      </c>
      <c r="F1375" s="90">
        <v>1367</v>
      </c>
      <c r="G1375" s="170">
        <f t="shared" ca="1" si="46"/>
        <v>0.15562415250925205</v>
      </c>
    </row>
    <row r="1376" spans="2:7">
      <c r="B1376" t="s">
        <v>5269</v>
      </c>
      <c r="C1376">
        <v>8.68</v>
      </c>
      <c r="D1376">
        <f t="shared" si="47"/>
        <v>-2.2988505747125951E-3</v>
      </c>
      <c r="E1376">
        <v>1.9976498237367794E-2</v>
      </c>
      <c r="F1376" s="90">
        <v>1368</v>
      </c>
      <c r="G1376" s="170">
        <f t="shared" ca="1" si="46"/>
        <v>-0.13732543848602452</v>
      </c>
    </row>
    <row r="1377" spans="2:7">
      <c r="B1377" t="s">
        <v>5170</v>
      </c>
      <c r="C1377">
        <v>8.6999999999999993</v>
      </c>
      <c r="D1377">
        <f t="shared" si="47"/>
        <v>-0.39288206559665045</v>
      </c>
      <c r="E1377">
        <v>1.9929660023446653E-2</v>
      </c>
      <c r="F1377" s="90">
        <v>1369</v>
      </c>
      <c r="G1377" s="170">
        <f t="shared" ca="1" si="46"/>
        <v>-4.4921661096476134E-2</v>
      </c>
    </row>
    <row r="1378" spans="2:7">
      <c r="B1378" t="s">
        <v>4245</v>
      </c>
      <c r="C1378">
        <v>14.33</v>
      </c>
      <c r="D1378">
        <f t="shared" si="47"/>
        <v>-0.22246337493217577</v>
      </c>
      <c r="E1378">
        <v>1.9928825622775755E-2</v>
      </c>
      <c r="F1378" s="90">
        <v>1370</v>
      </c>
      <c r="G1378" s="170">
        <f t="shared" ca="1" si="46"/>
        <v>-7.4798680278964358E-2</v>
      </c>
    </row>
    <row r="1379" spans="2:7">
      <c r="B1379" t="s">
        <v>3837</v>
      </c>
      <c r="C1379">
        <v>18.43</v>
      </c>
      <c r="D1379">
        <f t="shared" si="47"/>
        <v>6.19921875</v>
      </c>
      <c r="E1379">
        <v>1.9922523519645789E-2</v>
      </c>
      <c r="F1379" s="90">
        <v>1371</v>
      </c>
      <c r="G1379" s="170">
        <f t="shared" ca="1" si="46"/>
        <v>8.3468357702218901E-2</v>
      </c>
    </row>
    <row r="1380" spans="2:7">
      <c r="B1380" t="s">
        <v>7474</v>
      </c>
      <c r="C1380">
        <v>2.56</v>
      </c>
      <c r="D1380">
        <f t="shared" si="47"/>
        <v>-0.9776106349483995</v>
      </c>
      <c r="E1380">
        <v>1.9920318725099709E-2</v>
      </c>
      <c r="F1380" s="90">
        <v>1372</v>
      </c>
      <c r="G1380" s="170">
        <f t="shared" ca="1" si="46"/>
        <v>-0.69733527759988723</v>
      </c>
    </row>
    <row r="1381" spans="2:7">
      <c r="B1381" t="s">
        <v>953</v>
      </c>
      <c r="C1381">
        <v>114.34</v>
      </c>
      <c r="D1381">
        <f t="shared" si="47"/>
        <v>3.7443983402489627</v>
      </c>
      <c r="E1381">
        <v>1.9891178307019926E-2</v>
      </c>
      <c r="F1381" s="90">
        <v>1373</v>
      </c>
      <c r="G1381" s="170">
        <f t="shared" ca="1" si="46"/>
        <v>0.16384756222455779</v>
      </c>
    </row>
    <row r="1382" spans="2:7">
      <c r="B1382" t="s">
        <v>4679</v>
      </c>
      <c r="C1382">
        <v>24.1</v>
      </c>
      <c r="D1382">
        <f t="shared" si="47"/>
        <v>1.7637614678899083</v>
      </c>
      <c r="E1382">
        <v>1.9889970376639969E-2</v>
      </c>
      <c r="F1382" s="90">
        <v>1374</v>
      </c>
      <c r="G1382" s="170">
        <f t="shared" ca="1" si="46"/>
        <v>0.77389764790220161</v>
      </c>
    </row>
    <row r="1383" spans="2:7">
      <c r="B1383" t="s">
        <v>5287</v>
      </c>
      <c r="C1383">
        <v>8.7200000000000006</v>
      </c>
      <c r="D1383">
        <f t="shared" si="47"/>
        <v>4.6623376623376629</v>
      </c>
      <c r="E1383">
        <v>1.9883040935672506E-2</v>
      </c>
      <c r="F1383" s="90">
        <v>1375</v>
      </c>
      <c r="G1383" s="170">
        <f t="shared" ref="G1383:G1446" ca="1" si="48">_xlfn.NORM.INV(RAND(),L$11,L$12)</f>
        <v>0.17290032698416033</v>
      </c>
    </row>
    <row r="1384" spans="2:7">
      <c r="B1384" t="s">
        <v>6962</v>
      </c>
      <c r="C1384">
        <v>1.54</v>
      </c>
      <c r="D1384">
        <f t="shared" si="47"/>
        <v>-0.8846441947565542</v>
      </c>
      <c r="E1384">
        <v>1.986754966887419E-2</v>
      </c>
      <c r="F1384" s="90">
        <v>1376</v>
      </c>
      <c r="G1384" s="170">
        <f t="shared" ca="1" si="48"/>
        <v>-0.44696941995114681</v>
      </c>
    </row>
    <row r="1385" spans="2:7">
      <c r="B1385" t="s">
        <v>3100</v>
      </c>
      <c r="C1385">
        <v>13.35</v>
      </c>
      <c r="D1385">
        <f t="shared" si="47"/>
        <v>-7.4850299401196016E-4</v>
      </c>
      <c r="E1385">
        <v>1.9862490450725728E-2</v>
      </c>
      <c r="F1385" s="90">
        <v>1377</v>
      </c>
      <c r="G1385" s="170">
        <f t="shared" ca="1" si="48"/>
        <v>-0.1295969068531134</v>
      </c>
    </row>
    <row r="1386" spans="2:7">
      <c r="B1386" t="s">
        <v>1593</v>
      </c>
      <c r="C1386">
        <v>13.36</v>
      </c>
      <c r="D1386">
        <f t="shared" si="47"/>
        <v>-0.18784194528875381</v>
      </c>
      <c r="E1386">
        <v>1.9847328244274792E-2</v>
      </c>
      <c r="F1386" s="90">
        <v>1378</v>
      </c>
      <c r="G1386" s="170">
        <f t="shared" ca="1" si="48"/>
        <v>0.33800623303379501</v>
      </c>
    </row>
    <row r="1387" spans="2:7">
      <c r="B1387" t="s">
        <v>2974</v>
      </c>
      <c r="C1387">
        <v>16.45</v>
      </c>
      <c r="D1387">
        <f t="shared" si="47"/>
        <v>1.6661264181523501</v>
      </c>
      <c r="E1387">
        <v>1.9838809671419735E-2</v>
      </c>
      <c r="F1387" s="90">
        <v>1379</v>
      </c>
      <c r="G1387" s="170">
        <f t="shared" ca="1" si="48"/>
        <v>0.53297138580821202</v>
      </c>
    </row>
    <row r="1388" spans="2:7">
      <c r="B1388" t="s">
        <v>4356</v>
      </c>
      <c r="C1388">
        <v>6.17</v>
      </c>
      <c r="D1388">
        <f t="shared" si="47"/>
        <v>-0.60012961762799744</v>
      </c>
      <c r="E1388">
        <v>1.9834710743801671E-2</v>
      </c>
      <c r="F1388" s="90">
        <v>1380</v>
      </c>
      <c r="G1388" s="170">
        <f t="shared" ca="1" si="48"/>
        <v>0.10625919479691127</v>
      </c>
    </row>
    <row r="1389" spans="2:7">
      <c r="B1389" t="s">
        <v>4042</v>
      </c>
      <c r="C1389">
        <v>15.43</v>
      </c>
      <c r="D1389">
        <f t="shared" si="47"/>
        <v>-3.260188087774292E-2</v>
      </c>
      <c r="E1389">
        <v>1.982815598149365E-2</v>
      </c>
      <c r="F1389" s="90">
        <v>1381</v>
      </c>
      <c r="G1389" s="170">
        <f t="shared" ca="1" si="48"/>
        <v>0.60577484508293977</v>
      </c>
    </row>
    <row r="1390" spans="2:7">
      <c r="B1390" t="s">
        <v>3081</v>
      </c>
      <c r="C1390">
        <v>15.95</v>
      </c>
      <c r="D1390">
        <f t="shared" si="47"/>
        <v>-3.1572556162720075E-2</v>
      </c>
      <c r="E1390">
        <v>1.982097186700759E-2</v>
      </c>
      <c r="F1390" s="90">
        <v>1382</v>
      </c>
      <c r="G1390" s="170">
        <f t="shared" ca="1" si="48"/>
        <v>-5.0048340763754161E-3</v>
      </c>
    </row>
    <row r="1391" spans="2:7">
      <c r="B1391" t="s">
        <v>4217</v>
      </c>
      <c r="C1391">
        <v>16.47</v>
      </c>
      <c r="D1391">
        <f t="shared" si="47"/>
        <v>1.4582089552238804</v>
      </c>
      <c r="E1391">
        <v>1.981424148606813E-2</v>
      </c>
      <c r="F1391" s="90">
        <v>1383</v>
      </c>
      <c r="G1391" s="170">
        <f t="shared" ca="1" si="48"/>
        <v>0.71867119320777628</v>
      </c>
    </row>
    <row r="1392" spans="2:7">
      <c r="B1392" t="s">
        <v>5479</v>
      </c>
      <c r="C1392">
        <v>6.7</v>
      </c>
      <c r="D1392">
        <f t="shared" si="47"/>
        <v>-0.62860310421286036</v>
      </c>
      <c r="E1392">
        <v>1.9786910197869084E-2</v>
      </c>
      <c r="F1392" s="90">
        <v>1384</v>
      </c>
      <c r="G1392" s="170">
        <f t="shared" ca="1" si="48"/>
        <v>0.35611995840280397</v>
      </c>
    </row>
    <row r="1393" spans="2:7">
      <c r="B1393" t="s">
        <v>3078</v>
      </c>
      <c r="C1393">
        <v>18.04</v>
      </c>
      <c r="D1393">
        <f t="shared" si="47"/>
        <v>0.840816326530612</v>
      </c>
      <c r="E1393">
        <v>1.978518937252673E-2</v>
      </c>
      <c r="F1393" s="90">
        <v>1385</v>
      </c>
      <c r="G1393" s="170">
        <f t="shared" ca="1" si="48"/>
        <v>-0.33589273400412284</v>
      </c>
    </row>
    <row r="1394" spans="2:7">
      <c r="B1394" t="s">
        <v>4869</v>
      </c>
      <c r="C1394">
        <v>9.8000000000000007</v>
      </c>
      <c r="D1394">
        <f t="shared" si="47"/>
        <v>0.18644067796610181</v>
      </c>
      <c r="E1394">
        <v>1.9771071800208252E-2</v>
      </c>
      <c r="F1394" s="90">
        <v>1386</v>
      </c>
      <c r="G1394" s="170">
        <f t="shared" ca="1" si="48"/>
        <v>0.8255388450193204</v>
      </c>
    </row>
    <row r="1395" spans="2:7">
      <c r="B1395" t="s">
        <v>5308</v>
      </c>
      <c r="C1395">
        <v>8.26</v>
      </c>
      <c r="D1395">
        <f t="shared" si="47"/>
        <v>-0.46709677419354839</v>
      </c>
      <c r="E1395">
        <v>1.9753086419753103E-2</v>
      </c>
      <c r="F1395" s="90">
        <v>1387</v>
      </c>
      <c r="G1395" s="170">
        <f t="shared" ca="1" si="48"/>
        <v>3.2010841648380438E-2</v>
      </c>
    </row>
    <row r="1396" spans="2:7">
      <c r="B1396" t="s">
        <v>1513</v>
      </c>
      <c r="C1396">
        <v>15.5</v>
      </c>
      <c r="D1396">
        <f t="shared" si="47"/>
        <v>9</v>
      </c>
      <c r="E1396">
        <v>1.9736842105263205E-2</v>
      </c>
      <c r="F1396" s="90">
        <v>1388</v>
      </c>
      <c r="G1396" s="170">
        <f t="shared" ca="1" si="48"/>
        <v>-0.18007077781180045</v>
      </c>
    </row>
    <row r="1397" spans="2:7">
      <c r="B1397" t="s">
        <v>6081</v>
      </c>
      <c r="C1397">
        <v>1.55</v>
      </c>
      <c r="D1397">
        <f t="shared" si="47"/>
        <v>0</v>
      </c>
      <c r="E1397">
        <v>1.9736842105263174E-2</v>
      </c>
      <c r="F1397" s="90">
        <v>1389</v>
      </c>
      <c r="G1397" s="170">
        <f t="shared" ca="1" si="48"/>
        <v>0.15033692607824667</v>
      </c>
    </row>
    <row r="1398" spans="2:7">
      <c r="B1398" t="s">
        <v>6106</v>
      </c>
      <c r="C1398">
        <v>1.55</v>
      </c>
      <c r="D1398">
        <f t="shared" si="47"/>
        <v>0</v>
      </c>
      <c r="E1398">
        <v>1.9736842105263174E-2</v>
      </c>
      <c r="F1398" s="90">
        <v>1390</v>
      </c>
      <c r="G1398" s="170">
        <f t="shared" ca="1" si="48"/>
        <v>3.8826694429234254E-2</v>
      </c>
    </row>
    <row r="1399" spans="2:7">
      <c r="B1399" t="s">
        <v>6875</v>
      </c>
      <c r="C1399">
        <v>1.55</v>
      </c>
      <c r="D1399">
        <f t="shared" si="47"/>
        <v>0</v>
      </c>
      <c r="E1399">
        <v>1.9736842105263174E-2</v>
      </c>
      <c r="F1399" s="90">
        <v>1391</v>
      </c>
      <c r="G1399" s="170">
        <f t="shared" ca="1" si="48"/>
        <v>0.31534508868115135</v>
      </c>
    </row>
    <row r="1400" spans="2:7">
      <c r="B1400" t="s">
        <v>7105</v>
      </c>
      <c r="C1400">
        <v>1.55</v>
      </c>
      <c r="D1400">
        <f t="shared" si="47"/>
        <v>-0.25120772946859893</v>
      </c>
      <c r="E1400">
        <v>1.9736842105263174E-2</v>
      </c>
      <c r="F1400" s="90">
        <v>1392</v>
      </c>
      <c r="G1400" s="170">
        <f t="shared" ca="1" si="48"/>
        <v>-0.40279390822831318</v>
      </c>
    </row>
    <row r="1401" spans="2:7">
      <c r="B1401" t="s">
        <v>7552</v>
      </c>
      <c r="C1401">
        <v>2.0699999999999998</v>
      </c>
      <c r="D1401">
        <f t="shared" si="47"/>
        <v>-0.98529411764705888</v>
      </c>
      <c r="E1401">
        <v>1.9704433497536967E-2</v>
      </c>
      <c r="F1401" s="90">
        <v>1393</v>
      </c>
      <c r="G1401" s="170">
        <f t="shared" ca="1" si="48"/>
        <v>-0.32881407526468581</v>
      </c>
    </row>
    <row r="1402" spans="2:7">
      <c r="B1402" t="s">
        <v>433</v>
      </c>
      <c r="C1402">
        <v>140.76</v>
      </c>
      <c r="D1402">
        <f t="shared" si="47"/>
        <v>11.35820895522388</v>
      </c>
      <c r="E1402">
        <v>1.9704433497536939E-2</v>
      </c>
      <c r="F1402" s="90">
        <v>1394</v>
      </c>
      <c r="G1402" s="170">
        <f t="shared" ca="1" si="48"/>
        <v>-0.49688347690833395</v>
      </c>
    </row>
    <row r="1403" spans="2:7">
      <c r="B1403" t="s">
        <v>2888</v>
      </c>
      <c r="C1403">
        <v>11.39</v>
      </c>
      <c r="D1403">
        <f t="shared" si="47"/>
        <v>1.198841698841699</v>
      </c>
      <c r="E1403">
        <v>1.9695613249776242E-2</v>
      </c>
      <c r="F1403" s="90">
        <v>1395</v>
      </c>
      <c r="G1403" s="170">
        <f t="shared" ca="1" si="48"/>
        <v>-0.27645379523473573</v>
      </c>
    </row>
    <row r="1404" spans="2:7">
      <c r="B1404" t="s">
        <v>4364</v>
      </c>
      <c r="C1404">
        <v>5.18</v>
      </c>
      <c r="D1404">
        <f t="shared" si="47"/>
        <v>-0.65535595475715236</v>
      </c>
      <c r="E1404">
        <v>1.968503937007867E-2</v>
      </c>
      <c r="F1404" s="90">
        <v>1396</v>
      </c>
      <c r="G1404" s="170">
        <f t="shared" ca="1" si="48"/>
        <v>0.56089232397855748</v>
      </c>
    </row>
    <row r="1405" spans="2:7">
      <c r="B1405" t="s">
        <v>1564</v>
      </c>
      <c r="C1405">
        <v>15.03</v>
      </c>
      <c r="D1405">
        <f t="shared" si="47"/>
        <v>-0.19582664526484761</v>
      </c>
      <c r="E1405">
        <v>1.9674355495250959E-2</v>
      </c>
      <c r="F1405" s="90">
        <v>1397</v>
      </c>
      <c r="G1405" s="170">
        <f t="shared" ca="1" si="48"/>
        <v>-0.62713993379408328</v>
      </c>
    </row>
    <row r="1406" spans="2:7">
      <c r="B1406" t="s">
        <v>1930</v>
      </c>
      <c r="C1406">
        <v>18.690000000000001</v>
      </c>
      <c r="D1406">
        <f t="shared" si="47"/>
        <v>-0.83868461936820304</v>
      </c>
      <c r="E1406">
        <v>1.9639934533551718E-2</v>
      </c>
      <c r="F1406" s="90">
        <v>1398</v>
      </c>
      <c r="G1406" s="170">
        <f t="shared" ca="1" si="48"/>
        <v>0.49232305884399391</v>
      </c>
    </row>
    <row r="1407" spans="2:7">
      <c r="B1407" t="s">
        <v>941</v>
      </c>
      <c r="C1407">
        <v>115.86</v>
      </c>
      <c r="D1407">
        <f t="shared" si="47"/>
        <v>-0.25439217452860541</v>
      </c>
      <c r="E1407">
        <v>1.9625099005544346E-2</v>
      </c>
      <c r="F1407" s="90">
        <v>1399</v>
      </c>
      <c r="G1407" s="170">
        <f t="shared" ca="1" si="48"/>
        <v>0.31463142880576511</v>
      </c>
    </row>
    <row r="1408" spans="2:7">
      <c r="B1408" t="s">
        <v>521</v>
      </c>
      <c r="C1408">
        <v>155.38999999999999</v>
      </c>
      <c r="D1408">
        <f t="shared" si="47"/>
        <v>98.608974358974351</v>
      </c>
      <c r="E1408">
        <v>1.9619422572178351E-2</v>
      </c>
      <c r="F1408" s="90">
        <v>1400</v>
      </c>
      <c r="G1408" s="170">
        <f t="shared" ca="1" si="48"/>
        <v>0.41370178600881558</v>
      </c>
    </row>
    <row r="1409" spans="2:7">
      <c r="B1409" t="s">
        <v>6855</v>
      </c>
      <c r="C1409">
        <v>1.56</v>
      </c>
      <c r="D1409">
        <f t="shared" si="47"/>
        <v>-0.93181818181818188</v>
      </c>
      <c r="E1409">
        <v>1.9607843137254919E-2</v>
      </c>
      <c r="F1409" s="90">
        <v>1401</v>
      </c>
      <c r="G1409" s="170">
        <f t="shared" ca="1" si="48"/>
        <v>0.35806106514357589</v>
      </c>
    </row>
    <row r="1410" spans="2:7">
      <c r="B1410" t="s">
        <v>2007</v>
      </c>
      <c r="C1410">
        <v>22.88</v>
      </c>
      <c r="D1410">
        <f t="shared" si="47"/>
        <v>1.5853107344632769</v>
      </c>
      <c r="E1410">
        <v>1.9607843137254801E-2</v>
      </c>
      <c r="F1410" s="90">
        <v>1402</v>
      </c>
      <c r="G1410" s="170">
        <f t="shared" ca="1" si="48"/>
        <v>0.15662900459789644</v>
      </c>
    </row>
    <row r="1411" spans="2:7">
      <c r="B1411" t="s">
        <v>5268</v>
      </c>
      <c r="C1411">
        <v>8.85</v>
      </c>
      <c r="D1411">
        <f t="shared" si="47"/>
        <v>-0.39300411522633749</v>
      </c>
      <c r="E1411">
        <v>1.958525345622119E-2</v>
      </c>
      <c r="F1411" s="90">
        <v>1403</v>
      </c>
      <c r="G1411" s="170">
        <f t="shared" ca="1" si="48"/>
        <v>0.93540487135797046</v>
      </c>
    </row>
    <row r="1412" spans="2:7">
      <c r="B1412" t="s">
        <v>4762</v>
      </c>
      <c r="C1412">
        <v>14.58</v>
      </c>
      <c r="D1412">
        <f t="shared" si="47"/>
        <v>-0.24338349766476386</v>
      </c>
      <c r="E1412">
        <v>1.9580419580419534E-2</v>
      </c>
      <c r="F1412" s="90">
        <v>1404</v>
      </c>
      <c r="G1412" s="170">
        <f t="shared" ca="1" si="48"/>
        <v>-9.4062409890118936E-2</v>
      </c>
    </row>
    <row r="1413" spans="2:7">
      <c r="B1413" t="s">
        <v>3960</v>
      </c>
      <c r="C1413">
        <v>19.27</v>
      </c>
      <c r="D1413">
        <f t="shared" si="47"/>
        <v>0.76142595978062166</v>
      </c>
      <c r="E1413">
        <v>1.957671957671963E-2</v>
      </c>
      <c r="F1413" s="90">
        <v>1405</v>
      </c>
      <c r="G1413" s="170">
        <f t="shared" ca="1" si="48"/>
        <v>8.0402402828414158E-3</v>
      </c>
    </row>
    <row r="1414" spans="2:7">
      <c r="B1414" t="s">
        <v>1617</v>
      </c>
      <c r="C1414">
        <v>10.94</v>
      </c>
      <c r="D1414">
        <f t="shared" si="47"/>
        <v>-0.51204281891168602</v>
      </c>
      <c r="E1414">
        <v>1.9571295433364312E-2</v>
      </c>
      <c r="F1414" s="90">
        <v>1406</v>
      </c>
      <c r="G1414" s="170">
        <f t="shared" ca="1" si="48"/>
        <v>-0.49414149505057398</v>
      </c>
    </row>
    <row r="1415" spans="2:7">
      <c r="B1415" t="s">
        <v>1485</v>
      </c>
      <c r="C1415">
        <v>22.42</v>
      </c>
      <c r="D1415">
        <f t="shared" si="47"/>
        <v>0.19382321618743345</v>
      </c>
      <c r="E1415">
        <v>1.9554342883128843E-2</v>
      </c>
      <c r="F1415" s="90">
        <v>1407</v>
      </c>
      <c r="G1415" s="170">
        <f t="shared" ca="1" si="48"/>
        <v>-0.10910409297040338</v>
      </c>
    </row>
    <row r="1416" spans="2:7">
      <c r="B1416" t="s">
        <v>4175</v>
      </c>
      <c r="C1416">
        <v>18.78</v>
      </c>
      <c r="D1416">
        <f t="shared" si="47"/>
        <v>0.3839351510685336</v>
      </c>
      <c r="E1416">
        <v>1.9543973941368045E-2</v>
      </c>
      <c r="F1416" s="90">
        <v>1408</v>
      </c>
      <c r="G1416" s="170">
        <f t="shared" ca="1" si="48"/>
        <v>-0.56872587774967553</v>
      </c>
    </row>
    <row r="1417" spans="2:7">
      <c r="B1417" t="s">
        <v>3553</v>
      </c>
      <c r="C1417">
        <v>13.57</v>
      </c>
      <c r="D1417">
        <f t="shared" ref="D1417:D1480" si="49">(C1417-C1418)/C1418</f>
        <v>0.62320574162679443</v>
      </c>
      <c r="E1417">
        <v>1.9534184823441006E-2</v>
      </c>
      <c r="F1417" s="90">
        <v>1409</v>
      </c>
      <c r="G1417" s="170">
        <f t="shared" ca="1" si="48"/>
        <v>-0.26311577799295444</v>
      </c>
    </row>
    <row r="1418" spans="2:7">
      <c r="B1418" t="s">
        <v>5305</v>
      </c>
      <c r="C1418">
        <v>8.36</v>
      </c>
      <c r="D1418">
        <f t="shared" si="49"/>
        <v>-0.33386454183266939</v>
      </c>
      <c r="E1418">
        <v>1.9512195121951237E-2</v>
      </c>
      <c r="F1418" s="90">
        <v>1410</v>
      </c>
      <c r="G1418" s="170">
        <f t="shared" ca="1" si="48"/>
        <v>0.86745073619391855</v>
      </c>
    </row>
    <row r="1419" spans="2:7">
      <c r="B1419" t="s">
        <v>2850</v>
      </c>
      <c r="C1419">
        <v>12.55</v>
      </c>
      <c r="D1419">
        <f t="shared" si="49"/>
        <v>-0.90413261019020708</v>
      </c>
      <c r="E1419">
        <v>1.9496344435418377E-2</v>
      </c>
      <c r="F1419" s="90">
        <v>1411</v>
      </c>
      <c r="G1419" s="170">
        <f t="shared" ca="1" si="48"/>
        <v>-0.81845760739396978</v>
      </c>
    </row>
    <row r="1420" spans="2:7">
      <c r="B1420" t="s">
        <v>722</v>
      </c>
      <c r="C1420">
        <v>130.91</v>
      </c>
      <c r="D1420">
        <f t="shared" si="49"/>
        <v>7.9236537150647575</v>
      </c>
      <c r="E1420">
        <v>1.9468888715832102E-2</v>
      </c>
      <c r="F1420" s="90">
        <v>1412</v>
      </c>
      <c r="G1420" s="170">
        <f t="shared" ca="1" si="48"/>
        <v>-0.23403088928543042</v>
      </c>
    </row>
    <row r="1421" spans="2:7">
      <c r="B1421" t="s">
        <v>4765</v>
      </c>
      <c r="C1421">
        <v>14.67</v>
      </c>
      <c r="D1421">
        <f t="shared" si="49"/>
        <v>2.1080508474576272</v>
      </c>
      <c r="E1421">
        <v>1.9457956914523931E-2</v>
      </c>
      <c r="F1421" s="90">
        <v>1413</v>
      </c>
      <c r="G1421" s="170">
        <f t="shared" ca="1" si="48"/>
        <v>0.64979081431370644</v>
      </c>
    </row>
    <row r="1422" spans="2:7">
      <c r="B1422" t="s">
        <v>5537</v>
      </c>
      <c r="C1422">
        <v>4.72</v>
      </c>
      <c r="D1422">
        <f t="shared" si="49"/>
        <v>-0.7632898696088265</v>
      </c>
      <c r="E1422">
        <v>1.9438444924406016E-2</v>
      </c>
      <c r="F1422" s="90">
        <v>1414</v>
      </c>
      <c r="G1422" s="170">
        <f t="shared" ca="1" si="48"/>
        <v>-9.982597504827169E-2</v>
      </c>
    </row>
    <row r="1423" spans="2:7">
      <c r="B1423" t="s">
        <v>1701</v>
      </c>
      <c r="C1423">
        <v>19.940000000000001</v>
      </c>
      <c r="D1423">
        <f t="shared" si="49"/>
        <v>17.990476190476191</v>
      </c>
      <c r="E1423">
        <v>1.9427402862985818E-2</v>
      </c>
      <c r="F1423" s="90">
        <v>1415</v>
      </c>
      <c r="G1423" s="170">
        <f t="shared" ca="1" si="48"/>
        <v>0.43516526768271313</v>
      </c>
    </row>
    <row r="1424" spans="2:7">
      <c r="B1424" t="s">
        <v>6231</v>
      </c>
      <c r="C1424">
        <v>1.05</v>
      </c>
      <c r="D1424">
        <f t="shared" si="49"/>
        <v>-0.5</v>
      </c>
      <c r="E1424">
        <v>1.9417475728155355E-2</v>
      </c>
      <c r="F1424" s="90">
        <v>1416</v>
      </c>
      <c r="G1424" s="170">
        <f t="shared" ca="1" si="48"/>
        <v>-0.44998091033278131</v>
      </c>
    </row>
    <row r="1425" spans="2:7">
      <c r="B1425" t="s">
        <v>6413</v>
      </c>
      <c r="C1425">
        <v>2.1</v>
      </c>
      <c r="D1425">
        <f t="shared" si="49"/>
        <v>1</v>
      </c>
      <c r="E1425">
        <v>1.9417475728155355E-2</v>
      </c>
      <c r="F1425" s="90">
        <v>1417</v>
      </c>
      <c r="G1425" s="170">
        <f t="shared" ca="1" si="48"/>
        <v>-0.21329177846327427</v>
      </c>
    </row>
    <row r="1426" spans="2:7">
      <c r="B1426" t="s">
        <v>6995</v>
      </c>
      <c r="C1426">
        <v>1.05</v>
      </c>
      <c r="D1426">
        <f t="shared" si="49"/>
        <v>-0.5</v>
      </c>
      <c r="E1426">
        <v>1.9417475728155355E-2</v>
      </c>
      <c r="F1426" s="90">
        <v>1418</v>
      </c>
      <c r="G1426" s="170">
        <f t="shared" ca="1" si="48"/>
        <v>-0.46116564411290017</v>
      </c>
    </row>
    <row r="1427" spans="2:7">
      <c r="B1427" t="s">
        <v>7560</v>
      </c>
      <c r="C1427">
        <v>2.1</v>
      </c>
      <c r="D1427">
        <f t="shared" si="49"/>
        <v>-0.97951619196254391</v>
      </c>
      <c r="E1427">
        <v>1.9417475728155355E-2</v>
      </c>
      <c r="F1427" s="90">
        <v>1419</v>
      </c>
      <c r="G1427" s="170">
        <f t="shared" ca="1" si="48"/>
        <v>-0.49234567355877595</v>
      </c>
    </row>
    <row r="1428" spans="2:7">
      <c r="B1428" t="s">
        <v>860</v>
      </c>
      <c r="C1428">
        <v>102.52</v>
      </c>
      <c r="D1428">
        <f t="shared" si="49"/>
        <v>7.8608470181503876</v>
      </c>
      <c r="E1428">
        <v>1.9389479964204065E-2</v>
      </c>
      <c r="F1428" s="90">
        <v>1420</v>
      </c>
      <c r="G1428" s="170">
        <f t="shared" ca="1" si="48"/>
        <v>0.45978379792991392</v>
      </c>
    </row>
    <row r="1429" spans="2:7">
      <c r="B1429" t="s">
        <v>2569</v>
      </c>
      <c r="C1429">
        <v>11.57</v>
      </c>
      <c r="D1429">
        <f t="shared" si="49"/>
        <v>4.7058823529411722E-2</v>
      </c>
      <c r="E1429">
        <v>1.9383259911894331E-2</v>
      </c>
      <c r="F1429" s="90">
        <v>1421</v>
      </c>
      <c r="G1429" s="170">
        <f t="shared" ca="1" si="48"/>
        <v>-0.37389237984947216</v>
      </c>
    </row>
    <row r="1430" spans="2:7">
      <c r="B1430" t="s">
        <v>3683</v>
      </c>
      <c r="C1430">
        <v>11.05</v>
      </c>
      <c r="D1430">
        <f t="shared" si="49"/>
        <v>5.9936708860759493</v>
      </c>
      <c r="E1430">
        <v>1.9372693726937347E-2</v>
      </c>
      <c r="F1430" s="90">
        <v>1422</v>
      </c>
      <c r="G1430" s="170">
        <f t="shared" ca="1" si="48"/>
        <v>-0.12255003915584303</v>
      </c>
    </row>
    <row r="1431" spans="2:7">
      <c r="B1431" t="s">
        <v>7220</v>
      </c>
      <c r="C1431">
        <v>1.58</v>
      </c>
      <c r="D1431">
        <f t="shared" si="49"/>
        <v>-0.98455220962064927</v>
      </c>
      <c r="E1431">
        <v>1.9354838709677438E-2</v>
      </c>
      <c r="F1431" s="90">
        <v>1423</v>
      </c>
      <c r="G1431" s="170">
        <f t="shared" ca="1" si="48"/>
        <v>0.12804004357469442</v>
      </c>
    </row>
    <row r="1432" spans="2:7">
      <c r="B1432" t="s">
        <v>1039</v>
      </c>
      <c r="C1432">
        <v>102.28</v>
      </c>
      <c r="D1432">
        <f t="shared" si="49"/>
        <v>4.2424397744746276</v>
      </c>
      <c r="E1432">
        <v>1.9334263504086083E-2</v>
      </c>
      <c r="F1432" s="90">
        <v>1424</v>
      </c>
      <c r="G1432" s="170">
        <f t="shared" ca="1" si="48"/>
        <v>-0.15218755079683965</v>
      </c>
    </row>
    <row r="1433" spans="2:7">
      <c r="B1433" t="s">
        <v>1851</v>
      </c>
      <c r="C1433">
        <v>19.510000000000002</v>
      </c>
      <c r="D1433">
        <f t="shared" si="49"/>
        <v>0.42304886943836617</v>
      </c>
      <c r="E1433">
        <v>1.9331243469174555E-2</v>
      </c>
      <c r="F1433" s="90">
        <v>1425</v>
      </c>
      <c r="G1433" s="170">
        <f t="shared" ca="1" si="48"/>
        <v>4.4036793527391128E-2</v>
      </c>
    </row>
    <row r="1434" spans="2:7">
      <c r="B1434" t="s">
        <v>3203</v>
      </c>
      <c r="C1434">
        <v>13.71</v>
      </c>
      <c r="D1434">
        <f t="shared" si="49"/>
        <v>-0.89476512127724894</v>
      </c>
      <c r="E1434">
        <v>1.9330855018587476E-2</v>
      </c>
      <c r="F1434" s="90">
        <v>1426</v>
      </c>
      <c r="G1434" s="170">
        <f t="shared" ca="1" si="48"/>
        <v>-0.67683330208613846</v>
      </c>
    </row>
    <row r="1435" spans="2:7">
      <c r="B1435" t="s">
        <v>459</v>
      </c>
      <c r="C1435">
        <v>130.28</v>
      </c>
      <c r="D1435">
        <f t="shared" si="49"/>
        <v>60.744075829383881</v>
      </c>
      <c r="E1435">
        <v>1.9325561380173686E-2</v>
      </c>
      <c r="F1435" s="90">
        <v>1427</v>
      </c>
      <c r="G1435" s="170">
        <f t="shared" ca="1" si="48"/>
        <v>0.13886869616037167</v>
      </c>
    </row>
    <row r="1436" spans="2:7">
      <c r="B1436" t="s">
        <v>5923</v>
      </c>
      <c r="C1436">
        <v>2.11</v>
      </c>
      <c r="D1436">
        <f t="shared" si="49"/>
        <v>0</v>
      </c>
      <c r="E1436">
        <v>1.9323671497584561E-2</v>
      </c>
      <c r="F1436" s="90">
        <v>1428</v>
      </c>
      <c r="G1436" s="170">
        <f t="shared" ca="1" si="48"/>
        <v>0.13637002462587086</v>
      </c>
    </row>
    <row r="1437" spans="2:7">
      <c r="B1437" t="s">
        <v>7386</v>
      </c>
      <c r="C1437">
        <v>2.11</v>
      </c>
      <c r="D1437">
        <f t="shared" si="49"/>
        <v>-0.97950461389023802</v>
      </c>
      <c r="E1437">
        <v>1.9323671497584561E-2</v>
      </c>
      <c r="F1437" s="90">
        <v>1429</v>
      </c>
      <c r="G1437" s="170">
        <f t="shared" ca="1" si="48"/>
        <v>0.1982201066532279</v>
      </c>
    </row>
    <row r="1438" spans="2:7">
      <c r="B1438" t="s">
        <v>864</v>
      </c>
      <c r="C1438">
        <v>102.95</v>
      </c>
      <c r="D1438">
        <f t="shared" si="49"/>
        <v>6.2194950911640952</v>
      </c>
      <c r="E1438">
        <v>1.9306930693069334E-2</v>
      </c>
      <c r="F1438" s="90">
        <v>1430</v>
      </c>
      <c r="G1438" s="170">
        <f t="shared" ca="1" si="48"/>
        <v>0.23852061570131669</v>
      </c>
    </row>
    <row r="1439" spans="2:7">
      <c r="B1439" t="s">
        <v>3655</v>
      </c>
      <c r="C1439">
        <v>14.26</v>
      </c>
      <c r="D1439">
        <f t="shared" si="49"/>
        <v>-6.9797782126549274E-2</v>
      </c>
      <c r="E1439">
        <v>1.9299499642601827E-2</v>
      </c>
      <c r="F1439" s="90">
        <v>1431</v>
      </c>
      <c r="G1439" s="170">
        <f t="shared" ca="1" si="48"/>
        <v>8.4914628238327378E-2</v>
      </c>
    </row>
    <row r="1440" spans="2:7">
      <c r="B1440" t="s">
        <v>2987</v>
      </c>
      <c r="C1440">
        <v>15.33</v>
      </c>
      <c r="D1440">
        <f t="shared" si="49"/>
        <v>-0.21625766871165639</v>
      </c>
      <c r="E1440">
        <v>1.9281914893617084E-2</v>
      </c>
      <c r="F1440" s="90">
        <v>1432</v>
      </c>
      <c r="G1440" s="170">
        <f t="shared" ca="1" si="48"/>
        <v>-0.58061916849827733</v>
      </c>
    </row>
    <row r="1441" spans="2:7">
      <c r="B1441" t="s">
        <v>3935</v>
      </c>
      <c r="C1441">
        <v>19.559999999999999</v>
      </c>
      <c r="D1441">
        <f t="shared" si="49"/>
        <v>8.2264150943396217</v>
      </c>
      <c r="E1441">
        <v>1.9280875455966514E-2</v>
      </c>
      <c r="F1441" s="90">
        <v>1433</v>
      </c>
      <c r="G1441" s="170">
        <f t="shared" ca="1" si="48"/>
        <v>-0.42615483220834033</v>
      </c>
    </row>
    <row r="1442" spans="2:7">
      <c r="B1442" t="s">
        <v>5931</v>
      </c>
      <c r="C1442">
        <v>2.12</v>
      </c>
      <c r="D1442">
        <f t="shared" si="49"/>
        <v>-0.87507365939893922</v>
      </c>
      <c r="E1442">
        <v>1.9230769230769246E-2</v>
      </c>
      <c r="F1442" s="90">
        <v>1434</v>
      </c>
      <c r="G1442" s="170">
        <f t="shared" ca="1" si="48"/>
        <v>2.1221704546104721E-2</v>
      </c>
    </row>
    <row r="1443" spans="2:7">
      <c r="B1443" t="s">
        <v>4027</v>
      </c>
      <c r="C1443">
        <v>16.97</v>
      </c>
      <c r="D1443">
        <f t="shared" si="49"/>
        <v>-0.70660442600276629</v>
      </c>
      <c r="E1443">
        <v>1.9219219219219239E-2</v>
      </c>
      <c r="F1443" s="90">
        <v>1435</v>
      </c>
      <c r="G1443" s="170">
        <f t="shared" ca="1" si="48"/>
        <v>-0.82402959211247107</v>
      </c>
    </row>
    <row r="1444" spans="2:7">
      <c r="B1444" t="s">
        <v>1146</v>
      </c>
      <c r="C1444">
        <v>57.84</v>
      </c>
      <c r="D1444">
        <f t="shared" si="49"/>
        <v>1.5346187554776514</v>
      </c>
      <c r="E1444">
        <v>1.9207048458149838E-2</v>
      </c>
      <c r="F1444" s="90">
        <v>1436</v>
      </c>
      <c r="G1444" s="170">
        <f t="shared" ca="1" si="48"/>
        <v>-0.12322450484427147</v>
      </c>
    </row>
    <row r="1445" spans="2:7">
      <c r="B1445" t="s">
        <v>4584</v>
      </c>
      <c r="C1445">
        <v>22.82</v>
      </c>
      <c r="D1445">
        <f t="shared" si="49"/>
        <v>1.6847058823529413</v>
      </c>
      <c r="E1445">
        <v>1.9205002233139781E-2</v>
      </c>
      <c r="F1445" s="90">
        <v>1437</v>
      </c>
      <c r="G1445" s="170">
        <f t="shared" ca="1" si="48"/>
        <v>0.21411576353999229</v>
      </c>
    </row>
    <row r="1446" spans="2:7">
      <c r="B1446" t="s">
        <v>3298</v>
      </c>
      <c r="C1446">
        <v>8.5</v>
      </c>
      <c r="D1446">
        <f t="shared" si="49"/>
        <v>2.1954887218045109</v>
      </c>
      <c r="E1446">
        <v>1.9184652278177474E-2</v>
      </c>
      <c r="F1446" s="90">
        <v>1438</v>
      </c>
      <c r="G1446" s="170">
        <f t="shared" ca="1" si="48"/>
        <v>-0.14090053998881547</v>
      </c>
    </row>
    <row r="1447" spans="2:7">
      <c r="B1447" t="s">
        <v>7683</v>
      </c>
      <c r="C1447">
        <v>2.66</v>
      </c>
      <c r="D1447">
        <f t="shared" si="49"/>
        <v>-0.85336273428886433</v>
      </c>
      <c r="E1447">
        <v>1.9157088122605467E-2</v>
      </c>
      <c r="F1447" s="90">
        <v>1439</v>
      </c>
      <c r="G1447" s="170">
        <f t="shared" ref="G1447:G1510" ca="1" si="50">_xlfn.NORM.INV(RAND(),L$11,L$12)</f>
        <v>5.1617541463833808E-2</v>
      </c>
    </row>
    <row r="1448" spans="2:7">
      <c r="B1448" t="s">
        <v>3822</v>
      </c>
      <c r="C1448">
        <v>18.14</v>
      </c>
      <c r="D1448">
        <f t="shared" si="49"/>
        <v>-0.68258967629046363</v>
      </c>
      <c r="E1448">
        <v>1.9101123595505608E-2</v>
      </c>
      <c r="F1448" s="90">
        <v>1440</v>
      </c>
      <c r="G1448" s="170">
        <f t="shared" ca="1" si="50"/>
        <v>-0.17181538949915187</v>
      </c>
    </row>
    <row r="1449" spans="2:7">
      <c r="B1449" t="s">
        <v>1265</v>
      </c>
      <c r="C1449">
        <v>57.15</v>
      </c>
      <c r="D1449">
        <f t="shared" si="49"/>
        <v>5.6842105263157885</v>
      </c>
      <c r="E1449">
        <v>1.9079885877318122E-2</v>
      </c>
      <c r="F1449" s="90">
        <v>1441</v>
      </c>
      <c r="G1449" s="170">
        <f t="shared" ca="1" si="50"/>
        <v>0.36145218950897845</v>
      </c>
    </row>
    <row r="1450" spans="2:7">
      <c r="B1450" t="s">
        <v>5176</v>
      </c>
      <c r="C1450">
        <v>8.5500000000000007</v>
      </c>
      <c r="D1450">
        <f t="shared" si="49"/>
        <v>-0.66679657053780195</v>
      </c>
      <c r="E1450">
        <v>1.9070321811680589E-2</v>
      </c>
      <c r="F1450" s="90">
        <v>1442</v>
      </c>
      <c r="G1450" s="170">
        <f t="shared" ca="1" si="50"/>
        <v>0.3417023944756632</v>
      </c>
    </row>
    <row r="1451" spans="2:7">
      <c r="B1451" t="s">
        <v>1472</v>
      </c>
      <c r="C1451">
        <v>25.66</v>
      </c>
      <c r="D1451">
        <f t="shared" si="49"/>
        <v>0.29726996966632957</v>
      </c>
      <c r="E1451">
        <v>1.9062748212867374E-2</v>
      </c>
      <c r="F1451" s="90">
        <v>1443</v>
      </c>
      <c r="G1451" s="170">
        <f t="shared" ca="1" si="50"/>
        <v>0.13052263446144766</v>
      </c>
    </row>
    <row r="1452" spans="2:7">
      <c r="B1452" t="s">
        <v>3899</v>
      </c>
      <c r="C1452">
        <v>19.78</v>
      </c>
      <c r="D1452">
        <f t="shared" si="49"/>
        <v>2.6998961578400805E-2</v>
      </c>
      <c r="E1452">
        <v>1.9062339000515249E-2</v>
      </c>
      <c r="F1452" s="90">
        <v>1444</v>
      </c>
      <c r="G1452" s="170">
        <f t="shared" ca="1" si="50"/>
        <v>0.28354955541418786</v>
      </c>
    </row>
    <row r="1453" spans="2:7">
      <c r="B1453" t="s">
        <v>3035</v>
      </c>
      <c r="C1453">
        <v>19.260000000000002</v>
      </c>
      <c r="D1453">
        <f t="shared" si="49"/>
        <v>0.33287197231833926</v>
      </c>
      <c r="E1453">
        <v>1.9047619047619205E-2</v>
      </c>
      <c r="F1453" s="90">
        <v>1445</v>
      </c>
      <c r="G1453" s="170">
        <f t="shared" ca="1" si="50"/>
        <v>-0.73281261881926496</v>
      </c>
    </row>
    <row r="1454" spans="2:7">
      <c r="B1454" t="s">
        <v>1573</v>
      </c>
      <c r="C1454">
        <v>14.45</v>
      </c>
      <c r="D1454">
        <f t="shared" si="49"/>
        <v>-6.9542820347714113E-2</v>
      </c>
      <c r="E1454">
        <v>1.9040902679830718E-2</v>
      </c>
      <c r="F1454" s="90">
        <v>1446</v>
      </c>
      <c r="G1454" s="170">
        <f t="shared" ca="1" si="50"/>
        <v>0.64576778764105336</v>
      </c>
    </row>
    <row r="1455" spans="2:7">
      <c r="B1455" t="s">
        <v>4208</v>
      </c>
      <c r="C1455">
        <v>15.53</v>
      </c>
      <c r="D1455">
        <f t="shared" si="49"/>
        <v>2.2219917012448129</v>
      </c>
      <c r="E1455">
        <v>1.902887139107606E-2</v>
      </c>
      <c r="F1455" s="90">
        <v>1447</v>
      </c>
      <c r="G1455" s="170">
        <f t="shared" ca="1" si="50"/>
        <v>-0.52382087710870606</v>
      </c>
    </row>
    <row r="1456" spans="2:7">
      <c r="B1456" t="s">
        <v>5528</v>
      </c>
      <c r="C1456">
        <v>4.82</v>
      </c>
      <c r="D1456">
        <f t="shared" si="49"/>
        <v>-0.91180237877401649</v>
      </c>
      <c r="E1456">
        <v>1.9027484143763183E-2</v>
      </c>
      <c r="F1456" s="90">
        <v>1448</v>
      </c>
      <c r="G1456" s="170">
        <f t="shared" ca="1" si="50"/>
        <v>0.38984660055000647</v>
      </c>
    </row>
    <row r="1457" spans="2:7">
      <c r="B1457" t="s">
        <v>1130</v>
      </c>
      <c r="C1457">
        <v>54.65</v>
      </c>
      <c r="D1457">
        <f t="shared" si="49"/>
        <v>2.0893159977388351</v>
      </c>
      <c r="E1457">
        <v>1.9019205668469066E-2</v>
      </c>
      <c r="F1457" s="90">
        <v>1449</v>
      </c>
      <c r="G1457" s="170">
        <f t="shared" ca="1" si="50"/>
        <v>-0.25366724216779452</v>
      </c>
    </row>
    <row r="1458" spans="2:7">
      <c r="B1458" t="s">
        <v>4152</v>
      </c>
      <c r="C1458">
        <v>17.690000000000001</v>
      </c>
      <c r="D1458">
        <f t="shared" si="49"/>
        <v>-5.7538625466169328E-2</v>
      </c>
      <c r="E1458">
        <v>1.900921658986186E-2</v>
      </c>
      <c r="F1458" s="90">
        <v>1450</v>
      </c>
      <c r="G1458" s="170">
        <f t="shared" ca="1" si="50"/>
        <v>2.8524642228813096E-2</v>
      </c>
    </row>
    <row r="1459" spans="2:7">
      <c r="B1459" t="s">
        <v>2326</v>
      </c>
      <c r="C1459">
        <v>18.77</v>
      </c>
      <c r="D1459">
        <f t="shared" si="49"/>
        <v>0.5893310753598644</v>
      </c>
      <c r="E1459">
        <v>1.900108577632996E-2</v>
      </c>
      <c r="F1459" s="90">
        <v>1451</v>
      </c>
      <c r="G1459" s="170">
        <f t="shared" ca="1" si="50"/>
        <v>0.21615156202757208</v>
      </c>
    </row>
    <row r="1460" spans="2:7">
      <c r="B1460" t="s">
        <v>3139</v>
      </c>
      <c r="C1460">
        <v>11.81</v>
      </c>
      <c r="D1460">
        <f t="shared" si="49"/>
        <v>-0.47627494456762748</v>
      </c>
      <c r="E1460">
        <v>1.8981880931837846E-2</v>
      </c>
      <c r="F1460" s="90">
        <v>1452</v>
      </c>
      <c r="G1460" s="170">
        <f t="shared" ca="1" si="50"/>
        <v>-0.42749795375547633</v>
      </c>
    </row>
    <row r="1461" spans="2:7">
      <c r="B1461" t="s">
        <v>2116</v>
      </c>
      <c r="C1461">
        <v>22.55</v>
      </c>
      <c r="D1461">
        <f t="shared" si="49"/>
        <v>1.3271413828689373</v>
      </c>
      <c r="E1461">
        <v>1.8978761861726243E-2</v>
      </c>
      <c r="F1461" s="90">
        <v>1453</v>
      </c>
      <c r="G1461" s="170">
        <f t="shared" ca="1" si="50"/>
        <v>-0.40345626375727744</v>
      </c>
    </row>
    <row r="1462" spans="2:7">
      <c r="B1462" t="s">
        <v>5136</v>
      </c>
      <c r="C1462">
        <v>9.69</v>
      </c>
      <c r="D1462">
        <f t="shared" si="49"/>
        <v>0.63406408094435074</v>
      </c>
      <c r="E1462">
        <v>1.892744479495265E-2</v>
      </c>
      <c r="F1462" s="90">
        <v>1454</v>
      </c>
      <c r="G1462" s="170">
        <f t="shared" ca="1" si="50"/>
        <v>0.23649813268325309</v>
      </c>
    </row>
    <row r="1463" spans="2:7">
      <c r="B1463" t="s">
        <v>5589</v>
      </c>
      <c r="C1463">
        <v>5.93</v>
      </c>
      <c r="D1463">
        <f t="shared" si="49"/>
        <v>-0.56008902077151335</v>
      </c>
      <c r="E1463">
        <v>1.8900343642611585E-2</v>
      </c>
      <c r="F1463" s="90">
        <v>1455</v>
      </c>
      <c r="G1463" s="170">
        <f t="shared" ca="1" si="50"/>
        <v>0.24157726460202344</v>
      </c>
    </row>
    <row r="1464" spans="2:7">
      <c r="B1464" t="s">
        <v>4260</v>
      </c>
      <c r="C1464">
        <v>13.48</v>
      </c>
      <c r="D1464">
        <f t="shared" si="49"/>
        <v>8.5346215780998436E-2</v>
      </c>
      <c r="E1464">
        <v>1.889644746787604E-2</v>
      </c>
      <c r="F1464" s="90">
        <v>1456</v>
      </c>
      <c r="G1464" s="170">
        <f t="shared" ca="1" si="50"/>
        <v>-0.48935477111681674</v>
      </c>
    </row>
    <row r="1465" spans="2:7">
      <c r="B1465" t="s">
        <v>3689</v>
      </c>
      <c r="C1465">
        <v>12.42</v>
      </c>
      <c r="D1465">
        <f t="shared" si="49"/>
        <v>10.5</v>
      </c>
      <c r="E1465">
        <v>1.8867924528301924E-2</v>
      </c>
      <c r="F1465" s="90">
        <v>1457</v>
      </c>
      <c r="G1465" s="170">
        <f t="shared" ca="1" si="50"/>
        <v>0.25687262232763292</v>
      </c>
    </row>
    <row r="1466" spans="2:7">
      <c r="B1466" t="s">
        <v>6229</v>
      </c>
      <c r="C1466">
        <v>1.08</v>
      </c>
      <c r="D1466">
        <f t="shared" si="49"/>
        <v>-0.33333333333333331</v>
      </c>
      <c r="E1466">
        <v>1.8867924528301903E-2</v>
      </c>
      <c r="F1466" s="90">
        <v>1458</v>
      </c>
      <c r="G1466" s="170">
        <f t="shared" ca="1" si="50"/>
        <v>-4.8440009592554845E-2</v>
      </c>
    </row>
    <row r="1467" spans="2:7">
      <c r="B1467" t="s">
        <v>7236</v>
      </c>
      <c r="C1467">
        <v>1.62</v>
      </c>
      <c r="D1467">
        <f t="shared" si="49"/>
        <v>0</v>
      </c>
      <c r="E1467">
        <v>1.8867924528301903E-2</v>
      </c>
      <c r="F1467" s="90">
        <v>1459</v>
      </c>
      <c r="G1467" s="170">
        <f t="shared" ca="1" si="50"/>
        <v>0.25475325824139977</v>
      </c>
    </row>
    <row r="1468" spans="2:7">
      <c r="B1468" t="s">
        <v>7239</v>
      </c>
      <c r="C1468">
        <v>1.62</v>
      </c>
      <c r="D1468">
        <f t="shared" si="49"/>
        <v>-0.88461538461538458</v>
      </c>
      <c r="E1468">
        <v>1.8867924528301903E-2</v>
      </c>
      <c r="F1468" s="90">
        <v>1460</v>
      </c>
      <c r="G1468" s="170">
        <f t="shared" ca="1" si="50"/>
        <v>0.29653042549233405</v>
      </c>
    </row>
    <row r="1469" spans="2:7">
      <c r="B1469" t="s">
        <v>4783</v>
      </c>
      <c r="C1469">
        <v>14.04</v>
      </c>
      <c r="D1469">
        <f t="shared" si="49"/>
        <v>0.73333333333333328</v>
      </c>
      <c r="E1469">
        <v>1.8867924528301872E-2</v>
      </c>
      <c r="F1469" s="90">
        <v>1461</v>
      </c>
      <c r="G1469" s="170">
        <f t="shared" ca="1" si="50"/>
        <v>-3.2131707961156344E-2</v>
      </c>
    </row>
    <row r="1470" spans="2:7">
      <c r="B1470" t="s">
        <v>4332</v>
      </c>
      <c r="C1470">
        <v>8.1</v>
      </c>
      <c r="D1470">
        <f t="shared" si="49"/>
        <v>0.36134453781512593</v>
      </c>
      <c r="E1470">
        <v>1.886792452830182E-2</v>
      </c>
      <c r="F1470" s="90">
        <v>1462</v>
      </c>
      <c r="G1470" s="170">
        <f t="shared" ca="1" si="50"/>
        <v>6.7036207133520875E-2</v>
      </c>
    </row>
    <row r="1471" spans="2:7">
      <c r="B1471" t="s">
        <v>5597</v>
      </c>
      <c r="C1471">
        <v>5.95</v>
      </c>
      <c r="D1471">
        <f t="shared" si="49"/>
        <v>-0.64519976147883129</v>
      </c>
      <c r="E1471">
        <v>1.8835616438356219E-2</v>
      </c>
      <c r="F1471" s="90">
        <v>1463</v>
      </c>
      <c r="G1471" s="170">
        <f t="shared" ca="1" si="50"/>
        <v>0.22231842179471714</v>
      </c>
    </row>
    <row r="1472" spans="2:7">
      <c r="B1472" t="s">
        <v>4034</v>
      </c>
      <c r="C1472">
        <v>16.77</v>
      </c>
      <c r="D1472">
        <f t="shared" si="49"/>
        <v>-0.22540415704387987</v>
      </c>
      <c r="E1472">
        <v>1.8833535844471366E-2</v>
      </c>
      <c r="F1472" s="90">
        <v>1464</v>
      </c>
      <c r="G1472" s="170">
        <f t="shared" ca="1" si="50"/>
        <v>0.53902517811225925</v>
      </c>
    </row>
    <row r="1473" spans="2:7">
      <c r="B1473" t="s">
        <v>4540</v>
      </c>
      <c r="C1473">
        <v>21.65</v>
      </c>
      <c r="D1473">
        <f t="shared" si="49"/>
        <v>0.29022646007151354</v>
      </c>
      <c r="E1473">
        <v>1.8823529411764638E-2</v>
      </c>
      <c r="F1473" s="90">
        <v>1465</v>
      </c>
      <c r="G1473" s="170">
        <f t="shared" ca="1" si="50"/>
        <v>0.21779466258548449</v>
      </c>
    </row>
    <row r="1474" spans="2:7">
      <c r="B1474" t="s">
        <v>4142</v>
      </c>
      <c r="C1474">
        <v>16.78</v>
      </c>
      <c r="D1474">
        <f t="shared" si="49"/>
        <v>0.63070942662779417</v>
      </c>
      <c r="E1474">
        <v>1.8822100789314043E-2</v>
      </c>
      <c r="F1474" s="90">
        <v>1466</v>
      </c>
      <c r="G1474" s="170">
        <f t="shared" ca="1" si="50"/>
        <v>-0.22895718724724581</v>
      </c>
    </row>
    <row r="1475" spans="2:7">
      <c r="B1475" t="s">
        <v>5226</v>
      </c>
      <c r="C1475">
        <v>10.29</v>
      </c>
      <c r="D1475">
        <f t="shared" si="49"/>
        <v>-0.17415730337078664</v>
      </c>
      <c r="E1475">
        <v>1.8811881188118763E-2</v>
      </c>
      <c r="F1475" s="90">
        <v>1467</v>
      </c>
      <c r="G1475" s="170">
        <f t="shared" ca="1" si="50"/>
        <v>0.15274951120579944</v>
      </c>
    </row>
    <row r="1476" spans="2:7">
      <c r="B1476" t="s">
        <v>3136</v>
      </c>
      <c r="C1476">
        <v>12.46</v>
      </c>
      <c r="D1476">
        <f t="shared" si="49"/>
        <v>-0.39485186983972798</v>
      </c>
      <c r="E1476">
        <v>1.8806214227309929E-2</v>
      </c>
      <c r="F1476" s="90">
        <v>1468</v>
      </c>
      <c r="G1476" s="170">
        <f t="shared" ca="1" si="50"/>
        <v>9.7116470531456126E-2</v>
      </c>
    </row>
    <row r="1477" spans="2:7">
      <c r="B1477" t="s">
        <v>1900</v>
      </c>
      <c r="C1477">
        <v>20.59</v>
      </c>
      <c r="D1477">
        <f t="shared" si="49"/>
        <v>8.4884792626728114</v>
      </c>
      <c r="E1477">
        <v>1.8802572983671401E-2</v>
      </c>
      <c r="F1477" s="90">
        <v>1469</v>
      </c>
      <c r="G1477" s="170">
        <f t="shared" ca="1" si="50"/>
        <v>-0.29790440346981539</v>
      </c>
    </row>
    <row r="1478" spans="2:7">
      <c r="B1478" t="s">
        <v>5916</v>
      </c>
      <c r="C1478">
        <v>2.17</v>
      </c>
      <c r="D1478">
        <f t="shared" si="49"/>
        <v>-0.88257575757575768</v>
      </c>
      <c r="E1478">
        <v>1.8779342723004713E-2</v>
      </c>
      <c r="F1478" s="90">
        <v>1470</v>
      </c>
      <c r="G1478" s="170">
        <f t="shared" ca="1" si="50"/>
        <v>-0.18107385847173965</v>
      </c>
    </row>
    <row r="1479" spans="2:7">
      <c r="B1479" t="s">
        <v>3782</v>
      </c>
      <c r="C1479">
        <v>18.48</v>
      </c>
      <c r="D1479">
        <f t="shared" si="49"/>
        <v>-0.20958083832335325</v>
      </c>
      <c r="E1479">
        <v>1.8743109151047401E-2</v>
      </c>
      <c r="F1479" s="90">
        <v>1471</v>
      </c>
      <c r="G1479" s="170">
        <f t="shared" ca="1" si="50"/>
        <v>0.21680765266457708</v>
      </c>
    </row>
    <row r="1480" spans="2:7">
      <c r="B1480" t="s">
        <v>4635</v>
      </c>
      <c r="C1480">
        <v>23.38</v>
      </c>
      <c r="D1480">
        <f t="shared" si="49"/>
        <v>2.3194748358862038E-2</v>
      </c>
      <c r="E1480">
        <v>1.8736383442265782E-2</v>
      </c>
      <c r="F1480" s="90">
        <v>1472</v>
      </c>
      <c r="G1480" s="170">
        <f t="shared" ca="1" si="50"/>
        <v>-0.29756456407452936</v>
      </c>
    </row>
    <row r="1481" spans="2:7">
      <c r="B1481" t="s">
        <v>1986</v>
      </c>
      <c r="C1481">
        <v>22.85</v>
      </c>
      <c r="D1481">
        <f t="shared" ref="D1481:D1544" si="51">(C1481-C1482)/C1482</f>
        <v>1.4702702702702704</v>
      </c>
      <c r="E1481">
        <v>1.872492197949183E-2</v>
      </c>
      <c r="F1481" s="90">
        <v>1473</v>
      </c>
      <c r="G1481" s="170">
        <f t="shared" ca="1" si="50"/>
        <v>-0.46721807634980272</v>
      </c>
    </row>
    <row r="1482" spans="2:7">
      <c r="B1482" t="s">
        <v>5154</v>
      </c>
      <c r="C1482">
        <v>9.25</v>
      </c>
      <c r="D1482">
        <f t="shared" si="51"/>
        <v>-0.83663016601907447</v>
      </c>
      <c r="E1482">
        <v>1.8722466960352416E-2</v>
      </c>
      <c r="F1482" s="90">
        <v>1474</v>
      </c>
      <c r="G1482" s="170">
        <f t="shared" ca="1" si="50"/>
        <v>4.8208485018307656E-2</v>
      </c>
    </row>
    <row r="1483" spans="2:7">
      <c r="B1483" t="s">
        <v>1148</v>
      </c>
      <c r="C1483">
        <v>56.62</v>
      </c>
      <c r="D1483">
        <f t="shared" si="51"/>
        <v>3.3287461773700304</v>
      </c>
      <c r="E1483">
        <v>1.8711766822598043E-2</v>
      </c>
      <c r="F1483" s="90">
        <v>1475</v>
      </c>
      <c r="G1483" s="170">
        <f t="shared" ca="1" si="50"/>
        <v>-0.32661791600527673</v>
      </c>
    </row>
    <row r="1484" spans="2:7">
      <c r="B1484" t="s">
        <v>3153</v>
      </c>
      <c r="C1484">
        <v>13.08</v>
      </c>
      <c r="D1484">
        <f t="shared" si="51"/>
        <v>-0.33367294956698929</v>
      </c>
      <c r="E1484">
        <v>1.8691588785046745E-2</v>
      </c>
      <c r="F1484" s="90">
        <v>1476</v>
      </c>
      <c r="G1484" s="170">
        <f t="shared" ca="1" si="50"/>
        <v>-0.1869118351697511</v>
      </c>
    </row>
    <row r="1485" spans="2:7">
      <c r="B1485" t="s">
        <v>3959</v>
      </c>
      <c r="C1485">
        <v>19.63</v>
      </c>
      <c r="D1485">
        <f t="shared" si="51"/>
        <v>2.2716666666666665</v>
      </c>
      <c r="E1485">
        <v>1.868188894654901E-2</v>
      </c>
      <c r="F1485" s="90">
        <v>1477</v>
      </c>
      <c r="G1485" s="170">
        <f t="shared" ca="1" si="50"/>
        <v>4.0765847931483412E-2</v>
      </c>
    </row>
    <row r="1486" spans="2:7">
      <c r="B1486" t="s">
        <v>5594</v>
      </c>
      <c r="C1486">
        <v>6</v>
      </c>
      <c r="D1486">
        <f t="shared" si="51"/>
        <v>-0.94211846420991707</v>
      </c>
      <c r="E1486">
        <v>1.8675721561969495E-2</v>
      </c>
      <c r="F1486" s="90">
        <v>1478</v>
      </c>
      <c r="G1486" s="170">
        <f t="shared" ca="1" si="50"/>
        <v>0.10206188261715868</v>
      </c>
    </row>
    <row r="1487" spans="2:7">
      <c r="B1487" t="s">
        <v>1060</v>
      </c>
      <c r="C1487">
        <v>103.66</v>
      </c>
      <c r="D1487">
        <f t="shared" si="51"/>
        <v>6.9069412662090013</v>
      </c>
      <c r="E1487">
        <v>1.8671383647798658E-2</v>
      </c>
      <c r="F1487" s="90">
        <v>1479</v>
      </c>
      <c r="G1487" s="170">
        <f t="shared" ca="1" si="50"/>
        <v>0.52123512093551239</v>
      </c>
    </row>
    <row r="1488" spans="2:7">
      <c r="B1488" t="s">
        <v>3562</v>
      </c>
      <c r="C1488">
        <v>13.11</v>
      </c>
      <c r="D1488">
        <f t="shared" si="51"/>
        <v>2.4229765013054827</v>
      </c>
      <c r="E1488">
        <v>1.8648018648018665E-2</v>
      </c>
      <c r="F1488" s="90">
        <v>1480</v>
      </c>
      <c r="G1488" s="170">
        <f t="shared" ca="1" si="50"/>
        <v>0.72665215482414847</v>
      </c>
    </row>
    <row r="1489" spans="2:7">
      <c r="B1489" t="s">
        <v>5752</v>
      </c>
      <c r="C1489">
        <v>3.83</v>
      </c>
      <c r="D1489">
        <f t="shared" si="51"/>
        <v>-0.41704718417047187</v>
      </c>
      <c r="E1489">
        <v>1.861702127659582E-2</v>
      </c>
      <c r="F1489" s="90">
        <v>1481</v>
      </c>
      <c r="G1489" s="170">
        <f t="shared" ca="1" si="50"/>
        <v>-0.34033781253931145</v>
      </c>
    </row>
    <row r="1490" spans="2:7">
      <c r="B1490" t="s">
        <v>5480</v>
      </c>
      <c r="C1490">
        <v>6.57</v>
      </c>
      <c r="D1490">
        <f t="shared" si="51"/>
        <v>-0.93513673610425507</v>
      </c>
      <c r="E1490">
        <v>1.8604651162790715E-2</v>
      </c>
      <c r="F1490" s="90">
        <v>1482</v>
      </c>
      <c r="G1490" s="170">
        <f t="shared" ca="1" si="50"/>
        <v>0.70476606019650778</v>
      </c>
    </row>
    <row r="1491" spans="2:7">
      <c r="B1491" t="s">
        <v>1001</v>
      </c>
      <c r="C1491">
        <v>101.29</v>
      </c>
      <c r="D1491">
        <f t="shared" si="51"/>
        <v>4.2837767344809601</v>
      </c>
      <c r="E1491">
        <v>1.8604183427192365E-2</v>
      </c>
      <c r="F1491" s="90">
        <v>1483</v>
      </c>
      <c r="G1491" s="170">
        <f t="shared" ca="1" si="50"/>
        <v>-0.55930477072892137</v>
      </c>
    </row>
    <row r="1492" spans="2:7">
      <c r="B1492" t="s">
        <v>3954</v>
      </c>
      <c r="C1492">
        <v>19.170000000000002</v>
      </c>
      <c r="D1492">
        <f t="shared" si="51"/>
        <v>-2.8383172833248795E-2</v>
      </c>
      <c r="E1492">
        <v>1.8597236981934186E-2</v>
      </c>
      <c r="F1492" s="90">
        <v>1484</v>
      </c>
      <c r="G1492" s="170">
        <f t="shared" ca="1" si="50"/>
        <v>-0.1877386109309952</v>
      </c>
    </row>
    <row r="1493" spans="2:7">
      <c r="B1493" t="s">
        <v>3852</v>
      </c>
      <c r="C1493">
        <v>19.73</v>
      </c>
      <c r="D1493">
        <f t="shared" si="51"/>
        <v>-0.87962172056131793</v>
      </c>
      <c r="E1493">
        <v>1.8585441404233322E-2</v>
      </c>
      <c r="F1493" s="90">
        <v>1485</v>
      </c>
      <c r="G1493" s="170">
        <f t="shared" ca="1" si="50"/>
        <v>0.85056973640127609</v>
      </c>
    </row>
    <row r="1494" spans="2:7">
      <c r="B1494" t="s">
        <v>617</v>
      </c>
      <c r="C1494">
        <v>163.9</v>
      </c>
      <c r="D1494">
        <f t="shared" si="51"/>
        <v>11.454407294832828</v>
      </c>
      <c r="E1494">
        <v>1.8581815921944002E-2</v>
      </c>
      <c r="F1494" s="90">
        <v>1486</v>
      </c>
      <c r="G1494" s="170">
        <f t="shared" ca="1" si="50"/>
        <v>-0.33538052198635893</v>
      </c>
    </row>
    <row r="1495" spans="2:7">
      <c r="B1495" t="s">
        <v>3526</v>
      </c>
      <c r="C1495">
        <v>13.16</v>
      </c>
      <c r="D1495">
        <f t="shared" si="51"/>
        <v>-0.87043418332184708</v>
      </c>
      <c r="E1495">
        <v>1.8575851393188871E-2</v>
      </c>
      <c r="F1495" s="90">
        <v>1487</v>
      </c>
      <c r="G1495" s="170">
        <f t="shared" ca="1" si="50"/>
        <v>-0.2159135994362664</v>
      </c>
    </row>
    <row r="1496" spans="2:7">
      <c r="B1496" t="s">
        <v>910</v>
      </c>
      <c r="C1496">
        <v>101.57</v>
      </c>
      <c r="D1496">
        <f t="shared" si="51"/>
        <v>45.168181818181807</v>
      </c>
      <c r="E1496">
        <v>1.8551945447252249E-2</v>
      </c>
      <c r="F1496" s="90">
        <v>1488</v>
      </c>
      <c r="G1496" s="170">
        <f t="shared" ca="1" si="50"/>
        <v>-0.15354459020936972</v>
      </c>
    </row>
    <row r="1497" spans="2:7">
      <c r="B1497" t="s">
        <v>7395</v>
      </c>
      <c r="C1497">
        <v>2.2000000000000002</v>
      </c>
      <c r="D1497">
        <f t="shared" si="51"/>
        <v>-0.8</v>
      </c>
      <c r="E1497">
        <v>1.8518518518518535E-2</v>
      </c>
      <c r="F1497" s="90">
        <v>1489</v>
      </c>
      <c r="G1497" s="170">
        <f t="shared" ca="1" si="50"/>
        <v>6.9179941689926791E-2</v>
      </c>
    </row>
    <row r="1498" spans="2:7">
      <c r="B1498" t="s">
        <v>1619</v>
      </c>
      <c r="C1498">
        <v>11</v>
      </c>
      <c r="D1498">
        <f t="shared" si="51"/>
        <v>-9.0909090909090884E-2</v>
      </c>
      <c r="E1498">
        <v>1.8518518518518452E-2</v>
      </c>
      <c r="F1498" s="90">
        <v>1490</v>
      </c>
      <c r="G1498" s="170">
        <f t="shared" ca="1" si="50"/>
        <v>0.21351863060426007</v>
      </c>
    </row>
    <row r="1499" spans="2:7">
      <c r="B1499" t="s">
        <v>3454</v>
      </c>
      <c r="C1499">
        <v>12.1</v>
      </c>
      <c r="D1499">
        <f t="shared" si="51"/>
        <v>6.333333333333333</v>
      </c>
      <c r="E1499">
        <v>1.851851851851842E-2</v>
      </c>
      <c r="F1499" s="90">
        <v>1491</v>
      </c>
      <c r="G1499" s="170">
        <f t="shared" ca="1" si="50"/>
        <v>0.32933180834725839</v>
      </c>
    </row>
    <row r="1500" spans="2:7">
      <c r="B1500" t="s">
        <v>6098</v>
      </c>
      <c r="C1500">
        <v>1.65</v>
      </c>
      <c r="D1500">
        <f t="shared" si="51"/>
        <v>-0.92112810707456982</v>
      </c>
      <c r="E1500">
        <v>1.8518518518518396E-2</v>
      </c>
      <c r="F1500" s="90">
        <v>1492</v>
      </c>
      <c r="G1500" s="170">
        <f t="shared" ca="1" si="50"/>
        <v>-0.35795856628557915</v>
      </c>
    </row>
    <row r="1501" spans="2:7">
      <c r="B1501" t="s">
        <v>1974</v>
      </c>
      <c r="C1501">
        <v>20.92</v>
      </c>
      <c r="D1501">
        <f t="shared" si="51"/>
        <v>1.2326574172892213</v>
      </c>
      <c r="E1501">
        <v>1.8500486854917359E-2</v>
      </c>
      <c r="F1501" s="90">
        <v>1493</v>
      </c>
      <c r="G1501" s="170">
        <f t="shared" ca="1" si="50"/>
        <v>3.4832725751629316E-2</v>
      </c>
    </row>
    <row r="1502" spans="2:7">
      <c r="B1502" t="s">
        <v>5239</v>
      </c>
      <c r="C1502">
        <v>9.3699999999999992</v>
      </c>
      <c r="D1502">
        <f t="shared" si="51"/>
        <v>1.4211886304909558</v>
      </c>
      <c r="E1502">
        <v>1.8478260869565211E-2</v>
      </c>
      <c r="F1502" s="90">
        <v>1494</v>
      </c>
      <c r="G1502" s="170">
        <f t="shared" ca="1" si="50"/>
        <v>0.37810906919517734</v>
      </c>
    </row>
    <row r="1503" spans="2:7">
      <c r="B1503" t="s">
        <v>5738</v>
      </c>
      <c r="C1503">
        <v>3.87</v>
      </c>
      <c r="D1503">
        <f t="shared" si="51"/>
        <v>-0.73087621696801119</v>
      </c>
      <c r="E1503">
        <v>1.8421052631579022E-2</v>
      </c>
      <c r="F1503" s="90">
        <v>1495</v>
      </c>
      <c r="G1503" s="170">
        <f t="shared" ca="1" si="50"/>
        <v>-0.56186459228736774</v>
      </c>
    </row>
    <row r="1504" spans="2:7">
      <c r="B1504" t="s">
        <v>4064</v>
      </c>
      <c r="C1504">
        <v>14.38</v>
      </c>
      <c r="D1504">
        <f t="shared" si="51"/>
        <v>7.6626506024096397</v>
      </c>
      <c r="E1504">
        <v>1.8413597733711162E-2</v>
      </c>
      <c r="F1504" s="90">
        <v>1496</v>
      </c>
      <c r="G1504" s="170">
        <f t="shared" ca="1" si="50"/>
        <v>0.11075612095206154</v>
      </c>
    </row>
    <row r="1505" spans="2:7">
      <c r="B1505" t="s">
        <v>6670</v>
      </c>
      <c r="C1505">
        <v>1.66</v>
      </c>
      <c r="D1505">
        <f t="shared" si="51"/>
        <v>-0.88472222222222219</v>
      </c>
      <c r="E1505">
        <v>1.8404907975460141E-2</v>
      </c>
      <c r="F1505" s="90">
        <v>1497</v>
      </c>
      <c r="G1505" s="170">
        <f t="shared" ca="1" si="50"/>
        <v>0.80122738640815472</v>
      </c>
    </row>
    <row r="1506" spans="2:7">
      <c r="B1506" t="s">
        <v>3616</v>
      </c>
      <c r="C1506">
        <v>14.4</v>
      </c>
      <c r="D1506">
        <f t="shared" si="51"/>
        <v>4.1985559566787005</v>
      </c>
      <c r="E1506">
        <v>1.838755304101837E-2</v>
      </c>
      <c r="F1506" s="90">
        <v>1498</v>
      </c>
      <c r="G1506" s="170">
        <f t="shared" ca="1" si="50"/>
        <v>0.23729659349309337</v>
      </c>
    </row>
    <row r="1507" spans="2:7">
      <c r="B1507" t="s">
        <v>7617</v>
      </c>
      <c r="C1507">
        <v>2.77</v>
      </c>
      <c r="D1507">
        <f t="shared" si="51"/>
        <v>-0.8438556933483653</v>
      </c>
      <c r="E1507">
        <v>1.8382352941176405E-2</v>
      </c>
      <c r="F1507" s="90">
        <v>1499</v>
      </c>
      <c r="G1507" s="170">
        <f t="shared" ca="1" si="50"/>
        <v>-0.57744757488383691</v>
      </c>
    </row>
    <row r="1508" spans="2:7">
      <c r="B1508" t="s">
        <v>3060</v>
      </c>
      <c r="C1508">
        <v>17.739999999999998</v>
      </c>
      <c r="D1508">
        <f t="shared" si="51"/>
        <v>-0.71238651102464323</v>
      </c>
      <c r="E1508">
        <v>1.8369690011480866E-2</v>
      </c>
      <c r="F1508" s="90">
        <v>1500</v>
      </c>
      <c r="G1508" s="170">
        <f t="shared" ca="1" si="50"/>
        <v>6.6171868933825789E-2</v>
      </c>
    </row>
    <row r="1509" spans="2:7">
      <c r="B1509" t="s">
        <v>1306</v>
      </c>
      <c r="C1509">
        <v>61.68</v>
      </c>
      <c r="D1509">
        <f t="shared" si="51"/>
        <v>21.187050359712231</v>
      </c>
      <c r="E1509">
        <v>1.8325903912828123E-2</v>
      </c>
      <c r="F1509" s="90">
        <v>1501</v>
      </c>
      <c r="G1509" s="170">
        <f t="shared" ca="1" si="50"/>
        <v>-0.54350817004403373</v>
      </c>
    </row>
    <row r="1510" spans="2:7">
      <c r="B1510" t="s">
        <v>7663</v>
      </c>
      <c r="C1510">
        <v>2.78</v>
      </c>
      <c r="D1510">
        <f t="shared" si="51"/>
        <v>0.66467065868263464</v>
      </c>
      <c r="E1510">
        <v>1.831501831501825E-2</v>
      </c>
      <c r="F1510" s="90">
        <v>1502</v>
      </c>
      <c r="G1510" s="170">
        <f t="shared" ca="1" si="50"/>
        <v>3.86148345379854E-2</v>
      </c>
    </row>
    <row r="1511" spans="2:7">
      <c r="B1511" t="s">
        <v>5974</v>
      </c>
      <c r="C1511">
        <v>1.67</v>
      </c>
      <c r="D1511">
        <f t="shared" si="51"/>
        <v>-0.70017953321364457</v>
      </c>
      <c r="E1511">
        <v>1.8292682926829285E-2</v>
      </c>
      <c r="F1511" s="90">
        <v>1503</v>
      </c>
      <c r="G1511" s="170">
        <f t="shared" ref="G1511:G1574" ca="1" si="52">_xlfn.NORM.INV(RAND(),L$11,L$12)</f>
        <v>0.12538667964248085</v>
      </c>
    </row>
    <row r="1512" spans="2:7">
      <c r="B1512" t="s">
        <v>4450</v>
      </c>
      <c r="C1512">
        <v>5.57</v>
      </c>
      <c r="D1512">
        <f t="shared" si="51"/>
        <v>-0.7621690862510675</v>
      </c>
      <c r="E1512">
        <v>1.8281535648994613E-2</v>
      </c>
      <c r="F1512" s="90">
        <v>1504</v>
      </c>
      <c r="G1512" s="170">
        <f t="shared" ca="1" si="52"/>
        <v>-0.18167023795265655</v>
      </c>
    </row>
    <row r="1513" spans="2:7">
      <c r="B1513" t="s">
        <v>4576</v>
      </c>
      <c r="C1513">
        <v>23.42</v>
      </c>
      <c r="D1513">
        <f t="shared" si="51"/>
        <v>-0.83597142456926743</v>
      </c>
      <c r="E1513">
        <v>1.8260869565217466E-2</v>
      </c>
      <c r="F1513" s="90">
        <v>1505</v>
      </c>
      <c r="G1513" s="170">
        <f t="shared" ca="1" si="52"/>
        <v>-0.68551455615182955</v>
      </c>
    </row>
    <row r="1514" spans="2:7">
      <c r="B1514" t="s">
        <v>498</v>
      </c>
      <c r="C1514">
        <v>142.78</v>
      </c>
      <c r="D1514">
        <f t="shared" si="51"/>
        <v>24.587813620071682</v>
      </c>
      <c r="E1514">
        <v>1.8257024675509929E-2</v>
      </c>
      <c r="F1514" s="90">
        <v>1506</v>
      </c>
      <c r="G1514" s="170">
        <f t="shared" ca="1" si="52"/>
        <v>-0.40768990865082294</v>
      </c>
    </row>
    <row r="1515" spans="2:7">
      <c r="B1515" t="s">
        <v>5707</v>
      </c>
      <c r="C1515">
        <v>5.58</v>
      </c>
      <c r="D1515">
        <f t="shared" si="51"/>
        <v>-0.50044762757385852</v>
      </c>
      <c r="E1515">
        <v>1.8248175182481684E-2</v>
      </c>
      <c r="F1515" s="90">
        <v>1507</v>
      </c>
      <c r="G1515" s="170">
        <f t="shared" ca="1" si="52"/>
        <v>0.13921937018861005</v>
      </c>
    </row>
    <row r="1516" spans="2:7">
      <c r="B1516" t="s">
        <v>1626</v>
      </c>
      <c r="C1516">
        <v>11.17</v>
      </c>
      <c r="D1516">
        <f t="shared" si="51"/>
        <v>-0.79387340837792941</v>
      </c>
      <c r="E1516">
        <v>1.823154056517769E-2</v>
      </c>
      <c r="F1516" s="90">
        <v>1508</v>
      </c>
      <c r="G1516" s="170">
        <f t="shared" ca="1" si="52"/>
        <v>4.9128057174297871E-2</v>
      </c>
    </row>
    <row r="1517" spans="2:7">
      <c r="B1517" t="s">
        <v>1128</v>
      </c>
      <c r="C1517">
        <v>54.19</v>
      </c>
      <c r="D1517">
        <f t="shared" si="51"/>
        <v>8.694096601073344</v>
      </c>
      <c r="E1517">
        <v>1.8226230740323167E-2</v>
      </c>
      <c r="F1517" s="90">
        <v>1509</v>
      </c>
      <c r="G1517" s="170">
        <f t="shared" ca="1" si="52"/>
        <v>-0.12726305685949887</v>
      </c>
    </row>
    <row r="1518" spans="2:7">
      <c r="B1518" t="s">
        <v>5522</v>
      </c>
      <c r="C1518">
        <v>5.59</v>
      </c>
      <c r="D1518">
        <f t="shared" si="51"/>
        <v>-0.474624060150376</v>
      </c>
      <c r="E1518">
        <v>1.8214936247723069E-2</v>
      </c>
      <c r="F1518" s="90">
        <v>1510</v>
      </c>
      <c r="G1518" s="170">
        <f t="shared" ca="1" si="52"/>
        <v>-5.4408935789599017E-2</v>
      </c>
    </row>
    <row r="1519" spans="2:7">
      <c r="B1519" t="s">
        <v>2823</v>
      </c>
      <c r="C1519">
        <v>10.64</v>
      </c>
      <c r="D1519">
        <f t="shared" si="51"/>
        <v>3.75</v>
      </c>
      <c r="E1519">
        <v>1.8181818181818306E-2</v>
      </c>
      <c r="F1519" s="90">
        <v>1511</v>
      </c>
      <c r="G1519" s="170">
        <f t="shared" ca="1" si="52"/>
        <v>0.447559520333768</v>
      </c>
    </row>
    <row r="1520" spans="2:7">
      <c r="B1520" t="s">
        <v>5809</v>
      </c>
      <c r="C1520">
        <v>2.2400000000000002</v>
      </c>
      <c r="D1520">
        <f t="shared" si="51"/>
        <v>-0.95410776480229453</v>
      </c>
      <c r="E1520">
        <v>1.8181818181818195E-2</v>
      </c>
      <c r="F1520" s="90">
        <v>1512</v>
      </c>
      <c r="G1520" s="170">
        <f t="shared" ca="1" si="52"/>
        <v>0.37741671627314116</v>
      </c>
    </row>
    <row r="1521" spans="2:7">
      <c r="B1521" t="s">
        <v>1334</v>
      </c>
      <c r="C1521">
        <v>48.81</v>
      </c>
      <c r="D1521">
        <f t="shared" si="51"/>
        <v>3.832673267326733</v>
      </c>
      <c r="E1521">
        <v>1.8147684605757292E-2</v>
      </c>
      <c r="F1521" s="90">
        <v>1513</v>
      </c>
      <c r="G1521" s="170">
        <f t="shared" ca="1" si="52"/>
        <v>-3.2702512989569485E-2</v>
      </c>
    </row>
    <row r="1522" spans="2:7">
      <c r="B1522" t="s">
        <v>5227</v>
      </c>
      <c r="C1522">
        <v>10.1</v>
      </c>
      <c r="D1522">
        <f t="shared" si="51"/>
        <v>-0.2501855976243505</v>
      </c>
      <c r="E1522">
        <v>1.8145161290322551E-2</v>
      </c>
      <c r="F1522" s="90">
        <v>1514</v>
      </c>
      <c r="G1522" s="170">
        <f t="shared" ca="1" si="52"/>
        <v>0.32768057756102631</v>
      </c>
    </row>
    <row r="1523" spans="2:7">
      <c r="B1523" t="s">
        <v>3120</v>
      </c>
      <c r="C1523">
        <v>13.47</v>
      </c>
      <c r="D1523">
        <f t="shared" si="51"/>
        <v>4.3377226955848218E-2</v>
      </c>
      <c r="E1523">
        <v>1.8140589569161012E-2</v>
      </c>
      <c r="F1523" s="90">
        <v>1515</v>
      </c>
      <c r="G1523" s="170">
        <f t="shared" ca="1" si="52"/>
        <v>0.8438866551252473</v>
      </c>
    </row>
    <row r="1524" spans="2:7">
      <c r="B1524" t="s">
        <v>5004</v>
      </c>
      <c r="C1524">
        <v>12.91</v>
      </c>
      <c r="D1524">
        <f t="shared" si="51"/>
        <v>-0.52114243323442133</v>
      </c>
      <c r="E1524">
        <v>1.8138801261829686E-2</v>
      </c>
      <c r="F1524" s="90">
        <v>1516</v>
      </c>
      <c r="G1524" s="170">
        <f t="shared" ca="1" si="52"/>
        <v>0.49678290076404313</v>
      </c>
    </row>
    <row r="1525" spans="2:7">
      <c r="B1525" t="s">
        <v>1436</v>
      </c>
      <c r="C1525">
        <v>26.96</v>
      </c>
      <c r="D1525">
        <f t="shared" si="51"/>
        <v>1.9988876529477195</v>
      </c>
      <c r="E1525">
        <v>1.8126888217522674E-2</v>
      </c>
      <c r="F1525" s="90">
        <v>1517</v>
      </c>
      <c r="G1525" s="170">
        <f t="shared" ca="1" si="52"/>
        <v>9.3522367252785302E-2</v>
      </c>
    </row>
    <row r="1526" spans="2:7">
      <c r="B1526" t="s">
        <v>5159</v>
      </c>
      <c r="C1526">
        <v>8.99</v>
      </c>
      <c r="D1526">
        <f t="shared" si="51"/>
        <v>-0.36014234875444839</v>
      </c>
      <c r="E1526">
        <v>1.8120045300113265E-2</v>
      </c>
      <c r="F1526" s="90">
        <v>1518</v>
      </c>
      <c r="G1526" s="170">
        <f t="shared" ca="1" si="52"/>
        <v>0.47857003142387539</v>
      </c>
    </row>
    <row r="1527" spans="2:7">
      <c r="B1527" t="s">
        <v>3437</v>
      </c>
      <c r="C1527">
        <v>14.05</v>
      </c>
      <c r="D1527">
        <f t="shared" si="51"/>
        <v>5.2444444444444445</v>
      </c>
      <c r="E1527">
        <v>1.8115942028985508E-2</v>
      </c>
      <c r="F1527" s="90">
        <v>1519</v>
      </c>
      <c r="G1527" s="170">
        <f t="shared" ca="1" si="52"/>
        <v>-0.17513909512327103</v>
      </c>
    </row>
    <row r="1528" spans="2:7">
      <c r="B1528" t="s">
        <v>5817</v>
      </c>
      <c r="C1528">
        <v>2.25</v>
      </c>
      <c r="D1528">
        <f t="shared" si="51"/>
        <v>-0.8667061611374407</v>
      </c>
      <c r="E1528">
        <v>1.8099547511312233E-2</v>
      </c>
      <c r="F1528" s="90">
        <v>1520</v>
      </c>
      <c r="G1528" s="170">
        <f t="shared" ca="1" si="52"/>
        <v>-0.26231186081088709</v>
      </c>
    </row>
    <row r="1529" spans="2:7">
      <c r="B1529" t="s">
        <v>2418</v>
      </c>
      <c r="C1529">
        <v>16.88</v>
      </c>
      <c r="D1529">
        <f t="shared" si="51"/>
        <v>1.4970414201183431</v>
      </c>
      <c r="E1529">
        <v>1.809408926417375E-2</v>
      </c>
      <c r="F1529" s="90">
        <v>1521</v>
      </c>
      <c r="G1529" s="170">
        <f t="shared" ca="1" si="52"/>
        <v>0.18344102159039827</v>
      </c>
    </row>
    <row r="1530" spans="2:7">
      <c r="B1530" t="s">
        <v>5450</v>
      </c>
      <c r="C1530">
        <v>6.76</v>
      </c>
      <c r="D1530">
        <f t="shared" si="51"/>
        <v>3.0000000000000004</v>
      </c>
      <c r="E1530">
        <v>1.8072289156626523E-2</v>
      </c>
      <c r="F1530" s="90">
        <v>1522</v>
      </c>
      <c r="G1530" s="170">
        <f t="shared" ca="1" si="52"/>
        <v>3.3620564396610444E-2</v>
      </c>
    </row>
    <row r="1531" spans="2:7">
      <c r="B1531" t="s">
        <v>6579</v>
      </c>
      <c r="C1531">
        <v>1.69</v>
      </c>
      <c r="D1531">
        <f t="shared" si="51"/>
        <v>-0.88464163822525599</v>
      </c>
      <c r="E1531">
        <v>1.8072289156626523E-2</v>
      </c>
      <c r="F1531" s="90">
        <v>1523</v>
      </c>
      <c r="G1531" s="170">
        <f t="shared" ca="1" si="52"/>
        <v>-0.72017842449742131</v>
      </c>
    </row>
    <row r="1532" spans="2:7">
      <c r="B1532" t="s">
        <v>4046</v>
      </c>
      <c r="C1532">
        <v>14.65</v>
      </c>
      <c r="D1532">
        <f t="shared" si="51"/>
        <v>-0.49025748086290882</v>
      </c>
      <c r="E1532">
        <v>1.806810284920082E-2</v>
      </c>
      <c r="F1532" s="90">
        <v>1524</v>
      </c>
      <c r="G1532" s="170">
        <f t="shared" ca="1" si="52"/>
        <v>-0.20515853751155785</v>
      </c>
    </row>
    <row r="1533" spans="2:7">
      <c r="B1533" t="s">
        <v>2179</v>
      </c>
      <c r="C1533">
        <v>28.74</v>
      </c>
      <c r="D1533">
        <f t="shared" si="51"/>
        <v>1.5478723404255321</v>
      </c>
      <c r="E1533">
        <v>1.8065887353878783E-2</v>
      </c>
      <c r="F1533" s="90">
        <v>1525</v>
      </c>
      <c r="G1533" s="170">
        <f t="shared" ca="1" si="52"/>
        <v>0.31435095951755171</v>
      </c>
    </row>
    <row r="1534" spans="2:7">
      <c r="B1534" t="s">
        <v>4890</v>
      </c>
      <c r="C1534">
        <v>11.28</v>
      </c>
      <c r="D1534">
        <f t="shared" si="51"/>
        <v>-0.41188738269030245</v>
      </c>
      <c r="E1534">
        <v>1.8050541516245425E-2</v>
      </c>
      <c r="F1534" s="90">
        <v>1526</v>
      </c>
      <c r="G1534" s="170">
        <f t="shared" ca="1" si="52"/>
        <v>-0.78821364999799848</v>
      </c>
    </row>
    <row r="1535" spans="2:7">
      <c r="B1535" t="s">
        <v>1821</v>
      </c>
      <c r="C1535">
        <v>19.18</v>
      </c>
      <c r="D1535">
        <f t="shared" si="51"/>
        <v>3.8556962025316457</v>
      </c>
      <c r="E1535">
        <v>1.804670912951167E-2</v>
      </c>
      <c r="F1535" s="90">
        <v>1527</v>
      </c>
      <c r="G1535" s="170">
        <f t="shared" ca="1" si="52"/>
        <v>-4.1355348063029027E-3</v>
      </c>
    </row>
    <row r="1536" spans="2:7">
      <c r="B1536" t="s">
        <v>5736</v>
      </c>
      <c r="C1536">
        <v>3.95</v>
      </c>
      <c r="D1536">
        <f t="shared" si="51"/>
        <v>-0.75015812776723589</v>
      </c>
      <c r="E1536">
        <v>1.8041237113402137E-2</v>
      </c>
      <c r="F1536" s="90">
        <v>1528</v>
      </c>
      <c r="G1536" s="170">
        <f t="shared" ca="1" si="52"/>
        <v>0.29310367117392155</v>
      </c>
    </row>
    <row r="1537" spans="2:7">
      <c r="B1537" t="s">
        <v>3087</v>
      </c>
      <c r="C1537">
        <v>15.81</v>
      </c>
      <c r="D1537">
        <f t="shared" si="51"/>
        <v>12.991150442477878</v>
      </c>
      <c r="E1537">
        <v>1.8029620090148173E-2</v>
      </c>
      <c r="F1537" s="90">
        <v>1529</v>
      </c>
      <c r="G1537" s="170">
        <f t="shared" ca="1" si="52"/>
        <v>0.45568428039882414</v>
      </c>
    </row>
    <row r="1538" spans="2:7">
      <c r="B1538" t="s">
        <v>7004</v>
      </c>
      <c r="C1538">
        <v>1.1299999999999999</v>
      </c>
      <c r="D1538">
        <f t="shared" si="51"/>
        <v>-0.93941018766756035</v>
      </c>
      <c r="E1538">
        <v>1.8018018018017834E-2</v>
      </c>
      <c r="F1538" s="90">
        <v>1530</v>
      </c>
      <c r="G1538" s="170">
        <f t="shared" ca="1" si="52"/>
        <v>0.19290683878863174</v>
      </c>
    </row>
    <row r="1539" spans="2:7">
      <c r="B1539" t="s">
        <v>4533</v>
      </c>
      <c r="C1539">
        <v>18.649999999999999</v>
      </c>
      <c r="D1539">
        <f t="shared" si="51"/>
        <v>-0.15496148618033537</v>
      </c>
      <c r="E1539">
        <v>1.8013100436681129E-2</v>
      </c>
      <c r="F1539" s="90">
        <v>1531</v>
      </c>
      <c r="G1539" s="170">
        <f t="shared" ca="1" si="52"/>
        <v>-0.43060034497717026</v>
      </c>
    </row>
    <row r="1540" spans="2:7">
      <c r="B1540" t="s">
        <v>2053</v>
      </c>
      <c r="C1540">
        <v>22.07</v>
      </c>
      <c r="D1540">
        <f t="shared" si="51"/>
        <v>0.55971731448763251</v>
      </c>
      <c r="E1540">
        <v>1.798892988929892E-2</v>
      </c>
      <c r="F1540" s="90">
        <v>1532</v>
      </c>
      <c r="G1540" s="170">
        <f t="shared" ca="1" si="52"/>
        <v>-0.29822693187475285</v>
      </c>
    </row>
    <row r="1541" spans="2:7">
      <c r="B1541" t="s">
        <v>3200</v>
      </c>
      <c r="C1541">
        <v>14.15</v>
      </c>
      <c r="D1541">
        <f t="shared" si="51"/>
        <v>7.3235294117647065</v>
      </c>
      <c r="E1541">
        <v>1.7985611510791366E-2</v>
      </c>
      <c r="F1541" s="90">
        <v>1533</v>
      </c>
      <c r="G1541" s="170">
        <f t="shared" ca="1" si="52"/>
        <v>0.407979192397458</v>
      </c>
    </row>
    <row r="1542" spans="2:7">
      <c r="B1542" t="s">
        <v>6023</v>
      </c>
      <c r="C1542">
        <v>1.7</v>
      </c>
      <c r="D1542">
        <f t="shared" si="51"/>
        <v>0</v>
      </c>
      <c r="E1542">
        <v>1.7964071856287442E-2</v>
      </c>
      <c r="F1542" s="90">
        <v>1534</v>
      </c>
      <c r="G1542" s="170">
        <f t="shared" ca="1" si="52"/>
        <v>6.8226356935392307E-2</v>
      </c>
    </row>
    <row r="1543" spans="2:7">
      <c r="B1543" t="s">
        <v>6030</v>
      </c>
      <c r="C1543">
        <v>1.7</v>
      </c>
      <c r="D1543">
        <f t="shared" si="51"/>
        <v>0</v>
      </c>
      <c r="E1543">
        <v>1.7964071856287442E-2</v>
      </c>
      <c r="F1543" s="90">
        <v>1535</v>
      </c>
      <c r="G1543" s="170">
        <f t="shared" ca="1" si="52"/>
        <v>0.15524652808910647</v>
      </c>
    </row>
    <row r="1544" spans="2:7">
      <c r="B1544" t="s">
        <v>6435</v>
      </c>
      <c r="C1544">
        <v>1.7</v>
      </c>
      <c r="D1544">
        <f t="shared" si="51"/>
        <v>0</v>
      </c>
      <c r="E1544">
        <v>1.7964071856287442E-2</v>
      </c>
      <c r="F1544" s="90">
        <v>1536</v>
      </c>
      <c r="G1544" s="170">
        <f t="shared" ca="1" si="52"/>
        <v>0.79401309039241441</v>
      </c>
    </row>
    <row r="1545" spans="2:7">
      <c r="B1545" t="s">
        <v>7184</v>
      </c>
      <c r="C1545">
        <v>1.7</v>
      </c>
      <c r="D1545">
        <f t="shared" ref="D1545:D1608" si="53">(C1545-C1546)/C1546</f>
        <v>-0.8423005565862709</v>
      </c>
      <c r="E1545">
        <v>1.7964071856287442E-2</v>
      </c>
      <c r="F1545" s="90">
        <v>1537</v>
      </c>
      <c r="G1545" s="170">
        <f t="shared" ca="1" si="52"/>
        <v>-0.44006204028061374</v>
      </c>
    </row>
    <row r="1546" spans="2:7">
      <c r="B1546" t="s">
        <v>5115</v>
      </c>
      <c r="C1546">
        <v>10.78</v>
      </c>
      <c r="D1546">
        <f t="shared" si="53"/>
        <v>-0.52511013215859037</v>
      </c>
      <c r="E1546">
        <v>1.7941454202077385E-2</v>
      </c>
      <c r="F1546" s="90">
        <v>1538</v>
      </c>
      <c r="G1546" s="170">
        <f t="shared" ca="1" si="52"/>
        <v>0.2522273489515291</v>
      </c>
    </row>
    <row r="1547" spans="2:7">
      <c r="B1547" t="s">
        <v>2043</v>
      </c>
      <c r="C1547">
        <v>22.7</v>
      </c>
      <c r="D1547">
        <f t="shared" si="53"/>
        <v>-0.5792400370713624</v>
      </c>
      <c r="E1547">
        <v>1.7937219730941641E-2</v>
      </c>
      <c r="F1547" s="90">
        <v>1539</v>
      </c>
      <c r="G1547" s="170">
        <f t="shared" ca="1" si="52"/>
        <v>0.1747934412781785</v>
      </c>
    </row>
    <row r="1548" spans="2:7">
      <c r="B1548" t="s">
        <v>1325</v>
      </c>
      <c r="C1548">
        <v>53.95</v>
      </c>
      <c r="D1548">
        <f t="shared" si="53"/>
        <v>2.9581804842259718</v>
      </c>
      <c r="E1548">
        <v>1.7924528301886847E-2</v>
      </c>
      <c r="F1548" s="90">
        <v>1540</v>
      </c>
      <c r="G1548" s="170">
        <f t="shared" ca="1" si="52"/>
        <v>-8.6292162526706573E-2</v>
      </c>
    </row>
    <row r="1549" spans="2:7">
      <c r="B1549" t="s">
        <v>2475</v>
      </c>
      <c r="C1549">
        <v>13.63</v>
      </c>
      <c r="D1549">
        <f t="shared" si="53"/>
        <v>-0.88354408749145597</v>
      </c>
      <c r="E1549">
        <v>1.7923823749066484E-2</v>
      </c>
      <c r="F1549" s="90">
        <v>1541</v>
      </c>
      <c r="G1549" s="170">
        <f t="shared" ca="1" si="52"/>
        <v>0.45297798136973577</v>
      </c>
    </row>
    <row r="1550" spans="2:7">
      <c r="B1550" t="s">
        <v>754</v>
      </c>
      <c r="C1550">
        <v>117.04</v>
      </c>
      <c r="D1550">
        <f t="shared" si="53"/>
        <v>9.8170055452865057</v>
      </c>
      <c r="E1550">
        <v>1.7916159332057768E-2</v>
      </c>
      <c r="F1550" s="90">
        <v>1542</v>
      </c>
      <c r="G1550" s="170">
        <f t="shared" ca="1" si="52"/>
        <v>0.40213249309841803</v>
      </c>
    </row>
    <row r="1551" spans="2:7">
      <c r="B1551" t="s">
        <v>5110</v>
      </c>
      <c r="C1551">
        <v>10.82</v>
      </c>
      <c r="D1551">
        <f t="shared" si="53"/>
        <v>5.3274853801169586</v>
      </c>
      <c r="E1551">
        <v>1.7873941674506066E-2</v>
      </c>
      <c r="F1551" s="90">
        <v>1543</v>
      </c>
      <c r="G1551" s="170">
        <f t="shared" ca="1" si="52"/>
        <v>-0.54297629378576628</v>
      </c>
    </row>
    <row r="1552" spans="2:7">
      <c r="B1552" t="s">
        <v>6329</v>
      </c>
      <c r="C1552">
        <v>1.71</v>
      </c>
      <c r="D1552">
        <f t="shared" si="53"/>
        <v>-0.76923076923076927</v>
      </c>
      <c r="E1552">
        <v>1.7857142857142873E-2</v>
      </c>
      <c r="F1552" s="90">
        <v>1544</v>
      </c>
      <c r="G1552" s="170">
        <f t="shared" ca="1" si="52"/>
        <v>0.67251663253064664</v>
      </c>
    </row>
    <row r="1553" spans="2:7">
      <c r="B1553" t="s">
        <v>4462</v>
      </c>
      <c r="C1553">
        <v>7.41</v>
      </c>
      <c r="D1553">
        <f t="shared" si="53"/>
        <v>2.2500000000000004</v>
      </c>
      <c r="E1553">
        <v>1.7857142857142842E-2</v>
      </c>
      <c r="F1553" s="90">
        <v>1545</v>
      </c>
      <c r="G1553" s="170">
        <f t="shared" ca="1" si="52"/>
        <v>-0.18364109139972615</v>
      </c>
    </row>
    <row r="1554" spans="2:7">
      <c r="B1554" t="s">
        <v>5808</v>
      </c>
      <c r="C1554">
        <v>2.2799999999999998</v>
      </c>
      <c r="D1554">
        <f t="shared" si="53"/>
        <v>0</v>
      </c>
      <c r="E1554">
        <v>1.7857142857142672E-2</v>
      </c>
      <c r="F1554" s="90">
        <v>1546</v>
      </c>
      <c r="G1554" s="170">
        <f t="shared" ca="1" si="52"/>
        <v>-0.2909265453638249</v>
      </c>
    </row>
    <row r="1555" spans="2:7">
      <c r="B1555" t="s">
        <v>5912</v>
      </c>
      <c r="C1555">
        <v>2.2799999999999998</v>
      </c>
      <c r="D1555">
        <f t="shared" si="53"/>
        <v>0</v>
      </c>
      <c r="E1555">
        <v>1.7857142857142672E-2</v>
      </c>
      <c r="F1555" s="90">
        <v>1547</v>
      </c>
      <c r="G1555" s="170">
        <f t="shared" ca="1" si="52"/>
        <v>-0.23254728147006681</v>
      </c>
    </row>
    <row r="1556" spans="2:7">
      <c r="B1556" t="s">
        <v>7365</v>
      </c>
      <c r="C1556">
        <v>2.2799999999999998</v>
      </c>
      <c r="D1556">
        <f t="shared" si="53"/>
        <v>-0.71464330413016275</v>
      </c>
      <c r="E1556">
        <v>1.7857142857142672E-2</v>
      </c>
      <c r="F1556" s="90">
        <v>1548</v>
      </c>
      <c r="G1556" s="170">
        <f t="shared" ca="1" si="52"/>
        <v>-0.28539482175722863</v>
      </c>
    </row>
    <row r="1557" spans="2:7">
      <c r="B1557" t="s">
        <v>5412</v>
      </c>
      <c r="C1557">
        <v>7.99</v>
      </c>
      <c r="D1557">
        <f t="shared" si="53"/>
        <v>-0.56267104542966606</v>
      </c>
      <c r="E1557">
        <v>1.7834394904458671E-2</v>
      </c>
      <c r="F1557" s="90">
        <v>1549</v>
      </c>
      <c r="G1557" s="170">
        <f t="shared" ca="1" si="52"/>
        <v>4.6039756300983573E-2</v>
      </c>
    </row>
    <row r="1558" spans="2:7">
      <c r="B1558" t="s">
        <v>3801</v>
      </c>
      <c r="C1558">
        <v>18.27</v>
      </c>
      <c r="D1558">
        <f t="shared" si="53"/>
        <v>0.39041095890410948</v>
      </c>
      <c r="E1558">
        <v>1.7827298050139294E-2</v>
      </c>
      <c r="F1558" s="90">
        <v>1550</v>
      </c>
      <c r="G1558" s="170">
        <f t="shared" ca="1" si="52"/>
        <v>0.68265650933512156</v>
      </c>
    </row>
    <row r="1559" spans="2:7">
      <c r="B1559" t="s">
        <v>1588</v>
      </c>
      <c r="C1559">
        <v>13.14</v>
      </c>
      <c r="D1559">
        <f t="shared" si="53"/>
        <v>-0.89783859430881663</v>
      </c>
      <c r="E1559">
        <v>1.7815646785437678E-2</v>
      </c>
      <c r="F1559" s="90">
        <v>1551</v>
      </c>
      <c r="G1559" s="170">
        <f t="shared" ca="1" si="52"/>
        <v>-0.47491730728994597</v>
      </c>
    </row>
    <row r="1560" spans="2:7">
      <c r="B1560" t="s">
        <v>452</v>
      </c>
      <c r="C1560">
        <v>128.62</v>
      </c>
      <c r="D1560">
        <f t="shared" si="53"/>
        <v>55.165938864628821</v>
      </c>
      <c r="E1560">
        <v>1.7804858748120597E-2</v>
      </c>
      <c r="F1560" s="90">
        <v>1552</v>
      </c>
      <c r="G1560" s="170">
        <f t="shared" ca="1" si="52"/>
        <v>0.36527645930207836</v>
      </c>
    </row>
    <row r="1561" spans="2:7">
      <c r="B1561" t="s">
        <v>5816</v>
      </c>
      <c r="C1561">
        <v>2.29</v>
      </c>
      <c r="D1561">
        <f t="shared" si="53"/>
        <v>-0.85187580853816303</v>
      </c>
      <c r="E1561">
        <v>1.7777777777777795E-2</v>
      </c>
      <c r="F1561" s="90">
        <v>1553</v>
      </c>
      <c r="G1561" s="170">
        <f t="shared" ca="1" si="52"/>
        <v>-0.20438843704427492</v>
      </c>
    </row>
    <row r="1562" spans="2:7">
      <c r="B1562" t="s">
        <v>3092</v>
      </c>
      <c r="C1562">
        <v>15.46</v>
      </c>
      <c r="D1562">
        <f t="shared" si="53"/>
        <v>-0.1820105820105819</v>
      </c>
      <c r="E1562">
        <v>1.7774851876234454E-2</v>
      </c>
      <c r="F1562" s="90">
        <v>1554</v>
      </c>
      <c r="G1562" s="170">
        <f t="shared" ca="1" si="52"/>
        <v>5.4783578776520708E-2</v>
      </c>
    </row>
    <row r="1563" spans="2:7">
      <c r="B1563" t="s">
        <v>3961</v>
      </c>
      <c r="C1563">
        <v>18.899999999999999</v>
      </c>
      <c r="D1563">
        <f t="shared" si="53"/>
        <v>1.0610687022900762</v>
      </c>
      <c r="E1563">
        <v>1.7770597738287468E-2</v>
      </c>
      <c r="F1563" s="90">
        <v>1555</v>
      </c>
      <c r="G1563" s="170">
        <f t="shared" ca="1" si="52"/>
        <v>-0.56250895497489883</v>
      </c>
    </row>
    <row r="1564" spans="2:7">
      <c r="B1564" t="s">
        <v>5242</v>
      </c>
      <c r="C1564">
        <v>9.17</v>
      </c>
      <c r="D1564">
        <f t="shared" si="53"/>
        <v>-0.38497652582159625</v>
      </c>
      <c r="E1564">
        <v>1.7758046614872382E-2</v>
      </c>
      <c r="F1564" s="90">
        <v>1556</v>
      </c>
      <c r="G1564" s="170">
        <f t="shared" ca="1" si="52"/>
        <v>-7.7776837938375656E-2</v>
      </c>
    </row>
    <row r="1565" spans="2:7">
      <c r="B1565" t="s">
        <v>2466</v>
      </c>
      <c r="C1565">
        <v>14.91</v>
      </c>
      <c r="D1565">
        <f t="shared" si="53"/>
        <v>0.12783661119515879</v>
      </c>
      <c r="E1565">
        <v>1.7747440273037526E-2</v>
      </c>
      <c r="F1565" s="90">
        <v>1557</v>
      </c>
      <c r="G1565" s="170">
        <f t="shared" ca="1" si="52"/>
        <v>-0.51908184911805488</v>
      </c>
    </row>
    <row r="1566" spans="2:7">
      <c r="B1566" t="s">
        <v>3409</v>
      </c>
      <c r="C1566">
        <v>13.22</v>
      </c>
      <c r="D1566">
        <f t="shared" si="53"/>
        <v>-0.51073279052553666</v>
      </c>
      <c r="E1566">
        <v>1.7705927636643606E-2</v>
      </c>
      <c r="F1566" s="90">
        <v>1558</v>
      </c>
      <c r="G1566" s="170">
        <f t="shared" ca="1" si="52"/>
        <v>0.43156645538782146</v>
      </c>
    </row>
    <row r="1567" spans="2:7">
      <c r="B1567" t="s">
        <v>2200</v>
      </c>
      <c r="C1567">
        <v>27.02</v>
      </c>
      <c r="D1567">
        <f t="shared" si="53"/>
        <v>22.495652173913047</v>
      </c>
      <c r="E1567">
        <v>1.7702448210922744E-2</v>
      </c>
      <c r="F1567" s="90">
        <v>1559</v>
      </c>
      <c r="G1567" s="170">
        <f t="shared" ca="1" si="52"/>
        <v>0.10182365203212707</v>
      </c>
    </row>
    <row r="1568" spans="2:7">
      <c r="B1568" t="s">
        <v>6272</v>
      </c>
      <c r="C1568">
        <v>1.1499999999999999</v>
      </c>
      <c r="D1568">
        <f t="shared" si="53"/>
        <v>0</v>
      </c>
      <c r="E1568">
        <v>1.7699115044247805E-2</v>
      </c>
      <c r="F1568" s="90">
        <v>1560</v>
      </c>
      <c r="G1568" s="170">
        <f t="shared" ca="1" si="52"/>
        <v>0.44016234607359511</v>
      </c>
    </row>
    <row r="1569" spans="2:7">
      <c r="B1569" t="s">
        <v>7054</v>
      </c>
      <c r="C1569">
        <v>1.1499999999999999</v>
      </c>
      <c r="D1569">
        <f t="shared" si="53"/>
        <v>-0.88899613899613894</v>
      </c>
      <c r="E1569">
        <v>1.7699115044247805E-2</v>
      </c>
      <c r="F1569" s="90">
        <v>1561</v>
      </c>
      <c r="G1569" s="170">
        <f t="shared" ca="1" si="52"/>
        <v>8.8092887563791925E-2</v>
      </c>
    </row>
    <row r="1570" spans="2:7">
      <c r="B1570" t="s">
        <v>3237</v>
      </c>
      <c r="C1570">
        <v>10.36</v>
      </c>
      <c r="D1570">
        <f t="shared" si="53"/>
        <v>0.19907407407407393</v>
      </c>
      <c r="E1570">
        <v>1.7681728880157142E-2</v>
      </c>
      <c r="F1570" s="90">
        <v>1562</v>
      </c>
      <c r="G1570" s="170">
        <f t="shared" ca="1" si="52"/>
        <v>0.15933665122131224</v>
      </c>
    </row>
    <row r="1571" spans="2:7">
      <c r="B1571" t="s">
        <v>2705</v>
      </c>
      <c r="C1571">
        <v>8.64</v>
      </c>
      <c r="D1571">
        <f t="shared" si="53"/>
        <v>-0.31861198738170343</v>
      </c>
      <c r="E1571">
        <v>1.766784452296824E-2</v>
      </c>
      <c r="F1571" s="90">
        <v>1563</v>
      </c>
      <c r="G1571" s="170">
        <f t="shared" ca="1" si="52"/>
        <v>0.37881304239219954</v>
      </c>
    </row>
    <row r="1572" spans="2:7">
      <c r="B1572" t="s">
        <v>4962</v>
      </c>
      <c r="C1572">
        <v>12.68</v>
      </c>
      <c r="D1572">
        <f t="shared" si="53"/>
        <v>6.3294797687861264</v>
      </c>
      <c r="E1572">
        <v>1.7656500802568125E-2</v>
      </c>
      <c r="F1572" s="90">
        <v>1564</v>
      </c>
      <c r="G1572" s="170">
        <f t="shared" ca="1" si="52"/>
        <v>-0.3810480479099006</v>
      </c>
    </row>
    <row r="1573" spans="2:7">
      <c r="B1573" t="s">
        <v>6852</v>
      </c>
      <c r="C1573">
        <v>1.73</v>
      </c>
      <c r="D1573">
        <f t="shared" si="53"/>
        <v>-0.81256771397616467</v>
      </c>
      <c r="E1573">
        <v>1.7647058823529429E-2</v>
      </c>
      <c r="F1573" s="90">
        <v>1565</v>
      </c>
      <c r="G1573" s="170">
        <f t="shared" ca="1" si="52"/>
        <v>0.49155942144264658</v>
      </c>
    </row>
    <row r="1574" spans="2:7">
      <c r="B1574" t="s">
        <v>5264</v>
      </c>
      <c r="C1574">
        <v>9.23</v>
      </c>
      <c r="D1574">
        <f t="shared" si="53"/>
        <v>-0.48493303571428575</v>
      </c>
      <c r="E1574">
        <v>1.764057331863287E-2</v>
      </c>
      <c r="F1574" s="90">
        <v>1566</v>
      </c>
      <c r="G1574" s="170">
        <f t="shared" ca="1" si="52"/>
        <v>0.20535491383145738</v>
      </c>
    </row>
    <row r="1575" spans="2:7">
      <c r="B1575" t="s">
        <v>3815</v>
      </c>
      <c r="C1575">
        <v>17.920000000000002</v>
      </c>
      <c r="D1575">
        <f t="shared" si="53"/>
        <v>-0.18508412914961334</v>
      </c>
      <c r="E1575">
        <v>1.7603634298694052E-2</v>
      </c>
      <c r="F1575" s="90">
        <v>1567</v>
      </c>
      <c r="G1575" s="170">
        <f t="shared" ref="G1575:G1638" ca="1" si="54">_xlfn.NORM.INV(RAND(),L$11,L$12)</f>
        <v>0.61249144250564469</v>
      </c>
    </row>
    <row r="1576" spans="2:7">
      <c r="B1576" t="s">
        <v>1486</v>
      </c>
      <c r="C1576">
        <v>21.99</v>
      </c>
      <c r="D1576">
        <f t="shared" si="53"/>
        <v>0.58315334773218119</v>
      </c>
      <c r="E1576">
        <v>1.7584451642757938E-2</v>
      </c>
      <c r="F1576" s="90">
        <v>1568</v>
      </c>
      <c r="G1576" s="170">
        <f t="shared" ca="1" si="54"/>
        <v>-0.30530292172382512</v>
      </c>
    </row>
    <row r="1577" spans="2:7">
      <c r="B1577" t="s">
        <v>1787</v>
      </c>
      <c r="C1577">
        <v>13.89</v>
      </c>
      <c r="D1577">
        <f t="shared" si="53"/>
        <v>-0.72743328100470961</v>
      </c>
      <c r="E1577">
        <v>1.7582417582417596E-2</v>
      </c>
      <c r="F1577" s="90">
        <v>1569</v>
      </c>
      <c r="G1577" s="170">
        <f t="shared" ca="1" si="54"/>
        <v>-0.18940380580400826</v>
      </c>
    </row>
    <row r="1578" spans="2:7">
      <c r="B1578" t="s">
        <v>1180</v>
      </c>
      <c r="C1578">
        <v>50.96</v>
      </c>
      <c r="D1578">
        <f t="shared" si="53"/>
        <v>1.4429530201342282</v>
      </c>
      <c r="E1578">
        <v>1.757188498402561E-2</v>
      </c>
      <c r="F1578" s="90">
        <v>1570</v>
      </c>
      <c r="G1578" s="170">
        <f t="shared" ca="1" si="54"/>
        <v>-0.27546952840468741</v>
      </c>
    </row>
    <row r="1579" spans="2:7">
      <c r="B1579" t="s">
        <v>3927</v>
      </c>
      <c r="C1579">
        <v>20.86</v>
      </c>
      <c r="D1579">
        <f t="shared" si="53"/>
        <v>10.988505747126437</v>
      </c>
      <c r="E1579">
        <v>1.7560975609756072E-2</v>
      </c>
      <c r="F1579" s="90">
        <v>1571</v>
      </c>
      <c r="G1579" s="170">
        <f t="shared" ca="1" si="54"/>
        <v>-0.2245674240840303</v>
      </c>
    </row>
    <row r="1580" spans="2:7">
      <c r="B1580" t="s">
        <v>6450</v>
      </c>
      <c r="C1580">
        <v>1.74</v>
      </c>
      <c r="D1580">
        <f t="shared" si="53"/>
        <v>-0.97887836853605248</v>
      </c>
      <c r="E1580">
        <v>1.7543859649122823E-2</v>
      </c>
      <c r="F1580" s="90">
        <v>1572</v>
      </c>
      <c r="G1580" s="170">
        <f t="shared" ca="1" si="54"/>
        <v>-0.46394386619059341</v>
      </c>
    </row>
    <row r="1581" spans="2:7">
      <c r="B1581" t="s">
        <v>1091</v>
      </c>
      <c r="C1581">
        <v>82.38</v>
      </c>
      <c r="D1581">
        <f t="shared" si="53"/>
        <v>7.3380566801619427</v>
      </c>
      <c r="E1581">
        <v>1.7539525691699628E-2</v>
      </c>
      <c r="F1581" s="90">
        <v>1573</v>
      </c>
      <c r="G1581" s="170">
        <f t="shared" ca="1" si="54"/>
        <v>-0.57058629916922765</v>
      </c>
    </row>
    <row r="1582" spans="2:7">
      <c r="B1582" t="s">
        <v>5365</v>
      </c>
      <c r="C1582">
        <v>9.8800000000000008</v>
      </c>
      <c r="D1582">
        <f t="shared" si="53"/>
        <v>-0.29277022190408014</v>
      </c>
      <c r="E1582">
        <v>1.7507723995880527E-2</v>
      </c>
      <c r="F1582" s="90">
        <v>1574</v>
      </c>
      <c r="G1582" s="170">
        <f t="shared" ca="1" si="54"/>
        <v>-1.9405296118355671E-2</v>
      </c>
    </row>
    <row r="1583" spans="2:7">
      <c r="B1583" t="s">
        <v>3722</v>
      </c>
      <c r="C1583">
        <v>13.97</v>
      </c>
      <c r="D1583">
        <f t="shared" si="53"/>
        <v>6.9828571428571431</v>
      </c>
      <c r="E1583">
        <v>1.7479970866715239E-2</v>
      </c>
      <c r="F1583" s="90">
        <v>1575</v>
      </c>
      <c r="G1583" s="170">
        <f t="shared" ca="1" si="54"/>
        <v>0.14702777186165683</v>
      </c>
    </row>
    <row r="1584" spans="2:7">
      <c r="B1584" t="s">
        <v>6597</v>
      </c>
      <c r="C1584">
        <v>1.75</v>
      </c>
      <c r="D1584">
        <f t="shared" si="53"/>
        <v>-0.87526728439059154</v>
      </c>
      <c r="E1584">
        <v>1.7441860465116296E-2</v>
      </c>
      <c r="F1584" s="90">
        <v>1576</v>
      </c>
      <c r="G1584" s="170">
        <f t="shared" ca="1" si="54"/>
        <v>0.59742533290069877</v>
      </c>
    </row>
    <row r="1585" spans="2:7">
      <c r="B1585" t="s">
        <v>3189</v>
      </c>
      <c r="C1585">
        <v>14.03</v>
      </c>
      <c r="D1585">
        <f t="shared" si="53"/>
        <v>-0.89571874535454143</v>
      </c>
      <c r="E1585">
        <v>1.7403915881073258E-2</v>
      </c>
      <c r="F1585" s="90">
        <v>1577</v>
      </c>
      <c r="G1585" s="170">
        <f t="shared" ca="1" si="54"/>
        <v>0.54266737537257237</v>
      </c>
    </row>
    <row r="1586" spans="2:7">
      <c r="B1586" t="s">
        <v>706</v>
      </c>
      <c r="C1586">
        <v>134.54</v>
      </c>
      <c r="D1586">
        <f t="shared" si="53"/>
        <v>113.991452991453</v>
      </c>
      <c r="E1586">
        <v>1.7392619479733688E-2</v>
      </c>
      <c r="F1586" s="90">
        <v>1578</v>
      </c>
      <c r="G1586" s="170">
        <f t="shared" ca="1" si="54"/>
        <v>0.86657502679300324</v>
      </c>
    </row>
    <row r="1587" spans="2:7">
      <c r="B1587" t="s">
        <v>6990</v>
      </c>
      <c r="C1587">
        <v>1.17</v>
      </c>
      <c r="D1587">
        <f t="shared" si="53"/>
        <v>-0.93553719008264458</v>
      </c>
      <c r="E1587">
        <v>1.7391304347826105E-2</v>
      </c>
      <c r="F1587" s="90">
        <v>1579</v>
      </c>
      <c r="G1587" s="170">
        <f t="shared" ca="1" si="54"/>
        <v>-9.1350642584727165E-2</v>
      </c>
    </row>
    <row r="1588" spans="2:7">
      <c r="B1588" t="s">
        <v>3776</v>
      </c>
      <c r="C1588">
        <v>18.149999999999999</v>
      </c>
      <c r="D1588">
        <f t="shared" si="53"/>
        <v>-0.80258864476832714</v>
      </c>
      <c r="E1588">
        <v>1.7376681614349705E-2</v>
      </c>
      <c r="F1588" s="90">
        <v>1580</v>
      </c>
      <c r="G1588" s="170">
        <f t="shared" ca="1" si="54"/>
        <v>1.4501714709505543E-2</v>
      </c>
    </row>
    <row r="1589" spans="2:7">
      <c r="B1589" t="s">
        <v>1026</v>
      </c>
      <c r="C1589">
        <v>91.94</v>
      </c>
      <c r="D1589">
        <f t="shared" si="53"/>
        <v>-0.21972333022150556</v>
      </c>
      <c r="E1589">
        <v>1.7373022020581975E-2</v>
      </c>
      <c r="F1589" s="90">
        <v>1581</v>
      </c>
      <c r="G1589" s="170">
        <f t="shared" ca="1" si="54"/>
        <v>-0.36523324158718051</v>
      </c>
    </row>
    <row r="1590" spans="2:7">
      <c r="B1590" t="s">
        <v>813</v>
      </c>
      <c r="C1590">
        <v>117.83</v>
      </c>
      <c r="D1590">
        <f t="shared" si="53"/>
        <v>7.7216876387860838</v>
      </c>
      <c r="E1590">
        <v>1.7354515627698196E-2</v>
      </c>
      <c r="F1590" s="90">
        <v>1582</v>
      </c>
      <c r="G1590" s="170">
        <f t="shared" ca="1" si="54"/>
        <v>0.21275561958887013</v>
      </c>
    </row>
    <row r="1591" spans="2:7">
      <c r="B1591" t="s">
        <v>2540</v>
      </c>
      <c r="C1591">
        <v>13.51</v>
      </c>
      <c r="D1591">
        <f t="shared" si="53"/>
        <v>-0.25809994508511813</v>
      </c>
      <c r="E1591">
        <v>1.7319277108433766E-2</v>
      </c>
      <c r="F1591" s="90">
        <v>1583</v>
      </c>
      <c r="G1591" s="170">
        <f t="shared" ca="1" si="54"/>
        <v>7.1753180777208769E-2</v>
      </c>
    </row>
    <row r="1592" spans="2:7">
      <c r="B1592" t="s">
        <v>1936</v>
      </c>
      <c r="C1592">
        <v>18.21</v>
      </c>
      <c r="D1592">
        <f t="shared" si="53"/>
        <v>1.057627118644068</v>
      </c>
      <c r="E1592">
        <v>1.7318435754190072E-2</v>
      </c>
      <c r="F1592" s="90">
        <v>1584</v>
      </c>
      <c r="G1592" s="170">
        <f t="shared" ca="1" si="54"/>
        <v>-0.13413088408087578</v>
      </c>
    </row>
    <row r="1593" spans="2:7">
      <c r="B1593" t="s">
        <v>5169</v>
      </c>
      <c r="C1593">
        <v>8.85</v>
      </c>
      <c r="D1593">
        <f t="shared" si="53"/>
        <v>4</v>
      </c>
      <c r="E1593">
        <v>1.7241379310344869E-2</v>
      </c>
      <c r="F1593" s="90">
        <v>1585</v>
      </c>
      <c r="G1593" s="170">
        <f t="shared" ca="1" si="54"/>
        <v>-0.38229555210166388</v>
      </c>
    </row>
    <row r="1594" spans="2:7">
      <c r="B1594" t="s">
        <v>6449</v>
      </c>
      <c r="C1594">
        <v>1.77</v>
      </c>
      <c r="D1594">
        <f t="shared" si="53"/>
        <v>0.50000000000000011</v>
      </c>
      <c r="E1594">
        <v>1.7241379310344845E-2</v>
      </c>
      <c r="F1594" s="90">
        <v>1586</v>
      </c>
      <c r="G1594" s="170">
        <f t="shared" ca="1" si="54"/>
        <v>-0.27125238467487112</v>
      </c>
    </row>
    <row r="1595" spans="2:7">
      <c r="B1595" t="s">
        <v>7002</v>
      </c>
      <c r="C1595">
        <v>1.18</v>
      </c>
      <c r="D1595">
        <f t="shared" si="53"/>
        <v>-0.88235294117647056</v>
      </c>
      <c r="E1595">
        <v>1.7241379310344845E-2</v>
      </c>
      <c r="F1595" s="90">
        <v>1587</v>
      </c>
      <c r="G1595" s="170">
        <f t="shared" ca="1" si="54"/>
        <v>-0.11387936431504897</v>
      </c>
    </row>
    <row r="1596" spans="2:7">
      <c r="B1596" t="s">
        <v>5120</v>
      </c>
      <c r="C1596">
        <v>10.029999999999999</v>
      </c>
      <c r="D1596">
        <f t="shared" si="53"/>
        <v>0.3076923076923076</v>
      </c>
      <c r="E1596">
        <v>1.724137931034482E-2</v>
      </c>
      <c r="F1596" s="90">
        <v>1588</v>
      </c>
      <c r="G1596" s="170">
        <f t="shared" ca="1" si="54"/>
        <v>8.4135037691042414E-4</v>
      </c>
    </row>
    <row r="1597" spans="2:7">
      <c r="B1597" t="s">
        <v>5418</v>
      </c>
      <c r="C1597">
        <v>7.67</v>
      </c>
      <c r="D1597">
        <f t="shared" si="53"/>
        <v>-0.59396506087877188</v>
      </c>
      <c r="E1597">
        <v>1.7241379310344813E-2</v>
      </c>
      <c r="F1597" s="90">
        <v>1589</v>
      </c>
      <c r="G1597" s="170">
        <f t="shared" ca="1" si="54"/>
        <v>0.20792914991620071</v>
      </c>
    </row>
    <row r="1598" spans="2:7">
      <c r="B1598" t="s">
        <v>4596</v>
      </c>
      <c r="C1598">
        <v>18.89</v>
      </c>
      <c r="D1598">
        <f t="shared" si="53"/>
        <v>1.2841596130592505</v>
      </c>
      <c r="E1598">
        <v>1.7232094776521285E-2</v>
      </c>
      <c r="F1598" s="90">
        <v>1590</v>
      </c>
      <c r="G1598" s="170">
        <f t="shared" ca="1" si="54"/>
        <v>-0.18827008077031968</v>
      </c>
    </row>
    <row r="1599" spans="2:7">
      <c r="B1599" t="s">
        <v>2723</v>
      </c>
      <c r="C1599">
        <v>8.27</v>
      </c>
      <c r="D1599">
        <f t="shared" si="53"/>
        <v>-0.30033840947546536</v>
      </c>
      <c r="E1599">
        <v>1.7220172201721867E-2</v>
      </c>
      <c r="F1599" s="90">
        <v>1591</v>
      </c>
      <c r="G1599" s="170">
        <f t="shared" ca="1" si="54"/>
        <v>8.2153560986147484E-2</v>
      </c>
    </row>
    <row r="1600" spans="2:7">
      <c r="B1600" t="s">
        <v>5100</v>
      </c>
      <c r="C1600">
        <v>11.82</v>
      </c>
      <c r="D1600">
        <f t="shared" si="53"/>
        <v>0.53108808290155451</v>
      </c>
      <c r="E1600">
        <v>1.7211703958692003E-2</v>
      </c>
      <c r="F1600" s="90">
        <v>1592</v>
      </c>
      <c r="G1600" s="170">
        <f t="shared" ca="1" si="54"/>
        <v>0.12503185333177172</v>
      </c>
    </row>
    <row r="1601" spans="2:7">
      <c r="B1601" t="s">
        <v>4347</v>
      </c>
      <c r="C1601">
        <v>7.72</v>
      </c>
      <c r="D1601">
        <f t="shared" si="53"/>
        <v>5.4873949579831933</v>
      </c>
      <c r="E1601">
        <v>1.7127799736495374E-2</v>
      </c>
      <c r="F1601" s="90">
        <v>1593</v>
      </c>
      <c r="G1601" s="170">
        <f t="shared" ca="1" si="54"/>
        <v>-0.68520011650507961</v>
      </c>
    </row>
    <row r="1602" spans="2:7">
      <c r="B1602" t="s">
        <v>6188</v>
      </c>
      <c r="C1602">
        <v>1.19</v>
      </c>
      <c r="D1602">
        <f t="shared" si="53"/>
        <v>0</v>
      </c>
      <c r="E1602">
        <v>1.709401709401711E-2</v>
      </c>
      <c r="F1602" s="90">
        <v>1594</v>
      </c>
      <c r="G1602" s="170">
        <f t="shared" ca="1" si="54"/>
        <v>0.7213362106227833</v>
      </c>
    </row>
    <row r="1603" spans="2:7">
      <c r="B1603" t="s">
        <v>6981</v>
      </c>
      <c r="C1603">
        <v>1.19</v>
      </c>
      <c r="D1603">
        <f t="shared" si="53"/>
        <v>-0.97405146096816397</v>
      </c>
      <c r="E1603">
        <v>1.709401709401711E-2</v>
      </c>
      <c r="F1603" s="90">
        <v>1595</v>
      </c>
      <c r="G1603" s="170">
        <f t="shared" ca="1" si="54"/>
        <v>0.35996808255922808</v>
      </c>
    </row>
    <row r="1604" spans="2:7">
      <c r="B1604" t="s">
        <v>1104</v>
      </c>
      <c r="C1604">
        <v>45.86</v>
      </c>
      <c r="D1604">
        <f t="shared" si="53"/>
        <v>8.6142557651991627</v>
      </c>
      <c r="E1604">
        <v>1.7076957196717587E-2</v>
      </c>
      <c r="F1604" s="90">
        <v>1596</v>
      </c>
      <c r="G1604" s="170">
        <f t="shared" ca="1" si="54"/>
        <v>1.0632065326081019</v>
      </c>
    </row>
    <row r="1605" spans="2:7">
      <c r="B1605" t="s">
        <v>5567</v>
      </c>
      <c r="C1605">
        <v>4.7699999999999996</v>
      </c>
      <c r="D1605">
        <f t="shared" si="53"/>
        <v>1.6648044692737427</v>
      </c>
      <c r="E1605">
        <v>1.7057569296375089E-2</v>
      </c>
      <c r="F1605" s="90">
        <v>1597</v>
      </c>
      <c r="G1605" s="170">
        <f t="shared" ca="1" si="54"/>
        <v>-0.26447337273530191</v>
      </c>
    </row>
    <row r="1606" spans="2:7">
      <c r="B1606" t="s">
        <v>5970</v>
      </c>
      <c r="C1606">
        <v>1.79</v>
      </c>
      <c r="D1606">
        <f t="shared" si="53"/>
        <v>-0.66666666666666663</v>
      </c>
      <c r="E1606">
        <v>1.7045454545454562E-2</v>
      </c>
      <c r="F1606" s="90">
        <v>1598</v>
      </c>
      <c r="G1606" s="170">
        <f t="shared" ca="1" si="54"/>
        <v>0.26992035119841579</v>
      </c>
    </row>
    <row r="1607" spans="2:7">
      <c r="B1607" t="s">
        <v>5685</v>
      </c>
      <c r="C1607">
        <v>5.37</v>
      </c>
      <c r="D1607">
        <f t="shared" si="53"/>
        <v>-0.62552301255230114</v>
      </c>
      <c r="E1607">
        <v>1.7045454545454516E-2</v>
      </c>
      <c r="F1607" s="90">
        <v>1599</v>
      </c>
      <c r="G1607" s="170">
        <f t="shared" ca="1" si="54"/>
        <v>0.31309411675445725</v>
      </c>
    </row>
    <row r="1608" spans="2:7">
      <c r="B1608" t="s">
        <v>3094</v>
      </c>
      <c r="C1608">
        <v>14.34</v>
      </c>
      <c r="D1608">
        <f t="shared" si="53"/>
        <v>-0.2942913385826772</v>
      </c>
      <c r="E1608">
        <v>1.7021276595744695E-2</v>
      </c>
      <c r="F1608" s="90">
        <v>1600</v>
      </c>
      <c r="G1608" s="170">
        <f t="shared" ca="1" si="54"/>
        <v>0.42106490363600474</v>
      </c>
    </row>
    <row r="1609" spans="2:7">
      <c r="B1609" t="s">
        <v>4513</v>
      </c>
      <c r="C1609">
        <v>20.32</v>
      </c>
      <c r="D1609">
        <f t="shared" ref="D1609:D1672" si="55">(C1609-C1610)/C1610</f>
        <v>0.41602787456446</v>
      </c>
      <c r="E1609">
        <v>1.7017017017017008E-2</v>
      </c>
      <c r="F1609" s="90">
        <v>1601</v>
      </c>
      <c r="G1609" s="170">
        <f t="shared" ca="1" si="54"/>
        <v>0.48265344072044808</v>
      </c>
    </row>
    <row r="1610" spans="2:7">
      <c r="B1610" t="s">
        <v>3426</v>
      </c>
      <c r="C1610">
        <v>14.35</v>
      </c>
      <c r="D1610">
        <f t="shared" si="55"/>
        <v>0.71241050119331717</v>
      </c>
      <c r="E1610">
        <v>1.7009213323883787E-2</v>
      </c>
      <c r="F1610" s="90">
        <v>1602</v>
      </c>
      <c r="G1610" s="170">
        <f t="shared" ca="1" si="54"/>
        <v>7.7856839973238223E-2</v>
      </c>
    </row>
    <row r="1611" spans="2:7">
      <c r="B1611" t="s">
        <v>2784</v>
      </c>
      <c r="C1611">
        <v>8.3800000000000008</v>
      </c>
      <c r="D1611">
        <f t="shared" si="55"/>
        <v>-0.7085217391304347</v>
      </c>
      <c r="E1611">
        <v>1.6990291262135991E-2</v>
      </c>
      <c r="F1611" s="90">
        <v>1603</v>
      </c>
      <c r="G1611" s="170">
        <f t="shared" ca="1" si="54"/>
        <v>0.3157409808431636</v>
      </c>
    </row>
    <row r="1612" spans="2:7">
      <c r="B1612" t="s">
        <v>2188</v>
      </c>
      <c r="C1612">
        <v>28.75</v>
      </c>
      <c r="D1612">
        <f t="shared" si="55"/>
        <v>1.664504170528267</v>
      </c>
      <c r="E1612">
        <v>1.6979129819596761E-2</v>
      </c>
      <c r="F1612" s="90">
        <v>1604</v>
      </c>
      <c r="G1612" s="170">
        <f t="shared" ca="1" si="54"/>
        <v>-0.94825240815263079</v>
      </c>
    </row>
    <row r="1613" spans="2:7">
      <c r="B1613" t="s">
        <v>3675</v>
      </c>
      <c r="C1613">
        <v>10.79</v>
      </c>
      <c r="D1613">
        <f t="shared" si="55"/>
        <v>-0.91750764525993889</v>
      </c>
      <c r="E1613">
        <v>1.6965127238454263E-2</v>
      </c>
      <c r="F1613" s="90">
        <v>1605</v>
      </c>
      <c r="G1613" s="170">
        <f t="shared" ca="1" si="54"/>
        <v>-4.3600296274618741E-2</v>
      </c>
    </row>
    <row r="1614" spans="2:7">
      <c r="B1614" t="s">
        <v>451</v>
      </c>
      <c r="C1614">
        <v>130.80000000000001</v>
      </c>
      <c r="D1614">
        <f t="shared" si="55"/>
        <v>108.00000000000003</v>
      </c>
      <c r="E1614">
        <v>1.6949152542372933E-2</v>
      </c>
      <c r="F1614" s="90">
        <v>1606</v>
      </c>
      <c r="G1614" s="170">
        <f t="shared" ca="1" si="54"/>
        <v>-0.37430114338712872</v>
      </c>
    </row>
    <row r="1615" spans="2:7">
      <c r="B1615" t="s">
        <v>7042</v>
      </c>
      <c r="C1615">
        <v>1.2</v>
      </c>
      <c r="D1615">
        <f t="shared" si="55"/>
        <v>-0.9737072743207712</v>
      </c>
      <c r="E1615">
        <v>1.6949152542372899E-2</v>
      </c>
      <c r="F1615" s="90">
        <v>1607</v>
      </c>
      <c r="G1615" s="170">
        <f t="shared" ca="1" si="54"/>
        <v>0.31559597868820866</v>
      </c>
    </row>
    <row r="1616" spans="2:7">
      <c r="B1616" t="s">
        <v>1108</v>
      </c>
      <c r="C1616">
        <v>45.64</v>
      </c>
      <c r="D1616">
        <f t="shared" si="55"/>
        <v>0.8082408874801903</v>
      </c>
      <c r="E1616">
        <v>1.6934046345811006E-2</v>
      </c>
      <c r="F1616" s="90">
        <v>1608</v>
      </c>
      <c r="G1616" s="170">
        <f t="shared" ca="1" si="54"/>
        <v>-0.25254422062184395</v>
      </c>
    </row>
    <row r="1617" spans="2:7">
      <c r="B1617" t="s">
        <v>2268</v>
      </c>
      <c r="C1617">
        <v>25.24</v>
      </c>
      <c r="D1617">
        <f t="shared" si="55"/>
        <v>2.2276214833759589</v>
      </c>
      <c r="E1617">
        <v>1.6921837228041827E-2</v>
      </c>
      <c r="F1617" s="90">
        <v>1609</v>
      </c>
      <c r="G1617" s="170">
        <f t="shared" ca="1" si="54"/>
        <v>0.35141219655553735</v>
      </c>
    </row>
    <row r="1618" spans="2:7">
      <c r="B1618" t="s">
        <v>5415</v>
      </c>
      <c r="C1618">
        <v>7.82</v>
      </c>
      <c r="D1618">
        <f t="shared" si="55"/>
        <v>0.8530805687203793</v>
      </c>
      <c r="E1618">
        <v>1.6905071521456424E-2</v>
      </c>
      <c r="F1618" s="90">
        <v>1610</v>
      </c>
      <c r="G1618" s="170">
        <f t="shared" ca="1" si="54"/>
        <v>-0.1275566236022877</v>
      </c>
    </row>
    <row r="1619" spans="2:7">
      <c r="B1619" t="s">
        <v>5542</v>
      </c>
      <c r="C1619">
        <v>4.22</v>
      </c>
      <c r="D1619">
        <f t="shared" si="55"/>
        <v>-0.7667219458264235</v>
      </c>
      <c r="E1619">
        <v>1.6867469879517927E-2</v>
      </c>
      <c r="F1619" s="90">
        <v>1611</v>
      </c>
      <c r="G1619" s="170">
        <f t="shared" ca="1" si="54"/>
        <v>0.3717006494775455</v>
      </c>
    </row>
    <row r="1620" spans="2:7">
      <c r="B1620" t="s">
        <v>2382</v>
      </c>
      <c r="C1620">
        <v>18.09</v>
      </c>
      <c r="D1620">
        <f t="shared" si="55"/>
        <v>0.30425378514780105</v>
      </c>
      <c r="E1620">
        <v>1.6863406408094476E-2</v>
      </c>
      <c r="F1620" s="90">
        <v>1612</v>
      </c>
      <c r="G1620" s="170">
        <f t="shared" ca="1" si="54"/>
        <v>0.1170143274542612</v>
      </c>
    </row>
    <row r="1621" spans="2:7">
      <c r="B1621" t="s">
        <v>1763</v>
      </c>
      <c r="C1621">
        <v>13.87</v>
      </c>
      <c r="D1621">
        <f t="shared" si="55"/>
        <v>-0.11543367346938779</v>
      </c>
      <c r="E1621">
        <v>1.6862170087976441E-2</v>
      </c>
      <c r="F1621" s="90">
        <v>1613</v>
      </c>
      <c r="G1621" s="170">
        <f t="shared" ca="1" si="54"/>
        <v>7.4357009536105731E-2</v>
      </c>
    </row>
    <row r="1622" spans="2:7">
      <c r="B1622" t="s">
        <v>5083</v>
      </c>
      <c r="C1622">
        <v>15.68</v>
      </c>
      <c r="D1622">
        <f t="shared" si="55"/>
        <v>7.6629834254143638</v>
      </c>
      <c r="E1622">
        <v>1.6861219195849531E-2</v>
      </c>
      <c r="F1622" s="90">
        <v>1614</v>
      </c>
      <c r="G1622" s="170">
        <f t="shared" ca="1" si="54"/>
        <v>0.27844994804953288</v>
      </c>
    </row>
    <row r="1623" spans="2:7">
      <c r="B1623" t="s">
        <v>6428</v>
      </c>
      <c r="C1623">
        <v>1.81</v>
      </c>
      <c r="D1623">
        <f t="shared" si="55"/>
        <v>0</v>
      </c>
      <c r="E1623">
        <v>1.6853932584269676E-2</v>
      </c>
      <c r="F1623" s="90">
        <v>1615</v>
      </c>
      <c r="G1623" s="170">
        <f t="shared" ca="1" si="54"/>
        <v>-6.8131328710073255E-2</v>
      </c>
    </row>
    <row r="1624" spans="2:7">
      <c r="B1624" t="s">
        <v>6847</v>
      </c>
      <c r="C1624">
        <v>1.81</v>
      </c>
      <c r="D1624">
        <f t="shared" si="55"/>
        <v>-0.98926771420100801</v>
      </c>
      <c r="E1624">
        <v>1.6853932584269676E-2</v>
      </c>
      <c r="F1624" s="90">
        <v>1616</v>
      </c>
      <c r="G1624" s="170">
        <f t="shared" ca="1" si="54"/>
        <v>-0.67553921176821696</v>
      </c>
    </row>
    <row r="1625" spans="2:7">
      <c r="B1625" t="s">
        <v>613</v>
      </c>
      <c r="C1625">
        <v>168.65</v>
      </c>
      <c r="D1625">
        <f t="shared" si="55"/>
        <v>68.690082644628106</v>
      </c>
      <c r="E1625">
        <v>1.6821415651754441E-2</v>
      </c>
      <c r="F1625" s="90">
        <v>1617</v>
      </c>
      <c r="G1625" s="170">
        <f t="shared" ca="1" si="54"/>
        <v>0.32286795163908805</v>
      </c>
    </row>
    <row r="1626" spans="2:7">
      <c r="B1626" t="s">
        <v>7708</v>
      </c>
      <c r="C1626">
        <v>2.42</v>
      </c>
      <c r="D1626">
        <f t="shared" si="55"/>
        <v>-0.98246884960880909</v>
      </c>
      <c r="E1626">
        <v>1.6806722689075647E-2</v>
      </c>
      <c r="F1626" s="90">
        <v>1618</v>
      </c>
      <c r="G1626" s="170">
        <f t="shared" ca="1" si="54"/>
        <v>0.61069305235653826</v>
      </c>
    </row>
    <row r="1627" spans="2:7">
      <c r="B1627" t="s">
        <v>434</v>
      </c>
      <c r="C1627">
        <v>138.04</v>
      </c>
      <c r="D1627">
        <f t="shared" si="55"/>
        <v>8.493810178817057</v>
      </c>
      <c r="E1627">
        <v>1.6794342958161471E-2</v>
      </c>
      <c r="F1627" s="90">
        <v>1619</v>
      </c>
      <c r="G1627" s="170">
        <f t="shared" ca="1" si="54"/>
        <v>-0.2493367757744307</v>
      </c>
    </row>
    <row r="1628" spans="2:7">
      <c r="B1628" t="s">
        <v>4759</v>
      </c>
      <c r="C1628">
        <v>14.54</v>
      </c>
      <c r="D1628">
        <f t="shared" si="55"/>
        <v>-0.83340971585701196</v>
      </c>
      <c r="E1628">
        <v>1.6783216783216672E-2</v>
      </c>
      <c r="F1628" s="90">
        <v>1620</v>
      </c>
      <c r="G1628" s="170">
        <f t="shared" ca="1" si="54"/>
        <v>-0.12503996309052134</v>
      </c>
    </row>
    <row r="1629" spans="2:7">
      <c r="B1629" t="s">
        <v>1075</v>
      </c>
      <c r="C1629">
        <v>87.28</v>
      </c>
      <c r="D1629">
        <f t="shared" si="55"/>
        <v>9.280329799764429</v>
      </c>
      <c r="E1629">
        <v>1.6775396085740885E-2</v>
      </c>
      <c r="F1629" s="90">
        <v>1621</v>
      </c>
      <c r="G1629" s="170">
        <f t="shared" ca="1" si="54"/>
        <v>0.13768762467181819</v>
      </c>
    </row>
    <row r="1630" spans="2:7">
      <c r="B1630" t="s">
        <v>2748</v>
      </c>
      <c r="C1630">
        <v>8.49</v>
      </c>
      <c r="D1630">
        <f t="shared" si="55"/>
        <v>3.6648351648351647</v>
      </c>
      <c r="E1630">
        <v>1.6766467065868332E-2</v>
      </c>
      <c r="F1630" s="90">
        <v>1622</v>
      </c>
      <c r="G1630" s="170">
        <f t="shared" ca="1" si="54"/>
        <v>0.18644830180746705</v>
      </c>
    </row>
    <row r="1631" spans="2:7">
      <c r="B1631" t="s">
        <v>6352</v>
      </c>
      <c r="C1631">
        <v>1.82</v>
      </c>
      <c r="D1631">
        <f t="shared" si="55"/>
        <v>-0.93029490616621979</v>
      </c>
      <c r="E1631">
        <v>1.6759776536312863E-2</v>
      </c>
      <c r="F1631" s="90">
        <v>1623</v>
      </c>
      <c r="G1631" s="170">
        <f t="shared" ca="1" si="54"/>
        <v>-0.20545789685726309</v>
      </c>
    </row>
    <row r="1632" spans="2:7">
      <c r="B1632" t="s">
        <v>1462</v>
      </c>
      <c r="C1632">
        <v>26.11</v>
      </c>
      <c r="D1632">
        <f t="shared" si="55"/>
        <v>0.34310699588477356</v>
      </c>
      <c r="E1632">
        <v>1.6744548286604349E-2</v>
      </c>
      <c r="F1632" s="90">
        <v>1624</v>
      </c>
      <c r="G1632" s="170">
        <f t="shared" ca="1" si="54"/>
        <v>0.47348286258327249</v>
      </c>
    </row>
    <row r="1633" spans="2:7">
      <c r="B1633" t="s">
        <v>1703</v>
      </c>
      <c r="C1633">
        <v>19.440000000000001</v>
      </c>
      <c r="D1633">
        <f t="shared" si="55"/>
        <v>1.284371327849589</v>
      </c>
      <c r="E1633">
        <v>1.673640167364018E-2</v>
      </c>
      <c r="F1633" s="90">
        <v>1625</v>
      </c>
      <c r="G1633" s="170">
        <f t="shared" ca="1" si="54"/>
        <v>0.17985652308900824</v>
      </c>
    </row>
    <row r="1634" spans="2:7">
      <c r="B1634" t="s">
        <v>5331</v>
      </c>
      <c r="C1634">
        <v>8.51</v>
      </c>
      <c r="D1634">
        <f t="shared" si="55"/>
        <v>-0.4167237834132968</v>
      </c>
      <c r="E1634">
        <v>1.6726403823178086E-2</v>
      </c>
      <c r="F1634" s="90">
        <v>1626</v>
      </c>
      <c r="G1634" s="170">
        <f t="shared" ca="1" si="54"/>
        <v>0.58969528725984177</v>
      </c>
    </row>
    <row r="1635" spans="2:7">
      <c r="B1635" t="s">
        <v>3743</v>
      </c>
      <c r="C1635">
        <v>14.59</v>
      </c>
      <c r="D1635">
        <f t="shared" si="55"/>
        <v>1.1808669656203288</v>
      </c>
      <c r="E1635">
        <v>1.6724738675958202E-2</v>
      </c>
      <c r="F1635" s="90">
        <v>1627</v>
      </c>
      <c r="G1635" s="170">
        <f t="shared" ca="1" si="54"/>
        <v>0.67445448765564064</v>
      </c>
    </row>
    <row r="1636" spans="2:7">
      <c r="B1636" t="s">
        <v>5620</v>
      </c>
      <c r="C1636">
        <v>6.69</v>
      </c>
      <c r="D1636">
        <f t="shared" si="55"/>
        <v>-0.57711757269279385</v>
      </c>
      <c r="E1636">
        <v>1.6717325227963573E-2</v>
      </c>
      <c r="F1636" s="90">
        <v>1628</v>
      </c>
      <c r="G1636" s="170">
        <f t="shared" ca="1" si="54"/>
        <v>-0.18820899076297007</v>
      </c>
    </row>
    <row r="1637" spans="2:7">
      <c r="B1637" t="s">
        <v>4008</v>
      </c>
      <c r="C1637">
        <v>15.82</v>
      </c>
      <c r="D1637">
        <f t="shared" si="55"/>
        <v>-0.13362541073384454</v>
      </c>
      <c r="E1637">
        <v>1.6709511568123378E-2</v>
      </c>
      <c r="F1637" s="90">
        <v>1629</v>
      </c>
      <c r="G1637" s="170">
        <f t="shared" ca="1" si="54"/>
        <v>-0.18439847830164763</v>
      </c>
    </row>
    <row r="1638" spans="2:7">
      <c r="B1638" t="s">
        <v>3820</v>
      </c>
      <c r="C1638">
        <v>18.260000000000002</v>
      </c>
      <c r="D1638">
        <f t="shared" si="55"/>
        <v>-0.615578947368421</v>
      </c>
      <c r="E1638">
        <v>1.6703786191536788E-2</v>
      </c>
      <c r="F1638" s="90">
        <v>1630</v>
      </c>
      <c r="G1638" s="170">
        <f t="shared" ca="1" si="54"/>
        <v>0.35153918178716387</v>
      </c>
    </row>
    <row r="1639" spans="2:7">
      <c r="B1639" t="s">
        <v>1369</v>
      </c>
      <c r="C1639">
        <v>47.5</v>
      </c>
      <c r="D1639">
        <f t="shared" si="55"/>
        <v>4.1969365426695839</v>
      </c>
      <c r="E1639">
        <v>1.669520547945208E-2</v>
      </c>
      <c r="F1639" s="90">
        <v>1631</v>
      </c>
      <c r="G1639" s="170">
        <f t="shared" ref="G1639:G1702" ca="1" si="56">_xlfn.NORM.INV(RAND(),L$11,L$12)</f>
        <v>0.2727962484333582</v>
      </c>
    </row>
    <row r="1640" spans="2:7">
      <c r="B1640" t="s">
        <v>5162</v>
      </c>
      <c r="C1640">
        <v>9.14</v>
      </c>
      <c r="D1640">
        <f t="shared" si="55"/>
        <v>-0.62510254306808855</v>
      </c>
      <c r="E1640">
        <v>1.668520578420471E-2</v>
      </c>
      <c r="F1640" s="90">
        <v>1632</v>
      </c>
      <c r="G1640" s="170">
        <f t="shared" ca="1" si="56"/>
        <v>-1.1535333011718683</v>
      </c>
    </row>
    <row r="1641" spans="2:7">
      <c r="B1641" t="s">
        <v>4650</v>
      </c>
      <c r="C1641">
        <v>24.38</v>
      </c>
      <c r="D1641">
        <f t="shared" si="55"/>
        <v>-0.81569398246144542</v>
      </c>
      <c r="E1641">
        <v>1.6680567139282676E-2</v>
      </c>
      <c r="F1641" s="90">
        <v>1633</v>
      </c>
      <c r="G1641" s="170">
        <f t="shared" ca="1" si="56"/>
        <v>0.14299518077192652</v>
      </c>
    </row>
    <row r="1642" spans="2:7">
      <c r="B1642" t="s">
        <v>440</v>
      </c>
      <c r="C1642">
        <v>132.28</v>
      </c>
      <c r="D1642">
        <f t="shared" si="55"/>
        <v>6.7492677211482137</v>
      </c>
      <c r="E1642">
        <v>1.6678195373145702E-2</v>
      </c>
      <c r="F1642" s="90">
        <v>1634</v>
      </c>
      <c r="G1642" s="170">
        <f t="shared" ca="1" si="56"/>
        <v>0.21934216756426714</v>
      </c>
    </row>
    <row r="1643" spans="2:7">
      <c r="B1643" t="s">
        <v>3006</v>
      </c>
      <c r="C1643">
        <v>17.07</v>
      </c>
      <c r="D1643">
        <f t="shared" si="55"/>
        <v>-0.34897025171624713</v>
      </c>
      <c r="E1643">
        <v>1.6676593210244263E-2</v>
      </c>
      <c r="F1643" s="90">
        <v>1635</v>
      </c>
      <c r="G1643" s="170">
        <f t="shared" ca="1" si="56"/>
        <v>-0.16812305372577557</v>
      </c>
    </row>
    <row r="1644" spans="2:7">
      <c r="B1644" t="s">
        <v>2204</v>
      </c>
      <c r="C1644">
        <v>26.22</v>
      </c>
      <c r="D1644">
        <f t="shared" si="55"/>
        <v>1.046838407494145</v>
      </c>
      <c r="E1644">
        <v>1.6673129119813872E-2</v>
      </c>
      <c r="F1644" s="90">
        <v>1636</v>
      </c>
      <c r="G1644" s="170">
        <f t="shared" ca="1" si="56"/>
        <v>7.9115901691771851E-2</v>
      </c>
    </row>
    <row r="1645" spans="2:7">
      <c r="B1645" t="s">
        <v>3122</v>
      </c>
      <c r="C1645">
        <v>12.81</v>
      </c>
      <c r="D1645">
        <f t="shared" si="55"/>
        <v>0.23529411764705896</v>
      </c>
      <c r="E1645">
        <v>1.6666666666666736E-2</v>
      </c>
      <c r="F1645" s="90">
        <v>1637</v>
      </c>
      <c r="G1645" s="170">
        <f t="shared" ca="1" si="56"/>
        <v>-2.0808191768365406E-2</v>
      </c>
    </row>
    <row r="1646" spans="2:7">
      <c r="B1646" t="s">
        <v>5215</v>
      </c>
      <c r="C1646">
        <v>10.37</v>
      </c>
      <c r="D1646">
        <f t="shared" si="55"/>
        <v>-0.34697732997481118</v>
      </c>
      <c r="E1646">
        <v>1.6666666666666659E-2</v>
      </c>
      <c r="F1646" s="90">
        <v>1638</v>
      </c>
      <c r="G1646" s="170">
        <f t="shared" ca="1" si="56"/>
        <v>0.29965802012452186</v>
      </c>
    </row>
    <row r="1647" spans="2:7">
      <c r="B1647" t="s">
        <v>4204</v>
      </c>
      <c r="C1647">
        <v>15.88</v>
      </c>
      <c r="D1647">
        <f t="shared" si="55"/>
        <v>-0.8769945778466306</v>
      </c>
      <c r="E1647">
        <v>1.6645326504481535E-2</v>
      </c>
      <c r="F1647" s="90">
        <v>1639</v>
      </c>
      <c r="G1647" s="170">
        <f t="shared" ca="1" si="56"/>
        <v>-4.6546651900133504E-2</v>
      </c>
    </row>
    <row r="1648" spans="2:7">
      <c r="B1648" t="s">
        <v>788</v>
      </c>
      <c r="C1648">
        <v>129.1</v>
      </c>
      <c r="D1648">
        <f t="shared" si="55"/>
        <v>11.401536983669548</v>
      </c>
      <c r="E1648">
        <v>1.661548153397905E-2</v>
      </c>
      <c r="F1648" s="90">
        <v>1640</v>
      </c>
      <c r="G1648" s="170">
        <f t="shared" ca="1" si="56"/>
        <v>0.56199299408001846</v>
      </c>
    </row>
    <row r="1649" spans="2:7">
      <c r="B1649" t="s">
        <v>3367</v>
      </c>
      <c r="C1649">
        <v>10.41</v>
      </c>
      <c r="D1649">
        <f t="shared" si="55"/>
        <v>3.2489795918367346</v>
      </c>
      <c r="E1649">
        <v>1.6601562499999993E-2</v>
      </c>
      <c r="F1649" s="90">
        <v>1641</v>
      </c>
      <c r="G1649" s="170">
        <f t="shared" ca="1" si="56"/>
        <v>0.30981940689011467</v>
      </c>
    </row>
    <row r="1650" spans="2:7">
      <c r="B1650" t="s">
        <v>7690</v>
      </c>
      <c r="C1650">
        <v>2.4500000000000002</v>
      </c>
      <c r="D1650">
        <f t="shared" si="55"/>
        <v>-0.98388369951322197</v>
      </c>
      <c r="E1650">
        <v>1.6597510373443997E-2</v>
      </c>
      <c r="F1650" s="90">
        <v>1642</v>
      </c>
      <c r="G1650" s="170">
        <f t="shared" ca="1" si="56"/>
        <v>9.0751515563213245E-2</v>
      </c>
    </row>
    <row r="1651" spans="2:7">
      <c r="B1651" t="s">
        <v>540</v>
      </c>
      <c r="C1651">
        <v>152.02000000000001</v>
      </c>
      <c r="D1651">
        <f t="shared" si="55"/>
        <v>14.496432212028543</v>
      </c>
      <c r="E1651">
        <v>1.658419152066349E-2</v>
      </c>
      <c r="F1651" s="90">
        <v>1643</v>
      </c>
      <c r="G1651" s="170">
        <f t="shared" ca="1" si="56"/>
        <v>-0.32013181806861463</v>
      </c>
    </row>
    <row r="1652" spans="2:7">
      <c r="B1652" t="s">
        <v>5249</v>
      </c>
      <c r="C1652">
        <v>9.81</v>
      </c>
      <c r="D1652">
        <f t="shared" si="55"/>
        <v>-0.9085826111266424</v>
      </c>
      <c r="E1652">
        <v>1.6580310880829029E-2</v>
      </c>
      <c r="F1652" s="90">
        <v>1644</v>
      </c>
      <c r="G1652" s="170">
        <f t="shared" ca="1" si="56"/>
        <v>0.83883698073336022</v>
      </c>
    </row>
    <row r="1653" spans="2:7">
      <c r="B1653" t="s">
        <v>975</v>
      </c>
      <c r="C1653">
        <v>107.31</v>
      </c>
      <c r="D1653">
        <f t="shared" si="55"/>
        <v>57.320652173913039</v>
      </c>
      <c r="E1653">
        <v>1.6578249336870025E-2</v>
      </c>
      <c r="F1653" s="90">
        <v>1645</v>
      </c>
      <c r="G1653" s="170">
        <f t="shared" ca="1" si="56"/>
        <v>-0.10568539748658147</v>
      </c>
    </row>
    <row r="1654" spans="2:7">
      <c r="B1654" t="s">
        <v>6066</v>
      </c>
      <c r="C1654">
        <v>1.84</v>
      </c>
      <c r="D1654">
        <f t="shared" si="55"/>
        <v>0</v>
      </c>
      <c r="E1654">
        <v>1.6574585635359129E-2</v>
      </c>
      <c r="F1654" s="90">
        <v>1646</v>
      </c>
      <c r="G1654" s="170">
        <f t="shared" ca="1" si="56"/>
        <v>0.47572569908114071</v>
      </c>
    </row>
    <row r="1655" spans="2:7">
      <c r="B1655" t="s">
        <v>7512</v>
      </c>
      <c r="C1655">
        <v>1.84</v>
      </c>
      <c r="D1655">
        <f t="shared" si="55"/>
        <v>-0.98429900162129869</v>
      </c>
      <c r="E1655">
        <v>1.6574585635359129E-2</v>
      </c>
      <c r="F1655" s="90">
        <v>1647</v>
      </c>
      <c r="G1655" s="170">
        <f t="shared" ca="1" si="56"/>
        <v>0.14092518418578626</v>
      </c>
    </row>
    <row r="1656" spans="2:7">
      <c r="B1656" t="s">
        <v>800</v>
      </c>
      <c r="C1656">
        <v>117.19</v>
      </c>
      <c r="D1656">
        <f t="shared" si="55"/>
        <v>18.086319218241044</v>
      </c>
      <c r="E1656">
        <v>1.6568355308813294E-2</v>
      </c>
      <c r="F1656" s="90">
        <v>1648</v>
      </c>
      <c r="G1656" s="170">
        <f t="shared" ca="1" si="56"/>
        <v>0.42432923816465778</v>
      </c>
    </row>
    <row r="1657" spans="2:7">
      <c r="B1657" t="s">
        <v>5502</v>
      </c>
      <c r="C1657">
        <v>6.14</v>
      </c>
      <c r="D1657">
        <f t="shared" si="55"/>
        <v>-0.5247678018575852</v>
      </c>
      <c r="E1657">
        <v>1.6556291390728419E-2</v>
      </c>
      <c r="F1657" s="90">
        <v>1649</v>
      </c>
      <c r="G1657" s="170">
        <f t="shared" ca="1" si="56"/>
        <v>-0.41457094762664193</v>
      </c>
    </row>
    <row r="1658" spans="2:7">
      <c r="B1658" t="s">
        <v>4995</v>
      </c>
      <c r="C1658">
        <v>12.92</v>
      </c>
      <c r="D1658">
        <f t="shared" si="55"/>
        <v>4.9553208773354951E-2</v>
      </c>
      <c r="E1658">
        <v>1.6522423288748943E-2</v>
      </c>
      <c r="F1658" s="90">
        <v>1650</v>
      </c>
      <c r="G1658" s="170">
        <f t="shared" ca="1" si="56"/>
        <v>0.55858975928049259</v>
      </c>
    </row>
    <row r="1659" spans="2:7">
      <c r="B1659" t="s">
        <v>2851</v>
      </c>
      <c r="C1659">
        <v>12.31</v>
      </c>
      <c r="D1659">
        <f t="shared" si="55"/>
        <v>-0.1671177266576454</v>
      </c>
      <c r="E1659">
        <v>1.6515276630883657E-2</v>
      </c>
      <c r="F1659" s="90">
        <v>1651</v>
      </c>
      <c r="G1659" s="170">
        <f t="shared" ca="1" si="56"/>
        <v>-0.97131716502479615</v>
      </c>
    </row>
    <row r="1660" spans="2:7">
      <c r="B1660" t="s">
        <v>4075</v>
      </c>
      <c r="C1660">
        <v>14.78</v>
      </c>
      <c r="D1660">
        <f t="shared" si="55"/>
        <v>-0.88302334784329239</v>
      </c>
      <c r="E1660">
        <v>1.6506189821182959E-2</v>
      </c>
      <c r="F1660" s="90">
        <v>1652</v>
      </c>
      <c r="G1660" s="170">
        <f t="shared" ca="1" si="56"/>
        <v>-0.45984331045291704</v>
      </c>
    </row>
    <row r="1661" spans="2:7">
      <c r="B1661" t="s">
        <v>778</v>
      </c>
      <c r="C1661">
        <v>126.35</v>
      </c>
      <c r="D1661">
        <f t="shared" si="55"/>
        <v>2.2539273757404068</v>
      </c>
      <c r="E1661">
        <v>1.6492357200321779E-2</v>
      </c>
      <c r="F1661" s="90">
        <v>1653</v>
      </c>
      <c r="G1661" s="170">
        <f t="shared" ca="1" si="56"/>
        <v>0.19817902889275349</v>
      </c>
    </row>
    <row r="1662" spans="2:7">
      <c r="B1662" t="s">
        <v>1383</v>
      </c>
      <c r="C1662">
        <v>38.83</v>
      </c>
      <c r="D1662">
        <f t="shared" si="55"/>
        <v>-0.65202975176987188</v>
      </c>
      <c r="E1662">
        <v>1.649214659685852E-2</v>
      </c>
      <c r="F1662" s="90">
        <v>1654</v>
      </c>
      <c r="G1662" s="170">
        <f t="shared" ca="1" si="56"/>
        <v>-0.13745984393955774</v>
      </c>
    </row>
    <row r="1663" spans="2:7">
      <c r="B1663" t="s">
        <v>957</v>
      </c>
      <c r="C1663">
        <v>111.59</v>
      </c>
      <c r="D1663">
        <f t="shared" si="55"/>
        <v>59.318918918918918</v>
      </c>
      <c r="E1663">
        <v>1.6487520495536548E-2</v>
      </c>
      <c r="F1663" s="90">
        <v>1655</v>
      </c>
      <c r="G1663" s="170">
        <f t="shared" ca="1" si="56"/>
        <v>-4.3000884502558095E-2</v>
      </c>
    </row>
    <row r="1664" spans="2:7">
      <c r="B1664" t="s">
        <v>6073</v>
      </c>
      <c r="C1664">
        <v>1.85</v>
      </c>
      <c r="D1664">
        <f t="shared" si="55"/>
        <v>-0.85008103727714757</v>
      </c>
      <c r="E1664">
        <v>1.6483516483516498E-2</v>
      </c>
      <c r="F1664" s="90">
        <v>1656</v>
      </c>
      <c r="G1664" s="170">
        <f t="shared" ca="1" si="56"/>
        <v>0.51426597118599382</v>
      </c>
    </row>
    <row r="1665" spans="2:7">
      <c r="B1665" t="s">
        <v>4944</v>
      </c>
      <c r="C1665">
        <v>12.34</v>
      </c>
      <c r="D1665">
        <f t="shared" si="55"/>
        <v>0.81737849779086891</v>
      </c>
      <c r="E1665">
        <v>1.6474464579901094E-2</v>
      </c>
      <c r="F1665" s="90">
        <v>1657</v>
      </c>
      <c r="G1665" s="170">
        <f t="shared" ca="1" si="56"/>
        <v>-0.1442361349553532</v>
      </c>
    </row>
    <row r="1666" spans="2:7">
      <c r="B1666" t="s">
        <v>5658</v>
      </c>
      <c r="C1666">
        <v>6.79</v>
      </c>
      <c r="D1666">
        <f t="shared" si="55"/>
        <v>9.870550161812304E-2</v>
      </c>
      <c r="E1666">
        <v>1.6467065868263523E-2</v>
      </c>
      <c r="F1666" s="90">
        <v>1658</v>
      </c>
      <c r="G1666" s="170">
        <f t="shared" ca="1" si="56"/>
        <v>-0.27968043849690205</v>
      </c>
    </row>
    <row r="1667" spans="2:7">
      <c r="B1667" t="s">
        <v>5485</v>
      </c>
      <c r="C1667">
        <v>6.18</v>
      </c>
      <c r="D1667">
        <f t="shared" si="55"/>
        <v>-0.2313432835820895</v>
      </c>
      <c r="E1667">
        <v>1.6447368421052572E-2</v>
      </c>
      <c r="F1667" s="90">
        <v>1659</v>
      </c>
      <c r="G1667" s="170">
        <f t="shared" ca="1" si="56"/>
        <v>-0.17005936661724447</v>
      </c>
    </row>
    <row r="1668" spans="2:7">
      <c r="B1668" t="s">
        <v>2717</v>
      </c>
      <c r="C1668">
        <v>8.0399999999999991</v>
      </c>
      <c r="D1668">
        <f t="shared" si="55"/>
        <v>-0.51856287425149705</v>
      </c>
      <c r="E1668">
        <v>1.6434892541087105E-2</v>
      </c>
      <c r="F1668" s="90">
        <v>1660</v>
      </c>
      <c r="G1668" s="170">
        <f t="shared" ca="1" si="56"/>
        <v>-0.13311940452540477</v>
      </c>
    </row>
    <row r="1669" spans="2:7">
      <c r="B1669" t="s">
        <v>4201</v>
      </c>
      <c r="C1669">
        <v>16.7</v>
      </c>
      <c r="D1669">
        <f t="shared" si="55"/>
        <v>-0.8689476575374715</v>
      </c>
      <c r="E1669">
        <v>1.6433353621424198E-2</v>
      </c>
      <c r="F1669" s="90">
        <v>1661</v>
      </c>
      <c r="G1669" s="170">
        <f t="shared" ca="1" si="56"/>
        <v>-0.72856802263273635</v>
      </c>
    </row>
    <row r="1670" spans="2:7">
      <c r="B1670" t="s">
        <v>737</v>
      </c>
      <c r="C1670">
        <v>127.43</v>
      </c>
      <c r="D1670">
        <f t="shared" si="55"/>
        <v>67.510752688172047</v>
      </c>
      <c r="E1670">
        <v>1.6431363165031524E-2</v>
      </c>
      <c r="F1670" s="90">
        <v>1662</v>
      </c>
      <c r="G1670" s="170">
        <f t="shared" ca="1" si="56"/>
        <v>0.18757799414092108</v>
      </c>
    </row>
    <row r="1671" spans="2:7">
      <c r="B1671" t="s">
        <v>6777</v>
      </c>
      <c r="C1671">
        <v>1.86</v>
      </c>
      <c r="D1671">
        <f t="shared" si="55"/>
        <v>0</v>
      </c>
      <c r="E1671">
        <v>1.6393442622950834E-2</v>
      </c>
      <c r="F1671" s="90">
        <v>1663</v>
      </c>
      <c r="G1671" s="170">
        <f t="shared" ca="1" si="56"/>
        <v>0.28680403083933542</v>
      </c>
    </row>
    <row r="1672" spans="2:7">
      <c r="B1672" t="s">
        <v>7175</v>
      </c>
      <c r="C1672">
        <v>1.86</v>
      </c>
      <c r="D1672">
        <f t="shared" si="55"/>
        <v>-0.89660922734852699</v>
      </c>
      <c r="E1672">
        <v>1.6393442622950834E-2</v>
      </c>
      <c r="F1672" s="90">
        <v>1664</v>
      </c>
      <c r="G1672" s="170">
        <f t="shared" ca="1" si="56"/>
        <v>0.96427323092588624</v>
      </c>
    </row>
    <row r="1673" spans="2:7">
      <c r="B1673" t="s">
        <v>2339</v>
      </c>
      <c r="C1673">
        <v>17.989999999999998</v>
      </c>
      <c r="D1673">
        <f t="shared" ref="D1673:D1736" si="57">(C1673-C1674)/C1674</f>
        <v>-0.14739336492891009</v>
      </c>
      <c r="E1673">
        <v>1.6384180790960403E-2</v>
      </c>
      <c r="F1673" s="90">
        <v>1665</v>
      </c>
      <c r="G1673" s="170">
        <f t="shared" ca="1" si="56"/>
        <v>-4.9965829076551484E-3</v>
      </c>
    </row>
    <row r="1674" spans="2:7">
      <c r="B1674" t="s">
        <v>1972</v>
      </c>
      <c r="C1674">
        <v>21.1</v>
      </c>
      <c r="D1674">
        <f t="shared" si="57"/>
        <v>0.47759103641456602</v>
      </c>
      <c r="E1674">
        <v>1.6377649325626197E-2</v>
      </c>
      <c r="F1674" s="90">
        <v>1666</v>
      </c>
      <c r="G1674" s="170">
        <f t="shared" ca="1" si="56"/>
        <v>0.28269611833522418</v>
      </c>
    </row>
    <row r="1675" spans="2:7">
      <c r="B1675" t="s">
        <v>3186</v>
      </c>
      <c r="C1675">
        <v>14.28</v>
      </c>
      <c r="D1675">
        <f t="shared" si="57"/>
        <v>0.53218884120171661</v>
      </c>
      <c r="E1675">
        <v>1.637010676156574E-2</v>
      </c>
      <c r="F1675" s="90">
        <v>1667</v>
      </c>
      <c r="G1675" s="170">
        <f t="shared" ca="1" si="56"/>
        <v>-5.3433907959740984E-2</v>
      </c>
    </row>
    <row r="1676" spans="2:7">
      <c r="B1676" t="s">
        <v>5241</v>
      </c>
      <c r="C1676">
        <v>9.32</v>
      </c>
      <c r="D1676">
        <f t="shared" si="57"/>
        <v>0.24932975871313678</v>
      </c>
      <c r="E1676">
        <v>1.6357688113413343E-2</v>
      </c>
      <c r="F1676" s="90">
        <v>1668</v>
      </c>
      <c r="G1676" s="170">
        <f t="shared" ca="1" si="56"/>
        <v>-6.5288603011983151E-2</v>
      </c>
    </row>
    <row r="1677" spans="2:7">
      <c r="B1677" t="s">
        <v>5420</v>
      </c>
      <c r="C1677">
        <v>7.46</v>
      </c>
      <c r="D1677">
        <f t="shared" si="57"/>
        <v>-0.53893695920889984</v>
      </c>
      <c r="E1677">
        <v>1.6348773841961869E-2</v>
      </c>
      <c r="F1677" s="90">
        <v>1669</v>
      </c>
      <c r="G1677" s="170">
        <f t="shared" ca="1" si="56"/>
        <v>0.28018989261992067</v>
      </c>
    </row>
    <row r="1678" spans="2:7">
      <c r="B1678" t="s">
        <v>4015</v>
      </c>
      <c r="C1678">
        <v>16.18</v>
      </c>
      <c r="D1678">
        <f t="shared" si="57"/>
        <v>-0.39536621823617346</v>
      </c>
      <c r="E1678">
        <v>1.6331658291457274E-2</v>
      </c>
      <c r="F1678" s="90">
        <v>1670</v>
      </c>
      <c r="G1678" s="170">
        <f t="shared" ca="1" si="56"/>
        <v>0.34462238069349532</v>
      </c>
    </row>
    <row r="1679" spans="2:7">
      <c r="B1679" t="s">
        <v>2244</v>
      </c>
      <c r="C1679">
        <v>26.76</v>
      </c>
      <c r="D1679">
        <f t="shared" si="57"/>
        <v>1.2601351351351353</v>
      </c>
      <c r="E1679">
        <v>1.6331181162172553E-2</v>
      </c>
      <c r="F1679" s="90">
        <v>1671</v>
      </c>
      <c r="G1679" s="170">
        <f t="shared" ca="1" si="56"/>
        <v>0.28300230602376197</v>
      </c>
    </row>
    <row r="1680" spans="2:7">
      <c r="B1680" t="s">
        <v>3507</v>
      </c>
      <c r="C1680">
        <v>11.84</v>
      </c>
      <c r="D1680">
        <f t="shared" si="57"/>
        <v>5.3315508021390361</v>
      </c>
      <c r="E1680">
        <v>1.6309012875536436E-2</v>
      </c>
      <c r="F1680" s="90">
        <v>1672</v>
      </c>
      <c r="G1680" s="170">
        <f t="shared" ca="1" si="56"/>
        <v>0.68023399936704532</v>
      </c>
    </row>
    <row r="1681" spans="2:7">
      <c r="B1681" t="s">
        <v>5843</v>
      </c>
      <c r="C1681">
        <v>1.87</v>
      </c>
      <c r="D1681">
        <f t="shared" si="57"/>
        <v>0</v>
      </c>
      <c r="E1681">
        <v>1.630434782608697E-2</v>
      </c>
      <c r="F1681" s="90">
        <v>1673</v>
      </c>
      <c r="G1681" s="170">
        <f t="shared" ca="1" si="56"/>
        <v>0.90773855372871159</v>
      </c>
    </row>
    <row r="1682" spans="2:7">
      <c r="B1682" t="s">
        <v>7135</v>
      </c>
      <c r="C1682">
        <v>1.87</v>
      </c>
      <c r="D1682">
        <f t="shared" si="57"/>
        <v>0</v>
      </c>
      <c r="E1682">
        <v>1.630434782608697E-2</v>
      </c>
      <c r="F1682" s="90">
        <v>1674</v>
      </c>
      <c r="G1682" s="170">
        <f t="shared" ca="1" si="56"/>
        <v>-0.48019789533049129</v>
      </c>
    </row>
    <row r="1683" spans="2:7">
      <c r="B1683" t="s">
        <v>7171</v>
      </c>
      <c r="C1683">
        <v>1.87</v>
      </c>
      <c r="D1683">
        <f t="shared" si="57"/>
        <v>-0.80021367521367515</v>
      </c>
      <c r="E1683">
        <v>1.630434782608697E-2</v>
      </c>
      <c r="F1683" s="90">
        <v>1675</v>
      </c>
      <c r="G1683" s="170">
        <f t="shared" ca="1" si="56"/>
        <v>-0.2716413582017756</v>
      </c>
    </row>
    <row r="1684" spans="2:7">
      <c r="B1684" t="s">
        <v>4847</v>
      </c>
      <c r="C1684">
        <v>9.36</v>
      </c>
      <c r="D1684">
        <f t="shared" si="57"/>
        <v>-0.50026695141484256</v>
      </c>
      <c r="E1684">
        <v>1.6286644951139909E-2</v>
      </c>
      <c r="F1684" s="90">
        <v>1676</v>
      </c>
      <c r="G1684" s="170">
        <f t="shared" ca="1" si="56"/>
        <v>0.22270379945920482</v>
      </c>
    </row>
    <row r="1685" spans="2:7">
      <c r="B1685" t="s">
        <v>1817</v>
      </c>
      <c r="C1685">
        <v>18.73</v>
      </c>
      <c r="D1685">
        <f t="shared" si="57"/>
        <v>6.492</v>
      </c>
      <c r="E1685">
        <v>1.6277807921866561E-2</v>
      </c>
      <c r="F1685" s="90">
        <v>1677</v>
      </c>
      <c r="G1685" s="170">
        <f t="shared" ca="1" si="56"/>
        <v>0.63850708139173529</v>
      </c>
    </row>
    <row r="1686" spans="2:7">
      <c r="B1686" t="s">
        <v>7688</v>
      </c>
      <c r="C1686">
        <v>2.5</v>
      </c>
      <c r="D1686">
        <f t="shared" si="57"/>
        <v>-0.83355525965379496</v>
      </c>
      <c r="E1686">
        <v>1.6260162601626032E-2</v>
      </c>
      <c r="F1686" s="90">
        <v>1678</v>
      </c>
      <c r="G1686" s="170">
        <f t="shared" ca="1" si="56"/>
        <v>0.2649885727008755</v>
      </c>
    </row>
    <row r="1687" spans="2:7">
      <c r="B1687" t="s">
        <v>4074</v>
      </c>
      <c r="C1687">
        <v>15.02</v>
      </c>
      <c r="D1687">
        <f t="shared" si="57"/>
        <v>-0.25012481278082882</v>
      </c>
      <c r="E1687">
        <v>1.6238159675236823E-2</v>
      </c>
      <c r="F1687" s="90">
        <v>1679</v>
      </c>
      <c r="G1687" s="170">
        <f t="shared" ca="1" si="56"/>
        <v>-0.15039757977386436</v>
      </c>
    </row>
    <row r="1688" spans="2:7">
      <c r="B1688" t="s">
        <v>3973</v>
      </c>
      <c r="C1688">
        <v>20.03</v>
      </c>
      <c r="D1688">
        <f t="shared" si="57"/>
        <v>0.4493487698986976</v>
      </c>
      <c r="E1688">
        <v>1.6235413495687481E-2</v>
      </c>
      <c r="F1688" s="90">
        <v>1680</v>
      </c>
      <c r="G1688" s="170">
        <f t="shared" ca="1" si="56"/>
        <v>0.32205267221479389</v>
      </c>
    </row>
    <row r="1689" spans="2:7">
      <c r="B1689" t="s">
        <v>2923</v>
      </c>
      <c r="C1689">
        <v>13.82</v>
      </c>
      <c r="D1689">
        <f t="shared" si="57"/>
        <v>-0.91379740518962083</v>
      </c>
      <c r="E1689">
        <v>1.6176470588235341E-2</v>
      </c>
      <c r="F1689" s="90">
        <v>1681</v>
      </c>
      <c r="G1689" s="170">
        <f t="shared" ca="1" si="56"/>
        <v>0.14134082035352827</v>
      </c>
    </row>
    <row r="1690" spans="2:7">
      <c r="B1690" t="s">
        <v>583</v>
      </c>
      <c r="C1690">
        <v>160.32</v>
      </c>
      <c r="D1690">
        <f t="shared" si="57"/>
        <v>12.40468227424749</v>
      </c>
      <c r="E1690">
        <v>1.6162768587183768E-2</v>
      </c>
      <c r="F1690" s="90">
        <v>1682</v>
      </c>
      <c r="G1690" s="170">
        <f t="shared" ca="1" si="56"/>
        <v>-9.9214082288966499E-2</v>
      </c>
    </row>
    <row r="1691" spans="2:7">
      <c r="B1691" t="s">
        <v>4301</v>
      </c>
      <c r="C1691">
        <v>11.96</v>
      </c>
      <c r="D1691">
        <f t="shared" si="57"/>
        <v>3.7460317460317465</v>
      </c>
      <c r="E1691">
        <v>1.6142735768904102E-2</v>
      </c>
      <c r="F1691" s="90">
        <v>1683</v>
      </c>
      <c r="G1691" s="170">
        <f t="shared" ca="1" si="56"/>
        <v>-6.4995334635112423E-2</v>
      </c>
    </row>
    <row r="1692" spans="2:7">
      <c r="B1692" t="s">
        <v>5800</v>
      </c>
      <c r="C1692">
        <v>2.52</v>
      </c>
      <c r="D1692">
        <f t="shared" si="57"/>
        <v>1</v>
      </c>
      <c r="E1692">
        <v>1.612903225806453E-2</v>
      </c>
      <c r="F1692" s="90">
        <v>1684</v>
      </c>
      <c r="G1692" s="170">
        <f t="shared" ca="1" si="56"/>
        <v>0.33871077080511391</v>
      </c>
    </row>
    <row r="1693" spans="2:7">
      <c r="B1693" t="s">
        <v>6514</v>
      </c>
      <c r="C1693">
        <v>1.26</v>
      </c>
      <c r="D1693">
        <f t="shared" si="57"/>
        <v>-0.33333333333333331</v>
      </c>
      <c r="E1693">
        <v>1.612903225806453E-2</v>
      </c>
      <c r="F1693" s="90">
        <v>1685</v>
      </c>
      <c r="G1693" s="170">
        <f t="shared" ca="1" si="56"/>
        <v>7.2436239528265875E-2</v>
      </c>
    </row>
    <row r="1694" spans="2:7">
      <c r="B1694" t="s">
        <v>7173</v>
      </c>
      <c r="C1694">
        <v>1.89</v>
      </c>
      <c r="D1694">
        <f t="shared" si="57"/>
        <v>-0.89660831509846828</v>
      </c>
      <c r="E1694">
        <v>1.6129032258064412E-2</v>
      </c>
      <c r="F1694" s="90">
        <v>1686</v>
      </c>
      <c r="G1694" s="170">
        <f t="shared" ca="1" si="56"/>
        <v>0.23788667288199244</v>
      </c>
    </row>
    <row r="1695" spans="2:7">
      <c r="B1695" t="s">
        <v>2338</v>
      </c>
      <c r="C1695">
        <v>18.28</v>
      </c>
      <c r="D1695">
        <f t="shared" si="57"/>
        <v>0.52206494587843477</v>
      </c>
      <c r="E1695">
        <v>1.6120066703724442E-2</v>
      </c>
      <c r="F1695" s="90">
        <v>1687</v>
      </c>
      <c r="G1695" s="170">
        <f t="shared" ca="1" si="56"/>
        <v>-6.7575493135935111E-2</v>
      </c>
    </row>
    <row r="1696" spans="2:7">
      <c r="B1696" t="s">
        <v>2899</v>
      </c>
      <c r="C1696">
        <v>12.01</v>
      </c>
      <c r="D1696">
        <f t="shared" si="57"/>
        <v>-0.75960768614891916</v>
      </c>
      <c r="E1696">
        <v>1.6074450084602326E-2</v>
      </c>
      <c r="F1696" s="90">
        <v>1688</v>
      </c>
      <c r="G1696" s="170">
        <f t="shared" ca="1" si="56"/>
        <v>0.30080115740051</v>
      </c>
    </row>
    <row r="1697" spans="2:7">
      <c r="B1697" t="s">
        <v>1339</v>
      </c>
      <c r="C1697">
        <v>49.96</v>
      </c>
      <c r="D1697">
        <f t="shared" si="57"/>
        <v>25.294736842105266</v>
      </c>
      <c r="E1697">
        <v>1.6066707341875108E-2</v>
      </c>
      <c r="F1697" s="90">
        <v>1689</v>
      </c>
      <c r="G1697" s="170">
        <f t="shared" ca="1" si="56"/>
        <v>-1.7283779152174373E-2</v>
      </c>
    </row>
    <row r="1698" spans="2:7">
      <c r="B1698" t="s">
        <v>6070</v>
      </c>
      <c r="C1698">
        <v>1.9</v>
      </c>
      <c r="D1698">
        <f t="shared" si="57"/>
        <v>0</v>
      </c>
      <c r="E1698">
        <v>1.6042780748662996E-2</v>
      </c>
      <c r="F1698" s="90">
        <v>1690</v>
      </c>
      <c r="G1698" s="170">
        <f t="shared" ca="1" si="56"/>
        <v>-0.15875346160283055</v>
      </c>
    </row>
    <row r="1699" spans="2:7">
      <c r="B1699" t="s">
        <v>7134</v>
      </c>
      <c r="C1699">
        <v>1.9</v>
      </c>
      <c r="D1699">
        <f t="shared" si="57"/>
        <v>-0.80021030494216605</v>
      </c>
      <c r="E1699">
        <v>1.6042780748662996E-2</v>
      </c>
      <c r="F1699" s="90">
        <v>1691</v>
      </c>
      <c r="G1699" s="170">
        <f t="shared" ca="1" si="56"/>
        <v>-0.30934780018995239</v>
      </c>
    </row>
    <row r="1700" spans="2:7">
      <c r="B1700" t="s">
        <v>4846</v>
      </c>
      <c r="C1700">
        <v>9.51</v>
      </c>
      <c r="D1700">
        <f t="shared" si="57"/>
        <v>-0.28603603603603606</v>
      </c>
      <c r="E1700">
        <v>1.6025641025641066E-2</v>
      </c>
      <c r="F1700" s="90">
        <v>1692</v>
      </c>
      <c r="G1700" s="170">
        <f t="shared" ca="1" si="56"/>
        <v>0.23421259498438046</v>
      </c>
    </row>
    <row r="1701" spans="2:7">
      <c r="B1701" t="s">
        <v>5033</v>
      </c>
      <c r="C1701">
        <v>13.32</v>
      </c>
      <c r="D1701">
        <f t="shared" si="57"/>
        <v>0.90285714285714291</v>
      </c>
      <c r="E1701">
        <v>1.6018306636155673E-2</v>
      </c>
      <c r="F1701" s="90">
        <v>1693</v>
      </c>
      <c r="G1701" s="170">
        <f t="shared" ca="1" si="56"/>
        <v>1.0017393248791561E-2</v>
      </c>
    </row>
    <row r="1702" spans="2:7">
      <c r="B1702" t="s">
        <v>4340</v>
      </c>
      <c r="C1702">
        <v>7</v>
      </c>
      <c r="D1702">
        <f t="shared" si="57"/>
        <v>-0.66682532127558303</v>
      </c>
      <c r="E1702">
        <v>1.5965166908563182E-2</v>
      </c>
      <c r="F1702" s="90">
        <v>1694</v>
      </c>
      <c r="G1702" s="170">
        <f t="shared" ca="1" si="56"/>
        <v>-0.83179592843753336</v>
      </c>
    </row>
    <row r="1703" spans="2:7">
      <c r="B1703" t="s">
        <v>2057</v>
      </c>
      <c r="C1703">
        <v>21.01</v>
      </c>
      <c r="D1703">
        <f t="shared" si="57"/>
        <v>10.000000000000002</v>
      </c>
      <c r="E1703">
        <v>1.5957446808510727E-2</v>
      </c>
      <c r="F1703" s="90">
        <v>1695</v>
      </c>
      <c r="G1703" s="170">
        <f t="shared" ref="G1703:G1766" ca="1" si="58">_xlfn.NORM.INV(RAND(),L$11,L$12)</f>
        <v>-0.14195613102510274</v>
      </c>
    </row>
    <row r="1704" spans="2:7">
      <c r="B1704" t="s">
        <v>6064</v>
      </c>
      <c r="C1704">
        <v>1.91</v>
      </c>
      <c r="D1704">
        <f t="shared" si="57"/>
        <v>0</v>
      </c>
      <c r="E1704">
        <v>1.5957446808510654E-2</v>
      </c>
      <c r="F1704" s="90">
        <v>1696</v>
      </c>
      <c r="G1704" s="170">
        <f t="shared" ca="1" si="58"/>
        <v>-0.21258813178162528</v>
      </c>
    </row>
    <row r="1705" spans="2:7">
      <c r="B1705" t="s">
        <v>7166</v>
      </c>
      <c r="C1705">
        <v>1.91</v>
      </c>
      <c r="D1705">
        <f t="shared" si="57"/>
        <v>-0.98140395287703242</v>
      </c>
      <c r="E1705">
        <v>1.5957446808510654E-2</v>
      </c>
      <c r="F1705" s="90">
        <v>1697</v>
      </c>
      <c r="G1705" s="170">
        <f t="shared" ca="1" si="58"/>
        <v>-0.35162162120781693</v>
      </c>
    </row>
    <row r="1706" spans="2:7">
      <c r="B1706" t="s">
        <v>916</v>
      </c>
      <c r="C1706">
        <v>102.71</v>
      </c>
      <c r="D1706">
        <f t="shared" si="57"/>
        <v>9.0597453476983336</v>
      </c>
      <c r="E1706">
        <v>1.5924826904055386E-2</v>
      </c>
      <c r="F1706" s="90">
        <v>1698</v>
      </c>
      <c r="G1706" s="170">
        <f t="shared" ca="1" si="58"/>
        <v>-0.66177195352125551</v>
      </c>
    </row>
    <row r="1707" spans="2:7">
      <c r="B1707" t="s">
        <v>4886</v>
      </c>
      <c r="C1707">
        <v>10.210000000000001</v>
      </c>
      <c r="D1707">
        <f t="shared" si="57"/>
        <v>-0.50024473813020065</v>
      </c>
      <c r="E1707">
        <v>1.5920398009950262E-2</v>
      </c>
      <c r="F1707" s="90">
        <v>1699</v>
      </c>
      <c r="G1707" s="170">
        <f t="shared" ca="1" si="58"/>
        <v>-0.24171887501973444</v>
      </c>
    </row>
    <row r="1708" spans="2:7">
      <c r="B1708" t="s">
        <v>1953</v>
      </c>
      <c r="C1708">
        <v>20.43</v>
      </c>
      <c r="D1708">
        <f t="shared" si="57"/>
        <v>-0.80740950226244346</v>
      </c>
      <c r="E1708">
        <v>1.5912481352560931E-2</v>
      </c>
      <c r="F1708" s="90">
        <v>1700</v>
      </c>
      <c r="G1708" s="170">
        <f t="shared" ca="1" si="58"/>
        <v>-0.47039609663879878</v>
      </c>
    </row>
    <row r="1709" spans="2:7">
      <c r="B1709" t="s">
        <v>964</v>
      </c>
      <c r="C1709">
        <v>106.08</v>
      </c>
      <c r="D1709">
        <f t="shared" si="57"/>
        <v>11.765342960288807</v>
      </c>
      <c r="E1709">
        <v>1.5897337674774914E-2</v>
      </c>
      <c r="F1709" s="90">
        <v>1701</v>
      </c>
      <c r="G1709" s="170">
        <f t="shared" ca="1" si="58"/>
        <v>8.4889239549921114E-2</v>
      </c>
    </row>
    <row r="1710" spans="2:7">
      <c r="B1710" t="s">
        <v>2678</v>
      </c>
      <c r="C1710">
        <v>8.31</v>
      </c>
      <c r="D1710">
        <f t="shared" si="57"/>
        <v>-0.35027365129007026</v>
      </c>
      <c r="E1710">
        <v>1.5892420537897408E-2</v>
      </c>
      <c r="F1710" s="90">
        <v>1702</v>
      </c>
      <c r="G1710" s="170">
        <f t="shared" ca="1" si="58"/>
        <v>2.1153626953057097E-2</v>
      </c>
    </row>
    <row r="1711" spans="2:7">
      <c r="B1711" t="s">
        <v>3171</v>
      </c>
      <c r="C1711">
        <v>12.79</v>
      </c>
      <c r="D1711">
        <f t="shared" si="57"/>
        <v>-9.0973702914001503E-2</v>
      </c>
      <c r="E1711">
        <v>1.588562351072274E-2</v>
      </c>
      <c r="F1711" s="90">
        <v>1703</v>
      </c>
      <c r="G1711" s="170">
        <f t="shared" ca="1" si="58"/>
        <v>-0.3410826059544943</v>
      </c>
    </row>
    <row r="1712" spans="2:7">
      <c r="B1712" t="s">
        <v>2937</v>
      </c>
      <c r="C1712">
        <v>14.07</v>
      </c>
      <c r="D1712">
        <f t="shared" si="57"/>
        <v>-0.86351731496750417</v>
      </c>
      <c r="E1712">
        <v>1.5884476534296074E-2</v>
      </c>
      <c r="F1712" s="90">
        <v>1704</v>
      </c>
      <c r="G1712" s="170">
        <f t="shared" ca="1" si="58"/>
        <v>0.34963019052090466</v>
      </c>
    </row>
    <row r="1713" spans="2:7">
      <c r="B1713" t="s">
        <v>1043</v>
      </c>
      <c r="C1713">
        <v>103.09</v>
      </c>
      <c r="D1713">
        <f t="shared" si="57"/>
        <v>5.1915915915915916</v>
      </c>
      <c r="E1713">
        <v>1.5865195112337402E-2</v>
      </c>
      <c r="F1713" s="90">
        <v>1705</v>
      </c>
      <c r="G1713" s="170">
        <f t="shared" ca="1" si="58"/>
        <v>0.14310286818240175</v>
      </c>
    </row>
    <row r="1714" spans="2:7">
      <c r="B1714" t="s">
        <v>2431</v>
      </c>
      <c r="C1714">
        <v>16.649999999999999</v>
      </c>
      <c r="D1714">
        <f t="shared" si="57"/>
        <v>0.99879951980792303</v>
      </c>
      <c r="E1714">
        <v>1.5863331299572788E-2</v>
      </c>
      <c r="F1714" s="90">
        <v>1706</v>
      </c>
      <c r="G1714" s="170">
        <f t="shared" ca="1" si="58"/>
        <v>-0.192580038326295</v>
      </c>
    </row>
    <row r="1715" spans="2:7">
      <c r="B1715" t="s">
        <v>5401</v>
      </c>
      <c r="C1715">
        <v>8.33</v>
      </c>
      <c r="D1715">
        <f t="shared" si="57"/>
        <v>-0.38112927191679052</v>
      </c>
      <c r="E1715">
        <v>1.5853658536585463E-2</v>
      </c>
      <c r="F1715" s="90">
        <v>1707</v>
      </c>
      <c r="G1715" s="170">
        <f t="shared" ca="1" si="58"/>
        <v>-0.16674858403965798</v>
      </c>
    </row>
    <row r="1716" spans="2:7">
      <c r="B1716" t="s">
        <v>3205</v>
      </c>
      <c r="C1716">
        <v>13.46</v>
      </c>
      <c r="D1716">
        <f t="shared" si="57"/>
        <v>-0.27595481441635283</v>
      </c>
      <c r="E1716">
        <v>1.5849056603773649E-2</v>
      </c>
      <c r="F1716" s="90">
        <v>1708</v>
      </c>
      <c r="G1716" s="170">
        <f t="shared" ca="1" si="58"/>
        <v>0.42937384975525317</v>
      </c>
    </row>
    <row r="1717" spans="2:7">
      <c r="B1717" t="s">
        <v>1824</v>
      </c>
      <c r="C1717">
        <v>18.59</v>
      </c>
      <c r="D1717">
        <f t="shared" si="57"/>
        <v>0.52502050861361782</v>
      </c>
      <c r="E1717">
        <v>1.584699453551908E-2</v>
      </c>
      <c r="F1717" s="90">
        <v>1709</v>
      </c>
      <c r="G1717" s="170">
        <f t="shared" ca="1" si="58"/>
        <v>-0.22271764939450636</v>
      </c>
    </row>
    <row r="1718" spans="2:7">
      <c r="B1718" t="s">
        <v>4977</v>
      </c>
      <c r="C1718">
        <v>12.19</v>
      </c>
      <c r="D1718">
        <f t="shared" si="57"/>
        <v>3.7431906614785992</v>
      </c>
      <c r="E1718">
        <v>1.5833333333333293E-2</v>
      </c>
      <c r="F1718" s="90">
        <v>1710</v>
      </c>
      <c r="G1718" s="170">
        <f t="shared" ca="1" si="58"/>
        <v>0.62874994641384951</v>
      </c>
    </row>
    <row r="1719" spans="2:7">
      <c r="B1719" t="s">
        <v>5798</v>
      </c>
      <c r="C1719">
        <v>2.57</v>
      </c>
      <c r="D1719">
        <f t="shared" si="57"/>
        <v>-0.7895167895167895</v>
      </c>
      <c r="E1719">
        <v>1.5810276679841914E-2</v>
      </c>
      <c r="F1719" s="90">
        <v>1711</v>
      </c>
      <c r="G1719" s="170">
        <f t="shared" ca="1" si="58"/>
        <v>4.2857472725564935E-2</v>
      </c>
    </row>
    <row r="1720" spans="2:7">
      <c r="B1720" t="s">
        <v>4824</v>
      </c>
      <c r="C1720">
        <v>12.21</v>
      </c>
      <c r="D1720">
        <f t="shared" si="57"/>
        <v>-0.78890041493775931</v>
      </c>
      <c r="E1720">
        <v>1.5806988352745532E-2</v>
      </c>
      <c r="F1720" s="90">
        <v>1712</v>
      </c>
      <c r="G1720" s="170">
        <f t="shared" ca="1" si="58"/>
        <v>0.49453660633265895</v>
      </c>
    </row>
    <row r="1721" spans="2:7">
      <c r="B1721" t="s">
        <v>1144</v>
      </c>
      <c r="C1721">
        <v>57.84</v>
      </c>
      <c r="D1721">
        <f t="shared" si="57"/>
        <v>3.0905233380480905</v>
      </c>
      <c r="E1721">
        <v>1.5806111696522757E-2</v>
      </c>
      <c r="F1721" s="90">
        <v>1713</v>
      </c>
      <c r="G1721" s="170">
        <f t="shared" ca="1" si="58"/>
        <v>0.65574921521276275</v>
      </c>
    </row>
    <row r="1722" spans="2:7">
      <c r="B1722" t="s">
        <v>3617</v>
      </c>
      <c r="C1722">
        <v>14.14</v>
      </c>
      <c r="D1722">
        <f t="shared" si="57"/>
        <v>4.7407407407407447E-2</v>
      </c>
      <c r="E1722">
        <v>1.5804597701149472E-2</v>
      </c>
      <c r="F1722" s="90">
        <v>1714</v>
      </c>
      <c r="G1722" s="170">
        <f t="shared" ca="1" si="58"/>
        <v>0.12970443811938506</v>
      </c>
    </row>
    <row r="1723" spans="2:7">
      <c r="B1723" t="s">
        <v>3559</v>
      </c>
      <c r="C1723">
        <v>13.5</v>
      </c>
      <c r="D1723">
        <f t="shared" si="57"/>
        <v>0.23513266239707231</v>
      </c>
      <c r="E1723">
        <v>1.5801354401805936E-2</v>
      </c>
      <c r="F1723" s="90">
        <v>1715</v>
      </c>
      <c r="G1723" s="170">
        <f t="shared" ca="1" si="58"/>
        <v>-0.21431546008761959</v>
      </c>
    </row>
    <row r="1724" spans="2:7">
      <c r="B1724" t="s">
        <v>1632</v>
      </c>
      <c r="C1724">
        <v>10.93</v>
      </c>
      <c r="D1724">
        <f t="shared" si="57"/>
        <v>0.13264248704663206</v>
      </c>
      <c r="E1724">
        <v>1.5799256505576204E-2</v>
      </c>
      <c r="F1724" s="90">
        <v>1716</v>
      </c>
      <c r="G1724" s="170">
        <f t="shared" ca="1" si="58"/>
        <v>3.739093563988545E-2</v>
      </c>
    </row>
    <row r="1725" spans="2:7">
      <c r="B1725" t="s">
        <v>3326</v>
      </c>
      <c r="C1725">
        <v>9.65</v>
      </c>
      <c r="D1725">
        <f t="shared" si="57"/>
        <v>-0.42353643966547183</v>
      </c>
      <c r="E1725">
        <v>1.5789473684210565E-2</v>
      </c>
      <c r="F1725" s="90">
        <v>1717</v>
      </c>
      <c r="G1725" s="170">
        <f t="shared" ca="1" si="58"/>
        <v>-7.1256990385427599E-2</v>
      </c>
    </row>
    <row r="1726" spans="2:7">
      <c r="B1726" t="s">
        <v>4022</v>
      </c>
      <c r="C1726">
        <v>16.739999999999998</v>
      </c>
      <c r="D1726">
        <f t="shared" si="57"/>
        <v>-0.29752412924884603</v>
      </c>
      <c r="E1726">
        <v>1.5776699029126092E-2</v>
      </c>
      <c r="F1726" s="90">
        <v>1718</v>
      </c>
      <c r="G1726" s="170">
        <f t="shared" ca="1" si="58"/>
        <v>-9.8407341745092039E-2</v>
      </c>
    </row>
    <row r="1727" spans="2:7">
      <c r="B1727" t="s">
        <v>1481</v>
      </c>
      <c r="C1727">
        <v>23.83</v>
      </c>
      <c r="D1727">
        <f t="shared" si="57"/>
        <v>0.76127124907612709</v>
      </c>
      <c r="E1727">
        <v>1.5771526001704922E-2</v>
      </c>
      <c r="F1727" s="90">
        <v>1719</v>
      </c>
      <c r="G1727" s="170">
        <f t="shared" ca="1" si="58"/>
        <v>-0.25264123963240731</v>
      </c>
    </row>
    <row r="1728" spans="2:7">
      <c r="B1728" t="s">
        <v>2933</v>
      </c>
      <c r="C1728">
        <v>13.53</v>
      </c>
      <c r="D1728">
        <f t="shared" si="57"/>
        <v>0.39772727272727271</v>
      </c>
      <c r="E1728">
        <v>1.5765765765765695E-2</v>
      </c>
      <c r="F1728" s="90">
        <v>1720</v>
      </c>
      <c r="G1728" s="170">
        <f t="shared" ca="1" si="58"/>
        <v>-0.54861360618798993</v>
      </c>
    </row>
    <row r="1729" spans="2:7">
      <c r="B1729" t="s">
        <v>5251</v>
      </c>
      <c r="C1729">
        <v>9.68</v>
      </c>
      <c r="D1729">
        <f t="shared" si="57"/>
        <v>-0.37508069722401555</v>
      </c>
      <c r="E1729">
        <v>1.5739769150052506E-2</v>
      </c>
      <c r="F1729" s="90">
        <v>1721</v>
      </c>
      <c r="G1729" s="170">
        <f t="shared" ca="1" si="58"/>
        <v>0.29802047969063</v>
      </c>
    </row>
    <row r="1730" spans="2:7">
      <c r="B1730" t="s">
        <v>4739</v>
      </c>
      <c r="C1730">
        <v>15.49</v>
      </c>
      <c r="D1730">
        <f t="shared" si="57"/>
        <v>4.1694687289845392E-2</v>
      </c>
      <c r="E1730">
        <v>1.5737704918032801E-2</v>
      </c>
      <c r="F1730" s="90">
        <v>1722</v>
      </c>
      <c r="G1730" s="170">
        <f t="shared" ca="1" si="58"/>
        <v>0.32964312809485052</v>
      </c>
    </row>
    <row r="1731" spans="2:7">
      <c r="B1731" t="s">
        <v>3599</v>
      </c>
      <c r="C1731">
        <v>14.87</v>
      </c>
      <c r="D1731">
        <f t="shared" si="57"/>
        <v>-0.20693333333333339</v>
      </c>
      <c r="E1731">
        <v>1.5710382513661109E-2</v>
      </c>
      <c r="F1731" s="90">
        <v>1723</v>
      </c>
      <c r="G1731" s="170">
        <f t="shared" ca="1" si="58"/>
        <v>0.14759039491139886</v>
      </c>
    </row>
    <row r="1732" spans="2:7">
      <c r="B1732" t="s">
        <v>3994</v>
      </c>
      <c r="C1732">
        <v>18.75</v>
      </c>
      <c r="D1732">
        <f t="shared" si="57"/>
        <v>8.6649484536082468</v>
      </c>
      <c r="E1732">
        <v>1.5709642470205804E-2</v>
      </c>
      <c r="F1732" s="90">
        <v>1724</v>
      </c>
      <c r="G1732" s="170">
        <f t="shared" ca="1" si="58"/>
        <v>-4.5226036304402195E-2</v>
      </c>
    </row>
    <row r="1733" spans="2:7">
      <c r="B1733" t="s">
        <v>5863</v>
      </c>
      <c r="C1733">
        <v>1.94</v>
      </c>
      <c r="D1733">
        <f t="shared" si="57"/>
        <v>0</v>
      </c>
      <c r="E1733">
        <v>1.5706806282722526E-2</v>
      </c>
      <c r="F1733" s="90">
        <v>1725</v>
      </c>
      <c r="G1733" s="170">
        <f t="shared" ca="1" si="58"/>
        <v>0.36647817601010196</v>
      </c>
    </row>
    <row r="1734" spans="2:7">
      <c r="B1734" t="s">
        <v>5879</v>
      </c>
      <c r="C1734">
        <v>1.94</v>
      </c>
      <c r="D1734">
        <f t="shared" si="57"/>
        <v>-0.83333333333333337</v>
      </c>
      <c r="E1734">
        <v>1.5706806282722526E-2</v>
      </c>
      <c r="F1734" s="90">
        <v>1726</v>
      </c>
      <c r="G1734" s="170">
        <f t="shared" ca="1" si="58"/>
        <v>0.1270520784781477</v>
      </c>
    </row>
    <row r="1735" spans="2:7">
      <c r="B1735" t="s">
        <v>2581</v>
      </c>
      <c r="C1735">
        <v>11.64</v>
      </c>
      <c r="D1735">
        <f t="shared" si="57"/>
        <v>-5.365853658536586E-2</v>
      </c>
      <c r="E1735">
        <v>1.5706806282722488E-2</v>
      </c>
      <c r="F1735" s="90">
        <v>1727</v>
      </c>
      <c r="G1735" s="170">
        <f t="shared" ca="1" si="58"/>
        <v>0.16826402934175763</v>
      </c>
    </row>
    <row r="1736" spans="2:7">
      <c r="B1736" t="s">
        <v>3667</v>
      </c>
      <c r="C1736">
        <v>12.3</v>
      </c>
      <c r="D1736">
        <f t="shared" si="57"/>
        <v>-5.3117782909930675E-2</v>
      </c>
      <c r="E1736">
        <v>1.5689512799339497E-2</v>
      </c>
      <c r="F1736" s="90">
        <v>1728</v>
      </c>
      <c r="G1736" s="170">
        <f t="shared" ca="1" si="58"/>
        <v>0.23455422862151271</v>
      </c>
    </row>
    <row r="1737" spans="2:7">
      <c r="B1737" t="s">
        <v>4818</v>
      </c>
      <c r="C1737">
        <v>12.99</v>
      </c>
      <c r="D1737">
        <f t="shared" ref="D1737:D1800" si="59">(C1737-C1738)/C1738</f>
        <v>-0.25940706955530213</v>
      </c>
      <c r="E1737">
        <v>1.5637216575449656E-2</v>
      </c>
      <c r="F1737" s="90">
        <v>1729</v>
      </c>
      <c r="G1737" s="170">
        <f t="shared" ca="1" si="58"/>
        <v>0.15569058923894608</v>
      </c>
    </row>
    <row r="1738" spans="2:7">
      <c r="B1738" t="s">
        <v>1554</v>
      </c>
      <c r="C1738">
        <v>17.54</v>
      </c>
      <c r="D1738">
        <f t="shared" si="59"/>
        <v>-6.9002123142250571E-2</v>
      </c>
      <c r="E1738">
        <v>1.5634047481181215E-2</v>
      </c>
      <c r="F1738" s="90">
        <v>1730</v>
      </c>
      <c r="G1738" s="170">
        <f t="shared" ca="1" si="58"/>
        <v>0.34097075745667005</v>
      </c>
    </row>
    <row r="1739" spans="2:7">
      <c r="B1739" t="s">
        <v>4131</v>
      </c>
      <c r="C1739">
        <v>18.84</v>
      </c>
      <c r="D1739">
        <f t="shared" si="59"/>
        <v>0.93230769230769228</v>
      </c>
      <c r="E1739">
        <v>1.5633423180592944E-2</v>
      </c>
      <c r="F1739" s="90">
        <v>1731</v>
      </c>
      <c r="G1739" s="170">
        <f t="shared" ca="1" si="58"/>
        <v>-0.12821801874861985</v>
      </c>
    </row>
    <row r="1740" spans="2:7">
      <c r="B1740" t="s">
        <v>5132</v>
      </c>
      <c r="C1740">
        <v>9.75</v>
      </c>
      <c r="D1740">
        <f t="shared" si="59"/>
        <v>4</v>
      </c>
      <c r="E1740">
        <v>1.5625000000000038E-2</v>
      </c>
      <c r="F1740" s="90">
        <v>1732</v>
      </c>
      <c r="G1740" s="170">
        <f t="shared" ca="1" si="58"/>
        <v>0.22749339806480928</v>
      </c>
    </row>
    <row r="1741" spans="2:7">
      <c r="B1741" t="s">
        <v>6048</v>
      </c>
      <c r="C1741">
        <v>1.95</v>
      </c>
      <c r="D1741">
        <f t="shared" si="59"/>
        <v>-0.85034535686876445</v>
      </c>
      <c r="E1741">
        <v>1.5625000000000014E-2</v>
      </c>
      <c r="F1741" s="90">
        <v>1733</v>
      </c>
      <c r="G1741" s="170">
        <f t="shared" ca="1" si="58"/>
        <v>-9.9185504092961577E-2</v>
      </c>
    </row>
    <row r="1742" spans="2:7">
      <c r="B1742" t="s">
        <v>3445</v>
      </c>
      <c r="C1742">
        <v>13.03</v>
      </c>
      <c r="D1742">
        <f t="shared" si="59"/>
        <v>-0.45956034840315224</v>
      </c>
      <c r="E1742">
        <v>1.5588464536243124E-2</v>
      </c>
      <c r="F1742" s="90">
        <v>1734</v>
      </c>
      <c r="G1742" s="170">
        <f t="shared" ca="1" si="58"/>
        <v>2.6841549408682896E-2</v>
      </c>
    </row>
    <row r="1743" spans="2:7">
      <c r="B1743" t="s">
        <v>2023</v>
      </c>
      <c r="C1743">
        <v>24.11</v>
      </c>
      <c r="D1743">
        <f t="shared" si="59"/>
        <v>-0.8063298256888104</v>
      </c>
      <c r="E1743">
        <v>1.558550968828985E-2</v>
      </c>
      <c r="F1743" s="90">
        <v>1735</v>
      </c>
      <c r="G1743" s="170">
        <f t="shared" ca="1" si="58"/>
        <v>-4.311362706902952E-5</v>
      </c>
    </row>
    <row r="1744" spans="2:7">
      <c r="B1744" t="s">
        <v>768</v>
      </c>
      <c r="C1744">
        <v>124.49</v>
      </c>
      <c r="D1744">
        <f t="shared" si="59"/>
        <v>7.6813110181311011</v>
      </c>
      <c r="E1744">
        <v>1.5581660956110268E-2</v>
      </c>
      <c r="F1744" s="90">
        <v>1736</v>
      </c>
      <c r="G1744" s="170">
        <f t="shared" ca="1" si="58"/>
        <v>0.82248481707500398</v>
      </c>
    </row>
    <row r="1745" spans="2:7">
      <c r="B1745" t="s">
        <v>3607</v>
      </c>
      <c r="C1745">
        <v>14.34</v>
      </c>
      <c r="D1745">
        <f t="shared" si="59"/>
        <v>-0.26687116564417174</v>
      </c>
      <c r="E1745">
        <v>1.5580736543909394E-2</v>
      </c>
      <c r="F1745" s="90">
        <v>1737</v>
      </c>
      <c r="G1745" s="170">
        <f t="shared" ca="1" si="58"/>
        <v>-0.4375484115412358</v>
      </c>
    </row>
    <row r="1746" spans="2:7">
      <c r="B1746" t="s">
        <v>1916</v>
      </c>
      <c r="C1746">
        <v>19.559999999999999</v>
      </c>
      <c r="D1746">
        <f t="shared" si="59"/>
        <v>0.30399999999999994</v>
      </c>
      <c r="E1746">
        <v>1.5576323987538792E-2</v>
      </c>
      <c r="F1746" s="90">
        <v>1738</v>
      </c>
      <c r="G1746" s="170">
        <f t="shared" ca="1" si="58"/>
        <v>0.38025755335377792</v>
      </c>
    </row>
    <row r="1747" spans="2:7">
      <c r="B1747" t="s">
        <v>4061</v>
      </c>
      <c r="C1747">
        <v>15</v>
      </c>
      <c r="D1747">
        <f t="shared" si="59"/>
        <v>4.7471264367816097</v>
      </c>
      <c r="E1747">
        <v>1.5572105619499014E-2</v>
      </c>
      <c r="F1747" s="90">
        <v>1739</v>
      </c>
      <c r="G1747" s="170">
        <f t="shared" ca="1" si="58"/>
        <v>6.9492590771828247E-2</v>
      </c>
    </row>
    <row r="1748" spans="2:7">
      <c r="B1748" t="s">
        <v>5795</v>
      </c>
      <c r="C1748">
        <v>2.61</v>
      </c>
      <c r="D1748">
        <f t="shared" si="59"/>
        <v>0.33163265306122447</v>
      </c>
      <c r="E1748">
        <v>1.5564202334630364E-2</v>
      </c>
      <c r="F1748" s="90">
        <v>1740</v>
      </c>
      <c r="G1748" s="170">
        <f t="shared" ca="1" si="58"/>
        <v>-0.19647357535650462</v>
      </c>
    </row>
    <row r="1749" spans="2:7">
      <c r="B1749" t="s">
        <v>7503</v>
      </c>
      <c r="C1749">
        <v>1.96</v>
      </c>
      <c r="D1749">
        <f t="shared" si="59"/>
        <v>0.49618320610687017</v>
      </c>
      <c r="E1749">
        <v>1.5544041450777216E-2</v>
      </c>
      <c r="F1749" s="90">
        <v>1741</v>
      </c>
      <c r="G1749" s="170">
        <f t="shared" ca="1" si="58"/>
        <v>-0.18200780887322793</v>
      </c>
    </row>
    <row r="1750" spans="2:7">
      <c r="B1750" t="s">
        <v>6497</v>
      </c>
      <c r="C1750">
        <v>1.31</v>
      </c>
      <c r="D1750">
        <f t="shared" si="59"/>
        <v>-0.89999999999999991</v>
      </c>
      <c r="E1750">
        <v>1.5503875968992262E-2</v>
      </c>
      <c r="F1750" s="90">
        <v>1742</v>
      </c>
      <c r="G1750" s="170">
        <f t="shared" ca="1" si="58"/>
        <v>1.2441012615416063E-2</v>
      </c>
    </row>
    <row r="1751" spans="2:7">
      <c r="B1751" t="s">
        <v>1594</v>
      </c>
      <c r="C1751">
        <v>13.1</v>
      </c>
      <c r="D1751">
        <f t="shared" si="59"/>
        <v>-9.1539528432732331E-2</v>
      </c>
      <c r="E1751">
        <v>1.5503875968992192E-2</v>
      </c>
      <c r="F1751" s="90">
        <v>1743</v>
      </c>
      <c r="G1751" s="170">
        <f t="shared" ca="1" si="58"/>
        <v>0.30375221233780286</v>
      </c>
    </row>
    <row r="1752" spans="2:7">
      <c r="B1752" t="s">
        <v>1568</v>
      </c>
      <c r="C1752">
        <v>14.42</v>
      </c>
      <c r="D1752">
        <f t="shared" si="59"/>
        <v>0.22203389830508466</v>
      </c>
      <c r="E1752">
        <v>1.5492957746478919E-2</v>
      </c>
      <c r="F1752" s="90">
        <v>1744</v>
      </c>
      <c r="G1752" s="170">
        <f t="shared" ca="1" si="58"/>
        <v>-0.13922927471695748</v>
      </c>
    </row>
    <row r="1753" spans="2:7">
      <c r="B1753" t="s">
        <v>1638</v>
      </c>
      <c r="C1753">
        <v>11.8</v>
      </c>
      <c r="D1753">
        <f t="shared" si="59"/>
        <v>-0.88901429646350638</v>
      </c>
      <c r="E1753">
        <v>1.5490533562822848E-2</v>
      </c>
      <c r="F1753" s="90">
        <v>1745</v>
      </c>
      <c r="G1753" s="170">
        <f t="shared" ca="1" si="58"/>
        <v>-0.49879686774319981</v>
      </c>
    </row>
    <row r="1754" spans="2:7">
      <c r="B1754" t="s">
        <v>930</v>
      </c>
      <c r="C1754">
        <v>106.32</v>
      </c>
      <c r="D1754">
        <f t="shared" si="59"/>
        <v>52.969543147208121</v>
      </c>
      <c r="E1754">
        <v>1.5472779369627414E-2</v>
      </c>
      <c r="F1754" s="90">
        <v>1746</v>
      </c>
      <c r="G1754" s="170">
        <f t="shared" ca="1" si="58"/>
        <v>0.34275414441279134</v>
      </c>
    </row>
    <row r="1755" spans="2:7">
      <c r="B1755" t="s">
        <v>5951</v>
      </c>
      <c r="C1755">
        <v>1.97</v>
      </c>
      <c r="D1755">
        <f t="shared" si="59"/>
        <v>-0.8571428571428571</v>
      </c>
      <c r="E1755">
        <v>1.546391752577321E-2</v>
      </c>
      <c r="F1755" s="90">
        <v>1747</v>
      </c>
      <c r="G1755" s="170">
        <f t="shared" ca="1" si="58"/>
        <v>-0.34120531375714658</v>
      </c>
    </row>
    <row r="1756" spans="2:7">
      <c r="B1756" t="s">
        <v>3421</v>
      </c>
      <c r="C1756">
        <v>13.79</v>
      </c>
      <c r="D1756">
        <f t="shared" si="59"/>
        <v>-0.25095057034220536</v>
      </c>
      <c r="E1756">
        <v>1.5463917525773127E-2</v>
      </c>
      <c r="F1756" s="90">
        <v>1748</v>
      </c>
      <c r="G1756" s="170">
        <f t="shared" ca="1" si="58"/>
        <v>0.13311208053314319</v>
      </c>
    </row>
    <row r="1757" spans="2:7">
      <c r="B1757" t="s">
        <v>3832</v>
      </c>
      <c r="C1757">
        <v>18.41</v>
      </c>
      <c r="D1757">
        <f t="shared" si="59"/>
        <v>3.4851039910061887E-2</v>
      </c>
      <c r="E1757">
        <v>1.5444015444015507E-2</v>
      </c>
      <c r="F1757" s="90">
        <v>1749</v>
      </c>
      <c r="G1757" s="170">
        <f t="shared" ca="1" si="58"/>
        <v>0.43867044360961105</v>
      </c>
    </row>
    <row r="1758" spans="2:7">
      <c r="B1758" t="s">
        <v>2383</v>
      </c>
      <c r="C1758">
        <v>17.79</v>
      </c>
      <c r="D1758">
        <f t="shared" si="59"/>
        <v>-5.6179775280907653E-4</v>
      </c>
      <c r="E1758">
        <v>1.5410958904109566E-2</v>
      </c>
      <c r="F1758" s="90">
        <v>1750</v>
      </c>
      <c r="G1758" s="170">
        <f t="shared" ca="1" si="58"/>
        <v>-9.3098573534137197E-2</v>
      </c>
    </row>
    <row r="1759" spans="2:7">
      <c r="B1759" t="s">
        <v>4190</v>
      </c>
      <c r="C1759">
        <v>17.8</v>
      </c>
      <c r="D1759">
        <f t="shared" si="59"/>
        <v>7.9898989898989905</v>
      </c>
      <c r="E1759">
        <v>1.5402167712492844E-2</v>
      </c>
      <c r="F1759" s="90">
        <v>1751</v>
      </c>
      <c r="G1759" s="170">
        <f t="shared" ca="1" si="58"/>
        <v>-8.6597735875625775E-2</v>
      </c>
    </row>
    <row r="1760" spans="2:7">
      <c r="B1760" t="s">
        <v>5938</v>
      </c>
      <c r="C1760">
        <v>1.98</v>
      </c>
      <c r="D1760">
        <f t="shared" si="59"/>
        <v>0</v>
      </c>
      <c r="E1760">
        <v>1.5384615384615399E-2</v>
      </c>
      <c r="F1760" s="90">
        <v>1752</v>
      </c>
      <c r="G1760" s="170">
        <f t="shared" ca="1" si="58"/>
        <v>-0.20495742310931755</v>
      </c>
    </row>
    <row r="1761" spans="2:7">
      <c r="B1761" t="s">
        <v>6767</v>
      </c>
      <c r="C1761">
        <v>1.98</v>
      </c>
      <c r="D1761">
        <f t="shared" si="59"/>
        <v>0</v>
      </c>
      <c r="E1761">
        <v>1.5384615384615399E-2</v>
      </c>
      <c r="F1761" s="90">
        <v>1753</v>
      </c>
      <c r="G1761" s="170">
        <f t="shared" ca="1" si="58"/>
        <v>0.53030980212006196</v>
      </c>
    </row>
    <row r="1762" spans="2:7">
      <c r="B1762" t="s">
        <v>6802</v>
      </c>
      <c r="C1762">
        <v>1.98</v>
      </c>
      <c r="D1762">
        <f t="shared" si="59"/>
        <v>-0.90625</v>
      </c>
      <c r="E1762">
        <v>1.5384615384615399E-2</v>
      </c>
      <c r="F1762" s="90">
        <v>1754</v>
      </c>
      <c r="G1762" s="170">
        <f t="shared" ca="1" si="58"/>
        <v>-0.26138544155255911</v>
      </c>
    </row>
    <row r="1763" spans="2:7">
      <c r="B1763" t="s">
        <v>2101</v>
      </c>
      <c r="C1763">
        <v>21.12</v>
      </c>
      <c r="D1763">
        <f t="shared" si="59"/>
        <v>15</v>
      </c>
      <c r="E1763">
        <v>1.5384615384615398E-2</v>
      </c>
      <c r="F1763" s="90">
        <v>1755</v>
      </c>
      <c r="G1763" s="170">
        <f t="shared" ca="1" si="58"/>
        <v>-0.39649909109407377</v>
      </c>
    </row>
    <row r="1764" spans="2:7">
      <c r="B1764" t="s">
        <v>6204</v>
      </c>
      <c r="C1764">
        <v>1.32</v>
      </c>
      <c r="D1764">
        <f t="shared" si="59"/>
        <v>-0.90007570022710071</v>
      </c>
      <c r="E1764">
        <v>1.5384615384615398E-2</v>
      </c>
      <c r="F1764" s="90">
        <v>1756</v>
      </c>
      <c r="G1764" s="170">
        <f t="shared" ca="1" si="58"/>
        <v>-0.34715202450342642</v>
      </c>
    </row>
    <row r="1765" spans="2:7">
      <c r="B1765" t="s">
        <v>3693</v>
      </c>
      <c r="C1765">
        <v>13.21</v>
      </c>
      <c r="D1765">
        <f t="shared" si="59"/>
        <v>-0.4291270527225583</v>
      </c>
      <c r="E1765">
        <v>1.5372790161414379E-2</v>
      </c>
      <c r="F1765" s="90">
        <v>1757</v>
      </c>
      <c r="G1765" s="170">
        <f t="shared" ca="1" si="58"/>
        <v>-0.41350624994201812</v>
      </c>
    </row>
    <row r="1766" spans="2:7">
      <c r="B1766" t="s">
        <v>2035</v>
      </c>
      <c r="C1766">
        <v>23.14</v>
      </c>
      <c r="D1766">
        <f t="shared" si="59"/>
        <v>0.34613147178592196</v>
      </c>
      <c r="E1766">
        <v>1.5357612988152761E-2</v>
      </c>
      <c r="F1766" s="90">
        <v>1758</v>
      </c>
      <c r="G1766" s="170">
        <f t="shared" ca="1" si="58"/>
        <v>-0.12887594003620639</v>
      </c>
    </row>
    <row r="1767" spans="2:7">
      <c r="B1767" t="s">
        <v>1558</v>
      </c>
      <c r="C1767">
        <v>17.190000000000001</v>
      </c>
      <c r="D1767">
        <f t="shared" si="59"/>
        <v>0.85637149028077775</v>
      </c>
      <c r="E1767">
        <v>1.5357353809805172E-2</v>
      </c>
      <c r="F1767" s="90">
        <v>1759</v>
      </c>
      <c r="G1767" s="170">
        <f t="shared" ref="G1767:G1830" ca="1" si="60">_xlfn.NORM.INV(RAND(),L$11,L$12)</f>
        <v>-0.19177017946497246</v>
      </c>
    </row>
    <row r="1768" spans="2:7">
      <c r="B1768" t="s">
        <v>3243</v>
      </c>
      <c r="C1768">
        <v>9.26</v>
      </c>
      <c r="D1768">
        <f t="shared" si="59"/>
        <v>-0.92517776341305746</v>
      </c>
      <c r="E1768">
        <v>1.5350877192982519E-2</v>
      </c>
      <c r="F1768" s="90">
        <v>1760</v>
      </c>
      <c r="G1768" s="170">
        <f t="shared" ca="1" si="60"/>
        <v>9.4216312353454845E-2</v>
      </c>
    </row>
    <row r="1769" spans="2:7">
      <c r="B1769" t="s">
        <v>744</v>
      </c>
      <c r="C1769">
        <v>123.76</v>
      </c>
      <c r="D1769">
        <f t="shared" si="59"/>
        <v>5.9255735870173476</v>
      </c>
      <c r="E1769">
        <v>1.534170153417019E-2</v>
      </c>
      <c r="F1769" s="90">
        <v>1761</v>
      </c>
      <c r="G1769" s="170">
        <f t="shared" ca="1" si="60"/>
        <v>-0.26221549462637062</v>
      </c>
    </row>
    <row r="1770" spans="2:7">
      <c r="B1770" t="s">
        <v>2391</v>
      </c>
      <c r="C1770">
        <v>17.87</v>
      </c>
      <c r="D1770">
        <f t="shared" si="59"/>
        <v>1.0730858468677498</v>
      </c>
      <c r="E1770">
        <v>1.5340909090909065E-2</v>
      </c>
      <c r="F1770" s="90">
        <v>1762</v>
      </c>
      <c r="G1770" s="170">
        <f t="shared" ca="1" si="60"/>
        <v>-0.48472861414263474</v>
      </c>
    </row>
    <row r="1771" spans="2:7">
      <c r="B1771" t="s">
        <v>2739</v>
      </c>
      <c r="C1771">
        <v>8.6199999999999992</v>
      </c>
      <c r="D1771">
        <f t="shared" si="59"/>
        <v>3.3316582914572859</v>
      </c>
      <c r="E1771">
        <v>1.5312131919905655E-2</v>
      </c>
      <c r="F1771" s="90">
        <v>1763</v>
      </c>
      <c r="G1771" s="170">
        <f t="shared" ca="1" si="60"/>
        <v>-0.18030999957883176</v>
      </c>
    </row>
    <row r="1772" spans="2:7">
      <c r="B1772" t="s">
        <v>5861</v>
      </c>
      <c r="C1772">
        <v>1.99</v>
      </c>
      <c r="D1772">
        <f t="shared" si="59"/>
        <v>0</v>
      </c>
      <c r="E1772">
        <v>1.5306122448979605E-2</v>
      </c>
      <c r="F1772" s="90">
        <v>1764</v>
      </c>
      <c r="G1772" s="170">
        <f t="shared" ca="1" si="60"/>
        <v>-0.13527450317614706</v>
      </c>
    </row>
    <row r="1773" spans="2:7">
      <c r="B1773" t="s">
        <v>6402</v>
      </c>
      <c r="C1773">
        <v>1.99</v>
      </c>
      <c r="D1773">
        <f t="shared" si="59"/>
        <v>-0.8571428571428571</v>
      </c>
      <c r="E1773">
        <v>1.5306122448979605E-2</v>
      </c>
      <c r="F1773" s="90">
        <v>1765</v>
      </c>
      <c r="G1773" s="170">
        <f t="shared" ca="1" si="60"/>
        <v>-0.35921096681385273</v>
      </c>
    </row>
    <row r="1774" spans="2:7">
      <c r="B1774" t="s">
        <v>3191</v>
      </c>
      <c r="C1774">
        <v>13.93</v>
      </c>
      <c r="D1774">
        <f t="shared" si="59"/>
        <v>0.10292953285827386</v>
      </c>
      <c r="E1774">
        <v>1.5306122448979524E-2</v>
      </c>
      <c r="F1774" s="90">
        <v>1766</v>
      </c>
      <c r="G1774" s="170">
        <f t="shared" ca="1" si="60"/>
        <v>0.84449440343458626</v>
      </c>
    </row>
    <row r="1775" spans="2:7">
      <c r="B1775" t="s">
        <v>4988</v>
      </c>
      <c r="C1775">
        <v>12.63</v>
      </c>
      <c r="D1775">
        <f t="shared" si="59"/>
        <v>3.7481203007518795</v>
      </c>
      <c r="E1775">
        <v>1.5273311897106213E-2</v>
      </c>
      <c r="F1775" s="90">
        <v>1767</v>
      </c>
      <c r="G1775" s="170">
        <f t="shared" ca="1" si="60"/>
        <v>0.73474582912038</v>
      </c>
    </row>
    <row r="1776" spans="2:7">
      <c r="B1776" t="s">
        <v>7343</v>
      </c>
      <c r="C1776">
        <v>2.66</v>
      </c>
      <c r="D1776">
        <f t="shared" si="59"/>
        <v>-0.86224754013464522</v>
      </c>
      <c r="E1776">
        <v>1.5267175572519097E-2</v>
      </c>
      <c r="F1776" s="90">
        <v>1768</v>
      </c>
      <c r="G1776" s="170">
        <f t="shared" ca="1" si="60"/>
        <v>0.20270840202541768</v>
      </c>
    </row>
    <row r="1777" spans="2:7">
      <c r="B1777" t="s">
        <v>3942</v>
      </c>
      <c r="C1777">
        <v>19.309999999999999</v>
      </c>
      <c r="D1777">
        <f t="shared" si="59"/>
        <v>1.8993993993993992</v>
      </c>
      <c r="E1777">
        <v>1.5247108307045171E-2</v>
      </c>
      <c r="F1777" s="90">
        <v>1769</v>
      </c>
      <c r="G1777" s="170">
        <f t="shared" ca="1" si="60"/>
        <v>-0.15602598919083413</v>
      </c>
    </row>
    <row r="1778" spans="2:7">
      <c r="B1778" t="s">
        <v>5459</v>
      </c>
      <c r="C1778">
        <v>6.66</v>
      </c>
      <c r="D1778">
        <f t="shared" si="59"/>
        <v>-0.84391844387157267</v>
      </c>
      <c r="E1778">
        <v>1.5243902439024473E-2</v>
      </c>
      <c r="F1778" s="90">
        <v>1770</v>
      </c>
      <c r="G1778" s="170">
        <f t="shared" ca="1" si="60"/>
        <v>0.37210417045693245</v>
      </c>
    </row>
    <row r="1779" spans="2:7">
      <c r="B1779" t="s">
        <v>1099</v>
      </c>
      <c r="C1779">
        <v>42.67</v>
      </c>
      <c r="D1779">
        <f t="shared" si="59"/>
        <v>2.367797947908445</v>
      </c>
      <c r="E1779">
        <v>1.5227218653342863E-2</v>
      </c>
      <c r="F1779" s="90">
        <v>1771</v>
      </c>
      <c r="G1779" s="170">
        <f t="shared" ca="1" si="60"/>
        <v>0.20785265894870061</v>
      </c>
    </row>
    <row r="1780" spans="2:7">
      <c r="B1780" t="s">
        <v>4998</v>
      </c>
      <c r="C1780">
        <v>12.67</v>
      </c>
      <c r="D1780">
        <f t="shared" si="59"/>
        <v>-0.78162702516373661</v>
      </c>
      <c r="E1780">
        <v>1.5224358974358934E-2</v>
      </c>
      <c r="F1780" s="90">
        <v>1772</v>
      </c>
      <c r="G1780" s="170">
        <f t="shared" ca="1" si="60"/>
        <v>-0.24068937028312698</v>
      </c>
    </row>
    <row r="1781" spans="2:7">
      <c r="B1781" t="s">
        <v>1264</v>
      </c>
      <c r="C1781">
        <v>58.02</v>
      </c>
      <c r="D1781">
        <f t="shared" si="59"/>
        <v>5.2119914346895087</v>
      </c>
      <c r="E1781">
        <v>1.5223097112860972E-2</v>
      </c>
      <c r="F1781" s="90">
        <v>1773</v>
      </c>
      <c r="G1781" s="170">
        <f t="shared" ca="1" si="60"/>
        <v>0.46133908603692592</v>
      </c>
    </row>
    <row r="1782" spans="2:7">
      <c r="B1782" t="s">
        <v>4855</v>
      </c>
      <c r="C1782">
        <v>9.34</v>
      </c>
      <c r="D1782">
        <f t="shared" si="59"/>
        <v>-0.22231473771856786</v>
      </c>
      <c r="E1782">
        <v>1.5217391304347889E-2</v>
      </c>
      <c r="F1782" s="90">
        <v>1774</v>
      </c>
      <c r="G1782" s="170">
        <f t="shared" ca="1" si="60"/>
        <v>-5.7152133530152707E-2</v>
      </c>
    </row>
    <row r="1783" spans="2:7">
      <c r="B1783" t="s">
        <v>3215</v>
      </c>
      <c r="C1783">
        <v>12.01</v>
      </c>
      <c r="D1783">
        <f t="shared" si="59"/>
        <v>-0.25171339563862932</v>
      </c>
      <c r="E1783">
        <v>1.5215553677092115E-2</v>
      </c>
      <c r="F1783" s="90">
        <v>1775</v>
      </c>
      <c r="G1783" s="170">
        <f t="shared" ca="1" si="60"/>
        <v>0.38372934894698041</v>
      </c>
    </row>
    <row r="1784" spans="2:7">
      <c r="B1784" t="s">
        <v>3086</v>
      </c>
      <c r="C1784">
        <v>16.05</v>
      </c>
      <c r="D1784">
        <f t="shared" si="59"/>
        <v>-4.007177033492812E-2</v>
      </c>
      <c r="E1784">
        <v>1.5180265654648969E-2</v>
      </c>
      <c r="F1784" s="90">
        <v>1776</v>
      </c>
      <c r="G1784" s="170">
        <f t="shared" ca="1" si="60"/>
        <v>0.38910857168669899</v>
      </c>
    </row>
    <row r="1785" spans="2:7">
      <c r="B1785" t="s">
        <v>4490</v>
      </c>
      <c r="C1785">
        <v>16.72</v>
      </c>
      <c r="D1785">
        <f t="shared" si="59"/>
        <v>0.66533864541832677</v>
      </c>
      <c r="E1785">
        <v>1.5179113539769279E-2</v>
      </c>
      <c r="F1785" s="90">
        <v>1777</v>
      </c>
      <c r="G1785" s="170">
        <f t="shared" ca="1" si="60"/>
        <v>-6.210399877730062E-2</v>
      </c>
    </row>
    <row r="1786" spans="2:7">
      <c r="B1786" t="s">
        <v>3339</v>
      </c>
      <c r="C1786">
        <v>10.039999999999999</v>
      </c>
      <c r="D1786">
        <f t="shared" si="59"/>
        <v>-6.2558356676003887E-2</v>
      </c>
      <c r="E1786">
        <v>1.5166835187057489E-2</v>
      </c>
      <c r="F1786" s="90">
        <v>1778</v>
      </c>
      <c r="G1786" s="170">
        <f t="shared" ca="1" si="60"/>
        <v>0.20700823491218645</v>
      </c>
    </row>
    <row r="1787" spans="2:7">
      <c r="B1787" t="s">
        <v>2634</v>
      </c>
      <c r="C1787">
        <v>10.71</v>
      </c>
      <c r="D1787">
        <f t="shared" si="59"/>
        <v>1.2835820895522387</v>
      </c>
      <c r="E1787">
        <v>1.5165876777251197E-2</v>
      </c>
      <c r="F1787" s="90">
        <v>1779</v>
      </c>
      <c r="G1787" s="170">
        <f t="shared" ca="1" si="60"/>
        <v>0.16242962790060952</v>
      </c>
    </row>
    <row r="1788" spans="2:7">
      <c r="B1788" t="s">
        <v>4441</v>
      </c>
      <c r="C1788">
        <v>4.6900000000000004</v>
      </c>
      <c r="D1788">
        <f t="shared" si="59"/>
        <v>2.5000000000000004</v>
      </c>
      <c r="E1788">
        <v>1.5151515151515213E-2</v>
      </c>
      <c r="F1788" s="90">
        <v>1780</v>
      </c>
      <c r="G1788" s="170">
        <f t="shared" ca="1" si="60"/>
        <v>0.40356624404029529</v>
      </c>
    </row>
    <row r="1789" spans="2:7">
      <c r="B1789" t="s">
        <v>6615</v>
      </c>
      <c r="C1789">
        <v>1.34</v>
      </c>
      <c r="D1789">
        <f t="shared" si="59"/>
        <v>-0.86679920477137185</v>
      </c>
      <c r="E1789">
        <v>1.5151515151515164E-2</v>
      </c>
      <c r="F1789" s="90">
        <v>1781</v>
      </c>
      <c r="G1789" s="170">
        <f t="shared" ca="1" si="60"/>
        <v>0.21451809380206499</v>
      </c>
    </row>
    <row r="1790" spans="2:7">
      <c r="B1790" t="s">
        <v>3364</v>
      </c>
      <c r="C1790">
        <v>10.06</v>
      </c>
      <c r="D1790">
        <f t="shared" si="59"/>
        <v>-0.21098039215686271</v>
      </c>
      <c r="E1790">
        <v>1.5136226034308815E-2</v>
      </c>
      <c r="F1790" s="90">
        <v>1782</v>
      </c>
      <c r="G1790" s="170">
        <f t="shared" ca="1" si="60"/>
        <v>0.55493962689557619</v>
      </c>
    </row>
    <row r="1791" spans="2:7">
      <c r="B1791" t="s">
        <v>3148</v>
      </c>
      <c r="C1791">
        <v>12.75</v>
      </c>
      <c r="D1791">
        <f t="shared" si="59"/>
        <v>-0.8791583736138755</v>
      </c>
      <c r="E1791">
        <v>1.5127388535031807E-2</v>
      </c>
      <c r="F1791" s="90">
        <v>1783</v>
      </c>
      <c r="G1791" s="170">
        <f t="shared" ca="1" si="60"/>
        <v>-0.78888986737038613</v>
      </c>
    </row>
    <row r="1792" spans="2:7">
      <c r="B1792" t="s">
        <v>853</v>
      </c>
      <c r="C1792">
        <v>105.51</v>
      </c>
      <c r="D1792">
        <f t="shared" si="59"/>
        <v>1.1795083660400747</v>
      </c>
      <c r="E1792">
        <v>1.510486819318845E-2</v>
      </c>
      <c r="F1792" s="90">
        <v>1784</v>
      </c>
      <c r="G1792" s="170">
        <f t="shared" ca="1" si="60"/>
        <v>-0.28847360889858598</v>
      </c>
    </row>
    <row r="1793" spans="2:7">
      <c r="B1793" t="s">
        <v>1203</v>
      </c>
      <c r="C1793">
        <v>48.41</v>
      </c>
      <c r="D1793">
        <f t="shared" si="59"/>
        <v>2.428470254957507</v>
      </c>
      <c r="E1793">
        <v>1.5097504717970202E-2</v>
      </c>
      <c r="F1793" s="90">
        <v>1785</v>
      </c>
      <c r="G1793" s="170">
        <f t="shared" ca="1" si="60"/>
        <v>-0.35046841463780726</v>
      </c>
    </row>
    <row r="1794" spans="2:7">
      <c r="B1794" t="s">
        <v>4267</v>
      </c>
      <c r="C1794">
        <v>14.12</v>
      </c>
      <c r="D1794">
        <f t="shared" si="59"/>
        <v>0.10485133020344288</v>
      </c>
      <c r="E1794">
        <v>1.5097052480229984E-2</v>
      </c>
      <c r="F1794" s="90">
        <v>1786</v>
      </c>
      <c r="G1794" s="170">
        <f t="shared" ca="1" si="60"/>
        <v>-0.86446279544187332</v>
      </c>
    </row>
    <row r="1795" spans="2:7">
      <c r="B1795" t="s">
        <v>3571</v>
      </c>
      <c r="C1795">
        <v>12.78</v>
      </c>
      <c r="D1795">
        <f t="shared" si="59"/>
        <v>-1.5625000000001055E-3</v>
      </c>
      <c r="E1795">
        <v>1.5091342335186617E-2</v>
      </c>
      <c r="F1795" s="90">
        <v>1787</v>
      </c>
      <c r="G1795" s="170">
        <f t="shared" ca="1" si="60"/>
        <v>0.25674204391710648</v>
      </c>
    </row>
    <row r="1796" spans="2:7">
      <c r="B1796" t="s">
        <v>2550</v>
      </c>
      <c r="C1796">
        <v>12.8</v>
      </c>
      <c r="D1796">
        <f t="shared" si="59"/>
        <v>-0.45739720220432384</v>
      </c>
      <c r="E1796">
        <v>1.5067406819984242E-2</v>
      </c>
      <c r="F1796" s="90">
        <v>1788</v>
      </c>
      <c r="G1796" s="170">
        <f t="shared" ca="1" si="60"/>
        <v>-6.7957753763960793E-2</v>
      </c>
    </row>
    <row r="1797" spans="2:7">
      <c r="B1797" t="s">
        <v>4618</v>
      </c>
      <c r="C1797">
        <v>23.59</v>
      </c>
      <c r="D1797">
        <f t="shared" si="59"/>
        <v>1.4989406779661019</v>
      </c>
      <c r="E1797">
        <v>1.5060240963855484E-2</v>
      </c>
      <c r="F1797" s="90">
        <v>1789</v>
      </c>
      <c r="G1797" s="170">
        <f t="shared" ca="1" si="60"/>
        <v>0.33289784666135058</v>
      </c>
    </row>
    <row r="1798" spans="2:7">
      <c r="B1798" t="s">
        <v>5210</v>
      </c>
      <c r="C1798">
        <v>9.44</v>
      </c>
      <c r="D1798">
        <f t="shared" si="59"/>
        <v>-0.46180159635119727</v>
      </c>
      <c r="E1798">
        <v>1.5053763440860084E-2</v>
      </c>
      <c r="F1798" s="90">
        <v>1790</v>
      </c>
      <c r="G1798" s="170">
        <f t="shared" ca="1" si="60"/>
        <v>0.14797667417129129</v>
      </c>
    </row>
    <row r="1799" spans="2:7">
      <c r="B1799" t="s">
        <v>4221</v>
      </c>
      <c r="C1799">
        <v>17.54</v>
      </c>
      <c r="D1799">
        <f t="shared" si="59"/>
        <v>0.36817472698907949</v>
      </c>
      <c r="E1799">
        <v>1.5046296296296181E-2</v>
      </c>
      <c r="F1799" s="90">
        <v>1791</v>
      </c>
      <c r="G1799" s="170">
        <f t="shared" ca="1" si="60"/>
        <v>-6.2579473938484592E-2</v>
      </c>
    </row>
    <row r="1800" spans="2:7">
      <c r="B1800" t="s">
        <v>4987</v>
      </c>
      <c r="C1800">
        <v>12.82</v>
      </c>
      <c r="D1800">
        <f t="shared" si="59"/>
        <v>8.4962962962962969</v>
      </c>
      <c r="E1800">
        <v>1.5043547110055384E-2</v>
      </c>
      <c r="F1800" s="90">
        <v>1792</v>
      </c>
      <c r="G1800" s="170">
        <f t="shared" ca="1" si="60"/>
        <v>-0.14680050434143971</v>
      </c>
    </row>
    <row r="1801" spans="2:7">
      <c r="B1801" t="s">
        <v>6651</v>
      </c>
      <c r="C1801">
        <v>1.35</v>
      </c>
      <c r="D1801">
        <f t="shared" ref="D1801:D1864" si="61">(C1801-C1802)/C1802</f>
        <v>0</v>
      </c>
      <c r="E1801">
        <v>1.5037593984962419E-2</v>
      </c>
      <c r="F1801" s="90">
        <v>1793</v>
      </c>
      <c r="G1801" s="170">
        <f t="shared" ca="1" si="60"/>
        <v>0.28821671706657026</v>
      </c>
    </row>
    <row r="1802" spans="2:7">
      <c r="B1802" t="s">
        <v>6918</v>
      </c>
      <c r="C1802">
        <v>1.35</v>
      </c>
      <c r="D1802">
        <f t="shared" si="61"/>
        <v>-0.5</v>
      </c>
      <c r="E1802">
        <v>1.5037593984962419E-2</v>
      </c>
      <c r="F1802" s="90">
        <v>1794</v>
      </c>
      <c r="G1802" s="170">
        <f t="shared" ca="1" si="60"/>
        <v>-0.91407951772986307</v>
      </c>
    </row>
    <row r="1803" spans="2:7">
      <c r="B1803" t="s">
        <v>7342</v>
      </c>
      <c r="C1803">
        <v>2.7</v>
      </c>
      <c r="D1803">
        <f t="shared" si="61"/>
        <v>0</v>
      </c>
      <c r="E1803">
        <v>1.5037593984962419E-2</v>
      </c>
      <c r="F1803" s="90">
        <v>1795</v>
      </c>
      <c r="G1803" s="170">
        <f t="shared" ca="1" si="60"/>
        <v>-6.4343683528568979E-2</v>
      </c>
    </row>
    <row r="1804" spans="2:7">
      <c r="B1804" t="s">
        <v>7361</v>
      </c>
      <c r="C1804">
        <v>2.7</v>
      </c>
      <c r="D1804">
        <f t="shared" si="61"/>
        <v>0.33004926108374405</v>
      </c>
      <c r="E1804">
        <v>1.5037593984962419E-2</v>
      </c>
      <c r="F1804" s="90">
        <v>1796</v>
      </c>
      <c r="G1804" s="170">
        <f t="shared" ca="1" si="60"/>
        <v>-3.3219181441161608E-2</v>
      </c>
    </row>
    <row r="1805" spans="2:7">
      <c r="B1805" t="s">
        <v>6051</v>
      </c>
      <c r="C1805">
        <v>2.0299999999999998</v>
      </c>
      <c r="D1805">
        <f t="shared" si="61"/>
        <v>0</v>
      </c>
      <c r="E1805">
        <v>1.4999999999999902E-2</v>
      </c>
      <c r="F1805" s="90">
        <v>1797</v>
      </c>
      <c r="G1805" s="170">
        <f t="shared" ca="1" si="60"/>
        <v>-0.65721022252736638</v>
      </c>
    </row>
    <row r="1806" spans="2:7">
      <c r="B1806" t="s">
        <v>6410</v>
      </c>
      <c r="C1806">
        <v>2.0299999999999998</v>
      </c>
      <c r="D1806">
        <f t="shared" si="61"/>
        <v>0</v>
      </c>
      <c r="E1806">
        <v>1.4999999999999902E-2</v>
      </c>
      <c r="F1806" s="90">
        <v>1798</v>
      </c>
      <c r="G1806" s="170">
        <f t="shared" ca="1" si="60"/>
        <v>0.46436041710496806</v>
      </c>
    </row>
    <row r="1807" spans="2:7">
      <c r="B1807" t="s">
        <v>7553</v>
      </c>
      <c r="C1807">
        <v>2.0299999999999998</v>
      </c>
      <c r="D1807">
        <f t="shared" si="61"/>
        <v>-0.7693181818181819</v>
      </c>
      <c r="E1807">
        <v>1.4999999999999902E-2</v>
      </c>
      <c r="F1807" s="90">
        <v>1799</v>
      </c>
      <c r="G1807" s="170">
        <f t="shared" ca="1" si="60"/>
        <v>0.1144714218675783</v>
      </c>
    </row>
    <row r="1808" spans="2:7">
      <c r="B1808" t="s">
        <v>2737</v>
      </c>
      <c r="C1808">
        <v>8.8000000000000007</v>
      </c>
      <c r="D1808">
        <f t="shared" si="61"/>
        <v>-0.48021264028352034</v>
      </c>
      <c r="E1808">
        <v>1.4994232987312662E-2</v>
      </c>
      <c r="F1808" s="90">
        <v>1800</v>
      </c>
      <c r="G1808" s="170">
        <f t="shared" ca="1" si="60"/>
        <v>0.89895166644929936</v>
      </c>
    </row>
    <row r="1809" spans="2:7">
      <c r="B1809" t="s">
        <v>1559</v>
      </c>
      <c r="C1809">
        <v>16.93</v>
      </c>
      <c r="D1809">
        <f t="shared" si="61"/>
        <v>1.0824108241082409</v>
      </c>
      <c r="E1809">
        <v>1.498800959232614E-2</v>
      </c>
      <c r="F1809" s="90">
        <v>1801</v>
      </c>
      <c r="G1809" s="170">
        <f t="shared" ca="1" si="60"/>
        <v>-0.90336445257703213</v>
      </c>
    </row>
    <row r="1810" spans="2:7">
      <c r="B1810" t="s">
        <v>5292</v>
      </c>
      <c r="C1810">
        <v>8.1300000000000008</v>
      </c>
      <c r="D1810">
        <f t="shared" si="61"/>
        <v>-0.62534562211981559</v>
      </c>
      <c r="E1810">
        <v>1.4981273408239825E-2</v>
      </c>
      <c r="F1810" s="90">
        <v>1802</v>
      </c>
      <c r="G1810" s="170">
        <f t="shared" ca="1" si="60"/>
        <v>7.6474985764382622E-2</v>
      </c>
    </row>
    <row r="1811" spans="2:7">
      <c r="B1811" t="s">
        <v>2082</v>
      </c>
      <c r="C1811">
        <v>21.7</v>
      </c>
      <c r="D1811">
        <f t="shared" si="61"/>
        <v>0.88204683434518649</v>
      </c>
      <c r="E1811">
        <v>1.4967259120673541E-2</v>
      </c>
      <c r="F1811" s="90">
        <v>1803</v>
      </c>
      <c r="G1811" s="170">
        <f t="shared" ca="1" si="60"/>
        <v>4.9712793029687022E-2</v>
      </c>
    </row>
    <row r="1812" spans="2:7">
      <c r="B1812" t="s">
        <v>2886</v>
      </c>
      <c r="C1812">
        <v>11.53</v>
      </c>
      <c r="D1812">
        <f t="shared" si="61"/>
        <v>-0.45173561578697108</v>
      </c>
      <c r="E1812">
        <v>1.496478873239436E-2</v>
      </c>
      <c r="F1812" s="90">
        <v>1804</v>
      </c>
      <c r="G1812" s="170">
        <f t="shared" ca="1" si="60"/>
        <v>0.49167020820299628</v>
      </c>
    </row>
    <row r="1813" spans="2:7">
      <c r="B1813" t="s">
        <v>3981</v>
      </c>
      <c r="C1813">
        <v>21.03</v>
      </c>
      <c r="D1813">
        <f t="shared" si="61"/>
        <v>0.40574866310160429</v>
      </c>
      <c r="E1813">
        <v>1.4961389961390072E-2</v>
      </c>
      <c r="F1813" s="90">
        <v>1805</v>
      </c>
      <c r="G1813" s="170">
        <f t="shared" ca="1" si="60"/>
        <v>-0.25603581814161158</v>
      </c>
    </row>
    <row r="1814" spans="2:7">
      <c r="B1814" t="s">
        <v>2469</v>
      </c>
      <c r="C1814">
        <v>14.96</v>
      </c>
      <c r="D1814">
        <f t="shared" si="61"/>
        <v>10</v>
      </c>
      <c r="E1814">
        <v>1.4925373134328401E-2</v>
      </c>
      <c r="F1814" s="90">
        <v>1806</v>
      </c>
      <c r="G1814" s="170">
        <f t="shared" ca="1" si="60"/>
        <v>0.5302029513617359</v>
      </c>
    </row>
    <row r="1815" spans="2:7">
      <c r="B1815" t="s">
        <v>6623</v>
      </c>
      <c r="C1815">
        <v>1.36</v>
      </c>
      <c r="D1815">
        <f t="shared" si="61"/>
        <v>-0.9286463798530955</v>
      </c>
      <c r="E1815">
        <v>1.492537313432837E-2</v>
      </c>
      <c r="F1815" s="90">
        <v>1807</v>
      </c>
      <c r="G1815" s="170">
        <f t="shared" ca="1" si="60"/>
        <v>0.4524817317456381</v>
      </c>
    </row>
    <row r="1816" spans="2:7">
      <c r="B1816" t="s">
        <v>3966</v>
      </c>
      <c r="C1816">
        <v>19.059999999999999</v>
      </c>
      <c r="D1816">
        <f t="shared" si="61"/>
        <v>1</v>
      </c>
      <c r="E1816">
        <v>1.4909478168263981E-2</v>
      </c>
      <c r="F1816" s="90">
        <v>1808</v>
      </c>
      <c r="G1816" s="170">
        <f t="shared" ca="1" si="60"/>
        <v>0.22869076520857901</v>
      </c>
    </row>
    <row r="1817" spans="2:7">
      <c r="B1817" t="s">
        <v>4879</v>
      </c>
      <c r="C1817">
        <v>9.5299999999999994</v>
      </c>
      <c r="D1817">
        <f t="shared" si="61"/>
        <v>-0.8313572818970093</v>
      </c>
      <c r="E1817">
        <v>1.4909478168263981E-2</v>
      </c>
      <c r="F1817" s="90">
        <v>1809</v>
      </c>
      <c r="G1817" s="170">
        <f t="shared" ca="1" si="60"/>
        <v>-1.4082872273989792E-2</v>
      </c>
    </row>
    <row r="1818" spans="2:7">
      <c r="B1818" t="s">
        <v>1140</v>
      </c>
      <c r="C1818">
        <v>56.51</v>
      </c>
      <c r="D1818">
        <f t="shared" si="61"/>
        <v>2.6085568326947635</v>
      </c>
      <c r="E1818">
        <v>1.4906609195402269E-2</v>
      </c>
      <c r="F1818" s="90">
        <v>1810</v>
      </c>
      <c r="G1818" s="170">
        <f t="shared" ca="1" si="60"/>
        <v>-0.68450778736666851</v>
      </c>
    </row>
    <row r="1819" spans="2:7">
      <c r="B1819" t="s">
        <v>3644</v>
      </c>
      <c r="C1819">
        <v>15.66</v>
      </c>
      <c r="D1819">
        <f t="shared" si="61"/>
        <v>-0.84363454817773342</v>
      </c>
      <c r="E1819">
        <v>1.4906027219701908E-2</v>
      </c>
      <c r="F1819" s="90">
        <v>1811</v>
      </c>
      <c r="G1819" s="170">
        <f t="shared" ca="1" si="60"/>
        <v>0.13451311405069832</v>
      </c>
    </row>
    <row r="1820" spans="2:7">
      <c r="B1820" t="s">
        <v>921</v>
      </c>
      <c r="C1820">
        <v>100.15</v>
      </c>
      <c r="D1820">
        <f t="shared" si="61"/>
        <v>35.684981684981686</v>
      </c>
      <c r="E1820">
        <v>1.4896635589785151E-2</v>
      </c>
      <c r="F1820" s="90">
        <v>1812</v>
      </c>
      <c r="G1820" s="170">
        <f t="shared" ca="1" si="60"/>
        <v>0.21451639952097701</v>
      </c>
    </row>
    <row r="1821" spans="2:7">
      <c r="B1821" t="s">
        <v>7660</v>
      </c>
      <c r="C1821">
        <v>2.73</v>
      </c>
      <c r="D1821">
        <f t="shared" si="61"/>
        <v>-0.83333333333333326</v>
      </c>
      <c r="E1821">
        <v>1.4869888475836444E-2</v>
      </c>
      <c r="F1821" s="90">
        <v>1813</v>
      </c>
      <c r="G1821" s="170">
        <f t="shared" ca="1" si="60"/>
        <v>0.52407377109453968</v>
      </c>
    </row>
    <row r="1822" spans="2:7">
      <c r="B1822" t="s">
        <v>2971</v>
      </c>
      <c r="C1822">
        <v>16.38</v>
      </c>
      <c r="D1822">
        <f t="shared" si="61"/>
        <v>0.26291441788743242</v>
      </c>
      <c r="E1822">
        <v>1.4869888475836333E-2</v>
      </c>
      <c r="F1822" s="90">
        <v>1814</v>
      </c>
      <c r="G1822" s="170">
        <f t="shared" ca="1" si="60"/>
        <v>-7.2476796913237856E-2</v>
      </c>
    </row>
    <row r="1823" spans="2:7">
      <c r="B1823" t="s">
        <v>3515</v>
      </c>
      <c r="C1823">
        <v>12.97</v>
      </c>
      <c r="D1823">
        <f t="shared" si="61"/>
        <v>0.89897510980966333</v>
      </c>
      <c r="E1823">
        <v>1.486697965571215E-2</v>
      </c>
      <c r="F1823" s="90">
        <v>1815</v>
      </c>
      <c r="G1823" s="170">
        <f t="shared" ca="1" si="60"/>
        <v>-7.2918313280095071E-2</v>
      </c>
    </row>
    <row r="1824" spans="2:7">
      <c r="B1824" t="s">
        <v>5470</v>
      </c>
      <c r="C1824">
        <v>6.83</v>
      </c>
      <c r="D1824">
        <f t="shared" si="61"/>
        <v>2.331707317073171</v>
      </c>
      <c r="E1824">
        <v>1.4858841010401134E-2</v>
      </c>
      <c r="F1824" s="90">
        <v>1816</v>
      </c>
      <c r="G1824" s="170">
        <f t="shared" ca="1" si="60"/>
        <v>-0.17818800179028993</v>
      </c>
    </row>
    <row r="1825" spans="2:7">
      <c r="B1825" t="s">
        <v>5826</v>
      </c>
      <c r="C1825">
        <v>2.0499999999999998</v>
      </c>
      <c r="D1825">
        <f t="shared" si="61"/>
        <v>-0.93882423157266481</v>
      </c>
      <c r="E1825">
        <v>1.4851485148514755E-2</v>
      </c>
      <c r="F1825" s="90">
        <v>1817</v>
      </c>
      <c r="G1825" s="170">
        <f t="shared" ca="1" si="60"/>
        <v>-7.4963604258637268E-2</v>
      </c>
    </row>
    <row r="1826" spans="2:7">
      <c r="B1826" t="s">
        <v>1398</v>
      </c>
      <c r="C1826">
        <v>33.51</v>
      </c>
      <c r="D1826">
        <f t="shared" si="61"/>
        <v>1.3287004864489227</v>
      </c>
      <c r="E1826">
        <v>1.4839491217443816E-2</v>
      </c>
      <c r="F1826" s="90">
        <v>1818</v>
      </c>
      <c r="G1826" s="170">
        <f t="shared" ca="1" si="60"/>
        <v>0.37149727854675541</v>
      </c>
    </row>
    <row r="1827" spans="2:7">
      <c r="B1827" t="s">
        <v>3622</v>
      </c>
      <c r="C1827">
        <v>14.39</v>
      </c>
      <c r="D1827">
        <f t="shared" si="61"/>
        <v>-0.25013027618551331</v>
      </c>
      <c r="E1827">
        <v>1.4809590973201753E-2</v>
      </c>
      <c r="F1827" s="90">
        <v>1819</v>
      </c>
      <c r="G1827" s="170">
        <f t="shared" ca="1" si="60"/>
        <v>-0.26409483499945285</v>
      </c>
    </row>
    <row r="1828" spans="2:7">
      <c r="B1828" t="s">
        <v>3793</v>
      </c>
      <c r="C1828">
        <v>19.190000000000001</v>
      </c>
      <c r="D1828">
        <f t="shared" si="61"/>
        <v>1.1537598204264872</v>
      </c>
      <c r="E1828">
        <v>1.4806980433633059E-2</v>
      </c>
      <c r="F1828" s="90">
        <v>1820</v>
      </c>
      <c r="G1828" s="170">
        <f t="shared" ca="1" si="60"/>
        <v>0.1448008906812179</v>
      </c>
    </row>
    <row r="1829" spans="2:7">
      <c r="B1829" t="s">
        <v>5387</v>
      </c>
      <c r="C1829">
        <v>8.91</v>
      </c>
      <c r="D1829">
        <f t="shared" si="61"/>
        <v>-0.35058309037900875</v>
      </c>
      <c r="E1829">
        <v>1.480637813211854E-2</v>
      </c>
      <c r="F1829" s="90">
        <v>1821</v>
      </c>
      <c r="G1829" s="170">
        <f t="shared" ca="1" si="60"/>
        <v>3.2054776934031935E-2</v>
      </c>
    </row>
    <row r="1830" spans="2:7">
      <c r="B1830" t="s">
        <v>3736</v>
      </c>
      <c r="C1830">
        <v>13.72</v>
      </c>
      <c r="D1830">
        <f t="shared" si="61"/>
        <v>-0.89798498029593277</v>
      </c>
      <c r="E1830">
        <v>1.4792899408284103E-2</v>
      </c>
      <c r="F1830" s="90">
        <v>1822</v>
      </c>
      <c r="G1830" s="170">
        <f t="shared" ca="1" si="60"/>
        <v>-0.4262056472448808</v>
      </c>
    </row>
    <row r="1831" spans="2:7">
      <c r="B1831" t="s">
        <v>720</v>
      </c>
      <c r="C1831">
        <v>134.49</v>
      </c>
      <c r="D1831">
        <f t="shared" si="61"/>
        <v>1.3598876995964204</v>
      </c>
      <c r="E1831">
        <v>1.478910435373129E-2</v>
      </c>
      <c r="F1831" s="90">
        <v>1823</v>
      </c>
      <c r="G1831" s="170">
        <f t="shared" ref="G1831:G1894" ca="1" si="62">_xlfn.NORM.INV(RAND(),L$11,L$12)</f>
        <v>-7.3974838193349421E-2</v>
      </c>
    </row>
    <row r="1832" spans="2:7">
      <c r="B1832" t="s">
        <v>1155</v>
      </c>
      <c r="C1832">
        <v>56.99</v>
      </c>
      <c r="D1832">
        <f t="shared" si="61"/>
        <v>-0.43574257425742574</v>
      </c>
      <c r="E1832">
        <v>1.4779202279202376E-2</v>
      </c>
      <c r="F1832" s="90">
        <v>1824</v>
      </c>
      <c r="G1832" s="170">
        <f t="shared" ca="1" si="62"/>
        <v>0.78453165569627148</v>
      </c>
    </row>
    <row r="1833" spans="2:7">
      <c r="B1833" t="s">
        <v>865</v>
      </c>
      <c r="C1833">
        <v>101</v>
      </c>
      <c r="D1833">
        <f t="shared" si="61"/>
        <v>4.6519306099608277</v>
      </c>
      <c r="E1833">
        <v>1.4769416256405092E-2</v>
      </c>
      <c r="F1833" s="90">
        <v>1825</v>
      </c>
      <c r="G1833" s="170">
        <f t="shared" ca="1" si="62"/>
        <v>0.17251267313181756</v>
      </c>
    </row>
    <row r="1834" spans="2:7">
      <c r="B1834" t="s">
        <v>3069</v>
      </c>
      <c r="C1834">
        <v>17.87</v>
      </c>
      <c r="D1834">
        <f t="shared" si="61"/>
        <v>0.99888143176733801</v>
      </c>
      <c r="E1834">
        <v>1.4764338444065961E-2</v>
      </c>
      <c r="F1834" s="90">
        <v>1826</v>
      </c>
      <c r="G1834" s="170">
        <f t="shared" ca="1" si="62"/>
        <v>-0.27283220585179718</v>
      </c>
    </row>
    <row r="1835" spans="2:7">
      <c r="B1835" t="s">
        <v>2687</v>
      </c>
      <c r="C1835">
        <v>8.94</v>
      </c>
      <c r="D1835">
        <f t="shared" si="61"/>
        <v>-0.60668719753629563</v>
      </c>
      <c r="E1835">
        <v>1.4755959137343814E-2</v>
      </c>
      <c r="F1835" s="90">
        <v>1827</v>
      </c>
      <c r="G1835" s="170">
        <f t="shared" ca="1" si="62"/>
        <v>0.45965585971299444</v>
      </c>
    </row>
    <row r="1836" spans="2:7">
      <c r="B1836" t="s">
        <v>2140</v>
      </c>
      <c r="C1836">
        <v>22.73</v>
      </c>
      <c r="D1836">
        <f t="shared" si="61"/>
        <v>1.3554404145077721</v>
      </c>
      <c r="E1836">
        <v>1.473214285714294E-2</v>
      </c>
      <c r="F1836" s="90">
        <v>1828</v>
      </c>
      <c r="G1836" s="170">
        <f t="shared" ca="1" si="62"/>
        <v>-4.7199657186889218E-2</v>
      </c>
    </row>
    <row r="1837" spans="2:7">
      <c r="B1837" t="s">
        <v>5348</v>
      </c>
      <c r="C1837">
        <v>9.65</v>
      </c>
      <c r="D1837">
        <f t="shared" si="61"/>
        <v>3.6618357487922708</v>
      </c>
      <c r="E1837">
        <v>1.4721345951629923E-2</v>
      </c>
      <c r="F1837" s="90">
        <v>1829</v>
      </c>
      <c r="G1837" s="170">
        <f t="shared" ca="1" si="62"/>
        <v>0.3117844159096132</v>
      </c>
    </row>
    <row r="1838" spans="2:7">
      <c r="B1838" t="s">
        <v>7387</v>
      </c>
      <c r="C1838">
        <v>2.0699999999999998</v>
      </c>
      <c r="D1838">
        <f t="shared" si="61"/>
        <v>0.5</v>
      </c>
      <c r="E1838">
        <v>1.4705882352941081E-2</v>
      </c>
      <c r="F1838" s="90">
        <v>1830</v>
      </c>
      <c r="G1838" s="170">
        <f t="shared" ca="1" si="62"/>
        <v>0.36883645659085018</v>
      </c>
    </row>
    <row r="1839" spans="2:7">
      <c r="B1839" t="s">
        <v>6924</v>
      </c>
      <c r="C1839">
        <v>1.38</v>
      </c>
      <c r="D1839">
        <f t="shared" si="61"/>
        <v>-0.94292803970223327</v>
      </c>
      <c r="E1839">
        <v>1.4705882352941025E-2</v>
      </c>
      <c r="F1839" s="90">
        <v>1831</v>
      </c>
      <c r="G1839" s="170">
        <f t="shared" ca="1" si="62"/>
        <v>-0.4058319204423495</v>
      </c>
    </row>
    <row r="1840" spans="2:7">
      <c r="B1840" t="s">
        <v>1480</v>
      </c>
      <c r="C1840">
        <v>24.18</v>
      </c>
      <c r="D1840">
        <f t="shared" si="61"/>
        <v>0.74710982658959535</v>
      </c>
      <c r="E1840">
        <v>1.4687368862778072E-2</v>
      </c>
      <c r="F1840" s="90">
        <v>1832</v>
      </c>
      <c r="G1840" s="170">
        <f t="shared" ca="1" si="62"/>
        <v>-0.50122925910141114</v>
      </c>
    </row>
    <row r="1841" spans="2:7">
      <c r="B1841" t="s">
        <v>2941</v>
      </c>
      <c r="C1841">
        <v>13.84</v>
      </c>
      <c r="D1841">
        <f t="shared" si="61"/>
        <v>1.2215088282504012</v>
      </c>
      <c r="E1841">
        <v>1.4662756598240416E-2</v>
      </c>
      <c r="F1841" s="90">
        <v>1833</v>
      </c>
      <c r="G1841" s="170">
        <f t="shared" ca="1" si="62"/>
        <v>0.18667523305017622</v>
      </c>
    </row>
    <row r="1842" spans="2:7">
      <c r="B1842" t="s">
        <v>5504</v>
      </c>
      <c r="C1842">
        <v>6.23</v>
      </c>
      <c r="D1842">
        <f t="shared" si="61"/>
        <v>1.9951923076923077</v>
      </c>
      <c r="E1842">
        <v>1.4657980456026181E-2</v>
      </c>
      <c r="F1842" s="90">
        <v>1834</v>
      </c>
      <c r="G1842" s="170">
        <f t="shared" ca="1" si="62"/>
        <v>-0.16801045571076947</v>
      </c>
    </row>
    <row r="1843" spans="2:7">
      <c r="B1843" t="s">
        <v>5932</v>
      </c>
      <c r="C1843">
        <v>2.08</v>
      </c>
      <c r="D1843">
        <f t="shared" si="61"/>
        <v>0</v>
      </c>
      <c r="E1843">
        <v>1.4634146341463537E-2</v>
      </c>
      <c r="F1843" s="90">
        <v>1835</v>
      </c>
      <c r="G1843" s="170">
        <f t="shared" ca="1" si="62"/>
        <v>-0.96914061758716263</v>
      </c>
    </row>
    <row r="1844" spans="2:7">
      <c r="B1844" t="s">
        <v>7525</v>
      </c>
      <c r="C1844">
        <v>2.08</v>
      </c>
      <c r="D1844">
        <f t="shared" si="61"/>
        <v>-0.90634849167041887</v>
      </c>
      <c r="E1844">
        <v>1.4634146341463537E-2</v>
      </c>
      <c r="F1844" s="90">
        <v>1836</v>
      </c>
      <c r="G1844" s="170">
        <f t="shared" ca="1" si="62"/>
        <v>-0.1466973199004524</v>
      </c>
    </row>
    <row r="1845" spans="2:7">
      <c r="B1845" t="s">
        <v>2099</v>
      </c>
      <c r="C1845">
        <v>22.21</v>
      </c>
      <c r="D1845">
        <f t="shared" si="61"/>
        <v>-0.85591021149604252</v>
      </c>
      <c r="E1845">
        <v>1.4618547281863877E-2</v>
      </c>
      <c r="F1845" s="90">
        <v>1837</v>
      </c>
      <c r="G1845" s="170">
        <f t="shared" ca="1" si="62"/>
        <v>-5.1213457343351441E-3</v>
      </c>
    </row>
    <row r="1846" spans="2:7">
      <c r="B1846" t="s">
        <v>561</v>
      </c>
      <c r="C1846">
        <v>154.13999999999999</v>
      </c>
      <c r="D1846">
        <f t="shared" si="61"/>
        <v>0.5083667677854975</v>
      </c>
      <c r="E1846">
        <v>1.4612954186413896E-2</v>
      </c>
      <c r="F1846" s="90">
        <v>1838</v>
      </c>
      <c r="G1846" s="170">
        <f t="shared" ca="1" si="62"/>
        <v>0.45827480964337408</v>
      </c>
    </row>
    <row r="1847" spans="2:7">
      <c r="B1847" t="s">
        <v>985</v>
      </c>
      <c r="C1847">
        <v>102.19</v>
      </c>
      <c r="D1847">
        <f t="shared" si="61"/>
        <v>3.4488463212886376</v>
      </c>
      <c r="E1847">
        <v>1.4594916600476557E-2</v>
      </c>
      <c r="F1847" s="90">
        <v>1839</v>
      </c>
      <c r="G1847" s="170">
        <f t="shared" ca="1" si="62"/>
        <v>0.29304828397191646</v>
      </c>
    </row>
    <row r="1848" spans="2:7">
      <c r="B1848" t="s">
        <v>2046</v>
      </c>
      <c r="C1848">
        <v>22.97</v>
      </c>
      <c r="D1848">
        <f t="shared" si="61"/>
        <v>-0.13255287009063449</v>
      </c>
      <c r="E1848">
        <v>1.4575971731448688E-2</v>
      </c>
      <c r="F1848" s="90">
        <v>1840</v>
      </c>
      <c r="G1848" s="170">
        <f t="shared" ca="1" si="62"/>
        <v>0.21226841603977159</v>
      </c>
    </row>
    <row r="1849" spans="2:7">
      <c r="B1849" t="s">
        <v>2202</v>
      </c>
      <c r="C1849">
        <v>26.48</v>
      </c>
      <c r="D1849">
        <f t="shared" si="61"/>
        <v>-0.13717823395242754</v>
      </c>
      <c r="E1849">
        <v>1.4559386973180037E-2</v>
      </c>
      <c r="F1849" s="90">
        <v>1841</v>
      </c>
      <c r="G1849" s="170">
        <f t="shared" ca="1" si="62"/>
        <v>0.45152430853801334</v>
      </c>
    </row>
    <row r="1850" spans="2:7">
      <c r="B1850" t="s">
        <v>1404</v>
      </c>
      <c r="C1850">
        <v>30.69</v>
      </c>
      <c r="D1850">
        <f t="shared" si="61"/>
        <v>0.18907400232468047</v>
      </c>
      <c r="E1850">
        <v>1.4545454545454587E-2</v>
      </c>
      <c r="F1850" s="90">
        <v>1842</v>
      </c>
      <c r="G1850" s="170">
        <f t="shared" ca="1" si="62"/>
        <v>0.19184143327104108</v>
      </c>
    </row>
    <row r="1851" spans="2:7">
      <c r="B1851" t="s">
        <v>2234</v>
      </c>
      <c r="C1851">
        <v>25.81</v>
      </c>
      <c r="D1851">
        <f t="shared" si="61"/>
        <v>-0.49322599646573728</v>
      </c>
      <c r="E1851">
        <v>1.4544025157232602E-2</v>
      </c>
      <c r="F1851" s="90">
        <v>1843</v>
      </c>
      <c r="G1851" s="170">
        <f t="shared" ca="1" si="62"/>
        <v>-0.4211702785848887</v>
      </c>
    </row>
    <row r="1852" spans="2:7">
      <c r="B1852" t="s">
        <v>1372</v>
      </c>
      <c r="C1852">
        <v>50.93</v>
      </c>
      <c r="D1852">
        <f t="shared" si="61"/>
        <v>3.0549363057324839</v>
      </c>
      <c r="E1852">
        <v>1.4541832669322645E-2</v>
      </c>
      <c r="F1852" s="90">
        <v>1844</v>
      </c>
      <c r="G1852" s="170">
        <f t="shared" ca="1" si="62"/>
        <v>-0.46487713842291656</v>
      </c>
    </row>
    <row r="1853" spans="2:7">
      <c r="B1853" t="s">
        <v>5007</v>
      </c>
      <c r="C1853">
        <v>12.56</v>
      </c>
      <c r="D1853">
        <f t="shared" si="61"/>
        <v>0.19961795606494745</v>
      </c>
      <c r="E1853">
        <v>1.4539579967689798E-2</v>
      </c>
      <c r="F1853" s="90">
        <v>1845</v>
      </c>
      <c r="G1853" s="170">
        <f t="shared" ca="1" si="62"/>
        <v>0.45729028757895329</v>
      </c>
    </row>
    <row r="1854" spans="2:7">
      <c r="B1854" t="s">
        <v>3330</v>
      </c>
      <c r="C1854">
        <v>10.47</v>
      </c>
      <c r="D1854">
        <f t="shared" si="61"/>
        <v>-0.50047709923664119</v>
      </c>
      <c r="E1854">
        <v>1.4534883720930267E-2</v>
      </c>
      <c r="F1854" s="90">
        <v>1846</v>
      </c>
      <c r="G1854" s="170">
        <f t="shared" ca="1" si="62"/>
        <v>0.31330634235093702</v>
      </c>
    </row>
    <row r="1855" spans="2:7">
      <c r="B1855" t="s">
        <v>3930</v>
      </c>
      <c r="C1855">
        <v>20.96</v>
      </c>
      <c r="D1855">
        <f t="shared" si="61"/>
        <v>-0.18948182521268364</v>
      </c>
      <c r="E1855">
        <v>1.4520813165537305E-2</v>
      </c>
      <c r="F1855" s="90">
        <v>1847</v>
      </c>
      <c r="G1855" s="170">
        <f t="shared" ca="1" si="62"/>
        <v>4.8921074173957441E-2</v>
      </c>
    </row>
    <row r="1856" spans="2:7">
      <c r="B1856" t="s">
        <v>2171</v>
      </c>
      <c r="C1856">
        <v>25.86</v>
      </c>
      <c r="D1856">
        <f t="shared" si="61"/>
        <v>0</v>
      </c>
      <c r="E1856">
        <v>1.4515496273048293E-2</v>
      </c>
      <c r="F1856" s="90">
        <v>1848</v>
      </c>
      <c r="G1856" s="170">
        <f t="shared" ca="1" si="62"/>
        <v>0.45950972005740498</v>
      </c>
    </row>
    <row r="1857" spans="2:7">
      <c r="B1857" t="s">
        <v>2207</v>
      </c>
      <c r="C1857">
        <v>25.86</v>
      </c>
      <c r="D1857">
        <f t="shared" si="61"/>
        <v>0.36680761099365733</v>
      </c>
      <c r="E1857">
        <v>1.4515496273048293E-2</v>
      </c>
      <c r="F1857" s="90">
        <v>1849</v>
      </c>
      <c r="G1857" s="170">
        <f t="shared" ca="1" si="62"/>
        <v>0.52742352601508302</v>
      </c>
    </row>
    <row r="1858" spans="2:7">
      <c r="B1858" t="s">
        <v>3798</v>
      </c>
      <c r="C1858">
        <v>18.920000000000002</v>
      </c>
      <c r="D1858">
        <f t="shared" si="61"/>
        <v>0.41829085457271381</v>
      </c>
      <c r="E1858">
        <v>1.4477211796246817E-2</v>
      </c>
      <c r="F1858" s="90">
        <v>1850</v>
      </c>
      <c r="G1858" s="170">
        <f t="shared" ca="1" si="62"/>
        <v>-0.45066593299507457</v>
      </c>
    </row>
    <row r="1859" spans="2:7">
      <c r="B1859" t="s">
        <v>3665</v>
      </c>
      <c r="C1859">
        <v>13.34</v>
      </c>
      <c r="D1859">
        <f t="shared" si="61"/>
        <v>0.72351421188630483</v>
      </c>
      <c r="E1859">
        <v>1.4448669201520874E-2</v>
      </c>
      <c r="F1859" s="90">
        <v>1851</v>
      </c>
      <c r="G1859" s="170">
        <f t="shared" ca="1" si="62"/>
        <v>0.32129480587818893</v>
      </c>
    </row>
    <row r="1860" spans="2:7">
      <c r="B1860" t="s">
        <v>2771</v>
      </c>
      <c r="C1860">
        <v>7.74</v>
      </c>
      <c r="D1860">
        <f t="shared" si="61"/>
        <v>1.1988636363636365</v>
      </c>
      <c r="E1860">
        <v>1.4416775884665835E-2</v>
      </c>
      <c r="F1860" s="90">
        <v>1852</v>
      </c>
      <c r="G1860" s="170">
        <f t="shared" ca="1" si="62"/>
        <v>3.6958736971499248E-2</v>
      </c>
    </row>
    <row r="1861" spans="2:7">
      <c r="B1861" t="s">
        <v>5770</v>
      </c>
      <c r="C1861">
        <v>3.52</v>
      </c>
      <c r="D1861">
        <f t="shared" si="61"/>
        <v>1.4964539007092201</v>
      </c>
      <c r="E1861">
        <v>1.4409221902017239E-2</v>
      </c>
      <c r="F1861" s="90">
        <v>1853</v>
      </c>
      <c r="G1861" s="170">
        <f t="shared" ca="1" si="62"/>
        <v>-0.10311863883493375</v>
      </c>
    </row>
    <row r="1862" spans="2:7">
      <c r="B1862" t="s">
        <v>6142</v>
      </c>
      <c r="C1862">
        <v>1.41</v>
      </c>
      <c r="D1862">
        <f t="shared" si="61"/>
        <v>0</v>
      </c>
      <c r="E1862">
        <v>1.4388489208633108E-2</v>
      </c>
      <c r="F1862" s="90">
        <v>1854</v>
      </c>
      <c r="G1862" s="170">
        <f t="shared" ca="1" si="62"/>
        <v>-0.30369100187956305</v>
      </c>
    </row>
    <row r="1863" spans="2:7">
      <c r="B1863" t="s">
        <v>6621</v>
      </c>
      <c r="C1863">
        <v>1.41</v>
      </c>
      <c r="D1863">
        <f t="shared" si="61"/>
        <v>0</v>
      </c>
      <c r="E1863">
        <v>1.4388489208633108E-2</v>
      </c>
      <c r="F1863" s="90">
        <v>1855</v>
      </c>
      <c r="G1863" s="170">
        <f t="shared" ca="1" si="62"/>
        <v>-1.8240973317755101E-3</v>
      </c>
    </row>
    <row r="1864" spans="2:7">
      <c r="B1864" t="s">
        <v>6951</v>
      </c>
      <c r="C1864">
        <v>1.41</v>
      </c>
      <c r="D1864">
        <f t="shared" si="61"/>
        <v>-0.89477611940298507</v>
      </c>
      <c r="E1864">
        <v>1.4388489208633108E-2</v>
      </c>
      <c r="F1864" s="90">
        <v>1856</v>
      </c>
      <c r="G1864" s="170">
        <f t="shared" ca="1" si="62"/>
        <v>0.48656619988047678</v>
      </c>
    </row>
    <row r="1865" spans="2:7">
      <c r="B1865" t="s">
        <v>3539</v>
      </c>
      <c r="C1865">
        <v>13.4</v>
      </c>
      <c r="D1865">
        <f t="shared" ref="D1865:D1928" si="63">(C1865-C1866)/C1866</f>
        <v>-0.20943952802359878</v>
      </c>
      <c r="E1865">
        <v>1.4383043149129408E-2</v>
      </c>
      <c r="F1865" s="90">
        <v>1857</v>
      </c>
      <c r="G1865" s="170">
        <f t="shared" ca="1" si="62"/>
        <v>0.42844318071390902</v>
      </c>
    </row>
    <row r="1866" spans="2:7">
      <c r="B1866" t="s">
        <v>1671</v>
      </c>
      <c r="C1866">
        <v>16.95</v>
      </c>
      <c r="D1866">
        <f t="shared" si="63"/>
        <v>6.9952830188679238</v>
      </c>
      <c r="E1866">
        <v>1.4362657091561844E-2</v>
      </c>
      <c r="F1866" s="90">
        <v>1858</v>
      </c>
      <c r="G1866" s="170">
        <f t="shared" ca="1" si="62"/>
        <v>-1.8183783111437649E-2</v>
      </c>
    </row>
    <row r="1867" spans="2:7">
      <c r="B1867" t="s">
        <v>7303</v>
      </c>
      <c r="C1867">
        <v>2.12</v>
      </c>
      <c r="D1867">
        <f t="shared" si="63"/>
        <v>0</v>
      </c>
      <c r="E1867">
        <v>1.4354066985646053E-2</v>
      </c>
      <c r="F1867" s="90">
        <v>1859</v>
      </c>
      <c r="G1867" s="170">
        <f t="shared" ca="1" si="62"/>
        <v>-0.25988268121789421</v>
      </c>
    </row>
    <row r="1868" spans="2:7">
      <c r="B1868" t="s">
        <v>7564</v>
      </c>
      <c r="C1868">
        <v>2.12</v>
      </c>
      <c r="D1868">
        <f t="shared" si="63"/>
        <v>-0.76981541802388709</v>
      </c>
      <c r="E1868">
        <v>1.4354066985646053E-2</v>
      </c>
      <c r="F1868" s="90">
        <v>1860</v>
      </c>
      <c r="G1868" s="170">
        <f t="shared" ca="1" si="62"/>
        <v>-0.20988824235209758</v>
      </c>
    </row>
    <row r="1869" spans="2:7">
      <c r="B1869" t="s">
        <v>5207</v>
      </c>
      <c r="C1869">
        <v>9.2100000000000009</v>
      </c>
      <c r="D1869">
        <f t="shared" si="63"/>
        <v>0.8568548387096776</v>
      </c>
      <c r="E1869">
        <v>1.4317180616740173E-2</v>
      </c>
      <c r="F1869" s="90">
        <v>1861</v>
      </c>
      <c r="G1869" s="170">
        <f t="shared" ca="1" si="62"/>
        <v>-0.18763960472827931</v>
      </c>
    </row>
    <row r="1870" spans="2:7">
      <c r="B1870" t="s">
        <v>5565</v>
      </c>
      <c r="C1870">
        <v>4.96</v>
      </c>
      <c r="D1870">
        <f t="shared" si="63"/>
        <v>-0.61189358372456959</v>
      </c>
      <c r="E1870">
        <v>1.4314928425357932E-2</v>
      </c>
      <c r="F1870" s="90">
        <v>1862</v>
      </c>
      <c r="G1870" s="170">
        <f t="shared" ca="1" si="62"/>
        <v>-0.28161429702963042</v>
      </c>
    </row>
    <row r="1871" spans="2:7">
      <c r="B1871" t="s">
        <v>1600</v>
      </c>
      <c r="C1871">
        <v>12.78</v>
      </c>
      <c r="D1871">
        <f t="shared" si="63"/>
        <v>-5.2631578947368481E-2</v>
      </c>
      <c r="E1871">
        <v>1.4285714285714263E-2</v>
      </c>
      <c r="F1871" s="90">
        <v>1863</v>
      </c>
      <c r="G1871" s="170">
        <f t="shared" ca="1" si="62"/>
        <v>1.7770538818871542E-2</v>
      </c>
    </row>
    <row r="1872" spans="2:7">
      <c r="B1872" t="s">
        <v>2508</v>
      </c>
      <c r="C1872">
        <v>13.49</v>
      </c>
      <c r="D1872">
        <f t="shared" si="63"/>
        <v>5.333333333333333</v>
      </c>
      <c r="E1872">
        <v>1.4285714285714247E-2</v>
      </c>
      <c r="F1872" s="90">
        <v>1864</v>
      </c>
      <c r="G1872" s="170">
        <f t="shared" ca="1" si="62"/>
        <v>0.68105003703257994</v>
      </c>
    </row>
    <row r="1873" spans="2:7">
      <c r="B1873" t="s">
        <v>5886</v>
      </c>
      <c r="C1873">
        <v>2.13</v>
      </c>
      <c r="D1873">
        <f t="shared" si="63"/>
        <v>0</v>
      </c>
      <c r="E1873">
        <v>1.4285714285714192E-2</v>
      </c>
      <c r="F1873" s="90">
        <v>1865</v>
      </c>
      <c r="G1873" s="170">
        <f t="shared" ca="1" si="62"/>
        <v>-0.85860393602852259</v>
      </c>
    </row>
    <row r="1874" spans="2:7">
      <c r="B1874" t="s">
        <v>5917</v>
      </c>
      <c r="C1874">
        <v>2.13</v>
      </c>
      <c r="D1874">
        <f t="shared" si="63"/>
        <v>-0.82367549668874163</v>
      </c>
      <c r="E1874">
        <v>1.4285714285714192E-2</v>
      </c>
      <c r="F1874" s="90">
        <v>1866</v>
      </c>
      <c r="G1874" s="170">
        <f t="shared" ca="1" si="62"/>
        <v>0.47321121029820024</v>
      </c>
    </row>
    <row r="1875" spans="2:7">
      <c r="B1875" t="s">
        <v>2587</v>
      </c>
      <c r="C1875">
        <v>12.08</v>
      </c>
      <c r="D1875">
        <f t="shared" si="63"/>
        <v>-0.39296482412060296</v>
      </c>
      <c r="E1875">
        <v>1.4273719563392101E-2</v>
      </c>
      <c r="F1875" s="90">
        <v>1867</v>
      </c>
      <c r="G1875" s="170">
        <f t="shared" ca="1" si="62"/>
        <v>-0.13978065898487427</v>
      </c>
    </row>
    <row r="1876" spans="2:7">
      <c r="B1876" t="s">
        <v>1910</v>
      </c>
      <c r="C1876">
        <v>19.899999999999999</v>
      </c>
      <c r="D1876">
        <f t="shared" si="63"/>
        <v>-0.22295978133541589</v>
      </c>
      <c r="E1876">
        <v>1.4271151885830662E-2</v>
      </c>
      <c r="F1876" s="90">
        <v>1868</v>
      </c>
      <c r="G1876" s="170">
        <f t="shared" ca="1" si="62"/>
        <v>-0.26916237177340924</v>
      </c>
    </row>
    <row r="1877" spans="2:7">
      <c r="B1877" t="s">
        <v>2213</v>
      </c>
      <c r="C1877">
        <v>25.61</v>
      </c>
      <c r="D1877">
        <f t="shared" si="63"/>
        <v>1.1165289256198347</v>
      </c>
      <c r="E1877">
        <v>1.4257425742574235E-2</v>
      </c>
      <c r="F1877" s="90">
        <v>1869</v>
      </c>
      <c r="G1877" s="170">
        <f t="shared" ca="1" si="62"/>
        <v>-0.38203762492562315</v>
      </c>
    </row>
    <row r="1878" spans="2:7">
      <c r="B1878" t="s">
        <v>4828</v>
      </c>
      <c r="C1878">
        <v>12.1</v>
      </c>
      <c r="D1878">
        <f t="shared" si="63"/>
        <v>-8.2576383154416076E-4</v>
      </c>
      <c r="E1878">
        <v>1.4249790444258167E-2</v>
      </c>
      <c r="F1878" s="90">
        <v>1870</v>
      </c>
      <c r="G1878" s="170">
        <f t="shared" ca="1" si="62"/>
        <v>0.12037812521324436</v>
      </c>
    </row>
    <row r="1879" spans="2:7">
      <c r="B1879" t="s">
        <v>3217</v>
      </c>
      <c r="C1879">
        <v>12.11</v>
      </c>
      <c r="D1879">
        <f t="shared" si="63"/>
        <v>-0.9261765423067545</v>
      </c>
      <c r="E1879">
        <v>1.4237855946398655E-2</v>
      </c>
      <c r="F1879" s="90">
        <v>1871</v>
      </c>
      <c r="G1879" s="170">
        <f t="shared" ca="1" si="62"/>
        <v>4.3594981274113383E-2</v>
      </c>
    </row>
    <row r="1880" spans="2:7">
      <c r="B1880" t="s">
        <v>637</v>
      </c>
      <c r="C1880">
        <v>164.04</v>
      </c>
      <c r="D1880">
        <f t="shared" si="63"/>
        <v>75.654205607476641</v>
      </c>
      <c r="E1880">
        <v>1.4220353654012507E-2</v>
      </c>
      <c r="F1880" s="90">
        <v>1872</v>
      </c>
      <c r="G1880" s="170">
        <f t="shared" ca="1" si="62"/>
        <v>-0.51708928593535763</v>
      </c>
    </row>
    <row r="1881" spans="2:7">
      <c r="B1881" t="s">
        <v>5929</v>
      </c>
      <c r="C1881">
        <v>2.14</v>
      </c>
      <c r="D1881">
        <f t="shared" si="63"/>
        <v>0</v>
      </c>
      <c r="E1881">
        <v>1.4218009478673105E-2</v>
      </c>
      <c r="F1881" s="90">
        <v>1873</v>
      </c>
      <c r="G1881" s="170">
        <f t="shared" ca="1" si="62"/>
        <v>0.11843758338473817</v>
      </c>
    </row>
    <row r="1882" spans="2:7">
      <c r="B1882" t="s">
        <v>7385</v>
      </c>
      <c r="C1882">
        <v>2.14</v>
      </c>
      <c r="D1882">
        <f t="shared" si="63"/>
        <v>0</v>
      </c>
      <c r="E1882">
        <v>1.4218009478673105E-2</v>
      </c>
      <c r="F1882" s="90">
        <v>1874</v>
      </c>
      <c r="G1882" s="170">
        <f t="shared" ca="1" si="62"/>
        <v>0.33287896373418568</v>
      </c>
    </row>
    <row r="1883" spans="2:7">
      <c r="B1883" t="s">
        <v>7398</v>
      </c>
      <c r="C1883">
        <v>2.14</v>
      </c>
      <c r="D1883">
        <f t="shared" si="63"/>
        <v>0</v>
      </c>
      <c r="E1883">
        <v>1.4218009478673105E-2</v>
      </c>
      <c r="F1883" s="90">
        <v>1875</v>
      </c>
      <c r="G1883" s="170">
        <f t="shared" ca="1" si="62"/>
        <v>-0.31524939986040862</v>
      </c>
    </row>
    <row r="1884" spans="2:7">
      <c r="B1884" t="s">
        <v>7569</v>
      </c>
      <c r="C1884">
        <v>2.14</v>
      </c>
      <c r="D1884">
        <f t="shared" si="63"/>
        <v>-0.90626368812965397</v>
      </c>
      <c r="E1884">
        <v>1.4218009478673105E-2</v>
      </c>
      <c r="F1884" s="90">
        <v>1876</v>
      </c>
      <c r="G1884" s="170">
        <f t="shared" ca="1" si="62"/>
        <v>0.39805418412946564</v>
      </c>
    </row>
    <row r="1885" spans="2:7">
      <c r="B1885" t="s">
        <v>1981</v>
      </c>
      <c r="C1885">
        <v>22.83</v>
      </c>
      <c r="D1885">
        <f t="shared" si="63"/>
        <v>0.59985984583041341</v>
      </c>
      <c r="E1885">
        <v>1.4215904042647566E-2</v>
      </c>
      <c r="F1885" s="90">
        <v>1877</v>
      </c>
      <c r="G1885" s="170">
        <f t="shared" ca="1" si="62"/>
        <v>7.0673492626189743E-2</v>
      </c>
    </row>
    <row r="1886" spans="2:7">
      <c r="B1886" t="s">
        <v>2936</v>
      </c>
      <c r="C1886">
        <v>14.27</v>
      </c>
      <c r="D1886">
        <f t="shared" si="63"/>
        <v>2.9971988795518207</v>
      </c>
      <c r="E1886">
        <v>1.4214641080312672E-2</v>
      </c>
      <c r="F1886" s="90">
        <v>1878</v>
      </c>
      <c r="G1886" s="170">
        <f t="shared" ca="1" si="62"/>
        <v>-0.12688423407548724</v>
      </c>
    </row>
    <row r="1887" spans="2:7">
      <c r="B1887" t="s">
        <v>5768</v>
      </c>
      <c r="C1887">
        <v>3.57</v>
      </c>
      <c r="D1887">
        <f t="shared" si="63"/>
        <v>-0.37587412587412589</v>
      </c>
      <c r="E1887">
        <v>1.4204545454545404E-2</v>
      </c>
      <c r="F1887" s="90">
        <v>1879</v>
      </c>
      <c r="G1887" s="170">
        <f t="shared" ca="1" si="62"/>
        <v>0.17515243357266821</v>
      </c>
    </row>
    <row r="1888" spans="2:7">
      <c r="B1888" t="s">
        <v>5583</v>
      </c>
      <c r="C1888">
        <v>5.72</v>
      </c>
      <c r="D1888">
        <f t="shared" si="63"/>
        <v>3</v>
      </c>
      <c r="E1888">
        <v>1.4184397163120581E-2</v>
      </c>
      <c r="F1888" s="90">
        <v>1880</v>
      </c>
      <c r="G1888" s="170">
        <f t="shared" ca="1" si="62"/>
        <v>0.83902760473575544</v>
      </c>
    </row>
    <row r="1889" spans="2:7">
      <c r="B1889" t="s">
        <v>6116</v>
      </c>
      <c r="C1889">
        <v>1.43</v>
      </c>
      <c r="D1889">
        <f t="shared" si="63"/>
        <v>0</v>
      </c>
      <c r="E1889">
        <v>1.4184397163120581E-2</v>
      </c>
      <c r="F1889" s="90">
        <v>1881</v>
      </c>
      <c r="G1889" s="170">
        <f t="shared" ca="1" si="62"/>
        <v>0.2643213553004769</v>
      </c>
    </row>
    <row r="1890" spans="2:7">
      <c r="B1890" t="s">
        <v>6159</v>
      </c>
      <c r="C1890">
        <v>1.43</v>
      </c>
      <c r="D1890">
        <f t="shared" si="63"/>
        <v>-0.83352735739231665</v>
      </c>
      <c r="E1890">
        <v>1.4184397163120581E-2</v>
      </c>
      <c r="F1890" s="90">
        <v>1882</v>
      </c>
      <c r="G1890" s="170">
        <f t="shared" ca="1" si="62"/>
        <v>-3.2599548420602226E-2</v>
      </c>
    </row>
    <row r="1891" spans="2:7">
      <c r="B1891" t="s">
        <v>2710</v>
      </c>
      <c r="C1891">
        <v>8.59</v>
      </c>
      <c r="D1891">
        <f t="shared" si="63"/>
        <v>-0.14356929212362907</v>
      </c>
      <c r="E1891">
        <v>1.4167650531286801E-2</v>
      </c>
      <c r="F1891" s="90">
        <v>1883</v>
      </c>
      <c r="G1891" s="170">
        <f t="shared" ca="1" si="62"/>
        <v>-0.20865733720615565</v>
      </c>
    </row>
    <row r="1892" spans="2:7">
      <c r="B1892" t="s">
        <v>5362</v>
      </c>
      <c r="C1892">
        <v>10.029999999999999</v>
      </c>
      <c r="D1892">
        <f t="shared" si="63"/>
        <v>-0.12554489973844823</v>
      </c>
      <c r="E1892">
        <v>1.4155712841253668E-2</v>
      </c>
      <c r="F1892" s="90">
        <v>1884</v>
      </c>
      <c r="G1892" s="170">
        <f t="shared" ca="1" si="62"/>
        <v>-0.23978549646173902</v>
      </c>
    </row>
    <row r="1893" spans="2:7">
      <c r="B1893" t="s">
        <v>3131</v>
      </c>
      <c r="C1893">
        <v>11.47</v>
      </c>
      <c r="D1893">
        <f t="shared" si="63"/>
        <v>-0.23837981407702521</v>
      </c>
      <c r="E1893">
        <v>1.4146772767462434E-2</v>
      </c>
      <c r="F1893" s="90">
        <v>1885</v>
      </c>
      <c r="G1893" s="170">
        <f t="shared" ca="1" si="62"/>
        <v>0.40695911028931148</v>
      </c>
    </row>
    <row r="1894" spans="2:7">
      <c r="B1894" t="s">
        <v>1521</v>
      </c>
      <c r="C1894">
        <v>15.06</v>
      </c>
      <c r="D1894">
        <f t="shared" si="63"/>
        <v>0.61414790996784574</v>
      </c>
      <c r="E1894">
        <v>1.41414141414142E-2</v>
      </c>
      <c r="F1894" s="90">
        <v>1886</v>
      </c>
      <c r="G1894" s="170">
        <f t="shared" ca="1" si="62"/>
        <v>-0.33752606665474699</v>
      </c>
    </row>
    <row r="1895" spans="2:7">
      <c r="B1895" t="s">
        <v>5377</v>
      </c>
      <c r="C1895">
        <v>9.33</v>
      </c>
      <c r="D1895">
        <f t="shared" si="63"/>
        <v>-0.35027855153203341</v>
      </c>
      <c r="E1895">
        <v>1.4130434782608782E-2</v>
      </c>
      <c r="F1895" s="90">
        <v>1887</v>
      </c>
      <c r="G1895" s="170">
        <f t="shared" ref="G1895:G1958" ca="1" si="64">_xlfn.NORM.INV(RAND(),L$11,L$12)</f>
        <v>-2.2121527259357242E-2</v>
      </c>
    </row>
    <row r="1896" spans="2:7">
      <c r="B1896" t="s">
        <v>2473</v>
      </c>
      <c r="C1896">
        <v>14.36</v>
      </c>
      <c r="D1896">
        <f t="shared" si="63"/>
        <v>5.648148148148147</v>
      </c>
      <c r="E1896">
        <v>1.4124293785310684E-2</v>
      </c>
      <c r="F1896" s="90">
        <v>1888</v>
      </c>
      <c r="G1896" s="170">
        <f t="shared" ca="1" si="64"/>
        <v>-0.22378030455818274</v>
      </c>
    </row>
    <row r="1897" spans="2:7">
      <c r="B1897" t="s">
        <v>7396</v>
      </c>
      <c r="C1897">
        <v>2.16</v>
      </c>
      <c r="D1897">
        <f t="shared" si="63"/>
        <v>-0.84210526315789469</v>
      </c>
      <c r="E1897">
        <v>1.4084507042253639E-2</v>
      </c>
      <c r="F1897" s="90">
        <v>1889</v>
      </c>
      <c r="G1897" s="170">
        <f t="shared" ca="1" si="64"/>
        <v>-0.36811037570103772</v>
      </c>
    </row>
    <row r="1898" spans="2:7">
      <c r="B1898" t="s">
        <v>3659</v>
      </c>
      <c r="C1898">
        <v>13.68</v>
      </c>
      <c r="D1898">
        <f t="shared" si="63"/>
        <v>-9.5836087243886384E-2</v>
      </c>
      <c r="E1898">
        <v>1.4084507042253483E-2</v>
      </c>
      <c r="F1898" s="90">
        <v>1890</v>
      </c>
      <c r="G1898" s="170">
        <f t="shared" ca="1" si="64"/>
        <v>0.66919216665256132</v>
      </c>
    </row>
    <row r="1899" spans="2:7">
      <c r="B1899" t="s">
        <v>3612</v>
      </c>
      <c r="C1899">
        <v>15.13</v>
      </c>
      <c r="D1899">
        <f t="shared" si="63"/>
        <v>-0.22250770811921891</v>
      </c>
      <c r="E1899">
        <v>1.4075067024128744E-2</v>
      </c>
      <c r="F1899" s="90">
        <v>1891</v>
      </c>
      <c r="G1899" s="170">
        <f t="shared" ca="1" si="64"/>
        <v>-0.39682178278999963</v>
      </c>
    </row>
    <row r="1900" spans="2:7">
      <c r="B1900" t="s">
        <v>4118</v>
      </c>
      <c r="C1900">
        <v>19.46</v>
      </c>
      <c r="D1900">
        <f t="shared" si="63"/>
        <v>0.12420566146736003</v>
      </c>
      <c r="E1900">
        <v>1.4069828035435099E-2</v>
      </c>
      <c r="F1900" s="90">
        <v>1892</v>
      </c>
      <c r="G1900" s="170">
        <f t="shared" ca="1" si="64"/>
        <v>0.37467343983644225</v>
      </c>
    </row>
    <row r="1901" spans="2:7">
      <c r="B1901" t="s">
        <v>3005</v>
      </c>
      <c r="C1901">
        <v>17.309999999999999</v>
      </c>
      <c r="D1901">
        <f t="shared" si="63"/>
        <v>-0.52063140404320141</v>
      </c>
      <c r="E1901">
        <v>1.4059753954305709E-2</v>
      </c>
      <c r="F1901" s="90">
        <v>1893</v>
      </c>
      <c r="G1901" s="170">
        <f t="shared" ca="1" si="64"/>
        <v>-3.8014298846991187E-2</v>
      </c>
    </row>
    <row r="1902" spans="2:7">
      <c r="B1902" t="s">
        <v>1394</v>
      </c>
      <c r="C1902">
        <v>36.11</v>
      </c>
      <c r="D1902">
        <f t="shared" si="63"/>
        <v>2.3311808118081179</v>
      </c>
      <c r="E1902">
        <v>1.4040999719180006E-2</v>
      </c>
      <c r="F1902" s="90">
        <v>1894</v>
      </c>
      <c r="G1902" s="170">
        <f t="shared" ca="1" si="64"/>
        <v>-2.5237478606304934E-2</v>
      </c>
    </row>
    <row r="1903" spans="2:7">
      <c r="B1903" t="s">
        <v>4323</v>
      </c>
      <c r="C1903">
        <v>10.84</v>
      </c>
      <c r="D1903">
        <f t="shared" si="63"/>
        <v>-0.31823899371069186</v>
      </c>
      <c r="E1903">
        <v>1.4031805425631465E-2</v>
      </c>
      <c r="F1903" s="90">
        <v>1895</v>
      </c>
      <c r="G1903" s="170">
        <f t="shared" ca="1" si="64"/>
        <v>0.2174992036095586</v>
      </c>
    </row>
    <row r="1904" spans="2:7">
      <c r="B1904" t="s">
        <v>4039</v>
      </c>
      <c r="C1904">
        <v>15.9</v>
      </c>
      <c r="D1904">
        <f t="shared" si="63"/>
        <v>6.3271889400921664</v>
      </c>
      <c r="E1904">
        <v>1.4030612244898001E-2</v>
      </c>
      <c r="F1904" s="90">
        <v>1896</v>
      </c>
      <c r="G1904" s="170">
        <f t="shared" ca="1" si="64"/>
        <v>-0.26094008346883851</v>
      </c>
    </row>
    <row r="1905" spans="2:7">
      <c r="B1905" t="s">
        <v>5895</v>
      </c>
      <c r="C1905">
        <v>2.17</v>
      </c>
      <c r="D1905">
        <f t="shared" si="63"/>
        <v>-0.76963906581740982</v>
      </c>
      <c r="E1905">
        <v>1.4018691588784955E-2</v>
      </c>
      <c r="F1905" s="90">
        <v>1897</v>
      </c>
      <c r="G1905" s="170">
        <f t="shared" ca="1" si="64"/>
        <v>0.40214583995507241</v>
      </c>
    </row>
    <row r="1906" spans="2:7">
      <c r="B1906" t="s">
        <v>4863</v>
      </c>
      <c r="C1906">
        <v>9.42</v>
      </c>
      <c r="D1906">
        <f t="shared" si="63"/>
        <v>-0.18932874354561097</v>
      </c>
      <c r="E1906">
        <v>1.3993541442411279E-2</v>
      </c>
      <c r="F1906" s="90">
        <v>1898</v>
      </c>
      <c r="G1906" s="170">
        <f t="shared" ca="1" si="64"/>
        <v>0.17323372423990696</v>
      </c>
    </row>
    <row r="1907" spans="2:7">
      <c r="B1907" t="s">
        <v>3378</v>
      </c>
      <c r="C1907">
        <v>11.62</v>
      </c>
      <c r="D1907">
        <f t="shared" si="63"/>
        <v>0.77675840978593258</v>
      </c>
      <c r="E1907">
        <v>1.396160558464209E-2</v>
      </c>
      <c r="F1907" s="90">
        <v>1899</v>
      </c>
      <c r="G1907" s="170">
        <f t="shared" ca="1" si="64"/>
        <v>5.3582622350042061E-2</v>
      </c>
    </row>
    <row r="1908" spans="2:7">
      <c r="B1908" t="s">
        <v>4423</v>
      </c>
      <c r="C1908">
        <v>6.54</v>
      </c>
      <c r="D1908">
        <f t="shared" si="63"/>
        <v>-0.47087378640776695</v>
      </c>
      <c r="E1908">
        <v>1.3953488372093001E-2</v>
      </c>
      <c r="F1908" s="90">
        <v>1900</v>
      </c>
      <c r="G1908" s="170">
        <f t="shared" ca="1" si="64"/>
        <v>0.13407352039409415</v>
      </c>
    </row>
    <row r="1909" spans="2:7">
      <c r="B1909" t="s">
        <v>4976</v>
      </c>
      <c r="C1909">
        <v>12.36</v>
      </c>
      <c r="D1909">
        <f t="shared" si="63"/>
        <v>-0.37067209775967419</v>
      </c>
      <c r="E1909">
        <v>1.3945857260049216E-2</v>
      </c>
      <c r="F1909" s="90">
        <v>1901</v>
      </c>
      <c r="G1909" s="170">
        <f t="shared" ca="1" si="64"/>
        <v>0.20614793297885825</v>
      </c>
    </row>
    <row r="1910" spans="2:7">
      <c r="B1910" t="s">
        <v>1839</v>
      </c>
      <c r="C1910">
        <v>19.64</v>
      </c>
      <c r="D1910">
        <f t="shared" si="63"/>
        <v>0.6872852233676976</v>
      </c>
      <c r="E1910">
        <v>1.3939081053174989E-2</v>
      </c>
      <c r="F1910" s="90">
        <v>1902</v>
      </c>
      <c r="G1910" s="170">
        <f t="shared" ca="1" si="64"/>
        <v>-8.3598096581939813E-3</v>
      </c>
    </row>
    <row r="1911" spans="2:7">
      <c r="B1911" t="s">
        <v>4296</v>
      </c>
      <c r="C1911">
        <v>11.64</v>
      </c>
      <c r="D1911">
        <f t="shared" si="63"/>
        <v>-0.91861278142917069</v>
      </c>
      <c r="E1911">
        <v>1.3937282229965169E-2</v>
      </c>
      <c r="F1911" s="90">
        <v>1903</v>
      </c>
      <c r="G1911" s="170">
        <f t="shared" ca="1" si="64"/>
        <v>0.2073045467305849</v>
      </c>
    </row>
    <row r="1912" spans="2:7">
      <c r="B1912" t="s">
        <v>681</v>
      </c>
      <c r="C1912">
        <v>143.02000000000001</v>
      </c>
      <c r="D1912">
        <f t="shared" si="63"/>
        <v>8.795890410958906</v>
      </c>
      <c r="E1912">
        <v>1.3894796540479286E-2</v>
      </c>
      <c r="F1912" s="90">
        <v>1904</v>
      </c>
      <c r="G1912" s="170">
        <f t="shared" ca="1" si="64"/>
        <v>-0.12501489366945498</v>
      </c>
    </row>
    <row r="1913" spans="2:7">
      <c r="B1913" t="s">
        <v>3604</v>
      </c>
      <c r="C1913">
        <v>14.6</v>
      </c>
      <c r="D1913">
        <f t="shared" si="63"/>
        <v>0.66666666666666663</v>
      </c>
      <c r="E1913">
        <v>1.388888888888884E-2</v>
      </c>
      <c r="F1913" s="90">
        <v>1905</v>
      </c>
      <c r="G1913" s="170">
        <f t="shared" ca="1" si="64"/>
        <v>-0.39884131737421913</v>
      </c>
    </row>
    <row r="1914" spans="2:7">
      <c r="B1914" t="s">
        <v>2744</v>
      </c>
      <c r="C1914">
        <v>8.76</v>
      </c>
      <c r="D1914">
        <f t="shared" si="63"/>
        <v>8.9552238805970241E-2</v>
      </c>
      <c r="E1914">
        <v>1.3888888888888798E-2</v>
      </c>
      <c r="F1914" s="90">
        <v>1906</v>
      </c>
      <c r="G1914" s="170">
        <f t="shared" ca="1" si="64"/>
        <v>-0.12575342114065094</v>
      </c>
    </row>
    <row r="1915" spans="2:7">
      <c r="B1915" t="s">
        <v>5393</v>
      </c>
      <c r="C1915">
        <v>8.0399999999999991</v>
      </c>
      <c r="D1915">
        <f t="shared" si="63"/>
        <v>-0.6211121583411876</v>
      </c>
      <c r="E1915">
        <v>1.387137452711216E-2</v>
      </c>
      <c r="F1915" s="90">
        <v>1907</v>
      </c>
      <c r="G1915" s="170">
        <f t="shared" ca="1" si="64"/>
        <v>-0.49469959827941451</v>
      </c>
    </row>
    <row r="1916" spans="2:7">
      <c r="B1916" t="s">
        <v>4103</v>
      </c>
      <c r="C1916">
        <v>21.22</v>
      </c>
      <c r="D1916">
        <f t="shared" si="63"/>
        <v>8.6454545454545446</v>
      </c>
      <c r="E1916">
        <v>1.385570950788338E-2</v>
      </c>
      <c r="F1916" s="90">
        <v>1908</v>
      </c>
      <c r="G1916" s="170">
        <f t="shared" ca="1" si="64"/>
        <v>-0.30977357534844152</v>
      </c>
    </row>
    <row r="1917" spans="2:7">
      <c r="B1917" t="s">
        <v>5894</v>
      </c>
      <c r="C1917">
        <v>2.2000000000000002</v>
      </c>
      <c r="D1917">
        <f t="shared" si="63"/>
        <v>-0.72738537794299873</v>
      </c>
      <c r="E1917">
        <v>1.3824884792626843E-2</v>
      </c>
      <c r="F1917" s="90">
        <v>1909</v>
      </c>
      <c r="G1917" s="170">
        <f t="shared" ca="1" si="64"/>
        <v>-0.22278019792260201</v>
      </c>
    </row>
    <row r="1918" spans="2:7">
      <c r="B1918" t="s">
        <v>2721</v>
      </c>
      <c r="C1918">
        <v>8.07</v>
      </c>
      <c r="D1918">
        <f t="shared" si="63"/>
        <v>1.1989100817438694</v>
      </c>
      <c r="E1918">
        <v>1.3819095477386975E-2</v>
      </c>
      <c r="F1918" s="90">
        <v>1910</v>
      </c>
      <c r="G1918" s="170">
        <f t="shared" ca="1" si="64"/>
        <v>-0.54430444304606118</v>
      </c>
    </row>
    <row r="1919" spans="2:7">
      <c r="B1919" t="s">
        <v>5762</v>
      </c>
      <c r="C1919">
        <v>3.67</v>
      </c>
      <c r="D1919">
        <f t="shared" si="63"/>
        <v>1.4965986394557824</v>
      </c>
      <c r="E1919">
        <v>1.3812154696132548E-2</v>
      </c>
      <c r="F1919" s="90">
        <v>1911</v>
      </c>
      <c r="G1919" s="170">
        <f t="shared" ca="1" si="64"/>
        <v>0.12874051938738595</v>
      </c>
    </row>
    <row r="1920" spans="2:7">
      <c r="B1920" t="s">
        <v>6553</v>
      </c>
      <c r="C1920">
        <v>1.47</v>
      </c>
      <c r="D1920">
        <f t="shared" si="63"/>
        <v>-0.92307692307692313</v>
      </c>
      <c r="E1920">
        <v>1.3793103448275874E-2</v>
      </c>
      <c r="F1920" s="90">
        <v>1912</v>
      </c>
      <c r="G1920" s="170">
        <f t="shared" ca="1" si="64"/>
        <v>-0.54286088686280565</v>
      </c>
    </row>
    <row r="1921" spans="2:7">
      <c r="B1921" t="s">
        <v>1922</v>
      </c>
      <c r="C1921">
        <v>19.11</v>
      </c>
      <c r="D1921">
        <f t="shared" si="63"/>
        <v>0.13010053222944998</v>
      </c>
      <c r="E1921">
        <v>1.3793103448275756E-2</v>
      </c>
      <c r="F1921" s="90">
        <v>1913</v>
      </c>
      <c r="G1921" s="170">
        <f t="shared" ca="1" si="64"/>
        <v>-8.2546296966450536E-2</v>
      </c>
    </row>
    <row r="1922" spans="2:7">
      <c r="B1922" t="s">
        <v>1507</v>
      </c>
      <c r="C1922">
        <v>16.91</v>
      </c>
      <c r="D1922">
        <f t="shared" si="63"/>
        <v>-0.17872753763963087</v>
      </c>
      <c r="E1922">
        <v>1.3788968824940073E-2</v>
      </c>
      <c r="F1922" s="90">
        <v>1914</v>
      </c>
      <c r="G1922" s="170">
        <f t="shared" ca="1" si="64"/>
        <v>6.5398590464446904E-2</v>
      </c>
    </row>
    <row r="1923" spans="2:7">
      <c r="B1923" t="s">
        <v>2311</v>
      </c>
      <c r="C1923">
        <v>20.59</v>
      </c>
      <c r="D1923">
        <f t="shared" si="63"/>
        <v>0.11902173913043486</v>
      </c>
      <c r="E1923">
        <v>1.3786312161496856E-2</v>
      </c>
      <c r="F1923" s="90">
        <v>1915</v>
      </c>
      <c r="G1923" s="170">
        <f t="shared" ca="1" si="64"/>
        <v>0.40363337282976919</v>
      </c>
    </row>
    <row r="1924" spans="2:7">
      <c r="B1924" t="s">
        <v>1863</v>
      </c>
      <c r="C1924">
        <v>18.399999999999999</v>
      </c>
      <c r="D1924">
        <f t="shared" si="63"/>
        <v>-0.77272727272727271</v>
      </c>
      <c r="E1924">
        <v>1.3774104683195593E-2</v>
      </c>
      <c r="F1924" s="90">
        <v>1916</v>
      </c>
      <c r="G1924" s="170">
        <f t="shared" ca="1" si="64"/>
        <v>-0.29586796391182629</v>
      </c>
    </row>
    <row r="1925" spans="2:7">
      <c r="B1925" t="s">
        <v>1092</v>
      </c>
      <c r="C1925">
        <v>80.959999999999994</v>
      </c>
      <c r="D1925">
        <f t="shared" si="63"/>
        <v>35.633484162895925</v>
      </c>
      <c r="E1925">
        <v>1.3774104683195522E-2</v>
      </c>
      <c r="F1925" s="90">
        <v>1917</v>
      </c>
      <c r="G1925" s="170">
        <f t="shared" ca="1" si="64"/>
        <v>0.10021516560229617</v>
      </c>
    </row>
    <row r="1926" spans="2:7">
      <c r="B1926" t="s">
        <v>5902</v>
      </c>
      <c r="C1926">
        <v>2.21</v>
      </c>
      <c r="D1926">
        <f t="shared" si="63"/>
        <v>-0.87507066139061618</v>
      </c>
      <c r="E1926">
        <v>1.3761467889908166E-2</v>
      </c>
      <c r="F1926" s="90">
        <v>1918</v>
      </c>
      <c r="G1926" s="170">
        <f t="shared" ca="1" si="64"/>
        <v>0.49868901611429828</v>
      </c>
    </row>
    <row r="1927" spans="2:7">
      <c r="B1927" t="s">
        <v>3065</v>
      </c>
      <c r="C1927">
        <v>17.690000000000001</v>
      </c>
      <c r="D1927">
        <f t="shared" si="63"/>
        <v>-0.27351129363449689</v>
      </c>
      <c r="E1927">
        <v>1.3753581661891232E-2</v>
      </c>
      <c r="F1927" s="90">
        <v>1919</v>
      </c>
      <c r="G1927" s="170">
        <f t="shared" ca="1" si="64"/>
        <v>0.22676612131334536</v>
      </c>
    </row>
    <row r="1928" spans="2:7">
      <c r="B1928" t="s">
        <v>2020</v>
      </c>
      <c r="C1928">
        <v>24.35</v>
      </c>
      <c r="D1928">
        <f t="shared" si="63"/>
        <v>-5.984555984555974E-2</v>
      </c>
      <c r="E1928">
        <v>1.3738551207327305E-2</v>
      </c>
      <c r="F1928" s="90">
        <v>1920</v>
      </c>
      <c r="G1928" s="170">
        <f t="shared" ca="1" si="64"/>
        <v>0.18641261755438646</v>
      </c>
    </row>
    <row r="1929" spans="2:7">
      <c r="B1929" t="s">
        <v>4663</v>
      </c>
      <c r="C1929">
        <v>25.9</v>
      </c>
      <c r="D1929">
        <f t="shared" ref="D1929:D1992" si="65">(C1929-C1930)/C1930</f>
        <v>2.1779141104294477</v>
      </c>
      <c r="E1929">
        <v>1.3698630136986217E-2</v>
      </c>
      <c r="F1929" s="90">
        <v>1921</v>
      </c>
      <c r="G1929" s="170">
        <f t="shared" ca="1" si="64"/>
        <v>-5.2826245804312583E-2</v>
      </c>
    </row>
    <row r="1930" spans="2:7">
      <c r="B1930" t="s">
        <v>2716</v>
      </c>
      <c r="C1930">
        <v>8.15</v>
      </c>
      <c r="D1930">
        <f t="shared" si="65"/>
        <v>-0.38997005988023947</v>
      </c>
      <c r="E1930">
        <v>1.3681592039801146E-2</v>
      </c>
      <c r="F1930" s="90">
        <v>1922</v>
      </c>
      <c r="G1930" s="170">
        <f t="shared" ca="1" si="64"/>
        <v>0.15509693250478598</v>
      </c>
    </row>
    <row r="1931" spans="2:7">
      <c r="B1931" t="s">
        <v>3208</v>
      </c>
      <c r="C1931">
        <v>13.36</v>
      </c>
      <c r="D1931">
        <f t="shared" si="65"/>
        <v>-0.30777202072538867</v>
      </c>
      <c r="E1931">
        <v>1.3657056145675243E-2</v>
      </c>
      <c r="F1931" s="90">
        <v>1923</v>
      </c>
      <c r="G1931" s="170">
        <f t="shared" ca="1" si="64"/>
        <v>0.76378820341395048</v>
      </c>
    </row>
    <row r="1932" spans="2:7">
      <c r="B1932" t="s">
        <v>4094</v>
      </c>
      <c r="C1932">
        <v>19.3</v>
      </c>
      <c r="D1932">
        <f t="shared" si="65"/>
        <v>3.9870689655172521E-2</v>
      </c>
      <c r="E1932">
        <v>1.3655462184874033E-2</v>
      </c>
      <c r="F1932" s="90">
        <v>1924</v>
      </c>
      <c r="G1932" s="170">
        <f t="shared" ca="1" si="64"/>
        <v>0.23946581267699626</v>
      </c>
    </row>
    <row r="1933" spans="2:7">
      <c r="B1933" t="s">
        <v>3028</v>
      </c>
      <c r="C1933">
        <v>18.559999999999999</v>
      </c>
      <c r="D1933">
        <f t="shared" si="65"/>
        <v>0.13586291309669515</v>
      </c>
      <c r="E1933">
        <v>1.365374112506827E-2</v>
      </c>
      <c r="F1933" s="90">
        <v>1925</v>
      </c>
      <c r="G1933" s="170">
        <f t="shared" ca="1" si="64"/>
        <v>0.43601269008267024</v>
      </c>
    </row>
    <row r="1934" spans="2:7">
      <c r="B1934" t="s">
        <v>4018</v>
      </c>
      <c r="C1934">
        <v>16.34</v>
      </c>
      <c r="D1934">
        <f t="shared" si="65"/>
        <v>-0.12008616047388262</v>
      </c>
      <c r="E1934">
        <v>1.3647642679900674E-2</v>
      </c>
      <c r="F1934" s="90">
        <v>1926</v>
      </c>
      <c r="G1934" s="170">
        <f t="shared" ca="1" si="64"/>
        <v>0.43095451533773815</v>
      </c>
    </row>
    <row r="1935" spans="2:7">
      <c r="B1935" t="s">
        <v>3030</v>
      </c>
      <c r="C1935">
        <v>18.57</v>
      </c>
      <c r="D1935">
        <f t="shared" si="65"/>
        <v>-0.34335219236209336</v>
      </c>
      <c r="E1935">
        <v>1.3646288209606987E-2</v>
      </c>
      <c r="F1935" s="90">
        <v>1927</v>
      </c>
      <c r="G1935" s="170">
        <f t="shared" ca="1" si="64"/>
        <v>-0.52016033837026465</v>
      </c>
    </row>
    <row r="1936" spans="2:7">
      <c r="B1936" t="s">
        <v>2194</v>
      </c>
      <c r="C1936">
        <v>28.28</v>
      </c>
      <c r="D1936">
        <f t="shared" si="65"/>
        <v>17.979865771812083</v>
      </c>
      <c r="E1936">
        <v>1.3620071684587906E-2</v>
      </c>
      <c r="F1936" s="90">
        <v>1928</v>
      </c>
      <c r="G1936" s="170">
        <f t="shared" ca="1" si="64"/>
        <v>0.11063247842969494</v>
      </c>
    </row>
    <row r="1937" spans="2:7">
      <c r="B1937" t="s">
        <v>6176</v>
      </c>
      <c r="C1937">
        <v>1.49</v>
      </c>
      <c r="D1937">
        <f t="shared" si="65"/>
        <v>0</v>
      </c>
      <c r="E1937">
        <v>1.360544217687076E-2</v>
      </c>
      <c r="F1937" s="90">
        <v>1929</v>
      </c>
      <c r="G1937" s="170">
        <f t="shared" ca="1" si="64"/>
        <v>7.6818578658417624E-2</v>
      </c>
    </row>
    <row r="1938" spans="2:7">
      <c r="B1938" t="s">
        <v>6611</v>
      </c>
      <c r="C1938">
        <v>1.49</v>
      </c>
      <c r="D1938">
        <f t="shared" si="65"/>
        <v>-0.92010723860589816</v>
      </c>
      <c r="E1938">
        <v>1.360544217687076E-2</v>
      </c>
      <c r="F1938" s="90">
        <v>1930</v>
      </c>
      <c r="G1938" s="170">
        <f t="shared" ca="1" si="64"/>
        <v>0.51540374111556442</v>
      </c>
    </row>
    <row r="1939" spans="2:7">
      <c r="B1939" t="s">
        <v>3998</v>
      </c>
      <c r="C1939">
        <v>18.649999999999999</v>
      </c>
      <c r="D1939">
        <f t="shared" si="65"/>
        <v>2.1239530988274709</v>
      </c>
      <c r="E1939">
        <v>1.3586956521739132E-2</v>
      </c>
      <c r="F1939" s="90">
        <v>1931</v>
      </c>
      <c r="G1939" s="170">
        <f t="shared" ca="1" si="64"/>
        <v>-1.3914556727242372E-3</v>
      </c>
    </row>
    <row r="1940" spans="2:7">
      <c r="B1940" t="s">
        <v>5675</v>
      </c>
      <c r="C1940">
        <v>5.97</v>
      </c>
      <c r="D1940">
        <f t="shared" si="65"/>
        <v>-0.76477541371158397</v>
      </c>
      <c r="E1940">
        <v>1.3582342954159604E-2</v>
      </c>
      <c r="F1940" s="90">
        <v>1932</v>
      </c>
      <c r="G1940" s="170">
        <f t="shared" ca="1" si="64"/>
        <v>0.19739787291992408</v>
      </c>
    </row>
    <row r="1941" spans="2:7">
      <c r="B1941" t="s">
        <v>2253</v>
      </c>
      <c r="C1941">
        <v>25.38</v>
      </c>
      <c r="D1941">
        <f t="shared" si="65"/>
        <v>1.613800205973223</v>
      </c>
      <c r="E1941">
        <v>1.3578274760383381E-2</v>
      </c>
      <c r="F1941" s="90">
        <v>1933</v>
      </c>
      <c r="G1941" s="170">
        <f t="shared" ca="1" si="64"/>
        <v>-4.6226035201472906E-2</v>
      </c>
    </row>
    <row r="1942" spans="2:7">
      <c r="B1942" t="s">
        <v>3357</v>
      </c>
      <c r="C1942">
        <v>9.7100000000000009</v>
      </c>
      <c r="D1942">
        <f t="shared" si="65"/>
        <v>-0.53695755841678583</v>
      </c>
      <c r="E1942">
        <v>1.3569937369519915E-2</v>
      </c>
      <c r="F1942" s="90">
        <v>1934</v>
      </c>
      <c r="G1942" s="170">
        <f t="shared" ca="1" si="64"/>
        <v>8.1415617603222162E-2</v>
      </c>
    </row>
    <row r="1943" spans="2:7">
      <c r="B1943" t="s">
        <v>4110</v>
      </c>
      <c r="C1943">
        <v>20.97</v>
      </c>
      <c r="D1943">
        <f t="shared" si="65"/>
        <v>-0.2002288329519451</v>
      </c>
      <c r="E1943">
        <v>1.3533107781536857E-2</v>
      </c>
      <c r="F1943" s="90">
        <v>1935</v>
      </c>
      <c r="G1943" s="170">
        <f t="shared" ca="1" si="64"/>
        <v>-0.47677297503407512</v>
      </c>
    </row>
    <row r="1944" spans="2:7">
      <c r="B1944" t="s">
        <v>1470</v>
      </c>
      <c r="C1944">
        <v>26.22</v>
      </c>
      <c r="D1944">
        <f t="shared" si="65"/>
        <v>16.48</v>
      </c>
      <c r="E1944">
        <v>1.3529184383455658E-2</v>
      </c>
      <c r="F1944" s="90">
        <v>1936</v>
      </c>
      <c r="G1944" s="170">
        <f t="shared" ca="1" si="64"/>
        <v>-0.47772222922134722</v>
      </c>
    </row>
    <row r="1945" spans="2:7">
      <c r="B1945" t="s">
        <v>7195</v>
      </c>
      <c r="C1945">
        <v>1.5</v>
      </c>
      <c r="D1945">
        <f t="shared" si="65"/>
        <v>0</v>
      </c>
      <c r="E1945">
        <v>1.3513513513513526E-2</v>
      </c>
      <c r="F1945" s="90">
        <v>1937</v>
      </c>
      <c r="G1945" s="170">
        <f t="shared" ca="1" si="64"/>
        <v>-0.63627551576457242</v>
      </c>
    </row>
    <row r="1946" spans="2:7">
      <c r="B1946" t="s">
        <v>7246</v>
      </c>
      <c r="C1946">
        <v>1.5</v>
      </c>
      <c r="D1946">
        <f t="shared" si="65"/>
        <v>-0.33333333333333331</v>
      </c>
      <c r="E1946">
        <v>1.3513513513513526E-2</v>
      </c>
      <c r="F1946" s="90">
        <v>1938</v>
      </c>
      <c r="G1946" s="170">
        <f t="shared" ca="1" si="64"/>
        <v>0.41602105684310137</v>
      </c>
    </row>
    <row r="1947" spans="2:7">
      <c r="B1947" t="s">
        <v>7308</v>
      </c>
      <c r="C1947">
        <v>2.25</v>
      </c>
      <c r="D1947">
        <f t="shared" si="65"/>
        <v>-0.86971627099015636</v>
      </c>
      <c r="E1947">
        <v>1.3513513513513424E-2</v>
      </c>
      <c r="F1947" s="90">
        <v>1939</v>
      </c>
      <c r="G1947" s="170">
        <f t="shared" ca="1" si="64"/>
        <v>0.16663351448223057</v>
      </c>
    </row>
    <row r="1948" spans="2:7">
      <c r="B1948" t="s">
        <v>2397</v>
      </c>
      <c r="C1948">
        <v>17.27</v>
      </c>
      <c r="D1948">
        <f t="shared" si="65"/>
        <v>2.8292682926829271</v>
      </c>
      <c r="E1948">
        <v>1.3497652582159651E-2</v>
      </c>
      <c r="F1948" s="90">
        <v>1940</v>
      </c>
      <c r="G1948" s="170">
        <f t="shared" ca="1" si="64"/>
        <v>-0.35489701037611682</v>
      </c>
    </row>
    <row r="1949" spans="2:7">
      <c r="B1949" t="s">
        <v>4435</v>
      </c>
      <c r="C1949">
        <v>4.51</v>
      </c>
      <c r="D1949">
        <f t="shared" si="65"/>
        <v>0.99557522123893816</v>
      </c>
      <c r="E1949">
        <v>1.3483146067415642E-2</v>
      </c>
      <c r="F1949" s="90">
        <v>1941</v>
      </c>
      <c r="G1949" s="170">
        <f t="shared" ca="1" si="64"/>
        <v>-0.57418324930556008</v>
      </c>
    </row>
    <row r="1950" spans="2:7">
      <c r="B1950" t="s">
        <v>7316</v>
      </c>
      <c r="C1950">
        <v>2.2599999999999998</v>
      </c>
      <c r="D1950">
        <f t="shared" si="65"/>
        <v>0</v>
      </c>
      <c r="E1950">
        <v>1.345291479820619E-2</v>
      </c>
      <c r="F1950" s="90">
        <v>1942</v>
      </c>
      <c r="G1950" s="170">
        <f t="shared" ca="1" si="64"/>
        <v>-6.6321830553153202E-2</v>
      </c>
    </row>
    <row r="1951" spans="2:7">
      <c r="B1951" t="s">
        <v>7319</v>
      </c>
      <c r="C1951">
        <v>2.2599999999999998</v>
      </c>
      <c r="D1951">
        <f t="shared" si="65"/>
        <v>-0.72738238841978287</v>
      </c>
      <c r="E1951">
        <v>1.345291479820619E-2</v>
      </c>
      <c r="F1951" s="90">
        <v>1943</v>
      </c>
      <c r="G1951" s="170">
        <f t="shared" ca="1" si="64"/>
        <v>-0.56594534398322993</v>
      </c>
    </row>
    <row r="1952" spans="2:7">
      <c r="B1952" t="s">
        <v>5282</v>
      </c>
      <c r="C1952">
        <v>8.2899999999999991</v>
      </c>
      <c r="D1952">
        <f t="shared" si="65"/>
        <v>-0.42108938547486041</v>
      </c>
      <c r="E1952">
        <v>1.3447432762836116E-2</v>
      </c>
      <c r="F1952" s="90">
        <v>1944</v>
      </c>
      <c r="G1952" s="170">
        <f t="shared" ca="1" si="64"/>
        <v>-0.38566930692273182</v>
      </c>
    </row>
    <row r="1953" spans="2:7">
      <c r="B1953" t="s">
        <v>3107</v>
      </c>
      <c r="C1953">
        <v>14.32</v>
      </c>
      <c r="D1953">
        <f t="shared" si="65"/>
        <v>1.7121212121212119</v>
      </c>
      <c r="E1953">
        <v>1.3446567586694939E-2</v>
      </c>
      <c r="F1953" s="90">
        <v>1945</v>
      </c>
      <c r="G1953" s="170">
        <f t="shared" ca="1" si="64"/>
        <v>-0.40626686433237424</v>
      </c>
    </row>
    <row r="1954" spans="2:7">
      <c r="B1954" t="s">
        <v>5578</v>
      </c>
      <c r="C1954">
        <v>5.28</v>
      </c>
      <c r="D1954">
        <f t="shared" si="65"/>
        <v>-0.88334069818824568</v>
      </c>
      <c r="E1954">
        <v>1.3435700575815794E-2</v>
      </c>
      <c r="F1954" s="90">
        <v>1946</v>
      </c>
      <c r="G1954" s="170">
        <f t="shared" ca="1" si="64"/>
        <v>-0.71886291233700927</v>
      </c>
    </row>
    <row r="1955" spans="2:7">
      <c r="B1955" t="s">
        <v>1361</v>
      </c>
      <c r="C1955">
        <v>45.26</v>
      </c>
      <c r="D1955">
        <f t="shared" si="65"/>
        <v>2.5276695245518317</v>
      </c>
      <c r="E1955">
        <v>1.3434841021047951E-2</v>
      </c>
      <c r="F1955" s="90">
        <v>1947</v>
      </c>
      <c r="G1955" s="170">
        <f t="shared" ca="1" si="64"/>
        <v>7.8905735206670241E-2</v>
      </c>
    </row>
    <row r="1956" spans="2:7">
      <c r="B1956" t="s">
        <v>4250</v>
      </c>
      <c r="C1956">
        <v>12.83</v>
      </c>
      <c r="D1956">
        <f t="shared" si="65"/>
        <v>7.4966887417218544</v>
      </c>
      <c r="E1956">
        <v>1.3428120063191147E-2</v>
      </c>
      <c r="F1956" s="90">
        <v>1948</v>
      </c>
      <c r="G1956" s="170">
        <f t="shared" ca="1" si="64"/>
        <v>2.3175415573965713E-2</v>
      </c>
    </row>
    <row r="1957" spans="2:7">
      <c r="B1957" t="s">
        <v>6610</v>
      </c>
      <c r="C1957">
        <v>1.51</v>
      </c>
      <c r="D1957">
        <f t="shared" si="65"/>
        <v>-0.88239875389408107</v>
      </c>
      <c r="E1957">
        <v>1.3422818791946321E-2</v>
      </c>
      <c r="F1957" s="90">
        <v>1949</v>
      </c>
      <c r="G1957" s="170">
        <f t="shared" ca="1" si="64"/>
        <v>0.53808238735673108</v>
      </c>
    </row>
    <row r="1958" spans="2:7">
      <c r="B1958" t="s">
        <v>3583</v>
      </c>
      <c r="C1958">
        <v>12.84</v>
      </c>
      <c r="D1958">
        <f t="shared" si="65"/>
        <v>0</v>
      </c>
      <c r="E1958">
        <v>1.3417521704814517E-2</v>
      </c>
      <c r="F1958" s="90">
        <v>1950</v>
      </c>
      <c r="G1958" s="170">
        <f t="shared" ca="1" si="64"/>
        <v>8.4859222667612672E-2</v>
      </c>
    </row>
    <row r="1959" spans="2:7">
      <c r="B1959" t="s">
        <v>3707</v>
      </c>
      <c r="C1959">
        <v>12.84</v>
      </c>
      <c r="D1959">
        <f t="shared" si="65"/>
        <v>-0.5</v>
      </c>
      <c r="E1959">
        <v>1.3417521704814517E-2</v>
      </c>
      <c r="F1959" s="90">
        <v>1951</v>
      </c>
      <c r="G1959" s="170">
        <f t="shared" ref="G1959:G2022" ca="1" si="66">_xlfn.NORM.INV(RAND(),L$11,L$12)</f>
        <v>0.51493276578812386</v>
      </c>
    </row>
    <row r="1960" spans="2:7">
      <c r="B1960" t="s">
        <v>4699</v>
      </c>
      <c r="C1960">
        <v>25.68</v>
      </c>
      <c r="D1960">
        <f t="shared" si="65"/>
        <v>0.99844357976653697</v>
      </c>
      <c r="E1960">
        <v>1.3417521704814517E-2</v>
      </c>
      <c r="F1960" s="90">
        <v>1952</v>
      </c>
      <c r="G1960" s="170">
        <f t="shared" ca="1" si="66"/>
        <v>-8.427136235644106E-2</v>
      </c>
    </row>
    <row r="1961" spans="2:7">
      <c r="B1961" t="s">
        <v>1608</v>
      </c>
      <c r="C1961">
        <v>12.85</v>
      </c>
      <c r="D1961">
        <f t="shared" si="65"/>
        <v>0.69973544973544977</v>
      </c>
      <c r="E1961">
        <v>1.3406940063091477E-2</v>
      </c>
      <c r="F1961" s="90">
        <v>1953</v>
      </c>
      <c r="G1961" s="170">
        <f t="shared" ca="1" si="66"/>
        <v>-0.56947096520293927</v>
      </c>
    </row>
    <row r="1962" spans="2:7">
      <c r="B1962" t="s">
        <v>5428</v>
      </c>
      <c r="C1962">
        <v>7.56</v>
      </c>
      <c r="D1962">
        <f t="shared" si="65"/>
        <v>-0.67747440273037551</v>
      </c>
      <c r="E1962">
        <v>1.3404825737265367E-2</v>
      </c>
      <c r="F1962" s="90">
        <v>1954</v>
      </c>
      <c r="G1962" s="170">
        <f t="shared" ca="1" si="66"/>
        <v>6.8498328179307788E-2</v>
      </c>
    </row>
    <row r="1963" spans="2:7">
      <c r="B1963" t="s">
        <v>2283</v>
      </c>
      <c r="C1963">
        <v>23.44</v>
      </c>
      <c r="D1963">
        <f t="shared" si="65"/>
        <v>0.28862012094557449</v>
      </c>
      <c r="E1963">
        <v>1.3402507565931789E-2</v>
      </c>
      <c r="F1963" s="90">
        <v>1955</v>
      </c>
      <c r="G1963" s="170">
        <f t="shared" ca="1" si="66"/>
        <v>0.53027626718854093</v>
      </c>
    </row>
    <row r="1964" spans="2:7">
      <c r="B1964" t="s">
        <v>1689</v>
      </c>
      <c r="C1964">
        <v>18.190000000000001</v>
      </c>
      <c r="D1964">
        <f t="shared" si="65"/>
        <v>-4.0611814345991537E-2</v>
      </c>
      <c r="E1964">
        <v>1.3370473537604568E-2</v>
      </c>
      <c r="F1964" s="90">
        <v>1956</v>
      </c>
      <c r="G1964" s="170">
        <f t="shared" ca="1" si="66"/>
        <v>3.6810264691923306E-2</v>
      </c>
    </row>
    <row r="1965" spans="2:7">
      <c r="B1965" t="s">
        <v>3038</v>
      </c>
      <c r="C1965">
        <v>18.96</v>
      </c>
      <c r="D1965">
        <f t="shared" si="65"/>
        <v>-4.0485829959514205E-2</v>
      </c>
      <c r="E1965">
        <v>1.3361838588989844E-2</v>
      </c>
      <c r="F1965" s="90">
        <v>1957</v>
      </c>
      <c r="G1965" s="170">
        <f t="shared" ca="1" si="66"/>
        <v>-0.29994727362740048</v>
      </c>
    </row>
    <row r="1966" spans="2:7">
      <c r="B1966" t="s">
        <v>4163</v>
      </c>
      <c r="C1966">
        <v>19.760000000000002</v>
      </c>
      <c r="D1966">
        <f t="shared" si="65"/>
        <v>12.000000000000002</v>
      </c>
      <c r="E1966">
        <v>1.3333333333333414E-2</v>
      </c>
      <c r="F1966" s="90">
        <v>1958</v>
      </c>
      <c r="G1966" s="170">
        <f t="shared" ca="1" si="66"/>
        <v>0.21661617741139286</v>
      </c>
    </row>
    <row r="1967" spans="2:7">
      <c r="B1967" t="s">
        <v>6107</v>
      </c>
      <c r="C1967">
        <v>1.52</v>
      </c>
      <c r="D1967">
        <f t="shared" si="65"/>
        <v>0</v>
      </c>
      <c r="E1967">
        <v>1.3333333333333345E-2</v>
      </c>
      <c r="F1967" s="90">
        <v>1959</v>
      </c>
      <c r="G1967" s="170">
        <f t="shared" ca="1" si="66"/>
        <v>-8.8444894657964443E-2</v>
      </c>
    </row>
    <row r="1968" spans="2:7">
      <c r="B1968" t="s">
        <v>6642</v>
      </c>
      <c r="C1968">
        <v>1.52</v>
      </c>
      <c r="D1968">
        <f t="shared" si="65"/>
        <v>-0.83333333333333337</v>
      </c>
      <c r="E1968">
        <v>1.3333333333333345E-2</v>
      </c>
      <c r="F1968" s="90">
        <v>1960</v>
      </c>
      <c r="G1968" s="170">
        <f t="shared" ca="1" si="66"/>
        <v>-0.60348529073522617</v>
      </c>
    </row>
    <row r="1969" spans="2:7">
      <c r="B1969" t="s">
        <v>2694</v>
      </c>
      <c r="C1969">
        <v>9.1199999999999992</v>
      </c>
      <c r="D1969">
        <f t="shared" si="65"/>
        <v>3</v>
      </c>
      <c r="E1969">
        <v>1.3333333333333246E-2</v>
      </c>
      <c r="F1969" s="90">
        <v>1961</v>
      </c>
      <c r="G1969" s="170">
        <f t="shared" ca="1" si="66"/>
        <v>1.9735530593539913E-2</v>
      </c>
    </row>
    <row r="1970" spans="2:7">
      <c r="B1970" t="s">
        <v>7467</v>
      </c>
      <c r="C1970">
        <v>2.2799999999999998</v>
      </c>
      <c r="D1970">
        <f t="shared" si="65"/>
        <v>-0.82380216383307581</v>
      </c>
      <c r="E1970">
        <v>1.3333333333333246E-2</v>
      </c>
      <c r="F1970" s="90">
        <v>1962</v>
      </c>
      <c r="G1970" s="170">
        <f t="shared" ca="1" si="66"/>
        <v>9.9092743946703268E-2</v>
      </c>
    </row>
    <row r="1971" spans="2:7">
      <c r="B1971" t="s">
        <v>3469</v>
      </c>
      <c r="C1971">
        <v>12.94</v>
      </c>
      <c r="D1971">
        <f t="shared" si="65"/>
        <v>1.1247947454844007</v>
      </c>
      <c r="E1971">
        <v>1.3312451057165225E-2</v>
      </c>
      <c r="F1971" s="90">
        <v>1963</v>
      </c>
      <c r="G1971" s="170">
        <f t="shared" ca="1" si="66"/>
        <v>-0.83533893082033106</v>
      </c>
    </row>
    <row r="1972" spans="2:7">
      <c r="B1972" t="s">
        <v>5514</v>
      </c>
      <c r="C1972">
        <v>6.09</v>
      </c>
      <c r="D1972">
        <f t="shared" si="65"/>
        <v>-0.9399881750098541</v>
      </c>
      <c r="E1972">
        <v>1.3311148086522475E-2</v>
      </c>
      <c r="F1972" s="90">
        <v>1964</v>
      </c>
      <c r="G1972" s="170">
        <f t="shared" ca="1" si="66"/>
        <v>-0.69515338580812203</v>
      </c>
    </row>
    <row r="1973" spans="2:7">
      <c r="B1973" t="s">
        <v>1044</v>
      </c>
      <c r="C1973">
        <v>101.48</v>
      </c>
      <c r="D1973">
        <f t="shared" si="65"/>
        <v>0.95567546733474662</v>
      </c>
      <c r="E1973">
        <v>1.3280079880179712E-2</v>
      </c>
      <c r="F1973" s="90">
        <v>1965</v>
      </c>
      <c r="G1973" s="170">
        <f t="shared" ca="1" si="66"/>
        <v>0.21656162572887316</v>
      </c>
    </row>
    <row r="1974" spans="2:7">
      <c r="B1974" t="s">
        <v>1200</v>
      </c>
      <c r="C1974">
        <v>51.89</v>
      </c>
      <c r="D1974">
        <f t="shared" si="65"/>
        <v>21.65938864628821</v>
      </c>
      <c r="E1974">
        <v>1.3278656512399916E-2</v>
      </c>
      <c r="F1974" s="90">
        <v>1966</v>
      </c>
      <c r="G1974" s="170">
        <f t="shared" ca="1" si="66"/>
        <v>0.29531465134510887</v>
      </c>
    </row>
    <row r="1975" spans="2:7">
      <c r="B1975" t="s">
        <v>7542</v>
      </c>
      <c r="C1975">
        <v>2.29</v>
      </c>
      <c r="D1975">
        <f t="shared" si="65"/>
        <v>-0.88023012552301261</v>
      </c>
      <c r="E1975">
        <v>1.3274336283185952E-2</v>
      </c>
      <c r="F1975" s="90">
        <v>1967</v>
      </c>
      <c r="G1975" s="170">
        <f t="shared" ca="1" si="66"/>
        <v>-0.49537133811349537</v>
      </c>
    </row>
    <row r="1976" spans="2:7">
      <c r="B1976" t="s">
        <v>1949</v>
      </c>
      <c r="C1976">
        <v>19.12</v>
      </c>
      <c r="D1976">
        <f t="shared" si="65"/>
        <v>11.496732026143791</v>
      </c>
      <c r="E1976">
        <v>1.3248542660307365E-2</v>
      </c>
      <c r="F1976" s="90">
        <v>1968</v>
      </c>
      <c r="G1976" s="170">
        <f t="shared" ca="1" si="66"/>
        <v>-0.44036170274090936</v>
      </c>
    </row>
    <row r="1977" spans="2:7">
      <c r="B1977" t="s">
        <v>6634</v>
      </c>
      <c r="C1977">
        <v>1.53</v>
      </c>
      <c r="D1977">
        <f t="shared" si="65"/>
        <v>0</v>
      </c>
      <c r="E1977">
        <v>1.3245033112582794E-2</v>
      </c>
      <c r="F1977" s="90">
        <v>1969</v>
      </c>
      <c r="G1977" s="170">
        <f t="shared" ca="1" si="66"/>
        <v>-0.43551456429995555</v>
      </c>
    </row>
    <row r="1978" spans="2:7">
      <c r="B1978" t="s">
        <v>6932</v>
      </c>
      <c r="C1978">
        <v>1.53</v>
      </c>
      <c r="D1978">
        <f t="shared" si="65"/>
        <v>-0.94140176177709689</v>
      </c>
      <c r="E1978">
        <v>1.3245033112582794E-2</v>
      </c>
      <c r="F1978" s="90">
        <v>1970</v>
      </c>
      <c r="G1978" s="170">
        <f t="shared" ca="1" si="66"/>
        <v>0.48745747411923768</v>
      </c>
    </row>
    <row r="1979" spans="2:7">
      <c r="B1979" t="s">
        <v>2226</v>
      </c>
      <c r="C1979">
        <v>26.11</v>
      </c>
      <c r="D1979">
        <f t="shared" si="65"/>
        <v>0.99923430321592632</v>
      </c>
      <c r="E1979">
        <v>1.3193636010865342E-2</v>
      </c>
      <c r="F1979" s="90">
        <v>1971</v>
      </c>
      <c r="G1979" s="170">
        <f t="shared" ca="1" si="66"/>
        <v>5.8183700458400683E-2</v>
      </c>
    </row>
    <row r="1980" spans="2:7">
      <c r="B1980" t="s">
        <v>2558</v>
      </c>
      <c r="C1980">
        <v>13.06</v>
      </c>
      <c r="D1980">
        <f t="shared" si="65"/>
        <v>-0.4140870345446388</v>
      </c>
      <c r="E1980">
        <v>1.318851823118696E-2</v>
      </c>
      <c r="F1980" s="90">
        <v>1972</v>
      </c>
      <c r="G1980" s="170">
        <f t="shared" ca="1" si="66"/>
        <v>-0.36263968288433168</v>
      </c>
    </row>
    <row r="1981" spans="2:7">
      <c r="B1981" t="s">
        <v>2138</v>
      </c>
      <c r="C1981">
        <v>22.29</v>
      </c>
      <c r="D1981">
        <f t="shared" si="65"/>
        <v>-0.21734550561797758</v>
      </c>
      <c r="E1981">
        <v>1.3181818181818144E-2</v>
      </c>
      <c r="F1981" s="90">
        <v>1973</v>
      </c>
      <c r="G1981" s="170">
        <f t="shared" ca="1" si="66"/>
        <v>-0.16193654414536124</v>
      </c>
    </row>
    <row r="1982" spans="2:7">
      <c r="B1982" t="s">
        <v>1445</v>
      </c>
      <c r="C1982">
        <v>28.48</v>
      </c>
      <c r="D1982">
        <f t="shared" si="65"/>
        <v>2.0822510822510822</v>
      </c>
      <c r="E1982">
        <v>1.316257559587339E-2</v>
      </c>
      <c r="F1982" s="90">
        <v>1974</v>
      </c>
      <c r="G1982" s="170">
        <f t="shared" ca="1" si="66"/>
        <v>-4.2073184800459087E-2</v>
      </c>
    </row>
    <row r="1983" spans="2:7">
      <c r="B1983" t="s">
        <v>5380</v>
      </c>
      <c r="C1983">
        <v>9.24</v>
      </c>
      <c r="D1983">
        <f t="shared" si="65"/>
        <v>-0.61290322580645162</v>
      </c>
      <c r="E1983">
        <v>1.3157894736842216E-2</v>
      </c>
      <c r="F1983" s="90">
        <v>1975</v>
      </c>
      <c r="G1983" s="170">
        <f t="shared" ca="1" si="66"/>
        <v>-2.8100192888923122E-2</v>
      </c>
    </row>
    <row r="1984" spans="2:7">
      <c r="B1984" t="s">
        <v>2016</v>
      </c>
      <c r="C1984">
        <v>23.87</v>
      </c>
      <c r="D1984">
        <f t="shared" si="65"/>
        <v>14.5</v>
      </c>
      <c r="E1984">
        <v>1.3157894736842202E-2</v>
      </c>
      <c r="F1984" s="90">
        <v>1976</v>
      </c>
      <c r="G1984" s="170">
        <f t="shared" ca="1" si="66"/>
        <v>7.8822897438814345E-3</v>
      </c>
    </row>
    <row r="1985" spans="2:7">
      <c r="B1985" t="s">
        <v>6860</v>
      </c>
      <c r="C1985">
        <v>1.54</v>
      </c>
      <c r="D1985">
        <f t="shared" si="65"/>
        <v>-0.93103448275862077</v>
      </c>
      <c r="E1985">
        <v>1.3157894736842117E-2</v>
      </c>
      <c r="F1985" s="90">
        <v>1977</v>
      </c>
      <c r="G1985" s="170">
        <f t="shared" ca="1" si="66"/>
        <v>-0.31406230697806747</v>
      </c>
    </row>
    <row r="1986" spans="2:7">
      <c r="B1986" t="s">
        <v>2092</v>
      </c>
      <c r="C1986">
        <v>22.33</v>
      </c>
      <c r="D1986">
        <f t="shared" si="65"/>
        <v>1.4140540540540538</v>
      </c>
      <c r="E1986">
        <v>1.3157894736842066E-2</v>
      </c>
      <c r="F1986" s="90">
        <v>1978</v>
      </c>
      <c r="G1986" s="170">
        <f t="shared" ca="1" si="66"/>
        <v>1.4530956834429631</v>
      </c>
    </row>
    <row r="1987" spans="2:7">
      <c r="B1987" t="s">
        <v>5345</v>
      </c>
      <c r="C1987">
        <v>9.25</v>
      </c>
      <c r="D1987">
        <f t="shared" si="65"/>
        <v>-0.84816152330925809</v>
      </c>
      <c r="E1987">
        <v>1.3143483023001008E-2</v>
      </c>
      <c r="F1987" s="90">
        <v>1979</v>
      </c>
      <c r="G1987" s="170">
        <f t="shared" ca="1" si="66"/>
        <v>-0.1763199939488336</v>
      </c>
    </row>
    <row r="1988" spans="2:7">
      <c r="B1988" t="s">
        <v>1292</v>
      </c>
      <c r="C1988">
        <v>60.92</v>
      </c>
      <c r="D1988">
        <f t="shared" si="65"/>
        <v>2.1548420507509065</v>
      </c>
      <c r="E1988">
        <v>1.3138200565441528E-2</v>
      </c>
      <c r="F1988" s="90">
        <v>1980</v>
      </c>
      <c r="G1988" s="170">
        <f t="shared" ca="1" si="66"/>
        <v>0.67440100458470864</v>
      </c>
    </row>
    <row r="1989" spans="2:7">
      <c r="B1989" t="s">
        <v>1846</v>
      </c>
      <c r="C1989">
        <v>19.309999999999999</v>
      </c>
      <c r="D1989">
        <f t="shared" si="65"/>
        <v>1.2690951821386602</v>
      </c>
      <c r="E1989">
        <v>1.311647429171039E-2</v>
      </c>
      <c r="F1989" s="90">
        <v>1981</v>
      </c>
      <c r="G1989" s="170">
        <f t="shared" ca="1" si="66"/>
        <v>-5.9357414336763364E-2</v>
      </c>
    </row>
    <row r="1990" spans="2:7">
      <c r="B1990" t="s">
        <v>5270</v>
      </c>
      <c r="C1990">
        <v>8.51</v>
      </c>
      <c r="D1990">
        <f t="shared" si="65"/>
        <v>-0.52191011235955054</v>
      </c>
      <c r="E1990">
        <v>1.3095238095238026E-2</v>
      </c>
      <c r="F1990" s="90">
        <v>1982</v>
      </c>
      <c r="G1990" s="170">
        <f t="shared" ca="1" si="66"/>
        <v>-0.19083172365520168</v>
      </c>
    </row>
    <row r="1991" spans="2:7">
      <c r="B1991" t="s">
        <v>4502</v>
      </c>
      <c r="C1991">
        <v>17.8</v>
      </c>
      <c r="D1991">
        <f t="shared" si="65"/>
        <v>0.53184165232358016</v>
      </c>
      <c r="E1991">
        <v>1.3090495162208334E-2</v>
      </c>
      <c r="F1991" s="90">
        <v>1983</v>
      </c>
      <c r="G1991" s="170">
        <f t="shared" ca="1" si="66"/>
        <v>-0.19424735774615567</v>
      </c>
    </row>
    <row r="1992" spans="2:7">
      <c r="B1992" t="s">
        <v>1639</v>
      </c>
      <c r="C1992">
        <v>11.62</v>
      </c>
      <c r="D1992">
        <f t="shared" si="65"/>
        <v>0</v>
      </c>
      <c r="E1992">
        <v>1.3077593722754889E-2</v>
      </c>
      <c r="F1992" s="90">
        <v>1984</v>
      </c>
      <c r="G1992" s="170">
        <f t="shared" ca="1" si="66"/>
        <v>0.51697698406476689</v>
      </c>
    </row>
    <row r="1993" spans="2:7">
      <c r="B1993" t="s">
        <v>2594</v>
      </c>
      <c r="C1993">
        <v>11.62</v>
      </c>
      <c r="D1993">
        <f t="shared" ref="D1993:D2056" si="67">(C1993-C1994)/C1994</f>
        <v>0.24946236559139767</v>
      </c>
      <c r="E1993">
        <v>1.3077593722754889E-2</v>
      </c>
      <c r="F1993" s="90">
        <v>1985</v>
      </c>
      <c r="G1993" s="170">
        <f t="shared" ca="1" si="66"/>
        <v>0.31757513546887112</v>
      </c>
    </row>
    <row r="1994" spans="2:7">
      <c r="B1994" t="s">
        <v>5255</v>
      </c>
      <c r="C1994">
        <v>9.3000000000000007</v>
      </c>
      <c r="D1994">
        <f t="shared" si="67"/>
        <v>-0.24999999999999997</v>
      </c>
      <c r="E1994">
        <v>1.3071895424836709E-2</v>
      </c>
      <c r="F1994" s="90">
        <v>1986</v>
      </c>
      <c r="G1994" s="170">
        <f t="shared" ca="1" si="66"/>
        <v>-1.1625735643272392</v>
      </c>
    </row>
    <row r="1995" spans="2:7">
      <c r="B1995" t="s">
        <v>3398</v>
      </c>
      <c r="C1995">
        <v>12.4</v>
      </c>
      <c r="D1995">
        <f t="shared" si="67"/>
        <v>7</v>
      </c>
      <c r="E1995">
        <v>1.3071895424836612E-2</v>
      </c>
      <c r="F1995" s="90">
        <v>1987</v>
      </c>
      <c r="G1995" s="170">
        <f t="shared" ca="1" si="66"/>
        <v>-0.29587315053324087</v>
      </c>
    </row>
    <row r="1996" spans="2:7">
      <c r="B1996" t="s">
        <v>6562</v>
      </c>
      <c r="C1996">
        <v>1.55</v>
      </c>
      <c r="D1996">
        <f t="shared" si="67"/>
        <v>0</v>
      </c>
      <c r="E1996">
        <v>1.3071895424836612E-2</v>
      </c>
      <c r="F1996" s="90">
        <v>1988</v>
      </c>
      <c r="G1996" s="170">
        <f t="shared" ca="1" si="66"/>
        <v>-0.37330865490219262</v>
      </c>
    </row>
    <row r="1997" spans="2:7">
      <c r="B1997" t="s">
        <v>7221</v>
      </c>
      <c r="C1997">
        <v>1.55</v>
      </c>
      <c r="D1997">
        <f t="shared" si="67"/>
        <v>-0.97265349329569517</v>
      </c>
      <c r="E1997">
        <v>1.3071895424836612E-2</v>
      </c>
      <c r="F1997" s="90">
        <v>1989</v>
      </c>
      <c r="G1997" s="170">
        <f t="shared" ca="1" si="66"/>
        <v>0.2543792183206029</v>
      </c>
    </row>
    <row r="1998" spans="2:7">
      <c r="B1998" t="s">
        <v>1249</v>
      </c>
      <c r="C1998">
        <v>56.68</v>
      </c>
      <c r="D1998">
        <f t="shared" si="67"/>
        <v>23.326180257510728</v>
      </c>
      <c r="E1998">
        <v>1.3047363717604949E-2</v>
      </c>
      <c r="F1998" s="90">
        <v>1990</v>
      </c>
      <c r="G1998" s="170">
        <f t="shared" ca="1" si="66"/>
        <v>0.73337604907694165</v>
      </c>
    </row>
    <row r="1999" spans="2:7">
      <c r="B1999" t="s">
        <v>7484</v>
      </c>
      <c r="C1999">
        <v>2.33</v>
      </c>
      <c r="D1999">
        <f t="shared" si="67"/>
        <v>-0.91184260310253507</v>
      </c>
      <c r="E1999">
        <v>1.3043478260869674E-2</v>
      </c>
      <c r="F1999" s="90">
        <v>1991</v>
      </c>
      <c r="G1999" s="170">
        <f t="shared" ca="1" si="66"/>
        <v>0.41110723002801824</v>
      </c>
    </row>
    <row r="2000" spans="2:7">
      <c r="B2000" t="s">
        <v>1460</v>
      </c>
      <c r="C2000">
        <v>26.43</v>
      </c>
      <c r="D2000">
        <f t="shared" si="67"/>
        <v>-0.74490879258758813</v>
      </c>
      <c r="E2000">
        <v>1.3031812955155226E-2</v>
      </c>
      <c r="F2000" s="90">
        <v>1992</v>
      </c>
      <c r="G2000" s="170">
        <f t="shared" ca="1" si="66"/>
        <v>1.02786033901207</v>
      </c>
    </row>
    <row r="2001" spans="2:7">
      <c r="B2001" t="s">
        <v>1037</v>
      </c>
      <c r="C2001">
        <v>103.61</v>
      </c>
      <c r="D2001">
        <f t="shared" si="67"/>
        <v>-0.36973051888801017</v>
      </c>
      <c r="E2001">
        <v>1.300351974970667E-2</v>
      </c>
      <c r="F2001" s="90">
        <v>1993</v>
      </c>
      <c r="G2001" s="170">
        <f t="shared" ca="1" si="66"/>
        <v>3.3280701471295027E-2</v>
      </c>
    </row>
    <row r="2002" spans="2:7">
      <c r="B2002" t="s">
        <v>641</v>
      </c>
      <c r="C2002">
        <v>164.39</v>
      </c>
      <c r="D2002">
        <f t="shared" si="67"/>
        <v>15.212031558185403</v>
      </c>
      <c r="E2002">
        <v>1.3002218387971316E-2</v>
      </c>
      <c r="F2002" s="90">
        <v>1994</v>
      </c>
      <c r="G2002" s="170">
        <f t="shared" ca="1" si="66"/>
        <v>0.36280901410119687</v>
      </c>
    </row>
    <row r="2003" spans="2:7">
      <c r="B2003" t="s">
        <v>5217</v>
      </c>
      <c r="C2003">
        <v>10.14</v>
      </c>
      <c r="D2003">
        <f t="shared" si="67"/>
        <v>5.5</v>
      </c>
      <c r="E2003">
        <v>1.2987012987013066E-2</v>
      </c>
      <c r="F2003" s="90">
        <v>1995</v>
      </c>
      <c r="G2003" s="170">
        <f t="shared" ca="1" si="66"/>
        <v>0.26146335110434776</v>
      </c>
    </row>
    <row r="2004" spans="2:7">
      <c r="B2004" t="s">
        <v>7107</v>
      </c>
      <c r="C2004">
        <v>1.56</v>
      </c>
      <c r="D2004">
        <f t="shared" si="67"/>
        <v>-0.88896797153024909</v>
      </c>
      <c r="E2004">
        <v>1.2987012987012998E-2</v>
      </c>
      <c r="F2004" s="90">
        <v>1996</v>
      </c>
      <c r="G2004" s="170">
        <f t="shared" ca="1" si="66"/>
        <v>8.2552882737623554E-2</v>
      </c>
    </row>
    <row r="2005" spans="2:7">
      <c r="B2005" t="s">
        <v>1762</v>
      </c>
      <c r="C2005">
        <v>14.05</v>
      </c>
      <c r="D2005">
        <f t="shared" si="67"/>
        <v>-0.86470871449205589</v>
      </c>
      <c r="E2005">
        <v>1.2977649603460815E-2</v>
      </c>
      <c r="F2005" s="90">
        <v>1997</v>
      </c>
      <c r="G2005" s="170">
        <f t="shared" ca="1" si="66"/>
        <v>0.18921076655879954</v>
      </c>
    </row>
    <row r="2006" spans="2:7">
      <c r="B2006" t="s">
        <v>859</v>
      </c>
      <c r="C2006">
        <v>103.85</v>
      </c>
      <c r="D2006">
        <f t="shared" si="67"/>
        <v>6.8200301204819276</v>
      </c>
      <c r="E2006">
        <v>1.2973078423722185E-2</v>
      </c>
      <c r="F2006" s="90">
        <v>1998</v>
      </c>
      <c r="G2006" s="170">
        <f t="shared" ca="1" si="66"/>
        <v>3.7929277849688744E-3</v>
      </c>
    </row>
    <row r="2007" spans="2:7">
      <c r="B2007" t="s">
        <v>3561</v>
      </c>
      <c r="C2007">
        <v>13.28</v>
      </c>
      <c r="D2007">
        <f t="shared" si="67"/>
        <v>-0.91376063380739003</v>
      </c>
      <c r="E2007">
        <v>1.29672006102212E-2</v>
      </c>
      <c r="F2007" s="90">
        <v>1999</v>
      </c>
      <c r="G2007" s="170">
        <f t="shared" ca="1" si="66"/>
        <v>-0.94836238133799311</v>
      </c>
    </row>
    <row r="2008" spans="2:7">
      <c r="B2008" t="s">
        <v>539</v>
      </c>
      <c r="C2008">
        <v>153.99</v>
      </c>
      <c r="D2008">
        <f t="shared" si="67"/>
        <v>14.141592920353984</v>
      </c>
      <c r="E2008">
        <v>1.2958821207735815E-2</v>
      </c>
      <c r="F2008" s="90">
        <v>2000</v>
      </c>
      <c r="G2008" s="170">
        <f t="shared" ca="1" si="66"/>
        <v>-0.17710860273958479</v>
      </c>
    </row>
    <row r="2009" spans="2:7">
      <c r="B2009" t="s">
        <v>4900</v>
      </c>
      <c r="C2009">
        <v>10.17</v>
      </c>
      <c r="D2009">
        <f t="shared" si="67"/>
        <v>-0.81431440569654923</v>
      </c>
      <c r="E2009">
        <v>1.294820717131482E-2</v>
      </c>
      <c r="F2009" s="90">
        <v>2001</v>
      </c>
      <c r="G2009" s="170">
        <f t="shared" ca="1" si="66"/>
        <v>0.2463097143081168</v>
      </c>
    </row>
    <row r="2010" spans="2:7">
      <c r="B2010" t="s">
        <v>1320</v>
      </c>
      <c r="C2010">
        <v>54.77</v>
      </c>
      <c r="D2010">
        <f t="shared" si="67"/>
        <v>-0.62591353049655074</v>
      </c>
      <c r="E2010">
        <v>1.2946180876641443E-2</v>
      </c>
      <c r="F2010" s="90">
        <v>2002</v>
      </c>
      <c r="G2010" s="170">
        <f t="shared" ca="1" si="66"/>
        <v>0.77250747680528575</v>
      </c>
    </row>
    <row r="2011" spans="2:7">
      <c r="B2011" t="s">
        <v>492</v>
      </c>
      <c r="C2011">
        <v>146.41</v>
      </c>
      <c r="D2011">
        <f t="shared" si="67"/>
        <v>10</v>
      </c>
      <c r="E2011">
        <v>1.2937595129375984E-2</v>
      </c>
      <c r="F2011" s="90">
        <v>2003</v>
      </c>
      <c r="G2011" s="170">
        <f t="shared" ca="1" si="66"/>
        <v>-0.1791428820564645</v>
      </c>
    </row>
    <row r="2012" spans="2:7">
      <c r="B2012" t="s">
        <v>3487</v>
      </c>
      <c r="C2012">
        <v>13.31</v>
      </c>
      <c r="D2012">
        <f t="shared" si="67"/>
        <v>4.6638297872340431</v>
      </c>
      <c r="E2012">
        <v>1.2937595129375945E-2</v>
      </c>
      <c r="F2012" s="90">
        <v>2004</v>
      </c>
      <c r="G2012" s="170">
        <f t="shared" ca="1" si="66"/>
        <v>0.28091397965610659</v>
      </c>
    </row>
    <row r="2013" spans="2:7">
      <c r="B2013" t="s">
        <v>7323</v>
      </c>
      <c r="C2013">
        <v>2.35</v>
      </c>
      <c r="D2013">
        <f t="shared" si="67"/>
        <v>-0.86958934517203113</v>
      </c>
      <c r="E2013">
        <v>1.2931034482758728E-2</v>
      </c>
      <c r="F2013" s="90">
        <v>2005</v>
      </c>
      <c r="G2013" s="170">
        <f t="shared" ca="1" si="66"/>
        <v>0.14620202356710466</v>
      </c>
    </row>
    <row r="2014" spans="2:7">
      <c r="B2014" t="s">
        <v>3016</v>
      </c>
      <c r="C2014">
        <v>18.02</v>
      </c>
      <c r="D2014">
        <f t="shared" si="67"/>
        <v>-0.65689261233815688</v>
      </c>
      <c r="E2014">
        <v>1.2928611579539092E-2</v>
      </c>
      <c r="F2014" s="90">
        <v>2006</v>
      </c>
      <c r="G2014" s="170">
        <f t="shared" ca="1" si="66"/>
        <v>-0.17608975764013129</v>
      </c>
    </row>
    <row r="2015" spans="2:7">
      <c r="B2015" t="s">
        <v>1327</v>
      </c>
      <c r="C2015">
        <v>52.52</v>
      </c>
      <c r="D2015">
        <f t="shared" si="67"/>
        <v>2.0411117544875506</v>
      </c>
      <c r="E2015">
        <v>1.2921890067502443E-2</v>
      </c>
      <c r="F2015" s="90">
        <v>2007</v>
      </c>
      <c r="G2015" s="170">
        <f t="shared" ca="1" si="66"/>
        <v>-0.45402019870180027</v>
      </c>
    </row>
    <row r="2016" spans="2:7">
      <c r="B2016" t="s">
        <v>1555</v>
      </c>
      <c r="C2016">
        <v>17.27</v>
      </c>
      <c r="D2016">
        <f t="shared" si="67"/>
        <v>0.22135785007072128</v>
      </c>
      <c r="E2016">
        <v>1.2903225806451545E-2</v>
      </c>
      <c r="F2016" s="90">
        <v>2008</v>
      </c>
      <c r="G2016" s="170">
        <f t="shared" ca="1" si="66"/>
        <v>-0.25913494732453957</v>
      </c>
    </row>
    <row r="2017" spans="2:7">
      <c r="B2017" t="s">
        <v>2536</v>
      </c>
      <c r="C2017">
        <v>14.14</v>
      </c>
      <c r="D2017">
        <f t="shared" si="67"/>
        <v>0</v>
      </c>
      <c r="E2017">
        <v>1.2893982808022902E-2</v>
      </c>
      <c r="F2017" s="90">
        <v>2009</v>
      </c>
      <c r="G2017" s="170">
        <f t="shared" ca="1" si="66"/>
        <v>0.1798477778134133</v>
      </c>
    </row>
    <row r="2018" spans="2:7">
      <c r="B2018" t="s">
        <v>3551</v>
      </c>
      <c r="C2018">
        <v>14.14</v>
      </c>
      <c r="D2018">
        <f t="shared" si="67"/>
        <v>-0.43866613735609372</v>
      </c>
      <c r="E2018">
        <v>1.2893982808022902E-2</v>
      </c>
      <c r="F2018" s="90">
        <v>2010</v>
      </c>
      <c r="G2018" s="170">
        <f t="shared" ca="1" si="66"/>
        <v>-0.2455996943084448</v>
      </c>
    </row>
    <row r="2019" spans="2:7">
      <c r="B2019" t="s">
        <v>2229</v>
      </c>
      <c r="C2019">
        <v>25.19</v>
      </c>
      <c r="D2019">
        <f t="shared" si="67"/>
        <v>-0.78241340589099073</v>
      </c>
      <c r="E2019">
        <v>1.2866907921190199E-2</v>
      </c>
      <c r="F2019" s="90">
        <v>2011</v>
      </c>
      <c r="G2019" s="170">
        <f t="shared" ca="1" si="66"/>
        <v>-8.1781488701290747E-2</v>
      </c>
    </row>
    <row r="2020" spans="2:7">
      <c r="B2020" t="s">
        <v>756</v>
      </c>
      <c r="C2020">
        <v>115.77</v>
      </c>
      <c r="D2020">
        <f t="shared" si="67"/>
        <v>6.3411540900443883</v>
      </c>
      <c r="E2020">
        <v>1.2860892388451435E-2</v>
      </c>
      <c r="F2020" s="90">
        <v>2012</v>
      </c>
      <c r="G2020" s="170">
        <f t="shared" ca="1" si="66"/>
        <v>-0.10705073486891803</v>
      </c>
    </row>
    <row r="2021" spans="2:7">
      <c r="B2021" t="s">
        <v>4229</v>
      </c>
      <c r="C2021">
        <v>15.77</v>
      </c>
      <c r="D2021">
        <f t="shared" si="67"/>
        <v>1.4992076069730589</v>
      </c>
      <c r="E2021">
        <v>1.284521515735384E-2</v>
      </c>
      <c r="F2021" s="90">
        <v>2013</v>
      </c>
      <c r="G2021" s="170">
        <f t="shared" ca="1" si="66"/>
        <v>-2.4106183904379835E-2</v>
      </c>
    </row>
    <row r="2022" spans="2:7">
      <c r="B2022" t="s">
        <v>4417</v>
      </c>
      <c r="C2022">
        <v>6.31</v>
      </c>
      <c r="D2022">
        <f t="shared" si="67"/>
        <v>-0.55594651653764959</v>
      </c>
      <c r="E2022">
        <v>1.2841091492776754E-2</v>
      </c>
      <c r="F2022" s="90">
        <v>2014</v>
      </c>
      <c r="G2022" s="170">
        <f t="shared" ca="1" si="66"/>
        <v>-0.40954881068299953</v>
      </c>
    </row>
    <row r="2023" spans="2:7">
      <c r="B2023" t="s">
        <v>3188</v>
      </c>
      <c r="C2023">
        <v>14.21</v>
      </c>
      <c r="D2023">
        <f t="shared" si="67"/>
        <v>-0.91057268722466955</v>
      </c>
      <c r="E2023">
        <v>1.28296507483964E-2</v>
      </c>
      <c r="F2023" s="90">
        <v>2015</v>
      </c>
      <c r="G2023" s="170">
        <f t="shared" ref="G2023:G2086" ca="1" si="68">_xlfn.NORM.INV(RAND(),L$11,L$12)</f>
        <v>-0.26055837589963088</v>
      </c>
    </row>
    <row r="2024" spans="2:7">
      <c r="B2024" t="s">
        <v>645</v>
      </c>
      <c r="C2024">
        <v>158.9</v>
      </c>
      <c r="D2024">
        <f t="shared" si="67"/>
        <v>2.4040274207369321</v>
      </c>
      <c r="E2024">
        <v>1.2811523997705522E-2</v>
      </c>
      <c r="F2024" s="90">
        <v>2016</v>
      </c>
      <c r="G2024" s="170">
        <f t="shared" ca="1" si="68"/>
        <v>-1.100058140974507E-2</v>
      </c>
    </row>
    <row r="2025" spans="2:7">
      <c r="B2025" t="s">
        <v>1344</v>
      </c>
      <c r="C2025">
        <v>46.68</v>
      </c>
      <c r="D2025">
        <f t="shared" si="67"/>
        <v>3.9136842105263159</v>
      </c>
      <c r="E2025">
        <v>1.2801041440659498E-2</v>
      </c>
      <c r="F2025" s="90">
        <v>2017</v>
      </c>
      <c r="G2025" s="170">
        <f t="shared" ca="1" si="68"/>
        <v>0.13057965959492576</v>
      </c>
    </row>
    <row r="2026" spans="2:7">
      <c r="B2026" t="s">
        <v>5374</v>
      </c>
      <c r="C2026">
        <v>9.5</v>
      </c>
      <c r="D2026">
        <f t="shared" si="67"/>
        <v>-0.42977190876350541</v>
      </c>
      <c r="E2026">
        <v>1.2793176972281365E-2</v>
      </c>
      <c r="F2026" s="90">
        <v>2018</v>
      </c>
      <c r="G2026" s="170">
        <f t="shared" ca="1" si="68"/>
        <v>-0.62872795403931614</v>
      </c>
    </row>
    <row r="2027" spans="2:7">
      <c r="B2027" t="s">
        <v>2969</v>
      </c>
      <c r="C2027">
        <v>16.66</v>
      </c>
      <c r="D2027">
        <f t="shared" si="67"/>
        <v>6.0000000000000009</v>
      </c>
      <c r="E2027">
        <v>1.2765957446808564E-2</v>
      </c>
      <c r="F2027" s="90">
        <v>2019</v>
      </c>
      <c r="G2027" s="170">
        <f t="shared" ca="1" si="68"/>
        <v>-0.50128202894328633</v>
      </c>
    </row>
    <row r="2028" spans="2:7">
      <c r="B2028" t="s">
        <v>5804</v>
      </c>
      <c r="C2028">
        <v>2.38</v>
      </c>
      <c r="D2028">
        <f t="shared" si="67"/>
        <v>-0.98148724331051651</v>
      </c>
      <c r="E2028">
        <v>1.2765957446808427E-2</v>
      </c>
      <c r="F2028" s="90">
        <v>2020</v>
      </c>
      <c r="G2028" s="170">
        <f t="shared" ca="1" si="68"/>
        <v>-4.1193724924847491E-2</v>
      </c>
    </row>
    <row r="2029" spans="2:7">
      <c r="B2029" t="s">
        <v>791</v>
      </c>
      <c r="C2029">
        <v>128.56</v>
      </c>
      <c r="D2029">
        <f t="shared" si="67"/>
        <v>5.479838709677419</v>
      </c>
      <c r="E2029">
        <v>1.2761934772333422E-2</v>
      </c>
      <c r="F2029" s="90">
        <v>2021</v>
      </c>
      <c r="G2029" s="170">
        <f t="shared" ca="1" si="68"/>
        <v>-0.32569507710972528</v>
      </c>
    </row>
    <row r="2030" spans="2:7">
      <c r="B2030" t="s">
        <v>4590</v>
      </c>
      <c r="C2030">
        <v>19.84</v>
      </c>
      <c r="D2030">
        <f t="shared" si="67"/>
        <v>0.92248062015503873</v>
      </c>
      <c r="E2030">
        <v>1.2761613067891782E-2</v>
      </c>
      <c r="F2030" s="90">
        <v>2022</v>
      </c>
      <c r="G2030" s="170">
        <f t="shared" ca="1" si="68"/>
        <v>-0.10594828058645489</v>
      </c>
    </row>
    <row r="2031" spans="2:7">
      <c r="B2031" t="s">
        <v>3331</v>
      </c>
      <c r="C2031">
        <v>10.32</v>
      </c>
      <c r="D2031">
        <f t="shared" si="67"/>
        <v>-0.8763034879539735</v>
      </c>
      <c r="E2031">
        <v>1.2757605495583984E-2</v>
      </c>
      <c r="F2031" s="90">
        <v>2023</v>
      </c>
      <c r="G2031" s="170">
        <f t="shared" ca="1" si="68"/>
        <v>-0.52792513399118079</v>
      </c>
    </row>
    <row r="2032" spans="2:7">
      <c r="B2032" t="s">
        <v>1090</v>
      </c>
      <c r="C2032">
        <v>83.43</v>
      </c>
      <c r="D2032">
        <f t="shared" si="67"/>
        <v>5.1754256106587713</v>
      </c>
      <c r="E2032">
        <v>1.2745812090313322E-2</v>
      </c>
      <c r="F2032" s="90">
        <v>2024</v>
      </c>
      <c r="G2032" s="170">
        <f t="shared" ca="1" si="68"/>
        <v>0.55172957179766513</v>
      </c>
    </row>
    <row r="2033" spans="2:7">
      <c r="B2033" t="s">
        <v>2527</v>
      </c>
      <c r="C2033">
        <v>13.51</v>
      </c>
      <c r="D2033">
        <f t="shared" si="67"/>
        <v>7.4968553459119489</v>
      </c>
      <c r="E2033">
        <v>1.2743628185907041E-2</v>
      </c>
      <c r="F2033" s="90">
        <v>2025</v>
      </c>
      <c r="G2033" s="170">
        <f t="shared" ca="1" si="68"/>
        <v>-0.57055332343117671</v>
      </c>
    </row>
    <row r="2034" spans="2:7">
      <c r="B2034" t="s">
        <v>7240</v>
      </c>
      <c r="C2034">
        <v>1.59</v>
      </c>
      <c r="D2034">
        <f t="shared" si="67"/>
        <v>-0.92002012072434602</v>
      </c>
      <c r="E2034">
        <v>1.2738853503184724E-2</v>
      </c>
      <c r="F2034" s="90">
        <v>2026</v>
      </c>
      <c r="G2034" s="170">
        <f t="shared" ca="1" si="68"/>
        <v>-0.54683508253327939</v>
      </c>
    </row>
    <row r="2035" spans="2:7">
      <c r="B2035" t="s">
        <v>3958</v>
      </c>
      <c r="C2035">
        <v>19.88</v>
      </c>
      <c r="D2035">
        <f t="shared" si="67"/>
        <v>1.4974874371859295</v>
      </c>
      <c r="E2035">
        <v>1.2735608762098829E-2</v>
      </c>
      <c r="F2035" s="90">
        <v>2027</v>
      </c>
      <c r="G2035" s="170">
        <f t="shared" ca="1" si="68"/>
        <v>0.67096306734262279</v>
      </c>
    </row>
    <row r="2036" spans="2:7">
      <c r="B2036" t="s">
        <v>5324</v>
      </c>
      <c r="C2036">
        <v>7.96</v>
      </c>
      <c r="D2036">
        <f t="shared" si="67"/>
        <v>-0.68772067477442134</v>
      </c>
      <c r="E2036">
        <v>1.2722646310432524E-2</v>
      </c>
      <c r="F2036" s="90">
        <v>2028</v>
      </c>
      <c r="G2036" s="170">
        <f t="shared" ca="1" si="68"/>
        <v>0.32996836477967328</v>
      </c>
    </row>
    <row r="2037" spans="2:7">
      <c r="B2037" t="s">
        <v>2208</v>
      </c>
      <c r="C2037">
        <v>25.49</v>
      </c>
      <c r="D2037">
        <f t="shared" si="67"/>
        <v>9.6652719665271949</v>
      </c>
      <c r="E2037">
        <v>1.2713547874453585E-2</v>
      </c>
      <c r="F2037" s="90">
        <v>2029</v>
      </c>
      <c r="G2037" s="170">
        <f t="shared" ca="1" si="68"/>
        <v>0.43115354678522072</v>
      </c>
    </row>
    <row r="2038" spans="2:7">
      <c r="B2038" t="s">
        <v>7711</v>
      </c>
      <c r="C2038">
        <v>2.39</v>
      </c>
      <c r="D2038">
        <f t="shared" si="67"/>
        <v>-0.85739856801909309</v>
      </c>
      <c r="E2038">
        <v>1.2711864406779768E-2</v>
      </c>
      <c r="F2038" s="90">
        <v>2030</v>
      </c>
      <c r="G2038" s="170">
        <f t="shared" ca="1" si="68"/>
        <v>-0.24541826059405913</v>
      </c>
    </row>
    <row r="2039" spans="2:7">
      <c r="B2039" t="s">
        <v>4727</v>
      </c>
      <c r="C2039">
        <v>16.760000000000002</v>
      </c>
      <c r="D2039">
        <f t="shared" si="67"/>
        <v>-4.5558086560364308E-2</v>
      </c>
      <c r="E2039">
        <v>1.2688821752265912E-2</v>
      </c>
      <c r="F2039" s="90">
        <v>2031</v>
      </c>
      <c r="G2039" s="170">
        <f t="shared" ca="1" si="68"/>
        <v>-2.1459145435854473E-2</v>
      </c>
    </row>
    <row r="2040" spans="2:7">
      <c r="B2040" t="s">
        <v>3825</v>
      </c>
      <c r="C2040">
        <v>17.559999999999999</v>
      </c>
      <c r="D2040">
        <f t="shared" si="67"/>
        <v>0.56925826630920462</v>
      </c>
      <c r="E2040">
        <v>1.2687427912341342E-2</v>
      </c>
      <c r="F2040" s="90">
        <v>2032</v>
      </c>
      <c r="G2040" s="170">
        <f t="shared" ca="1" si="68"/>
        <v>-0.37117049731486745</v>
      </c>
    </row>
    <row r="2041" spans="2:7">
      <c r="B2041" t="s">
        <v>3682</v>
      </c>
      <c r="C2041">
        <v>11.19</v>
      </c>
      <c r="D2041">
        <f t="shared" si="67"/>
        <v>5.9937499999999995</v>
      </c>
      <c r="E2041">
        <v>1.2669683257918441E-2</v>
      </c>
      <c r="F2041" s="90">
        <v>2033</v>
      </c>
      <c r="G2041" s="170">
        <f t="shared" ca="1" si="68"/>
        <v>0.13467060598150915</v>
      </c>
    </row>
    <row r="2042" spans="2:7">
      <c r="B2042" t="s">
        <v>7218</v>
      </c>
      <c r="C2042">
        <v>1.6</v>
      </c>
      <c r="D2042">
        <f t="shared" si="67"/>
        <v>-0.6</v>
      </c>
      <c r="E2042">
        <v>1.2658227848101276E-2</v>
      </c>
      <c r="F2042" s="90">
        <v>2034</v>
      </c>
      <c r="G2042" s="170">
        <f t="shared" ca="1" si="68"/>
        <v>0.23609297718831043</v>
      </c>
    </row>
    <row r="2043" spans="2:7">
      <c r="B2043" t="s">
        <v>5735</v>
      </c>
      <c r="C2043">
        <v>4</v>
      </c>
      <c r="D2043">
        <f t="shared" si="67"/>
        <v>-0.64285714285714279</v>
      </c>
      <c r="E2043">
        <v>1.2658227848101221E-2</v>
      </c>
      <c r="F2043" s="90">
        <v>2035</v>
      </c>
      <c r="G2043" s="170">
        <f t="shared" ca="1" si="68"/>
        <v>-0.59566958779465295</v>
      </c>
    </row>
    <row r="2044" spans="2:7">
      <c r="B2044" t="s">
        <v>2597</v>
      </c>
      <c r="C2044">
        <v>11.2</v>
      </c>
      <c r="D2044">
        <f t="shared" si="67"/>
        <v>-0.9348950764401559</v>
      </c>
      <c r="E2044">
        <v>1.2658227848101156E-2</v>
      </c>
      <c r="F2044" s="90">
        <v>2036</v>
      </c>
      <c r="G2044" s="170">
        <f t="shared" ca="1" si="68"/>
        <v>3.21600817296986E-2</v>
      </c>
    </row>
    <row r="2045" spans="2:7">
      <c r="B2045" t="s">
        <v>623</v>
      </c>
      <c r="C2045">
        <v>172.03</v>
      </c>
      <c r="D2045">
        <f t="shared" si="67"/>
        <v>7.5886170743884174</v>
      </c>
      <c r="E2045">
        <v>1.2655992465269637E-2</v>
      </c>
      <c r="F2045" s="90">
        <v>2037</v>
      </c>
      <c r="G2045" s="170">
        <f t="shared" ca="1" si="68"/>
        <v>0.443489369262558</v>
      </c>
    </row>
    <row r="2046" spans="2:7">
      <c r="B2046" t="s">
        <v>4097</v>
      </c>
      <c r="C2046">
        <v>20.03</v>
      </c>
      <c r="D2046">
        <f t="shared" si="67"/>
        <v>0.9222648752399234</v>
      </c>
      <c r="E2046">
        <v>1.2639029322548028E-2</v>
      </c>
      <c r="F2046" s="90">
        <v>2038</v>
      </c>
      <c r="G2046" s="170">
        <f t="shared" ca="1" si="68"/>
        <v>0.21970591132536779</v>
      </c>
    </row>
    <row r="2047" spans="2:7">
      <c r="B2047" t="s">
        <v>2646</v>
      </c>
      <c r="C2047">
        <v>10.42</v>
      </c>
      <c r="D2047">
        <f t="shared" si="67"/>
        <v>3.3236514522821574</v>
      </c>
      <c r="E2047">
        <v>1.2633624878522915E-2</v>
      </c>
      <c r="F2047" s="90">
        <v>2039</v>
      </c>
      <c r="G2047" s="170">
        <f t="shared" ca="1" si="68"/>
        <v>0.59068658930156948</v>
      </c>
    </row>
    <row r="2048" spans="2:7">
      <c r="B2048" t="s">
        <v>5803</v>
      </c>
      <c r="C2048">
        <v>2.41</v>
      </c>
      <c r="D2048">
        <f t="shared" si="67"/>
        <v>-0.88015912481352565</v>
      </c>
      <c r="E2048">
        <v>1.2605042016806827E-2</v>
      </c>
      <c r="F2048" s="90">
        <v>2040</v>
      </c>
      <c r="G2048" s="170">
        <f t="shared" ca="1" si="68"/>
        <v>-0.69656596825892492</v>
      </c>
    </row>
    <row r="2049" spans="2:7">
      <c r="B2049" t="s">
        <v>1954</v>
      </c>
      <c r="C2049">
        <v>20.11</v>
      </c>
      <c r="D2049">
        <f t="shared" si="67"/>
        <v>-0.24256120527306971</v>
      </c>
      <c r="E2049">
        <v>1.2588116817724069E-2</v>
      </c>
      <c r="F2049" s="90">
        <v>2041</v>
      </c>
      <c r="G2049" s="170">
        <f t="shared" ca="1" si="68"/>
        <v>0.30532611381595681</v>
      </c>
    </row>
    <row r="2050" spans="2:7">
      <c r="B2050" t="s">
        <v>1469</v>
      </c>
      <c r="C2050">
        <v>26.55</v>
      </c>
      <c r="D2050">
        <f t="shared" si="67"/>
        <v>-0.52188006482982174</v>
      </c>
      <c r="E2050">
        <v>1.2585812356979476E-2</v>
      </c>
      <c r="F2050" s="90">
        <v>2042</v>
      </c>
      <c r="G2050" s="170">
        <f t="shared" ca="1" si="68"/>
        <v>-0.29509926488941995</v>
      </c>
    </row>
    <row r="2051" spans="2:7">
      <c r="B2051" t="s">
        <v>1254</v>
      </c>
      <c r="C2051">
        <v>55.53</v>
      </c>
      <c r="D2051">
        <f t="shared" si="67"/>
        <v>-0.68922095366017466</v>
      </c>
      <c r="E2051">
        <v>1.2582056892778951E-2</v>
      </c>
      <c r="F2051" s="90">
        <v>2043</v>
      </c>
      <c r="G2051" s="170">
        <f t="shared" ca="1" si="68"/>
        <v>2.669560348887929E-2</v>
      </c>
    </row>
    <row r="2052" spans="2:7">
      <c r="B2052" t="s">
        <v>604</v>
      </c>
      <c r="C2052">
        <v>178.68</v>
      </c>
      <c r="D2052">
        <f t="shared" si="67"/>
        <v>109.98136645962732</v>
      </c>
      <c r="E2052">
        <v>1.258075484529071E-2</v>
      </c>
      <c r="F2052" s="90">
        <v>2044</v>
      </c>
      <c r="G2052" s="170">
        <f t="shared" ca="1" si="68"/>
        <v>-0.2678990677657298</v>
      </c>
    </row>
    <row r="2053" spans="2:7">
      <c r="B2053" t="s">
        <v>6453</v>
      </c>
      <c r="C2053">
        <v>1.61</v>
      </c>
      <c r="D2053">
        <f t="shared" si="67"/>
        <v>-0.33471074380165283</v>
      </c>
      <c r="E2053">
        <v>1.2578616352201269E-2</v>
      </c>
      <c r="F2053" s="90">
        <v>2045</v>
      </c>
      <c r="G2053" s="170">
        <f t="shared" ca="1" si="68"/>
        <v>-0.20437699876520266</v>
      </c>
    </row>
    <row r="2054" spans="2:7">
      <c r="B2054" t="s">
        <v>7580</v>
      </c>
      <c r="C2054">
        <v>2.42</v>
      </c>
      <c r="D2054">
        <f t="shared" si="67"/>
        <v>-0.90020618556701026</v>
      </c>
      <c r="E2054">
        <v>1.2552301255230044E-2</v>
      </c>
      <c r="F2054" s="90">
        <v>2046</v>
      </c>
      <c r="G2054" s="170">
        <f t="shared" ca="1" si="68"/>
        <v>0.10401405692349312</v>
      </c>
    </row>
    <row r="2055" spans="2:7">
      <c r="B2055" t="s">
        <v>2260</v>
      </c>
      <c r="C2055">
        <v>24.25</v>
      </c>
      <c r="D2055">
        <f t="shared" si="67"/>
        <v>-0.81489962598274934</v>
      </c>
      <c r="E2055">
        <v>1.2526096033402953E-2</v>
      </c>
      <c r="F2055" s="90">
        <v>2047</v>
      </c>
      <c r="G2055" s="170">
        <f t="shared" ca="1" si="68"/>
        <v>2.3770631405794908E-2</v>
      </c>
    </row>
    <row r="2056" spans="2:7">
      <c r="B2056" t="s">
        <v>711</v>
      </c>
      <c r="C2056">
        <v>131.01</v>
      </c>
      <c r="D2056">
        <f t="shared" si="67"/>
        <v>79.870370370370352</v>
      </c>
      <c r="E2056">
        <v>1.2520287502898251E-2</v>
      </c>
      <c r="F2056" s="90">
        <v>2048</v>
      </c>
      <c r="G2056" s="170">
        <f t="shared" ca="1" si="68"/>
        <v>4.0154496373295857E-3</v>
      </c>
    </row>
    <row r="2057" spans="2:7">
      <c r="B2057" t="s">
        <v>6324</v>
      </c>
      <c r="C2057">
        <v>1.62</v>
      </c>
      <c r="D2057">
        <f t="shared" ref="D2057:D2120" si="69">(C2057-C2058)/C2058</f>
        <v>-0.83367556468172488</v>
      </c>
      <c r="E2057">
        <v>1.2500000000000011E-2</v>
      </c>
      <c r="F2057" s="90">
        <v>2049</v>
      </c>
      <c r="G2057" s="170">
        <f t="shared" ca="1" si="68"/>
        <v>-0.29352237192276881</v>
      </c>
    </row>
    <row r="2058" spans="2:7">
      <c r="B2058" t="s">
        <v>2808</v>
      </c>
      <c r="C2058">
        <v>9.74</v>
      </c>
      <c r="D2058">
        <f t="shared" si="69"/>
        <v>-0.25134511913912372</v>
      </c>
      <c r="E2058">
        <v>1.2474012474012579E-2</v>
      </c>
      <c r="F2058" s="90">
        <v>2050</v>
      </c>
      <c r="G2058" s="170">
        <f t="shared" ca="1" si="68"/>
        <v>0.46407186912362036</v>
      </c>
    </row>
    <row r="2059" spans="2:7">
      <c r="B2059" t="s">
        <v>5094</v>
      </c>
      <c r="C2059">
        <v>13.01</v>
      </c>
      <c r="D2059">
        <f t="shared" si="69"/>
        <v>0.22851746931067043</v>
      </c>
      <c r="E2059">
        <v>1.2451361867704291E-2</v>
      </c>
      <c r="F2059" s="90">
        <v>2051</v>
      </c>
      <c r="G2059" s="170">
        <f t="shared" ca="1" si="68"/>
        <v>0.37484046247281111</v>
      </c>
    </row>
    <row r="2060" spans="2:7">
      <c r="B2060" t="s">
        <v>2642</v>
      </c>
      <c r="C2060">
        <v>10.59</v>
      </c>
      <c r="D2060">
        <f t="shared" si="69"/>
        <v>-0.23537906137184114</v>
      </c>
      <c r="E2060">
        <v>1.2428298279158603E-2</v>
      </c>
      <c r="F2060" s="90">
        <v>2052</v>
      </c>
      <c r="G2060" s="170">
        <f t="shared" ca="1" si="68"/>
        <v>-0.1920424556568707</v>
      </c>
    </row>
    <row r="2061" spans="2:7">
      <c r="B2061" t="s">
        <v>2938</v>
      </c>
      <c r="C2061">
        <v>13.85</v>
      </c>
      <c r="D2061">
        <f t="shared" si="69"/>
        <v>7.4969325153374227</v>
      </c>
      <c r="E2061">
        <v>1.2426900584795317E-2</v>
      </c>
      <c r="F2061" s="90">
        <v>2053</v>
      </c>
      <c r="G2061" s="170">
        <f t="shared" ca="1" si="68"/>
        <v>-0.10257813110159743</v>
      </c>
    </row>
    <row r="2062" spans="2:7">
      <c r="B2062" t="s">
        <v>6452</v>
      </c>
      <c r="C2062">
        <v>1.63</v>
      </c>
      <c r="D2062">
        <f t="shared" si="69"/>
        <v>-0.715034965034965</v>
      </c>
      <c r="E2062">
        <v>1.2422360248447077E-2</v>
      </c>
      <c r="F2062" s="90">
        <v>2054</v>
      </c>
      <c r="G2062" s="170">
        <f t="shared" ca="1" si="68"/>
        <v>0.44938090929846031</v>
      </c>
    </row>
    <row r="2063" spans="2:7">
      <c r="B2063" t="s">
        <v>5499</v>
      </c>
      <c r="C2063">
        <v>5.72</v>
      </c>
      <c r="D2063">
        <f t="shared" si="69"/>
        <v>-0.94574084613925258</v>
      </c>
      <c r="E2063">
        <v>1.2389380530973344E-2</v>
      </c>
      <c r="F2063" s="90">
        <v>2055</v>
      </c>
      <c r="G2063" s="170">
        <f t="shared" ca="1" si="68"/>
        <v>-0.39249555978968559</v>
      </c>
    </row>
    <row r="2064" spans="2:7">
      <c r="B2064" t="s">
        <v>881</v>
      </c>
      <c r="C2064">
        <v>105.42</v>
      </c>
      <c r="D2064">
        <f t="shared" si="69"/>
        <v>9.7461773700305798</v>
      </c>
      <c r="E2064">
        <v>1.2388360702967505E-2</v>
      </c>
      <c r="F2064" s="90">
        <v>2056</v>
      </c>
      <c r="G2064" s="170">
        <f t="shared" ca="1" si="68"/>
        <v>0.35152025948272059</v>
      </c>
    </row>
    <row r="2065" spans="2:7">
      <c r="B2065" t="s">
        <v>3259</v>
      </c>
      <c r="C2065">
        <v>9.81</v>
      </c>
      <c r="D2065">
        <f t="shared" si="69"/>
        <v>-0.92597902361729423</v>
      </c>
      <c r="E2065">
        <v>1.2383900928792673E-2</v>
      </c>
      <c r="F2065" s="90">
        <v>2057</v>
      </c>
      <c r="G2065" s="170">
        <f t="shared" ca="1" si="68"/>
        <v>-0.41968014006646542</v>
      </c>
    </row>
    <row r="2066" spans="2:7">
      <c r="B2066" t="s">
        <v>721</v>
      </c>
      <c r="C2066">
        <v>132.53</v>
      </c>
      <c r="D2066">
        <f t="shared" si="69"/>
        <v>9.1167938931297723</v>
      </c>
      <c r="E2066">
        <v>1.2374914063096818E-2</v>
      </c>
      <c r="F2066" s="90">
        <v>2058</v>
      </c>
      <c r="G2066" s="170">
        <f t="shared" ca="1" si="68"/>
        <v>0.23445276778569316</v>
      </c>
    </row>
    <row r="2067" spans="2:7">
      <c r="B2067" t="s">
        <v>3468</v>
      </c>
      <c r="C2067">
        <v>13.1</v>
      </c>
      <c r="D2067">
        <f t="shared" si="69"/>
        <v>4.3252032520325203</v>
      </c>
      <c r="E2067">
        <v>1.2364760432766627E-2</v>
      </c>
      <c r="F2067" s="90">
        <v>2059</v>
      </c>
      <c r="G2067" s="170">
        <f t="shared" ca="1" si="68"/>
        <v>0.3451338807300664</v>
      </c>
    </row>
    <row r="2068" spans="2:7">
      <c r="B2068" t="s">
        <v>7692</v>
      </c>
      <c r="C2068">
        <v>2.46</v>
      </c>
      <c r="D2068">
        <f t="shared" si="69"/>
        <v>0.50000000000000011</v>
      </c>
      <c r="E2068">
        <v>1.2345679012345599E-2</v>
      </c>
      <c r="F2068" s="90">
        <v>2060</v>
      </c>
      <c r="G2068" s="170">
        <f t="shared" ca="1" si="68"/>
        <v>0.25980493827399898</v>
      </c>
    </row>
    <row r="2069" spans="2:7">
      <c r="B2069" t="s">
        <v>6323</v>
      </c>
      <c r="C2069">
        <v>1.64</v>
      </c>
      <c r="D2069">
        <f t="shared" si="69"/>
        <v>0</v>
      </c>
      <c r="E2069">
        <v>1.2345679012345552E-2</v>
      </c>
      <c r="F2069" s="90">
        <v>2061</v>
      </c>
      <c r="G2069" s="170">
        <f t="shared" ca="1" si="68"/>
        <v>-0.57388578473943608</v>
      </c>
    </row>
    <row r="2070" spans="2:7">
      <c r="B2070" t="s">
        <v>6587</v>
      </c>
      <c r="C2070">
        <v>1.64</v>
      </c>
      <c r="D2070">
        <f t="shared" si="69"/>
        <v>-0.88903924221921515</v>
      </c>
      <c r="E2070">
        <v>1.2345679012345552E-2</v>
      </c>
      <c r="F2070" s="90">
        <v>2062</v>
      </c>
      <c r="G2070" s="170">
        <f t="shared" ca="1" si="68"/>
        <v>-0.24984355037181694</v>
      </c>
    </row>
    <row r="2071" spans="2:7">
      <c r="B2071" t="s">
        <v>3713</v>
      </c>
      <c r="C2071">
        <v>14.78</v>
      </c>
      <c r="D2071">
        <f t="shared" si="69"/>
        <v>-0.67869565217391303</v>
      </c>
      <c r="E2071">
        <v>1.2328767123287652E-2</v>
      </c>
      <c r="F2071" s="90">
        <v>2063</v>
      </c>
      <c r="G2071" s="170">
        <f t="shared" ca="1" si="68"/>
        <v>0.11013056734270214</v>
      </c>
    </row>
    <row r="2072" spans="2:7">
      <c r="B2072" t="s">
        <v>1351</v>
      </c>
      <c r="C2072">
        <v>46</v>
      </c>
      <c r="D2072">
        <f t="shared" si="69"/>
        <v>1.9468289557975658</v>
      </c>
      <c r="E2072">
        <v>1.2323943661971882E-2</v>
      </c>
      <c r="F2072" s="90">
        <v>2064</v>
      </c>
      <c r="G2072" s="170">
        <f t="shared" ca="1" si="68"/>
        <v>0.13760584854478494</v>
      </c>
    </row>
    <row r="2073" spans="2:7">
      <c r="B2073" t="s">
        <v>2985</v>
      </c>
      <c r="C2073">
        <v>15.61</v>
      </c>
      <c r="D2073">
        <f t="shared" si="69"/>
        <v>-0.17407407407407405</v>
      </c>
      <c r="E2073">
        <v>1.2321660181582329E-2</v>
      </c>
      <c r="F2073" s="90">
        <v>2065</v>
      </c>
      <c r="G2073" s="170">
        <f t="shared" ca="1" si="68"/>
        <v>-0.29435198474188667</v>
      </c>
    </row>
    <row r="2074" spans="2:7">
      <c r="B2074" t="s">
        <v>3796</v>
      </c>
      <c r="C2074">
        <v>18.899999999999999</v>
      </c>
      <c r="D2074">
        <f t="shared" si="69"/>
        <v>-0.62970219435736674</v>
      </c>
      <c r="E2074">
        <v>1.231922870915891E-2</v>
      </c>
      <c r="F2074" s="90">
        <v>2066</v>
      </c>
      <c r="G2074" s="170">
        <f t="shared" ca="1" si="68"/>
        <v>-0.4607790377342918</v>
      </c>
    </row>
    <row r="2075" spans="2:7">
      <c r="B2075" t="s">
        <v>1198</v>
      </c>
      <c r="C2075">
        <v>51.04</v>
      </c>
      <c r="D2075">
        <f t="shared" si="69"/>
        <v>5.1941747572815533</v>
      </c>
      <c r="E2075">
        <v>1.2296707655692135E-2</v>
      </c>
      <c r="F2075" s="90">
        <v>2067</v>
      </c>
      <c r="G2075" s="170">
        <f t="shared" ca="1" si="68"/>
        <v>-0.20913547281145023</v>
      </c>
    </row>
    <row r="2076" spans="2:7">
      <c r="B2076" t="s">
        <v>5280</v>
      </c>
      <c r="C2076">
        <v>8.24</v>
      </c>
      <c r="D2076">
        <f t="shared" si="69"/>
        <v>0.24848484848484859</v>
      </c>
      <c r="E2076">
        <v>1.2285012285012241E-2</v>
      </c>
      <c r="F2076" s="90">
        <v>2068</v>
      </c>
      <c r="G2076" s="170">
        <f t="shared" ca="1" si="68"/>
        <v>0.16950849619313643</v>
      </c>
    </row>
    <row r="2077" spans="2:7">
      <c r="B2077" t="s">
        <v>5635</v>
      </c>
      <c r="C2077">
        <v>6.6</v>
      </c>
      <c r="D2077">
        <f t="shared" si="69"/>
        <v>-0.66700302724520688</v>
      </c>
      <c r="E2077">
        <v>1.2269938650306761E-2</v>
      </c>
      <c r="F2077" s="90">
        <v>2069</v>
      </c>
      <c r="G2077" s="170">
        <f t="shared" ca="1" si="68"/>
        <v>-5.6296492780162868E-2</v>
      </c>
    </row>
    <row r="2078" spans="2:7">
      <c r="B2078" t="s">
        <v>4168</v>
      </c>
      <c r="C2078">
        <v>19.82</v>
      </c>
      <c r="D2078">
        <f t="shared" si="69"/>
        <v>0.40967283072546229</v>
      </c>
      <c r="E2078">
        <v>1.2257405515832584E-2</v>
      </c>
      <c r="F2078" s="90">
        <v>2070</v>
      </c>
      <c r="G2078" s="170">
        <f t="shared" ca="1" si="68"/>
        <v>0.30112640031249777</v>
      </c>
    </row>
    <row r="2079" spans="2:7">
      <c r="B2079" t="s">
        <v>3110</v>
      </c>
      <c r="C2079">
        <v>14.06</v>
      </c>
      <c r="D2079">
        <f t="shared" si="69"/>
        <v>1.4283246977547495</v>
      </c>
      <c r="E2079">
        <v>1.2239020878329728E-2</v>
      </c>
      <c r="F2079" s="90">
        <v>2071</v>
      </c>
      <c r="G2079" s="170">
        <f t="shared" ca="1" si="68"/>
        <v>-0.76795300100844244</v>
      </c>
    </row>
    <row r="2080" spans="2:7">
      <c r="B2080" t="s">
        <v>5611</v>
      </c>
      <c r="C2080">
        <v>5.79</v>
      </c>
      <c r="D2080">
        <f t="shared" si="69"/>
        <v>-0.73206848681166126</v>
      </c>
      <c r="E2080">
        <v>1.2237762237762288E-2</v>
      </c>
      <c r="F2080" s="90">
        <v>2072</v>
      </c>
      <c r="G2080" s="170">
        <f t="shared" ca="1" si="68"/>
        <v>-0.29247172072587169</v>
      </c>
    </row>
    <row r="2081" spans="2:7">
      <c r="B2081" t="s">
        <v>1487</v>
      </c>
      <c r="C2081">
        <v>21.61</v>
      </c>
      <c r="D2081">
        <f t="shared" si="69"/>
        <v>2.2496240601503756</v>
      </c>
      <c r="E2081">
        <v>1.2177985948477658E-2</v>
      </c>
      <c r="F2081" s="90">
        <v>2073</v>
      </c>
      <c r="G2081" s="170">
        <f t="shared" ca="1" si="68"/>
        <v>-0.10942168050414502</v>
      </c>
    </row>
    <row r="2082" spans="2:7">
      <c r="B2082" t="s">
        <v>5662</v>
      </c>
      <c r="C2082">
        <v>6.65</v>
      </c>
      <c r="D2082">
        <f t="shared" si="69"/>
        <v>0.14261168384879724</v>
      </c>
      <c r="E2082">
        <v>1.2176560121765611E-2</v>
      </c>
      <c r="F2082" s="90">
        <v>2074</v>
      </c>
      <c r="G2082" s="170">
        <f t="shared" ca="1" si="68"/>
        <v>0.1760041398380833</v>
      </c>
    </row>
    <row r="2083" spans="2:7">
      <c r="B2083" t="s">
        <v>5519</v>
      </c>
      <c r="C2083">
        <v>5.82</v>
      </c>
      <c r="D2083">
        <f t="shared" si="69"/>
        <v>-0.53365384615384615</v>
      </c>
      <c r="E2083">
        <v>1.2173913043478311E-2</v>
      </c>
      <c r="F2083" s="90">
        <v>2075</v>
      </c>
      <c r="G2083" s="170">
        <f t="shared" ca="1" si="68"/>
        <v>-0.41122776763834945</v>
      </c>
    </row>
    <row r="2084" spans="2:7">
      <c r="B2084" t="s">
        <v>4981</v>
      </c>
      <c r="C2084">
        <v>12.48</v>
      </c>
      <c r="D2084">
        <f t="shared" si="69"/>
        <v>-8.0064051240991087E-4</v>
      </c>
      <c r="E2084">
        <v>1.216545012165453E-2</v>
      </c>
      <c r="F2084" s="90">
        <v>2076</v>
      </c>
      <c r="G2084" s="170">
        <f t="shared" ca="1" si="68"/>
        <v>0.50154371301895484</v>
      </c>
    </row>
    <row r="2085" spans="2:7">
      <c r="B2085" t="s">
        <v>4956</v>
      </c>
      <c r="C2085">
        <v>12.49</v>
      </c>
      <c r="D2085">
        <f t="shared" si="69"/>
        <v>0.24900000000000003</v>
      </c>
      <c r="E2085">
        <v>1.2155591572123205E-2</v>
      </c>
      <c r="F2085" s="90">
        <v>2077</v>
      </c>
      <c r="G2085" s="170">
        <f t="shared" ca="1" si="68"/>
        <v>0.96494428757852269</v>
      </c>
    </row>
    <row r="2086" spans="2:7">
      <c r="B2086" t="s">
        <v>4873</v>
      </c>
      <c r="C2086">
        <v>10</v>
      </c>
      <c r="D2086">
        <f t="shared" si="69"/>
        <v>-0.4783515910276474</v>
      </c>
      <c r="E2086">
        <v>1.2145748987854171E-2</v>
      </c>
      <c r="F2086" s="90">
        <v>2078</v>
      </c>
      <c r="G2086" s="170">
        <f t="shared" ca="1" si="68"/>
        <v>-0.43999736859777655</v>
      </c>
    </row>
    <row r="2087" spans="2:7">
      <c r="B2087" t="s">
        <v>4509</v>
      </c>
      <c r="C2087">
        <v>19.170000000000002</v>
      </c>
      <c r="D2087">
        <f t="shared" si="69"/>
        <v>0.43703148425787119</v>
      </c>
      <c r="E2087">
        <v>1.214361140443508E-2</v>
      </c>
      <c r="F2087" s="90">
        <v>2079</v>
      </c>
      <c r="G2087" s="170">
        <f t="shared" ref="G2087:G2150" ca="1" si="70">_xlfn.NORM.INV(RAND(),L$11,L$12)</f>
        <v>0.42057502036846134</v>
      </c>
    </row>
    <row r="2088" spans="2:7">
      <c r="B2088" t="s">
        <v>3498</v>
      </c>
      <c r="C2088">
        <v>13.34</v>
      </c>
      <c r="D2088">
        <f t="shared" si="69"/>
        <v>-0.90001499025633336</v>
      </c>
      <c r="E2088">
        <v>1.2139605462822469E-2</v>
      </c>
      <c r="F2088" s="90">
        <v>2080</v>
      </c>
      <c r="G2088" s="170">
        <f t="shared" ca="1" si="70"/>
        <v>-0.36583684881039574</v>
      </c>
    </row>
    <row r="2089" spans="2:7">
      <c r="B2089" t="s">
        <v>446</v>
      </c>
      <c r="C2089">
        <v>133.41999999999999</v>
      </c>
      <c r="D2089">
        <f t="shared" si="69"/>
        <v>8.4090267983074742</v>
      </c>
      <c r="E2089">
        <v>1.2137763617053515E-2</v>
      </c>
      <c r="F2089" s="90">
        <v>2081</v>
      </c>
      <c r="G2089" s="170">
        <f t="shared" ca="1" si="70"/>
        <v>0.16200023463331253</v>
      </c>
    </row>
    <row r="2090" spans="2:7">
      <c r="B2090" t="s">
        <v>4780</v>
      </c>
      <c r="C2090">
        <v>14.18</v>
      </c>
      <c r="D2090">
        <f t="shared" si="69"/>
        <v>-0.3205558217537135</v>
      </c>
      <c r="E2090">
        <v>1.2134189864382579E-2</v>
      </c>
      <c r="F2090" s="90">
        <v>2082</v>
      </c>
      <c r="G2090" s="170">
        <f t="shared" ca="1" si="70"/>
        <v>0.55446897475471901</v>
      </c>
    </row>
    <row r="2091" spans="2:7">
      <c r="B2091" t="s">
        <v>4106</v>
      </c>
      <c r="C2091">
        <v>20.87</v>
      </c>
      <c r="D2091">
        <f t="shared" si="69"/>
        <v>2.1242514970059885</v>
      </c>
      <c r="E2091">
        <v>1.2124151309408341E-2</v>
      </c>
      <c r="F2091" s="90">
        <v>2083</v>
      </c>
      <c r="G2091" s="170">
        <f t="shared" ca="1" si="70"/>
        <v>0.64514681465476587</v>
      </c>
    </row>
    <row r="2092" spans="2:7">
      <c r="B2092" t="s">
        <v>5659</v>
      </c>
      <c r="C2092">
        <v>6.68</v>
      </c>
      <c r="D2092">
        <f t="shared" si="69"/>
        <v>3</v>
      </c>
      <c r="E2092">
        <v>1.2121212121212133E-2</v>
      </c>
      <c r="F2092" s="90">
        <v>2084</v>
      </c>
      <c r="G2092" s="170">
        <f t="shared" ca="1" si="70"/>
        <v>0.20947540778376494</v>
      </c>
    </row>
    <row r="2093" spans="2:7">
      <c r="B2093" t="s">
        <v>6469</v>
      </c>
      <c r="C2093">
        <v>1.67</v>
      </c>
      <c r="D2093">
        <f t="shared" si="69"/>
        <v>0</v>
      </c>
      <c r="E2093">
        <v>1.2121212121212133E-2</v>
      </c>
      <c r="F2093" s="90">
        <v>2085</v>
      </c>
      <c r="G2093" s="170">
        <f t="shared" ca="1" si="70"/>
        <v>-6.4592467139272219E-2</v>
      </c>
    </row>
    <row r="2094" spans="2:7">
      <c r="B2094" t="s">
        <v>7185</v>
      </c>
      <c r="C2094">
        <v>1.67</v>
      </c>
      <c r="D2094">
        <f t="shared" si="69"/>
        <v>-0.88896276595744683</v>
      </c>
      <c r="E2094">
        <v>1.2121212121212133E-2</v>
      </c>
      <c r="F2094" s="90">
        <v>2086</v>
      </c>
      <c r="G2094" s="170">
        <f t="shared" ca="1" si="70"/>
        <v>0.10567992989713727</v>
      </c>
    </row>
    <row r="2095" spans="2:7">
      <c r="B2095" t="s">
        <v>3761</v>
      </c>
      <c r="C2095">
        <v>15.04</v>
      </c>
      <c r="D2095">
        <f t="shared" si="69"/>
        <v>-0.75368490009826405</v>
      </c>
      <c r="E2095">
        <v>1.2113055181695809E-2</v>
      </c>
      <c r="F2095" s="90">
        <v>2087</v>
      </c>
      <c r="G2095" s="170">
        <f t="shared" ca="1" si="70"/>
        <v>4.8378394361481017E-2</v>
      </c>
    </row>
    <row r="2096" spans="2:7">
      <c r="B2096" t="s">
        <v>1288</v>
      </c>
      <c r="C2096">
        <v>61.06</v>
      </c>
      <c r="D2096">
        <f t="shared" si="69"/>
        <v>23.326693227091639</v>
      </c>
      <c r="E2096">
        <v>1.2100116028509928E-2</v>
      </c>
      <c r="F2096" s="90">
        <v>2088</v>
      </c>
      <c r="G2096" s="170">
        <f t="shared" ca="1" si="70"/>
        <v>-8.9590412533943273E-4</v>
      </c>
    </row>
    <row r="2097" spans="2:7">
      <c r="B2097" t="s">
        <v>7328</v>
      </c>
      <c r="C2097">
        <v>2.5099999999999998</v>
      </c>
      <c r="D2097">
        <f t="shared" si="69"/>
        <v>-0.95524251069900146</v>
      </c>
      <c r="E2097">
        <v>1.2096774193548309E-2</v>
      </c>
      <c r="F2097" s="90">
        <v>2089</v>
      </c>
      <c r="G2097" s="170">
        <f t="shared" ca="1" si="70"/>
        <v>-0.44043628907895416</v>
      </c>
    </row>
    <row r="2098" spans="2:7">
      <c r="B2098" t="s">
        <v>1266</v>
      </c>
      <c r="C2098">
        <v>56.08</v>
      </c>
      <c r="D2098">
        <f t="shared" si="69"/>
        <v>1.9117341640706123</v>
      </c>
      <c r="E2098">
        <v>1.209168020212961E-2</v>
      </c>
      <c r="F2098" s="90">
        <v>2090</v>
      </c>
      <c r="G2098" s="170">
        <f t="shared" ca="1" si="70"/>
        <v>0.3792705038691519</v>
      </c>
    </row>
    <row r="2099" spans="2:7">
      <c r="B2099" t="s">
        <v>1947</v>
      </c>
      <c r="C2099">
        <v>19.260000000000002</v>
      </c>
      <c r="D2099">
        <f t="shared" si="69"/>
        <v>0.91641791044776122</v>
      </c>
      <c r="E2099">
        <v>1.2086179716237542E-2</v>
      </c>
      <c r="F2099" s="90">
        <v>2091</v>
      </c>
      <c r="G2099" s="170">
        <f t="shared" ca="1" si="70"/>
        <v>-0.68562971894993585</v>
      </c>
    </row>
    <row r="2100" spans="2:7">
      <c r="B2100" t="s">
        <v>4887</v>
      </c>
      <c r="C2100">
        <v>10.050000000000001</v>
      </c>
      <c r="D2100">
        <f t="shared" si="69"/>
        <v>-0.33399602385685878</v>
      </c>
      <c r="E2100">
        <v>1.2084592145015206E-2</v>
      </c>
      <c r="F2100" s="90">
        <v>2092</v>
      </c>
      <c r="G2100" s="170">
        <f t="shared" ca="1" si="70"/>
        <v>0.4432271309096511</v>
      </c>
    </row>
    <row r="2101" spans="2:7">
      <c r="B2101" t="s">
        <v>2465</v>
      </c>
      <c r="C2101">
        <v>15.09</v>
      </c>
      <c r="D2101">
        <f t="shared" si="69"/>
        <v>0.12360387192851825</v>
      </c>
      <c r="E2101">
        <v>1.2072434607645855E-2</v>
      </c>
      <c r="F2101" s="90">
        <v>2093</v>
      </c>
      <c r="G2101" s="170">
        <f t="shared" ca="1" si="70"/>
        <v>-0.13318954692710389</v>
      </c>
    </row>
    <row r="2102" spans="2:7">
      <c r="B2102" t="s">
        <v>4785</v>
      </c>
      <c r="C2102">
        <v>13.43</v>
      </c>
      <c r="D2102">
        <f t="shared" si="69"/>
        <v>6.9940476190476195</v>
      </c>
      <c r="E2102">
        <v>1.2057272042200463E-2</v>
      </c>
      <c r="F2102" s="90">
        <v>2094</v>
      </c>
      <c r="G2102" s="170">
        <f t="shared" ca="1" si="70"/>
        <v>-0.1325621420391514</v>
      </c>
    </row>
    <row r="2103" spans="2:7">
      <c r="B2103" t="s">
        <v>6463</v>
      </c>
      <c r="C2103">
        <v>1.68</v>
      </c>
      <c r="D2103">
        <f t="shared" si="69"/>
        <v>-0.88243526941917427</v>
      </c>
      <c r="E2103">
        <v>1.2048192771084348E-2</v>
      </c>
      <c r="F2103" s="90">
        <v>2095</v>
      </c>
      <c r="G2103" s="170">
        <f t="shared" ca="1" si="70"/>
        <v>-0.6184332379561549</v>
      </c>
    </row>
    <row r="2104" spans="2:7">
      <c r="B2104" t="s">
        <v>3549</v>
      </c>
      <c r="C2104">
        <v>14.29</v>
      </c>
      <c r="D2104">
        <f t="shared" si="69"/>
        <v>0.13232963549920762</v>
      </c>
      <c r="E2104">
        <v>1.2039660056657219E-2</v>
      </c>
      <c r="F2104" s="90">
        <v>2096</v>
      </c>
      <c r="G2104" s="170">
        <f t="shared" ca="1" si="70"/>
        <v>0.11321928037786919</v>
      </c>
    </row>
    <row r="2105" spans="2:7">
      <c r="B2105" t="s">
        <v>2847</v>
      </c>
      <c r="C2105">
        <v>12.62</v>
      </c>
      <c r="D2105">
        <f t="shared" si="69"/>
        <v>-0.21125000000000005</v>
      </c>
      <c r="E2105">
        <v>1.2028869286286974E-2</v>
      </c>
      <c r="F2105" s="90">
        <v>2097</v>
      </c>
      <c r="G2105" s="170">
        <f t="shared" ca="1" si="70"/>
        <v>-0.36919310666088495</v>
      </c>
    </row>
    <row r="2106" spans="2:7">
      <c r="B2106" t="s">
        <v>5071</v>
      </c>
      <c r="C2106">
        <v>16</v>
      </c>
      <c r="D2106">
        <f t="shared" si="69"/>
        <v>0.1869436201780415</v>
      </c>
      <c r="E2106">
        <v>1.2017710309930391E-2</v>
      </c>
      <c r="F2106" s="90">
        <v>2098</v>
      </c>
      <c r="G2106" s="170">
        <f t="shared" ca="1" si="70"/>
        <v>-0.1527242053437948</v>
      </c>
    </row>
    <row r="2107" spans="2:7">
      <c r="B2107" t="s">
        <v>2530</v>
      </c>
      <c r="C2107">
        <v>13.48</v>
      </c>
      <c r="D2107">
        <f t="shared" si="69"/>
        <v>-0.92002373183031749</v>
      </c>
      <c r="E2107">
        <v>1.2012012012012022E-2</v>
      </c>
      <c r="F2107" s="90">
        <v>2099</v>
      </c>
      <c r="G2107" s="170">
        <f t="shared" ca="1" si="70"/>
        <v>0.29408113261983371</v>
      </c>
    </row>
    <row r="2108" spans="2:7">
      <c r="B2108" t="s">
        <v>534</v>
      </c>
      <c r="C2108">
        <v>168.55</v>
      </c>
      <c r="D2108">
        <f t="shared" si="69"/>
        <v>8.0764674205708147</v>
      </c>
      <c r="E2108">
        <v>1.2008405884118882E-2</v>
      </c>
      <c r="F2108" s="90">
        <v>2100</v>
      </c>
      <c r="G2108" s="170">
        <f t="shared" ca="1" si="70"/>
        <v>-0.52434981730423791</v>
      </c>
    </row>
    <row r="2109" spans="2:7">
      <c r="B2109" t="s">
        <v>3962</v>
      </c>
      <c r="C2109">
        <v>18.57</v>
      </c>
      <c r="D2109">
        <f t="shared" si="69"/>
        <v>-0.59285244463933351</v>
      </c>
      <c r="E2109">
        <v>1.198910081743863E-2</v>
      </c>
      <c r="F2109" s="90">
        <v>2101</v>
      </c>
      <c r="G2109" s="170">
        <f t="shared" ca="1" si="70"/>
        <v>-0.30036557959069105</v>
      </c>
    </row>
    <row r="2110" spans="2:7">
      <c r="B2110" t="s">
        <v>1363</v>
      </c>
      <c r="C2110">
        <v>45.61</v>
      </c>
      <c r="D2110">
        <f t="shared" si="69"/>
        <v>2.1739735560194853</v>
      </c>
      <c r="E2110">
        <v>1.1981362325271781E-2</v>
      </c>
      <c r="F2110" s="90">
        <v>2102</v>
      </c>
      <c r="G2110" s="170">
        <f t="shared" ca="1" si="70"/>
        <v>8.1303650383498571E-2</v>
      </c>
    </row>
    <row r="2111" spans="2:7">
      <c r="B2111" t="s">
        <v>4756</v>
      </c>
      <c r="C2111">
        <v>14.37</v>
      </c>
      <c r="D2111">
        <f t="shared" si="69"/>
        <v>-2.0833333333334122E-3</v>
      </c>
      <c r="E2111">
        <v>1.1971830985915489E-2</v>
      </c>
      <c r="F2111" s="90">
        <v>2103</v>
      </c>
      <c r="G2111" s="170">
        <f t="shared" ca="1" si="70"/>
        <v>-0.17639198159143418</v>
      </c>
    </row>
    <row r="2112" spans="2:7">
      <c r="B2112" t="s">
        <v>3605</v>
      </c>
      <c r="C2112">
        <v>14.4</v>
      </c>
      <c r="D2112">
        <f t="shared" si="69"/>
        <v>0.13207547169811318</v>
      </c>
      <c r="E2112">
        <v>1.1946591707659868E-2</v>
      </c>
      <c r="F2112" s="90">
        <v>2104</v>
      </c>
      <c r="G2112" s="170">
        <f t="shared" ca="1" si="70"/>
        <v>0.17882101862393635</v>
      </c>
    </row>
    <row r="2113" spans="2:7">
      <c r="B2113" t="s">
        <v>3450</v>
      </c>
      <c r="C2113">
        <v>12.72</v>
      </c>
      <c r="D2113">
        <f t="shared" si="69"/>
        <v>0.36188436830835125</v>
      </c>
      <c r="E2113">
        <v>1.1933174224343703E-2</v>
      </c>
      <c r="F2113" s="90">
        <v>2105</v>
      </c>
      <c r="G2113" s="170">
        <f t="shared" ca="1" si="70"/>
        <v>3.7757094569107801E-2</v>
      </c>
    </row>
    <row r="2114" spans="2:7">
      <c r="B2114" t="s">
        <v>5263</v>
      </c>
      <c r="C2114">
        <v>9.34</v>
      </c>
      <c r="D2114">
        <f t="shared" si="69"/>
        <v>0.56974789915966384</v>
      </c>
      <c r="E2114">
        <v>1.1917659804983686E-2</v>
      </c>
      <c r="F2114" s="90">
        <v>2106</v>
      </c>
      <c r="G2114" s="170">
        <f t="shared" ca="1" si="70"/>
        <v>-0.47260728387443168</v>
      </c>
    </row>
    <row r="2115" spans="2:7">
      <c r="B2115" t="s">
        <v>4408</v>
      </c>
      <c r="C2115">
        <v>5.95</v>
      </c>
      <c r="D2115">
        <f t="shared" si="69"/>
        <v>2.5</v>
      </c>
      <c r="E2115">
        <v>1.1904761904761953E-2</v>
      </c>
      <c r="F2115" s="90">
        <v>2107</v>
      </c>
      <c r="G2115" s="170">
        <f t="shared" ca="1" si="70"/>
        <v>0.16819169755374352</v>
      </c>
    </row>
    <row r="2116" spans="2:7">
      <c r="B2116" t="s">
        <v>6079</v>
      </c>
      <c r="C2116">
        <v>1.7</v>
      </c>
      <c r="D2116">
        <f t="shared" si="69"/>
        <v>-0.90909090909090917</v>
      </c>
      <c r="E2116">
        <v>1.1904761904761916E-2</v>
      </c>
      <c r="F2116" s="90">
        <v>2108</v>
      </c>
      <c r="G2116" s="170">
        <f t="shared" ca="1" si="70"/>
        <v>0.47367184133242513</v>
      </c>
    </row>
    <row r="2117" spans="2:7">
      <c r="B2117" t="s">
        <v>3781</v>
      </c>
      <c r="C2117">
        <v>18.7</v>
      </c>
      <c r="D2117">
        <f t="shared" si="69"/>
        <v>0.83153770812928485</v>
      </c>
      <c r="E2117">
        <v>1.1904761904761843E-2</v>
      </c>
      <c r="F2117" s="90">
        <v>2109</v>
      </c>
      <c r="G2117" s="170">
        <f t="shared" ca="1" si="70"/>
        <v>-0.43209886406481945</v>
      </c>
    </row>
    <row r="2118" spans="2:7">
      <c r="B2118" t="s">
        <v>5356</v>
      </c>
      <c r="C2118">
        <v>10.210000000000001</v>
      </c>
      <c r="D2118">
        <f t="shared" si="69"/>
        <v>-0.45459401709401703</v>
      </c>
      <c r="E2118">
        <v>1.1892963330029831E-2</v>
      </c>
      <c r="F2118" s="90">
        <v>2110</v>
      </c>
      <c r="G2118" s="170">
        <f t="shared" ca="1" si="70"/>
        <v>-0.12336081054348691</v>
      </c>
    </row>
    <row r="2119" spans="2:7">
      <c r="B2119" t="s">
        <v>3996</v>
      </c>
      <c r="C2119">
        <v>18.72</v>
      </c>
      <c r="D2119">
        <f t="shared" si="69"/>
        <v>-0.83945111492281299</v>
      </c>
      <c r="E2119">
        <v>1.1891891891891831E-2</v>
      </c>
      <c r="F2119" s="90">
        <v>2111</v>
      </c>
      <c r="G2119" s="170">
        <f t="shared" ca="1" si="70"/>
        <v>-0.37025407918063485</v>
      </c>
    </row>
    <row r="2120" spans="2:7">
      <c r="B2120" t="s">
        <v>804</v>
      </c>
      <c r="C2120">
        <v>116.6</v>
      </c>
      <c r="D2120">
        <f t="shared" si="69"/>
        <v>18.563758389261746</v>
      </c>
      <c r="E2120">
        <v>1.1889264948364058E-2</v>
      </c>
      <c r="F2120" s="90">
        <v>2112</v>
      </c>
      <c r="G2120" s="170">
        <f t="shared" ca="1" si="70"/>
        <v>-8.1762356378809298E-2</v>
      </c>
    </row>
    <row r="2121" spans="2:7">
      <c r="B2121" t="s">
        <v>5488</v>
      </c>
      <c r="C2121">
        <v>5.96</v>
      </c>
      <c r="D2121">
        <f t="shared" ref="D2121:D2184" si="71">(C2121-C2122)/C2122</f>
        <v>-0.66685299049748459</v>
      </c>
      <c r="E2121">
        <v>1.1884550084889693E-2</v>
      </c>
      <c r="F2121" s="90">
        <v>2113</v>
      </c>
      <c r="G2121" s="170">
        <f t="shared" ca="1" si="70"/>
        <v>-0.20704730979376823</v>
      </c>
    </row>
    <row r="2122" spans="2:7">
      <c r="B2122" t="s">
        <v>1718</v>
      </c>
      <c r="C2122">
        <v>17.89</v>
      </c>
      <c r="D2122">
        <f t="shared" si="71"/>
        <v>0.90724946695095943</v>
      </c>
      <c r="E2122">
        <v>1.1877828054298691E-2</v>
      </c>
      <c r="F2122" s="90">
        <v>2114</v>
      </c>
      <c r="G2122" s="170">
        <f t="shared" ca="1" si="70"/>
        <v>0.25301550576763165</v>
      </c>
    </row>
    <row r="2123" spans="2:7">
      <c r="B2123" t="s">
        <v>5375</v>
      </c>
      <c r="C2123">
        <v>9.3800000000000008</v>
      </c>
      <c r="D2123">
        <f t="shared" si="71"/>
        <v>-0.21506276150627604</v>
      </c>
      <c r="E2123">
        <v>1.1866235167206172E-2</v>
      </c>
      <c r="F2123" s="90">
        <v>2115</v>
      </c>
      <c r="G2123" s="170">
        <f t="shared" ca="1" si="70"/>
        <v>2.5466495665111694E-2</v>
      </c>
    </row>
    <row r="2124" spans="2:7">
      <c r="B2124" t="s">
        <v>3138</v>
      </c>
      <c r="C2124">
        <v>11.95</v>
      </c>
      <c r="D2124">
        <f t="shared" si="71"/>
        <v>-0.74558228656589309</v>
      </c>
      <c r="E2124">
        <v>1.1854360711261541E-2</v>
      </c>
      <c r="F2124" s="90">
        <v>2116</v>
      </c>
      <c r="G2124" s="170">
        <f t="shared" ca="1" si="70"/>
        <v>-0.12176862880639833</v>
      </c>
    </row>
    <row r="2125" spans="2:7">
      <c r="B2125" t="s">
        <v>1341</v>
      </c>
      <c r="C2125">
        <v>46.97</v>
      </c>
      <c r="D2125">
        <f t="shared" si="71"/>
        <v>2.4359912216532553</v>
      </c>
      <c r="E2125">
        <v>1.1848341232227427E-2</v>
      </c>
      <c r="F2125" s="90">
        <v>2117</v>
      </c>
      <c r="G2125" s="170">
        <f t="shared" ca="1" si="70"/>
        <v>0.28583150451610084</v>
      </c>
    </row>
    <row r="2126" spans="2:7">
      <c r="B2126" t="s">
        <v>2539</v>
      </c>
      <c r="C2126">
        <v>13.67</v>
      </c>
      <c r="D2126">
        <f t="shared" si="71"/>
        <v>0.23042304230423047</v>
      </c>
      <c r="E2126">
        <v>1.1843079200592164E-2</v>
      </c>
      <c r="F2126" s="90">
        <v>2118</v>
      </c>
      <c r="G2126" s="170">
        <f t="shared" ca="1" si="70"/>
        <v>-0.23674925099788718</v>
      </c>
    </row>
    <row r="2127" spans="2:7">
      <c r="B2127" t="s">
        <v>1623</v>
      </c>
      <c r="C2127">
        <v>11.11</v>
      </c>
      <c r="D2127">
        <f t="shared" si="71"/>
        <v>-0.18845872899926955</v>
      </c>
      <c r="E2127">
        <v>1.1839708561019945E-2</v>
      </c>
      <c r="F2127" s="90">
        <v>2119</v>
      </c>
      <c r="G2127" s="170">
        <f t="shared" ca="1" si="70"/>
        <v>-0.36069092028439464</v>
      </c>
    </row>
    <row r="2128" spans="2:7">
      <c r="B2128" t="s">
        <v>2932</v>
      </c>
      <c r="C2128">
        <v>13.69</v>
      </c>
      <c r="D2128">
        <f t="shared" si="71"/>
        <v>-0.90129064820823424</v>
      </c>
      <c r="E2128">
        <v>1.1825572801182568E-2</v>
      </c>
      <c r="F2128" s="90">
        <v>2120</v>
      </c>
      <c r="G2128" s="170">
        <f t="shared" ca="1" si="70"/>
        <v>-9.4729921094836897E-2</v>
      </c>
    </row>
    <row r="2129" spans="2:7">
      <c r="B2129" t="s">
        <v>430</v>
      </c>
      <c r="C2129">
        <v>138.69</v>
      </c>
      <c r="D2129">
        <f t="shared" si="71"/>
        <v>12.478134110787174</v>
      </c>
      <c r="E2129">
        <v>1.1818778726198327E-2</v>
      </c>
      <c r="F2129" s="90">
        <v>2121</v>
      </c>
      <c r="G2129" s="170">
        <f t="shared" ca="1" si="70"/>
        <v>1.7934164050505356E-3</v>
      </c>
    </row>
    <row r="2130" spans="2:7">
      <c r="B2130" t="s">
        <v>2647</v>
      </c>
      <c r="C2130">
        <v>10.29</v>
      </c>
      <c r="D2130">
        <f t="shared" si="71"/>
        <v>-0.55569948186528506</v>
      </c>
      <c r="E2130">
        <v>1.1799410029498449E-2</v>
      </c>
      <c r="F2130" s="90">
        <v>2122</v>
      </c>
      <c r="G2130" s="170">
        <f t="shared" ca="1" si="70"/>
        <v>0.1710273849993553</v>
      </c>
    </row>
    <row r="2131" spans="2:7">
      <c r="B2131" t="s">
        <v>2292</v>
      </c>
      <c r="C2131">
        <v>23.16</v>
      </c>
      <c r="D2131">
        <f t="shared" si="71"/>
        <v>-0.81144671497191245</v>
      </c>
      <c r="E2131">
        <v>1.1795543905635629E-2</v>
      </c>
      <c r="F2131" s="90">
        <v>2123</v>
      </c>
      <c r="G2131" s="170">
        <f t="shared" ca="1" si="70"/>
        <v>0.59042301777854467</v>
      </c>
    </row>
    <row r="2132" spans="2:7">
      <c r="B2132" t="s">
        <v>772</v>
      </c>
      <c r="C2132">
        <v>122.83</v>
      </c>
      <c r="D2132">
        <f t="shared" si="71"/>
        <v>-2.7859121487930322E-2</v>
      </c>
      <c r="E2132">
        <v>1.1779242174629263E-2</v>
      </c>
      <c r="F2132" s="90">
        <v>2124</v>
      </c>
      <c r="G2132" s="170">
        <f t="shared" ca="1" si="70"/>
        <v>-0.19617774626089554</v>
      </c>
    </row>
    <row r="2133" spans="2:7">
      <c r="B2133" t="s">
        <v>781</v>
      </c>
      <c r="C2133">
        <v>126.35</v>
      </c>
      <c r="D2133">
        <f t="shared" si="71"/>
        <v>47.972868217054263</v>
      </c>
      <c r="E2133">
        <v>1.1771300448430484E-2</v>
      </c>
      <c r="F2133" s="90">
        <v>2125</v>
      </c>
      <c r="G2133" s="170">
        <f t="shared" ca="1" si="70"/>
        <v>-0.13219664484645161</v>
      </c>
    </row>
    <row r="2134" spans="2:7">
      <c r="B2134" t="s">
        <v>7448</v>
      </c>
      <c r="C2134">
        <v>2.58</v>
      </c>
      <c r="D2134">
        <f t="shared" si="71"/>
        <v>0.50000000000000011</v>
      </c>
      <c r="E2134">
        <v>1.176470588235304E-2</v>
      </c>
      <c r="F2134" s="90">
        <v>2126</v>
      </c>
      <c r="G2134" s="170">
        <f t="shared" ca="1" si="70"/>
        <v>-0.35639788482455437</v>
      </c>
    </row>
    <row r="2135" spans="2:7">
      <c r="B2135" t="s">
        <v>6022</v>
      </c>
      <c r="C2135">
        <v>1.72</v>
      </c>
      <c r="D2135">
        <f t="shared" si="71"/>
        <v>0</v>
      </c>
      <c r="E2135">
        <v>1.1764705882352951E-2</v>
      </c>
      <c r="F2135" s="90">
        <v>2127</v>
      </c>
      <c r="G2135" s="170">
        <f t="shared" ca="1" si="70"/>
        <v>0.12976859747333064</v>
      </c>
    </row>
    <row r="2136" spans="2:7">
      <c r="B2136" t="s">
        <v>6434</v>
      </c>
      <c r="C2136">
        <v>1.72</v>
      </c>
      <c r="D2136">
        <f t="shared" si="71"/>
        <v>0</v>
      </c>
      <c r="E2136">
        <v>1.1764705882352951E-2</v>
      </c>
      <c r="F2136" s="90">
        <v>2128</v>
      </c>
      <c r="G2136" s="170">
        <f t="shared" ca="1" si="70"/>
        <v>-0.50517260978940548</v>
      </c>
    </row>
    <row r="2137" spans="2:7">
      <c r="B2137" t="s">
        <v>6466</v>
      </c>
      <c r="C2137">
        <v>1.72</v>
      </c>
      <c r="D2137">
        <f t="shared" si="71"/>
        <v>-0.90005810575246947</v>
      </c>
      <c r="E2137">
        <v>1.1764705882352951E-2</v>
      </c>
      <c r="F2137" s="90">
        <v>2129</v>
      </c>
      <c r="G2137" s="170">
        <f t="shared" ca="1" si="70"/>
        <v>-0.27379994665899737</v>
      </c>
    </row>
    <row r="2138" spans="2:7">
      <c r="B2138" t="s">
        <v>4180</v>
      </c>
      <c r="C2138">
        <v>17.21</v>
      </c>
      <c r="D2138">
        <f t="shared" si="71"/>
        <v>-0.16859903381642505</v>
      </c>
      <c r="E2138">
        <v>1.175778953556727E-2</v>
      </c>
      <c r="F2138" s="90">
        <v>2130</v>
      </c>
      <c r="G2138" s="170">
        <f t="shared" ca="1" si="70"/>
        <v>-0.38094645108875164</v>
      </c>
    </row>
    <row r="2139" spans="2:7">
      <c r="B2139" t="s">
        <v>4639</v>
      </c>
      <c r="C2139">
        <v>20.7</v>
      </c>
      <c r="D2139">
        <f t="shared" si="71"/>
        <v>2.9961389961389964</v>
      </c>
      <c r="E2139">
        <v>1.1730205278592299E-2</v>
      </c>
      <c r="F2139" s="90">
        <v>2131</v>
      </c>
      <c r="G2139" s="170">
        <f t="shared" ca="1" si="70"/>
        <v>-0.33057932841816684</v>
      </c>
    </row>
    <row r="2140" spans="2:7">
      <c r="B2140" t="s">
        <v>5695</v>
      </c>
      <c r="C2140">
        <v>5.18</v>
      </c>
      <c r="D2140">
        <f t="shared" si="71"/>
        <v>-0.57190082644628104</v>
      </c>
      <c r="E2140">
        <v>1.1718749999999924E-2</v>
      </c>
      <c r="F2140" s="90">
        <v>2132</v>
      </c>
      <c r="G2140" s="170">
        <f t="shared" ca="1" si="70"/>
        <v>0.32791785329733875</v>
      </c>
    </row>
    <row r="2141" spans="2:7">
      <c r="B2141" t="s">
        <v>4948</v>
      </c>
      <c r="C2141">
        <v>12.1</v>
      </c>
      <c r="D2141">
        <f t="shared" si="71"/>
        <v>-6.707787201233624E-2</v>
      </c>
      <c r="E2141">
        <v>1.1705685618728996E-2</v>
      </c>
      <c r="F2141" s="90">
        <v>2133</v>
      </c>
      <c r="G2141" s="170">
        <f t="shared" ca="1" si="70"/>
        <v>-0.80877626280886206</v>
      </c>
    </row>
    <row r="2142" spans="2:7">
      <c r="B2142" t="s">
        <v>2553</v>
      </c>
      <c r="C2142">
        <v>12.97</v>
      </c>
      <c r="D2142">
        <f t="shared" si="71"/>
        <v>6.4971098265895959</v>
      </c>
      <c r="E2142">
        <v>1.1700468018720777E-2</v>
      </c>
      <c r="F2142" s="90">
        <v>2134</v>
      </c>
      <c r="G2142" s="170">
        <f t="shared" ca="1" si="70"/>
        <v>0.26962558601443826</v>
      </c>
    </row>
    <row r="2143" spans="2:7">
      <c r="B2143" t="s">
        <v>5985</v>
      </c>
      <c r="C2143">
        <v>1.73</v>
      </c>
      <c r="D2143">
        <f t="shared" si="71"/>
        <v>0</v>
      </c>
      <c r="E2143">
        <v>1.169590643274855E-2</v>
      </c>
      <c r="F2143" s="90">
        <v>2135</v>
      </c>
      <c r="G2143" s="170">
        <f t="shared" ca="1" si="70"/>
        <v>-0.44292101621907015</v>
      </c>
    </row>
    <row r="2144" spans="2:7">
      <c r="B2144" t="s">
        <v>6388</v>
      </c>
      <c r="C2144">
        <v>1.73</v>
      </c>
      <c r="D2144">
        <f t="shared" si="71"/>
        <v>-0.84622222222222221</v>
      </c>
      <c r="E2144">
        <v>1.169590643274855E-2</v>
      </c>
      <c r="F2144" s="90">
        <v>2136</v>
      </c>
      <c r="G2144" s="170">
        <f t="shared" ca="1" si="70"/>
        <v>-0.10978453179591846</v>
      </c>
    </row>
    <row r="2145" spans="2:7">
      <c r="B2145" t="s">
        <v>2839</v>
      </c>
      <c r="C2145">
        <v>11.25</v>
      </c>
      <c r="D2145">
        <f t="shared" si="71"/>
        <v>-0.50265251989389925</v>
      </c>
      <c r="E2145">
        <v>1.169064748201446E-2</v>
      </c>
      <c r="F2145" s="90">
        <v>2137</v>
      </c>
      <c r="G2145" s="170">
        <f t="shared" ca="1" si="70"/>
        <v>0.66161003916702521</v>
      </c>
    </row>
    <row r="2146" spans="2:7">
      <c r="B2146" t="s">
        <v>2134</v>
      </c>
      <c r="C2146">
        <v>22.62</v>
      </c>
      <c r="D2146">
        <f t="shared" si="71"/>
        <v>0.73333333333333328</v>
      </c>
      <c r="E2146">
        <v>1.1627906976744257E-2</v>
      </c>
      <c r="F2146" s="90">
        <v>2138</v>
      </c>
      <c r="G2146" s="170">
        <f t="shared" ca="1" si="70"/>
        <v>-0.15891691654878146</v>
      </c>
    </row>
    <row r="2147" spans="2:7">
      <c r="B2147" t="s">
        <v>3490</v>
      </c>
      <c r="C2147">
        <v>13.05</v>
      </c>
      <c r="D2147">
        <f t="shared" si="71"/>
        <v>0.87500000000000011</v>
      </c>
      <c r="E2147">
        <v>1.1627906976744214E-2</v>
      </c>
      <c r="F2147" s="90">
        <v>2139</v>
      </c>
      <c r="G2147" s="170">
        <f t="shared" ca="1" si="70"/>
        <v>-3.1068527254930148E-2</v>
      </c>
    </row>
    <row r="2148" spans="2:7">
      <c r="B2148" t="s">
        <v>5445</v>
      </c>
      <c r="C2148">
        <v>6.96</v>
      </c>
      <c r="D2148">
        <f t="shared" si="71"/>
        <v>3</v>
      </c>
      <c r="E2148">
        <v>1.1627906976744196E-2</v>
      </c>
      <c r="F2148" s="90">
        <v>2140</v>
      </c>
      <c r="G2148" s="170">
        <f t="shared" ca="1" si="70"/>
        <v>-4.1185010105367389E-2</v>
      </c>
    </row>
    <row r="2149" spans="2:7">
      <c r="B2149" t="s">
        <v>6433</v>
      </c>
      <c r="C2149">
        <v>1.74</v>
      </c>
      <c r="D2149">
        <f t="shared" si="71"/>
        <v>-0.33333333333333331</v>
      </c>
      <c r="E2149">
        <v>1.1627906976744196E-2</v>
      </c>
      <c r="F2149" s="90">
        <v>2141</v>
      </c>
      <c r="G2149" s="170">
        <f t="shared" ca="1" si="70"/>
        <v>0.58347677777221518</v>
      </c>
    </row>
    <row r="2150" spans="2:7">
      <c r="B2150" t="s">
        <v>7684</v>
      </c>
      <c r="C2150">
        <v>2.61</v>
      </c>
      <c r="D2150">
        <f t="shared" si="71"/>
        <v>-0.80015313935681476</v>
      </c>
      <c r="E2150">
        <v>1.162790697674411E-2</v>
      </c>
      <c r="F2150" s="90">
        <v>2142</v>
      </c>
      <c r="G2150" s="170">
        <f t="shared" ca="1" si="70"/>
        <v>-0.81990476803396628</v>
      </c>
    </row>
    <row r="2151" spans="2:7">
      <c r="B2151" t="s">
        <v>5003</v>
      </c>
      <c r="C2151">
        <v>13.06</v>
      </c>
      <c r="D2151">
        <f t="shared" si="71"/>
        <v>0.24737344794651381</v>
      </c>
      <c r="E2151">
        <v>1.1618900077459362E-2</v>
      </c>
      <c r="F2151" s="90">
        <v>2143</v>
      </c>
      <c r="G2151" s="170">
        <f t="shared" ref="G2151:G2214" ca="1" si="72">_xlfn.NORM.INV(RAND(),L$11,L$12)</f>
        <v>-0.37778001859573745</v>
      </c>
    </row>
    <row r="2152" spans="2:7">
      <c r="B2152" t="s">
        <v>4909</v>
      </c>
      <c r="C2152">
        <v>10.47</v>
      </c>
      <c r="D2152">
        <f t="shared" si="71"/>
        <v>2.9961832061068705</v>
      </c>
      <c r="E2152">
        <v>1.1594202898550822E-2</v>
      </c>
      <c r="F2152" s="90">
        <v>2144</v>
      </c>
      <c r="G2152" s="170">
        <f t="shared" ca="1" si="72"/>
        <v>0.26042088671610414</v>
      </c>
    </row>
    <row r="2153" spans="2:7">
      <c r="B2153" t="s">
        <v>7344</v>
      </c>
      <c r="C2153">
        <v>2.62</v>
      </c>
      <c r="D2153">
        <f t="shared" si="71"/>
        <v>-0.78594771241830075</v>
      </c>
      <c r="E2153">
        <v>1.158301158301168E-2</v>
      </c>
      <c r="F2153" s="90">
        <v>2145</v>
      </c>
      <c r="G2153" s="170">
        <f t="shared" ca="1" si="72"/>
        <v>-0.26512562570795634</v>
      </c>
    </row>
    <row r="2154" spans="2:7">
      <c r="B2154" t="s">
        <v>3453</v>
      </c>
      <c r="C2154">
        <v>12.24</v>
      </c>
      <c r="D2154">
        <f t="shared" si="71"/>
        <v>0.27102803738317749</v>
      </c>
      <c r="E2154">
        <v>1.1570247933884345E-2</v>
      </c>
      <c r="F2154" s="90">
        <v>2146</v>
      </c>
      <c r="G2154" s="170">
        <f t="shared" ca="1" si="72"/>
        <v>8.060318654643743E-2</v>
      </c>
    </row>
    <row r="2155" spans="2:7">
      <c r="B2155" t="s">
        <v>5134</v>
      </c>
      <c r="C2155">
        <v>9.6300000000000008</v>
      </c>
      <c r="D2155">
        <f t="shared" si="71"/>
        <v>-0.26712328767123283</v>
      </c>
      <c r="E2155">
        <v>1.1554621848739623E-2</v>
      </c>
      <c r="F2155" s="90">
        <v>2147</v>
      </c>
      <c r="G2155" s="170">
        <f t="shared" ca="1" si="72"/>
        <v>-0.35616562813245134</v>
      </c>
    </row>
    <row r="2156" spans="2:7">
      <c r="B2156" t="s">
        <v>3488</v>
      </c>
      <c r="C2156">
        <v>13.14</v>
      </c>
      <c r="D2156">
        <f t="shared" si="71"/>
        <v>-0.91439181705648587</v>
      </c>
      <c r="E2156">
        <v>1.1547344110854531E-2</v>
      </c>
      <c r="F2156" s="90">
        <v>2148</v>
      </c>
      <c r="G2156" s="170">
        <f t="shared" ca="1" si="72"/>
        <v>0.61163782157662905</v>
      </c>
    </row>
    <row r="2157" spans="2:7">
      <c r="B2157" t="s">
        <v>545</v>
      </c>
      <c r="C2157">
        <v>153.49</v>
      </c>
      <c r="D2157">
        <f t="shared" si="71"/>
        <v>12.452234881682735</v>
      </c>
      <c r="E2157">
        <v>1.1532885198365624E-2</v>
      </c>
      <c r="F2157" s="90">
        <v>2149</v>
      </c>
      <c r="G2157" s="170">
        <f t="shared" ca="1" si="72"/>
        <v>0.10062603746903524</v>
      </c>
    </row>
    <row r="2158" spans="2:7">
      <c r="B2158" t="s">
        <v>3230</v>
      </c>
      <c r="C2158">
        <v>11.41</v>
      </c>
      <c r="D2158">
        <f t="shared" si="71"/>
        <v>-0.3819068255687974</v>
      </c>
      <c r="E2158">
        <v>1.1524822695035531E-2</v>
      </c>
      <c r="F2158" s="90">
        <v>2150</v>
      </c>
      <c r="G2158" s="170">
        <f t="shared" ca="1" si="72"/>
        <v>1.0157374408243172</v>
      </c>
    </row>
    <row r="2159" spans="2:7">
      <c r="B2159" t="s">
        <v>1918</v>
      </c>
      <c r="C2159">
        <v>18.46</v>
      </c>
      <c r="D2159">
        <f t="shared" si="71"/>
        <v>-0.66134654191891395</v>
      </c>
      <c r="E2159">
        <v>1.150684931506854E-2</v>
      </c>
      <c r="F2159" s="90">
        <v>2151</v>
      </c>
      <c r="G2159" s="170">
        <f t="shared" ca="1" si="72"/>
        <v>0.16544036326980452</v>
      </c>
    </row>
    <row r="2160" spans="2:7">
      <c r="B2160" t="s">
        <v>1167</v>
      </c>
      <c r="C2160">
        <v>54.51</v>
      </c>
      <c r="D2160">
        <f t="shared" si="71"/>
        <v>29.97159090909091</v>
      </c>
      <c r="E2160">
        <v>1.1504917424382954E-2</v>
      </c>
      <c r="F2160" s="90">
        <v>2152</v>
      </c>
      <c r="G2160" s="170">
        <f t="shared" ca="1" si="72"/>
        <v>-0.389487427372809</v>
      </c>
    </row>
    <row r="2161" spans="2:7">
      <c r="B2161" t="s">
        <v>6012</v>
      </c>
      <c r="C2161">
        <v>1.76</v>
      </c>
      <c r="D2161">
        <f t="shared" si="71"/>
        <v>-0.85725871857258718</v>
      </c>
      <c r="E2161">
        <v>1.1494252873563229E-2</v>
      </c>
      <c r="F2161" s="90">
        <v>2153</v>
      </c>
      <c r="G2161" s="170">
        <f t="shared" ca="1" si="72"/>
        <v>0.39679071009425254</v>
      </c>
    </row>
    <row r="2162" spans="2:7">
      <c r="B2162" t="s">
        <v>4990</v>
      </c>
      <c r="C2162">
        <v>12.33</v>
      </c>
      <c r="D2162">
        <f t="shared" si="71"/>
        <v>-0.77446497164807027</v>
      </c>
      <c r="E2162">
        <v>1.1484823625922935E-2</v>
      </c>
      <c r="F2162" s="90">
        <v>2154</v>
      </c>
      <c r="G2162" s="170">
        <f t="shared" ca="1" si="72"/>
        <v>-0.25708717770258632</v>
      </c>
    </row>
    <row r="2163" spans="2:7">
      <c r="B2163" t="s">
        <v>1275</v>
      </c>
      <c r="C2163">
        <v>54.67</v>
      </c>
      <c r="D2163">
        <f t="shared" si="71"/>
        <v>1.6917774495322502</v>
      </c>
      <c r="E2163">
        <v>1.1470860314523674E-2</v>
      </c>
      <c r="F2163" s="90">
        <v>2155</v>
      </c>
      <c r="G2163" s="170">
        <f t="shared" ca="1" si="72"/>
        <v>0.18721486495942166</v>
      </c>
    </row>
    <row r="2164" spans="2:7">
      <c r="B2164" t="s">
        <v>1490</v>
      </c>
      <c r="C2164">
        <v>20.309999999999999</v>
      </c>
      <c r="D2164">
        <f t="shared" si="71"/>
        <v>-0.79835186656076251</v>
      </c>
      <c r="E2164">
        <v>1.1454183266932294E-2</v>
      </c>
      <c r="F2164" s="90">
        <v>2156</v>
      </c>
      <c r="G2164" s="170">
        <f t="shared" ca="1" si="72"/>
        <v>0.11308087920800189</v>
      </c>
    </row>
    <row r="2165" spans="2:7">
      <c r="B2165" t="s">
        <v>986</v>
      </c>
      <c r="C2165">
        <v>100.72</v>
      </c>
      <c r="D2165">
        <f t="shared" si="71"/>
        <v>9.3514902363823218</v>
      </c>
      <c r="E2165">
        <v>1.1448081944165502E-2</v>
      </c>
      <c r="F2165" s="90">
        <v>2157</v>
      </c>
      <c r="G2165" s="170">
        <f t="shared" ca="1" si="72"/>
        <v>0.77228984532181899</v>
      </c>
    </row>
    <row r="2166" spans="2:7">
      <c r="B2166" t="s">
        <v>2804</v>
      </c>
      <c r="C2166">
        <v>9.73</v>
      </c>
      <c r="D2166">
        <f t="shared" si="71"/>
        <v>4.4971751412429386</v>
      </c>
      <c r="E2166">
        <v>1.1434511434511562E-2</v>
      </c>
      <c r="F2166" s="90">
        <v>2158</v>
      </c>
      <c r="G2166" s="170">
        <f t="shared" ca="1" si="72"/>
        <v>0.19358702769930464</v>
      </c>
    </row>
    <row r="2167" spans="2:7">
      <c r="B2167" t="s">
        <v>5964</v>
      </c>
      <c r="C2167">
        <v>1.77</v>
      </c>
      <c r="D2167">
        <f t="shared" si="71"/>
        <v>-0.84622067767158993</v>
      </c>
      <c r="E2167">
        <v>1.1428571428571439E-2</v>
      </c>
      <c r="F2167" s="90">
        <v>2159</v>
      </c>
      <c r="G2167" s="170">
        <f t="shared" ca="1" si="72"/>
        <v>0.11842330252060579</v>
      </c>
    </row>
    <row r="2168" spans="2:7">
      <c r="B2168" t="s">
        <v>2603</v>
      </c>
      <c r="C2168">
        <v>11.51</v>
      </c>
      <c r="D2168">
        <f t="shared" si="71"/>
        <v>-0.40974358974358976</v>
      </c>
      <c r="E2168">
        <v>1.1423550087873375E-2</v>
      </c>
      <c r="F2168" s="90">
        <v>2160</v>
      </c>
      <c r="G2168" s="170">
        <f t="shared" ca="1" si="72"/>
        <v>-3.1384979079758707E-2</v>
      </c>
    </row>
    <row r="2169" spans="2:7">
      <c r="B2169" t="s">
        <v>4121</v>
      </c>
      <c r="C2169">
        <v>19.5</v>
      </c>
      <c r="D2169">
        <f t="shared" si="71"/>
        <v>0.15589804386484876</v>
      </c>
      <c r="E2169">
        <v>1.1410788381742679E-2</v>
      </c>
      <c r="F2169" s="90">
        <v>2161</v>
      </c>
      <c r="G2169" s="170">
        <f t="shared" ca="1" si="72"/>
        <v>0.63086316762282324</v>
      </c>
    </row>
    <row r="2170" spans="2:7">
      <c r="B2170" t="s">
        <v>4004</v>
      </c>
      <c r="C2170">
        <v>16.87</v>
      </c>
      <c r="D2170">
        <f t="shared" si="71"/>
        <v>0.26556639159789952</v>
      </c>
      <c r="E2170">
        <v>1.1390887290167942E-2</v>
      </c>
      <c r="F2170" s="90">
        <v>2162</v>
      </c>
      <c r="G2170" s="170">
        <f t="shared" ca="1" si="72"/>
        <v>0.16127705907032464</v>
      </c>
    </row>
    <row r="2171" spans="2:7">
      <c r="B2171" t="s">
        <v>2515</v>
      </c>
      <c r="C2171">
        <v>13.33</v>
      </c>
      <c r="D2171">
        <f t="shared" si="71"/>
        <v>-6.258790436005629E-2</v>
      </c>
      <c r="E2171">
        <v>1.1380880121396082E-2</v>
      </c>
      <c r="F2171" s="90">
        <v>2163</v>
      </c>
      <c r="G2171" s="170">
        <f t="shared" ca="1" si="72"/>
        <v>0.19863538363555056</v>
      </c>
    </row>
    <row r="2172" spans="2:7">
      <c r="B2172" t="s">
        <v>3109</v>
      </c>
      <c r="C2172">
        <v>14.22</v>
      </c>
      <c r="D2172">
        <f t="shared" si="71"/>
        <v>-0.91218969988884768</v>
      </c>
      <c r="E2172">
        <v>1.1379800853485073E-2</v>
      </c>
      <c r="F2172" s="90">
        <v>2164</v>
      </c>
      <c r="G2172" s="170">
        <f t="shared" ca="1" si="72"/>
        <v>-0.3276219661617305</v>
      </c>
    </row>
    <row r="2173" spans="2:7">
      <c r="B2173" t="s">
        <v>652</v>
      </c>
      <c r="C2173">
        <v>161.94</v>
      </c>
      <c r="D2173">
        <f t="shared" si="71"/>
        <v>89.977528089887642</v>
      </c>
      <c r="E2173">
        <v>1.1366475143642226E-2</v>
      </c>
      <c r="F2173" s="90">
        <v>2165</v>
      </c>
      <c r="G2173" s="170">
        <f t="shared" ca="1" si="72"/>
        <v>0.36202596987840524</v>
      </c>
    </row>
    <row r="2174" spans="2:7">
      <c r="B2174" t="s">
        <v>6370</v>
      </c>
      <c r="C2174">
        <v>1.78</v>
      </c>
      <c r="D2174">
        <f t="shared" si="71"/>
        <v>0</v>
      </c>
      <c r="E2174">
        <v>1.1363636363636374E-2</v>
      </c>
      <c r="F2174" s="90">
        <v>2166</v>
      </c>
      <c r="G2174" s="170">
        <f t="shared" ca="1" si="72"/>
        <v>0.47479816632451549</v>
      </c>
    </row>
    <row r="2175" spans="2:7">
      <c r="B2175" t="s">
        <v>6744</v>
      </c>
      <c r="C2175">
        <v>1.78</v>
      </c>
      <c r="D2175">
        <f t="shared" si="71"/>
        <v>0</v>
      </c>
      <c r="E2175">
        <v>1.1363636363636374E-2</v>
      </c>
      <c r="F2175" s="90">
        <v>2167</v>
      </c>
      <c r="G2175" s="170">
        <f t="shared" ca="1" si="72"/>
        <v>-0.5164340200122326</v>
      </c>
    </row>
    <row r="2176" spans="2:7">
      <c r="B2176" t="s">
        <v>6845</v>
      </c>
      <c r="C2176">
        <v>1.78</v>
      </c>
      <c r="D2176">
        <f t="shared" si="71"/>
        <v>-0.77777777777777779</v>
      </c>
      <c r="E2176">
        <v>1.1363636363636374E-2</v>
      </c>
      <c r="F2176" s="90">
        <v>2168</v>
      </c>
      <c r="G2176" s="170">
        <f t="shared" ca="1" si="72"/>
        <v>-0.12883994873255694</v>
      </c>
    </row>
    <row r="2177" spans="2:7">
      <c r="B2177" t="s">
        <v>5293</v>
      </c>
      <c r="C2177">
        <v>8.01</v>
      </c>
      <c r="D2177">
        <f t="shared" si="71"/>
        <v>0.5</v>
      </c>
      <c r="E2177">
        <v>1.1363636363636347E-2</v>
      </c>
      <c r="F2177" s="90">
        <v>2169</v>
      </c>
      <c r="G2177" s="170">
        <f t="shared" ca="1" si="72"/>
        <v>-8.7409521386043493E-2</v>
      </c>
    </row>
    <row r="2178" spans="2:7">
      <c r="B2178" t="s">
        <v>4392</v>
      </c>
      <c r="C2178">
        <v>5.34</v>
      </c>
      <c r="D2178">
        <f t="shared" si="71"/>
        <v>-0.68458357944477255</v>
      </c>
      <c r="E2178">
        <v>1.1363636363636289E-2</v>
      </c>
      <c r="F2178" s="90">
        <v>2170</v>
      </c>
      <c r="G2178" s="170">
        <f t="shared" ca="1" si="72"/>
        <v>0.49830662819183036</v>
      </c>
    </row>
    <row r="2179" spans="2:7">
      <c r="B2179" t="s">
        <v>2429</v>
      </c>
      <c r="C2179">
        <v>16.93</v>
      </c>
      <c r="D2179">
        <f t="shared" si="71"/>
        <v>1.1109725685785536</v>
      </c>
      <c r="E2179">
        <v>1.1350059737156588E-2</v>
      </c>
      <c r="F2179" s="90">
        <v>2171</v>
      </c>
      <c r="G2179" s="170">
        <f t="shared" ca="1" si="72"/>
        <v>0.17424813803656378</v>
      </c>
    </row>
    <row r="2180" spans="2:7">
      <c r="B2180" t="s">
        <v>2750</v>
      </c>
      <c r="C2180">
        <v>8.02</v>
      </c>
      <c r="D2180">
        <f t="shared" si="71"/>
        <v>-0.40149253731343287</v>
      </c>
      <c r="E2180">
        <v>1.1349306431273626E-2</v>
      </c>
      <c r="F2180" s="90">
        <v>2172</v>
      </c>
      <c r="G2180" s="170">
        <f t="shared" ca="1" si="72"/>
        <v>-0.27151797313936937</v>
      </c>
    </row>
    <row r="2181" spans="2:7">
      <c r="B2181" t="s">
        <v>3477</v>
      </c>
      <c r="C2181">
        <v>13.4</v>
      </c>
      <c r="D2181">
        <f t="shared" si="71"/>
        <v>-0.87396538750940556</v>
      </c>
      <c r="E2181">
        <v>1.1320754716981159E-2</v>
      </c>
      <c r="F2181" s="90">
        <v>2173</v>
      </c>
      <c r="G2181" s="170">
        <f t="shared" ca="1" si="72"/>
        <v>-0.30405049234788895</v>
      </c>
    </row>
    <row r="2182" spans="2:7">
      <c r="B2182" t="s">
        <v>983</v>
      </c>
      <c r="C2182">
        <v>106.32</v>
      </c>
      <c r="D2182">
        <f t="shared" si="71"/>
        <v>3.5768402927249241</v>
      </c>
      <c r="E2182">
        <v>1.1319318938457126E-2</v>
      </c>
      <c r="F2182" s="90">
        <v>2174</v>
      </c>
      <c r="G2182" s="170">
        <f t="shared" ca="1" si="72"/>
        <v>-0.72429820968617964</v>
      </c>
    </row>
    <row r="2183" spans="2:7">
      <c r="B2183" t="s">
        <v>2112</v>
      </c>
      <c r="C2183">
        <v>23.23</v>
      </c>
      <c r="D2183">
        <f t="shared" si="71"/>
        <v>-0.6238056680161943</v>
      </c>
      <c r="E2183">
        <v>1.1319111885067549E-2</v>
      </c>
      <c r="F2183" s="90">
        <v>2175</v>
      </c>
      <c r="G2183" s="170">
        <f t="shared" ca="1" si="72"/>
        <v>-0.14460924588918944</v>
      </c>
    </row>
    <row r="2184" spans="2:7">
      <c r="B2184" t="s">
        <v>1287</v>
      </c>
      <c r="C2184">
        <v>61.75</v>
      </c>
      <c r="D2184">
        <f t="shared" si="71"/>
        <v>33.497206703910614</v>
      </c>
      <c r="E2184">
        <v>1.1300360301342904E-2</v>
      </c>
      <c r="F2184" s="90">
        <v>2176</v>
      </c>
      <c r="G2184" s="170">
        <f t="shared" ca="1" si="72"/>
        <v>-0.25157652962257232</v>
      </c>
    </row>
    <row r="2185" spans="2:7">
      <c r="B2185" t="s">
        <v>6448</v>
      </c>
      <c r="C2185">
        <v>1.79</v>
      </c>
      <c r="D2185">
        <f t="shared" ref="D2185:D2248" si="73">(C2185-C2186)/C2186</f>
        <v>0</v>
      </c>
      <c r="E2185">
        <v>1.1299435028248598E-2</v>
      </c>
      <c r="F2185" s="90">
        <v>2177</v>
      </c>
      <c r="G2185" s="170">
        <f t="shared" ca="1" si="72"/>
        <v>0.20665900813308294</v>
      </c>
    </row>
    <row r="2186" spans="2:7">
      <c r="B2186" t="s">
        <v>6567</v>
      </c>
      <c r="C2186">
        <v>1.79</v>
      </c>
      <c r="D2186">
        <f t="shared" si="73"/>
        <v>0</v>
      </c>
      <c r="E2186">
        <v>1.1299435028248598E-2</v>
      </c>
      <c r="F2186" s="90">
        <v>2178</v>
      </c>
      <c r="G2186" s="170">
        <f t="shared" ca="1" si="72"/>
        <v>-0.23856924249856948</v>
      </c>
    </row>
    <row r="2187" spans="2:7">
      <c r="B2187" t="s">
        <v>6684</v>
      </c>
      <c r="C2187">
        <v>1.79</v>
      </c>
      <c r="D2187">
        <f t="shared" si="73"/>
        <v>0</v>
      </c>
      <c r="E2187">
        <v>1.1299435028248598E-2</v>
      </c>
      <c r="F2187" s="90">
        <v>2179</v>
      </c>
      <c r="G2187" s="170">
        <f t="shared" ca="1" si="72"/>
        <v>-0.29837835619297054</v>
      </c>
    </row>
    <row r="2188" spans="2:7">
      <c r="B2188" t="s">
        <v>6689</v>
      </c>
      <c r="C2188">
        <v>1.79</v>
      </c>
      <c r="D2188">
        <f t="shared" si="73"/>
        <v>-0.90011160714285721</v>
      </c>
      <c r="E2188">
        <v>1.1299435028248598E-2</v>
      </c>
      <c r="F2188" s="90">
        <v>2180</v>
      </c>
      <c r="G2188" s="170">
        <f t="shared" ca="1" si="72"/>
        <v>0.46803210376738996</v>
      </c>
    </row>
    <row r="2189" spans="2:7">
      <c r="B2189" t="s">
        <v>1813</v>
      </c>
      <c r="C2189">
        <v>17.920000000000002</v>
      </c>
      <c r="D2189">
        <f t="shared" si="73"/>
        <v>0.33333333333333354</v>
      </c>
      <c r="E2189">
        <v>1.1286681715575782E-2</v>
      </c>
      <c r="F2189" s="90">
        <v>2181</v>
      </c>
      <c r="G2189" s="170">
        <f t="shared" ca="1" si="72"/>
        <v>-0.12010687670194778</v>
      </c>
    </row>
    <row r="2190" spans="2:7">
      <c r="B2190" t="s">
        <v>1582</v>
      </c>
      <c r="C2190">
        <v>13.44</v>
      </c>
      <c r="D2190">
        <f t="shared" si="73"/>
        <v>-0.9096774193548387</v>
      </c>
      <c r="E2190">
        <v>1.1286681715575649E-2</v>
      </c>
      <c r="F2190" s="90">
        <v>2182</v>
      </c>
      <c r="G2190" s="170">
        <f t="shared" ca="1" si="72"/>
        <v>0.33863590355606926</v>
      </c>
    </row>
    <row r="2191" spans="2:7">
      <c r="B2191" t="s">
        <v>661</v>
      </c>
      <c r="C2191">
        <v>148.80000000000001</v>
      </c>
      <c r="D2191">
        <f t="shared" si="73"/>
        <v>17.438661710037177</v>
      </c>
      <c r="E2191">
        <v>1.1281772461601367E-2</v>
      </c>
      <c r="F2191" s="90">
        <v>2183</v>
      </c>
      <c r="G2191" s="170">
        <f t="shared" ca="1" si="72"/>
        <v>0.36802323409159643</v>
      </c>
    </row>
    <row r="2192" spans="2:7">
      <c r="B2192" t="s">
        <v>2774</v>
      </c>
      <c r="C2192">
        <v>8.07</v>
      </c>
      <c r="D2192">
        <f t="shared" si="73"/>
        <v>-0.39999999999999997</v>
      </c>
      <c r="E2192">
        <v>1.1278195488721787E-2</v>
      </c>
      <c r="F2192" s="90">
        <v>2184</v>
      </c>
      <c r="G2192" s="170">
        <f t="shared" ca="1" si="72"/>
        <v>-0.49121741931432789</v>
      </c>
    </row>
    <row r="2193" spans="2:7">
      <c r="B2193" t="s">
        <v>4309</v>
      </c>
      <c r="C2193">
        <v>13.45</v>
      </c>
      <c r="D2193">
        <f t="shared" si="73"/>
        <v>-0.8731491087428086</v>
      </c>
      <c r="E2193">
        <v>1.1278195488721696E-2</v>
      </c>
      <c r="F2193" s="90">
        <v>2185</v>
      </c>
      <c r="G2193" s="170">
        <f t="shared" ca="1" si="72"/>
        <v>-0.4787073027808344</v>
      </c>
    </row>
    <row r="2194" spans="2:7">
      <c r="B2194" t="s">
        <v>977</v>
      </c>
      <c r="C2194">
        <v>106.03</v>
      </c>
      <c r="D2194">
        <f t="shared" si="73"/>
        <v>-0.18669939403236943</v>
      </c>
      <c r="E2194">
        <v>1.1254172627563251E-2</v>
      </c>
      <c r="F2194" s="90">
        <v>2186</v>
      </c>
      <c r="G2194" s="170">
        <f t="shared" ca="1" si="72"/>
        <v>0.56950574422229638</v>
      </c>
    </row>
    <row r="2195" spans="2:7">
      <c r="B2195" t="s">
        <v>455</v>
      </c>
      <c r="C2195">
        <v>130.37</v>
      </c>
      <c r="D2195">
        <f t="shared" si="73"/>
        <v>47.285185185185185</v>
      </c>
      <c r="E2195">
        <v>1.1247285138070254E-2</v>
      </c>
      <c r="F2195" s="90">
        <v>2187</v>
      </c>
      <c r="G2195" s="170">
        <f t="shared" ca="1" si="72"/>
        <v>-9.3476952571358539E-3</v>
      </c>
    </row>
    <row r="2196" spans="2:7">
      <c r="B2196" t="s">
        <v>7340</v>
      </c>
      <c r="C2196">
        <v>2.7</v>
      </c>
      <c r="D2196">
        <f t="shared" si="73"/>
        <v>-0.8</v>
      </c>
      <c r="E2196">
        <v>1.1235955056179869E-2</v>
      </c>
      <c r="F2196" s="90">
        <v>2188</v>
      </c>
      <c r="G2196" s="170">
        <f t="shared" ca="1" si="72"/>
        <v>-0.14054019139879445</v>
      </c>
    </row>
    <row r="2197" spans="2:7">
      <c r="B2197" t="s">
        <v>3117</v>
      </c>
      <c r="C2197">
        <v>13.5</v>
      </c>
      <c r="D2197">
        <f t="shared" si="73"/>
        <v>6.4999999999999991</v>
      </c>
      <c r="E2197">
        <v>1.1235955056179803E-2</v>
      </c>
      <c r="F2197" s="90">
        <v>2189</v>
      </c>
      <c r="G2197" s="170">
        <f t="shared" ca="1" si="72"/>
        <v>-4.4491480084593263E-2</v>
      </c>
    </row>
    <row r="2198" spans="2:7">
      <c r="B2198" t="s">
        <v>6720</v>
      </c>
      <c r="C2198">
        <v>1.8</v>
      </c>
      <c r="D2198">
        <f t="shared" si="73"/>
        <v>-0.85725614591593968</v>
      </c>
      <c r="E2198">
        <v>1.1235955056179785E-2</v>
      </c>
      <c r="F2198" s="90">
        <v>2190</v>
      </c>
      <c r="G2198" s="170">
        <f t="shared" ca="1" si="72"/>
        <v>-9.4497136027390335E-2</v>
      </c>
    </row>
    <row r="2199" spans="2:7">
      <c r="B2199" t="s">
        <v>4973</v>
      </c>
      <c r="C2199">
        <v>12.61</v>
      </c>
      <c r="D2199">
        <f t="shared" si="73"/>
        <v>-0.48149671052631582</v>
      </c>
      <c r="E2199">
        <v>1.1226944667201186E-2</v>
      </c>
      <c r="F2199" s="90">
        <v>2191</v>
      </c>
      <c r="G2199" s="170">
        <f t="shared" ca="1" si="72"/>
        <v>-6.2362050773966463E-3</v>
      </c>
    </row>
    <row r="2200" spans="2:7">
      <c r="B2200" t="s">
        <v>2275</v>
      </c>
      <c r="C2200">
        <v>24.32</v>
      </c>
      <c r="D2200">
        <f t="shared" si="73"/>
        <v>-0.79554434636401838</v>
      </c>
      <c r="E2200">
        <v>1.1226611226611208E-2</v>
      </c>
      <c r="F2200" s="90">
        <v>2192</v>
      </c>
      <c r="G2200" s="170">
        <f t="shared" ca="1" si="72"/>
        <v>0.11532707366259488</v>
      </c>
    </row>
    <row r="2201" spans="2:7">
      <c r="B2201" t="s">
        <v>762</v>
      </c>
      <c r="C2201">
        <v>118.95</v>
      </c>
      <c r="D2201">
        <f t="shared" si="73"/>
        <v>4.9984871406959162</v>
      </c>
      <c r="E2201">
        <v>1.1221627135934773E-2</v>
      </c>
      <c r="F2201" s="90">
        <v>2193</v>
      </c>
      <c r="G2201" s="170">
        <f t="shared" ca="1" si="72"/>
        <v>-0.75023319658390153</v>
      </c>
    </row>
    <row r="2202" spans="2:7">
      <c r="B2202" t="s">
        <v>3909</v>
      </c>
      <c r="C2202">
        <v>19.829999999999998</v>
      </c>
      <c r="D2202">
        <f t="shared" si="73"/>
        <v>-0.6272556390977444</v>
      </c>
      <c r="E2202">
        <v>1.121876593574701E-2</v>
      </c>
      <c r="F2202" s="90">
        <v>2194</v>
      </c>
      <c r="G2202" s="170">
        <f t="shared" ca="1" si="72"/>
        <v>-0.7121327089989703</v>
      </c>
    </row>
    <row r="2203" spans="2:7">
      <c r="B2203" t="s">
        <v>1132</v>
      </c>
      <c r="C2203">
        <v>53.2</v>
      </c>
      <c r="D2203">
        <f t="shared" si="73"/>
        <v>4.362903225806452</v>
      </c>
      <c r="E2203">
        <v>1.1214597985173986E-2</v>
      </c>
      <c r="F2203" s="90">
        <v>2195</v>
      </c>
      <c r="G2203" s="170">
        <f t="shared" ca="1" si="72"/>
        <v>-0.38157628485664224</v>
      </c>
    </row>
    <row r="2204" spans="2:7">
      <c r="B2204" t="s">
        <v>5248</v>
      </c>
      <c r="C2204">
        <v>9.92</v>
      </c>
      <c r="D2204">
        <f t="shared" si="73"/>
        <v>9.9778270509977868E-2</v>
      </c>
      <c r="E2204">
        <v>1.1213047910295558E-2</v>
      </c>
      <c r="F2204" s="90">
        <v>2196</v>
      </c>
      <c r="G2204" s="170">
        <f t="shared" ca="1" si="72"/>
        <v>-0.26341102038822095</v>
      </c>
    </row>
    <row r="2205" spans="2:7">
      <c r="B2205" t="s">
        <v>3316</v>
      </c>
      <c r="C2205">
        <v>9.02</v>
      </c>
      <c r="D2205">
        <f t="shared" si="73"/>
        <v>-0.33333333333333331</v>
      </c>
      <c r="E2205">
        <v>1.1210762331838525E-2</v>
      </c>
      <c r="F2205" s="90">
        <v>2197</v>
      </c>
      <c r="G2205" s="170">
        <f t="shared" ca="1" si="72"/>
        <v>0.1022557536446163</v>
      </c>
    </row>
    <row r="2206" spans="2:7">
      <c r="B2206" t="s">
        <v>5088</v>
      </c>
      <c r="C2206">
        <v>13.53</v>
      </c>
      <c r="D2206">
        <f t="shared" si="73"/>
        <v>2.7479224376731302</v>
      </c>
      <c r="E2206">
        <v>1.1210762331838459E-2</v>
      </c>
      <c r="F2206" s="90">
        <v>2198</v>
      </c>
      <c r="G2206" s="170">
        <f t="shared" ca="1" si="72"/>
        <v>0.22425575745849216</v>
      </c>
    </row>
    <row r="2207" spans="2:7">
      <c r="B2207" t="s">
        <v>5767</v>
      </c>
      <c r="C2207">
        <v>3.61</v>
      </c>
      <c r="D2207">
        <f t="shared" si="73"/>
        <v>-0.76512687052700068</v>
      </c>
      <c r="E2207">
        <v>1.1204481792717097E-2</v>
      </c>
      <c r="F2207" s="90">
        <v>2199</v>
      </c>
      <c r="G2207" s="170">
        <f t="shared" ca="1" si="72"/>
        <v>1.0602406853436477</v>
      </c>
    </row>
    <row r="2208" spans="2:7">
      <c r="B2208" t="s">
        <v>4234</v>
      </c>
      <c r="C2208">
        <v>15.37</v>
      </c>
      <c r="D2208">
        <f t="shared" si="73"/>
        <v>0.21023622047244095</v>
      </c>
      <c r="E2208">
        <v>1.1184210526315786E-2</v>
      </c>
      <c r="F2208" s="90">
        <v>2200</v>
      </c>
      <c r="G2208" s="170">
        <f t="shared" ca="1" si="72"/>
        <v>0.12069842989021158</v>
      </c>
    </row>
    <row r="2209" spans="2:7">
      <c r="B2209" t="s">
        <v>5006</v>
      </c>
      <c r="C2209">
        <v>12.7</v>
      </c>
      <c r="D2209">
        <f t="shared" si="73"/>
        <v>-0.33507853403141369</v>
      </c>
      <c r="E2209">
        <v>1.1146496815286528E-2</v>
      </c>
      <c r="F2209" s="90">
        <v>2201</v>
      </c>
      <c r="G2209" s="170">
        <f t="shared" ca="1" si="72"/>
        <v>0.22173007972466025</v>
      </c>
    </row>
    <row r="2210" spans="2:7">
      <c r="B2210" t="s">
        <v>1711</v>
      </c>
      <c r="C2210">
        <v>19.100000000000001</v>
      </c>
      <c r="D2210">
        <f t="shared" si="73"/>
        <v>0.39926739926739935</v>
      </c>
      <c r="E2210">
        <v>1.1116993118051924E-2</v>
      </c>
      <c r="F2210" s="90">
        <v>2202</v>
      </c>
      <c r="G2210" s="170">
        <f t="shared" ca="1" si="72"/>
        <v>0.28587723077603866</v>
      </c>
    </row>
    <row r="2211" spans="2:7">
      <c r="B2211" t="s">
        <v>3116</v>
      </c>
      <c r="C2211">
        <v>13.65</v>
      </c>
      <c r="D2211">
        <f t="shared" si="73"/>
        <v>6.5</v>
      </c>
      <c r="E2211">
        <v>1.1111111111111138E-2</v>
      </c>
      <c r="F2211" s="90">
        <v>2203</v>
      </c>
      <c r="G2211" s="170">
        <f t="shared" ca="1" si="72"/>
        <v>0.41517187145493767</v>
      </c>
    </row>
    <row r="2212" spans="2:7">
      <c r="B2212" t="s">
        <v>6074</v>
      </c>
      <c r="C2212">
        <v>1.82</v>
      </c>
      <c r="D2212">
        <f t="shared" si="73"/>
        <v>0</v>
      </c>
      <c r="E2212">
        <v>1.111111111111112E-2</v>
      </c>
      <c r="F2212" s="90">
        <v>2204</v>
      </c>
      <c r="G2212" s="170">
        <f t="shared" ca="1" si="72"/>
        <v>-0.18346389966911769</v>
      </c>
    </row>
    <row r="2213" spans="2:7">
      <c r="B2213" t="s">
        <v>6730</v>
      </c>
      <c r="C2213">
        <v>1.82</v>
      </c>
      <c r="D2213">
        <f t="shared" si="73"/>
        <v>0</v>
      </c>
      <c r="E2213">
        <v>1.111111111111112E-2</v>
      </c>
      <c r="F2213" s="90">
        <v>2205</v>
      </c>
      <c r="G2213" s="170">
        <f t="shared" ca="1" si="72"/>
        <v>-0.25750888927367238</v>
      </c>
    </row>
    <row r="2214" spans="2:7">
      <c r="B2214" t="s">
        <v>6733</v>
      </c>
      <c r="C2214">
        <v>1.82</v>
      </c>
      <c r="D2214">
        <f t="shared" si="73"/>
        <v>0</v>
      </c>
      <c r="E2214">
        <v>1.111111111111112E-2</v>
      </c>
      <c r="F2214" s="90">
        <v>2206</v>
      </c>
      <c r="G2214" s="170">
        <f t="shared" ca="1" si="72"/>
        <v>-4.6213392999573458E-2</v>
      </c>
    </row>
    <row r="2215" spans="2:7">
      <c r="B2215" t="s">
        <v>6748</v>
      </c>
      <c r="C2215">
        <v>1.82</v>
      </c>
      <c r="D2215">
        <f t="shared" si="73"/>
        <v>-0.80021953896816678</v>
      </c>
      <c r="E2215">
        <v>1.111111111111112E-2</v>
      </c>
      <c r="F2215" s="90">
        <v>2207</v>
      </c>
      <c r="G2215" s="170">
        <f t="shared" ref="G2215:G2278" ca="1" si="74">_xlfn.NORM.INV(RAND(),L$11,L$12)</f>
        <v>0.26556437986396769</v>
      </c>
    </row>
    <row r="2216" spans="2:7">
      <c r="B2216" t="s">
        <v>2700</v>
      </c>
      <c r="C2216">
        <v>9.11</v>
      </c>
      <c r="D2216">
        <f t="shared" si="73"/>
        <v>-0.28716744913928011</v>
      </c>
      <c r="E2216">
        <v>1.1098779134295189E-2</v>
      </c>
      <c r="F2216" s="90">
        <v>2208</v>
      </c>
      <c r="G2216" s="170">
        <f t="shared" ca="1" si="74"/>
        <v>0.53068896906822138</v>
      </c>
    </row>
    <row r="2217" spans="2:7">
      <c r="B2217" t="s">
        <v>5026</v>
      </c>
      <c r="C2217">
        <v>12.78</v>
      </c>
      <c r="D2217">
        <f t="shared" si="73"/>
        <v>7.6663858466722842E-2</v>
      </c>
      <c r="E2217">
        <v>1.1075949367088512E-2</v>
      </c>
      <c r="F2217" s="90">
        <v>2209</v>
      </c>
      <c r="G2217" s="170">
        <f t="shared" ca="1" si="74"/>
        <v>0.37532017262087575</v>
      </c>
    </row>
    <row r="2218" spans="2:7">
      <c r="B2218" t="s">
        <v>3457</v>
      </c>
      <c r="C2218">
        <v>11.87</v>
      </c>
      <c r="D2218">
        <f t="shared" si="73"/>
        <v>-0.23616473616473618</v>
      </c>
      <c r="E2218">
        <v>1.1073253833049319E-2</v>
      </c>
      <c r="F2218" s="90">
        <v>2210</v>
      </c>
      <c r="G2218" s="170">
        <f t="shared" ca="1" si="74"/>
        <v>4.3253735552719795E-2</v>
      </c>
    </row>
    <row r="2219" spans="2:7">
      <c r="B2219" t="s">
        <v>4233</v>
      </c>
      <c r="C2219">
        <v>15.54</v>
      </c>
      <c r="D2219">
        <f t="shared" si="73"/>
        <v>-5.6466302367941701E-2</v>
      </c>
      <c r="E2219">
        <v>1.1060507482107998E-2</v>
      </c>
      <c r="F2219" s="90">
        <v>2211</v>
      </c>
      <c r="G2219" s="170">
        <f t="shared" ca="1" si="74"/>
        <v>0.61657475507238246</v>
      </c>
    </row>
    <row r="2220" spans="2:7">
      <c r="B2220" t="s">
        <v>4143</v>
      </c>
      <c r="C2220">
        <v>16.47</v>
      </c>
      <c r="D2220">
        <f t="shared" si="73"/>
        <v>0.199563000728332</v>
      </c>
      <c r="E2220">
        <v>1.1049723756906061E-2</v>
      </c>
      <c r="F2220" s="90">
        <v>2212</v>
      </c>
      <c r="G2220" s="170">
        <f t="shared" ca="1" si="74"/>
        <v>0.17429091926105331</v>
      </c>
    </row>
    <row r="2221" spans="2:7">
      <c r="B2221" t="s">
        <v>3723</v>
      </c>
      <c r="C2221">
        <v>13.73</v>
      </c>
      <c r="D2221">
        <f t="shared" si="73"/>
        <v>-0.31928606841844326</v>
      </c>
      <c r="E2221">
        <v>1.1045655375552309E-2</v>
      </c>
      <c r="F2221" s="90">
        <v>2213</v>
      </c>
      <c r="G2221" s="170">
        <f t="shared" ca="1" si="74"/>
        <v>-0.21959088516658024</v>
      </c>
    </row>
    <row r="2222" spans="2:7">
      <c r="B2222" t="s">
        <v>2318</v>
      </c>
      <c r="C2222">
        <v>20.170000000000002</v>
      </c>
      <c r="D2222">
        <f t="shared" si="73"/>
        <v>-4.3622569938359328E-2</v>
      </c>
      <c r="E2222">
        <v>1.1027568922305886E-2</v>
      </c>
      <c r="F2222" s="90">
        <v>2214</v>
      </c>
      <c r="G2222" s="170">
        <f t="shared" ca="1" si="74"/>
        <v>-0.45011363243511426</v>
      </c>
    </row>
    <row r="2223" spans="2:7">
      <c r="B2223" t="s">
        <v>3922</v>
      </c>
      <c r="C2223">
        <v>21.09</v>
      </c>
      <c r="D2223">
        <f t="shared" si="73"/>
        <v>-0.81306505938663354</v>
      </c>
      <c r="E2223">
        <v>1.102588686481306E-2</v>
      </c>
      <c r="F2223" s="90">
        <v>2215</v>
      </c>
      <c r="G2223" s="170">
        <f t="shared" ca="1" si="74"/>
        <v>9.6995692950534451E-3</v>
      </c>
    </row>
    <row r="2224" spans="2:7">
      <c r="B2224" t="s">
        <v>956</v>
      </c>
      <c r="C2224">
        <v>112.82</v>
      </c>
      <c r="D2224">
        <f t="shared" si="73"/>
        <v>4.3469194312796207</v>
      </c>
      <c r="E2224">
        <v>1.1022493054933146E-2</v>
      </c>
      <c r="F2224" s="90">
        <v>2216</v>
      </c>
      <c r="G2224" s="170">
        <f t="shared" ca="1" si="74"/>
        <v>-2.6072343768905559E-2</v>
      </c>
    </row>
    <row r="2225" spans="2:7">
      <c r="B2225" t="s">
        <v>4105</v>
      </c>
      <c r="C2225">
        <v>21.1</v>
      </c>
      <c r="D2225">
        <f t="shared" si="73"/>
        <v>0.76865046102263224</v>
      </c>
      <c r="E2225">
        <v>1.1020603737422157E-2</v>
      </c>
      <c r="F2225" s="90">
        <v>2217</v>
      </c>
      <c r="G2225" s="170">
        <f t="shared" ca="1" si="74"/>
        <v>-0.57265284548231676</v>
      </c>
    </row>
    <row r="2226" spans="2:7">
      <c r="B2226" t="s">
        <v>2866</v>
      </c>
      <c r="C2226">
        <v>11.93</v>
      </c>
      <c r="D2226">
        <f t="shared" si="73"/>
        <v>-0.87513083525225044</v>
      </c>
      <c r="E2226">
        <v>1.1016949152542288E-2</v>
      </c>
      <c r="F2226" s="90">
        <v>2218</v>
      </c>
      <c r="G2226" s="170">
        <f t="shared" ca="1" si="74"/>
        <v>-0.37210263479055616</v>
      </c>
    </row>
    <row r="2227" spans="2:7">
      <c r="B2227" t="s">
        <v>1014</v>
      </c>
      <c r="C2227">
        <v>95.54</v>
      </c>
      <c r="D2227">
        <f t="shared" si="73"/>
        <v>3.9451345755693579</v>
      </c>
      <c r="E2227">
        <v>1.1005291005291072E-2</v>
      </c>
      <c r="F2227" s="90">
        <v>2219</v>
      </c>
      <c r="G2227" s="170">
        <f t="shared" ca="1" si="74"/>
        <v>0.3107522571598248</v>
      </c>
    </row>
    <row r="2228" spans="2:7">
      <c r="B2228" t="s">
        <v>1693</v>
      </c>
      <c r="C2228">
        <v>19.32</v>
      </c>
      <c r="D2228">
        <f t="shared" si="73"/>
        <v>9.5</v>
      </c>
      <c r="E2228">
        <v>1.0989010989011033E-2</v>
      </c>
      <c r="F2228" s="90">
        <v>2220</v>
      </c>
      <c r="G2228" s="170">
        <f t="shared" ca="1" si="74"/>
        <v>-0.53404416742818472</v>
      </c>
    </row>
    <row r="2229" spans="2:7">
      <c r="B2229" t="s">
        <v>6732</v>
      </c>
      <c r="C2229">
        <v>1.84</v>
      </c>
      <c r="D2229">
        <f t="shared" si="73"/>
        <v>0</v>
      </c>
      <c r="E2229">
        <v>1.0989010989010999E-2</v>
      </c>
      <c r="F2229" s="90">
        <v>2221</v>
      </c>
      <c r="G2229" s="170">
        <f t="shared" ca="1" si="74"/>
        <v>7.1169291609229426E-2</v>
      </c>
    </row>
    <row r="2230" spans="2:7">
      <c r="B2230" t="s">
        <v>6806</v>
      </c>
      <c r="C2230">
        <v>1.84</v>
      </c>
      <c r="D2230">
        <f t="shared" si="73"/>
        <v>0</v>
      </c>
      <c r="E2230">
        <v>1.0989010989010999E-2</v>
      </c>
      <c r="F2230" s="90">
        <v>2222</v>
      </c>
      <c r="G2230" s="170">
        <f t="shared" ca="1" si="74"/>
        <v>0.6703601903908688</v>
      </c>
    </row>
    <row r="2231" spans="2:7">
      <c r="B2231" t="s">
        <v>6824</v>
      </c>
      <c r="C2231">
        <v>1.84</v>
      </c>
      <c r="D2231">
        <f t="shared" si="73"/>
        <v>-0.89485714285714291</v>
      </c>
      <c r="E2231">
        <v>1.0989010989010999E-2</v>
      </c>
      <c r="F2231" s="90">
        <v>2223</v>
      </c>
      <c r="G2231" s="170">
        <f t="shared" ca="1" si="74"/>
        <v>-0.14510360118242122</v>
      </c>
    </row>
    <row r="2232" spans="2:7">
      <c r="B2232" t="s">
        <v>3004</v>
      </c>
      <c r="C2232">
        <v>17.5</v>
      </c>
      <c r="D2232">
        <f t="shared" si="73"/>
        <v>0.72583826429980269</v>
      </c>
      <c r="E2232">
        <v>1.0976314269208625E-2</v>
      </c>
      <c r="F2232" s="90">
        <v>2224</v>
      </c>
      <c r="G2232" s="170">
        <f t="shared" ca="1" si="74"/>
        <v>0.62115956966274055</v>
      </c>
    </row>
    <row r="2233" spans="2:7">
      <c r="B2233" t="s">
        <v>5119</v>
      </c>
      <c r="C2233">
        <v>10.14</v>
      </c>
      <c r="D2233">
        <f t="shared" si="73"/>
        <v>-9.8522167487682618E-4</v>
      </c>
      <c r="E2233">
        <v>1.0967098703888456E-2</v>
      </c>
      <c r="F2233" s="90">
        <v>2225</v>
      </c>
      <c r="G2233" s="170">
        <f t="shared" ca="1" si="74"/>
        <v>0.39766950534760537</v>
      </c>
    </row>
    <row r="2234" spans="2:7">
      <c r="B2234" t="s">
        <v>3338</v>
      </c>
      <c r="C2234">
        <v>10.15</v>
      </c>
      <c r="D2234">
        <f t="shared" si="73"/>
        <v>-0.56060606060606066</v>
      </c>
      <c r="E2234">
        <v>1.0956175298804903E-2</v>
      </c>
      <c r="F2234" s="90">
        <v>2226</v>
      </c>
      <c r="G2234" s="170">
        <f t="shared" ca="1" si="74"/>
        <v>-0.12834139908562775</v>
      </c>
    </row>
    <row r="2235" spans="2:7">
      <c r="B2235" t="s">
        <v>1985</v>
      </c>
      <c r="C2235">
        <v>23.1</v>
      </c>
      <c r="D2235">
        <f t="shared" si="73"/>
        <v>1.2713864306784661</v>
      </c>
      <c r="E2235">
        <v>1.0940919037199124E-2</v>
      </c>
      <c r="F2235" s="90">
        <v>2227</v>
      </c>
      <c r="G2235" s="170">
        <f t="shared" ca="1" si="74"/>
        <v>0.59594980651310447</v>
      </c>
    </row>
    <row r="2236" spans="2:7">
      <c r="B2236" t="s">
        <v>3352</v>
      </c>
      <c r="C2236">
        <v>10.17</v>
      </c>
      <c r="D2236">
        <f t="shared" si="73"/>
        <v>-0.93751919886957069</v>
      </c>
      <c r="E2236">
        <v>1.0934393638170918E-2</v>
      </c>
      <c r="F2236" s="90">
        <v>2228</v>
      </c>
      <c r="G2236" s="170">
        <f t="shared" ca="1" si="74"/>
        <v>0.76623816460668936</v>
      </c>
    </row>
    <row r="2237" spans="2:7">
      <c r="B2237" t="s">
        <v>633</v>
      </c>
      <c r="C2237">
        <v>162.77000000000001</v>
      </c>
      <c r="D2237">
        <f t="shared" si="73"/>
        <v>86.983783783783792</v>
      </c>
      <c r="E2237">
        <v>1.0930998074653869E-2</v>
      </c>
      <c r="F2237" s="90">
        <v>2229</v>
      </c>
      <c r="G2237" s="170">
        <f t="shared" ca="1" si="74"/>
        <v>0.11687941579615095</v>
      </c>
    </row>
    <row r="2238" spans="2:7">
      <c r="B2238" t="s">
        <v>6573</v>
      </c>
      <c r="C2238">
        <v>1.85</v>
      </c>
      <c r="D2238">
        <f t="shared" si="73"/>
        <v>-0.86681065514758826</v>
      </c>
      <c r="E2238">
        <v>1.0928961748633888E-2</v>
      </c>
      <c r="F2238" s="90">
        <v>2230</v>
      </c>
      <c r="G2238" s="170">
        <f t="shared" ca="1" si="74"/>
        <v>0.15054758943443822</v>
      </c>
    </row>
    <row r="2239" spans="2:7">
      <c r="B2239" t="s">
        <v>3111</v>
      </c>
      <c r="C2239">
        <v>13.89</v>
      </c>
      <c r="D2239">
        <f t="shared" si="73"/>
        <v>-0.21079545454545456</v>
      </c>
      <c r="E2239">
        <v>1.0917030567685615E-2</v>
      </c>
      <c r="F2239" s="90">
        <v>2231</v>
      </c>
      <c r="G2239" s="170">
        <f t="shared" ca="1" si="74"/>
        <v>-0.27271169596448069</v>
      </c>
    </row>
    <row r="2240" spans="2:7">
      <c r="B2240" t="s">
        <v>4523</v>
      </c>
      <c r="C2240">
        <v>17.600000000000001</v>
      </c>
      <c r="D2240">
        <f t="shared" si="73"/>
        <v>0.89451022604951591</v>
      </c>
      <c r="E2240">
        <v>1.0913268236645679E-2</v>
      </c>
      <c r="F2240" s="90">
        <v>2232</v>
      </c>
      <c r="G2240" s="170">
        <f t="shared" ca="1" si="74"/>
        <v>-0.88512760690339376</v>
      </c>
    </row>
    <row r="2241" spans="2:7">
      <c r="B2241" t="s">
        <v>5126</v>
      </c>
      <c r="C2241">
        <v>9.2899999999999991</v>
      </c>
      <c r="D2241">
        <f t="shared" si="73"/>
        <v>-0.82151777137367921</v>
      </c>
      <c r="E2241">
        <v>1.0881392818280702E-2</v>
      </c>
      <c r="F2241" s="90">
        <v>2233</v>
      </c>
      <c r="G2241" s="170">
        <f t="shared" ca="1" si="74"/>
        <v>1.1897875014884067</v>
      </c>
    </row>
    <row r="2242" spans="2:7">
      <c r="B2242" t="s">
        <v>1134</v>
      </c>
      <c r="C2242">
        <v>52.05</v>
      </c>
      <c r="D2242">
        <f t="shared" si="73"/>
        <v>1.7998924152770304</v>
      </c>
      <c r="E2242">
        <v>1.0875898232666444E-2</v>
      </c>
      <c r="F2242" s="90">
        <v>2234</v>
      </c>
      <c r="G2242" s="170">
        <f t="shared" ca="1" si="74"/>
        <v>0.12676420919030104</v>
      </c>
    </row>
    <row r="2243" spans="2:7">
      <c r="B2243" t="s">
        <v>3871</v>
      </c>
      <c r="C2243">
        <v>18.59</v>
      </c>
      <c r="D2243">
        <f t="shared" si="73"/>
        <v>-0.86848249027237356</v>
      </c>
      <c r="E2243">
        <v>1.0875475802066301E-2</v>
      </c>
      <c r="F2243" s="90">
        <v>2235</v>
      </c>
      <c r="G2243" s="170">
        <f t="shared" ca="1" si="74"/>
        <v>-0.34651705985221859</v>
      </c>
    </row>
    <row r="2244" spans="2:7">
      <c r="B2244" t="s">
        <v>678</v>
      </c>
      <c r="C2244">
        <v>141.35</v>
      </c>
      <c r="D2244">
        <f t="shared" si="73"/>
        <v>74.994623655913969</v>
      </c>
      <c r="E2244">
        <v>1.0870342558821295E-2</v>
      </c>
      <c r="F2244" s="90">
        <v>2236</v>
      </c>
      <c r="G2244" s="170">
        <f t="shared" ca="1" si="74"/>
        <v>-0.36590823247879067</v>
      </c>
    </row>
    <row r="2245" spans="2:7">
      <c r="B2245" t="s">
        <v>6043</v>
      </c>
      <c r="C2245">
        <v>1.86</v>
      </c>
      <c r="D2245">
        <f t="shared" si="73"/>
        <v>0</v>
      </c>
      <c r="E2245">
        <v>1.0869565217391313E-2</v>
      </c>
      <c r="F2245" s="90">
        <v>2237</v>
      </c>
      <c r="G2245" s="170">
        <f t="shared" ca="1" si="74"/>
        <v>0.5623656419009474</v>
      </c>
    </row>
    <row r="2246" spans="2:7">
      <c r="B2246" t="s">
        <v>7511</v>
      </c>
      <c r="C2246">
        <v>1.86</v>
      </c>
      <c r="D2246">
        <f t="shared" si="73"/>
        <v>-0.83378016085790885</v>
      </c>
      <c r="E2246">
        <v>1.0869565217391313E-2</v>
      </c>
      <c r="F2246" s="90">
        <v>2238</v>
      </c>
      <c r="G2246" s="170">
        <f t="shared" ca="1" si="74"/>
        <v>0.42747156829514626</v>
      </c>
    </row>
    <row r="2247" spans="2:7">
      <c r="B2247" t="s">
        <v>5104</v>
      </c>
      <c r="C2247">
        <v>11.19</v>
      </c>
      <c r="D2247">
        <f t="shared" si="73"/>
        <v>9.0643274853801151E-2</v>
      </c>
      <c r="E2247">
        <v>1.084010840108394E-2</v>
      </c>
      <c r="F2247" s="90">
        <v>2239</v>
      </c>
      <c r="G2247" s="170">
        <f t="shared" ca="1" si="74"/>
        <v>-0.70465907258103022</v>
      </c>
    </row>
    <row r="2248" spans="2:7">
      <c r="B2248" t="s">
        <v>3336</v>
      </c>
      <c r="C2248">
        <v>10.26</v>
      </c>
      <c r="D2248">
        <f t="shared" si="73"/>
        <v>-0.47679755226925036</v>
      </c>
      <c r="E2248">
        <v>1.0837438423645264E-2</v>
      </c>
      <c r="F2248" s="90">
        <v>2240</v>
      </c>
      <c r="G2248" s="170">
        <f t="shared" ca="1" si="74"/>
        <v>-0.37763203204433965</v>
      </c>
    </row>
    <row r="2249" spans="2:7">
      <c r="B2249" t="s">
        <v>3910</v>
      </c>
      <c r="C2249">
        <v>19.61</v>
      </c>
      <c r="D2249">
        <f t="shared" ref="D2249:D2312" si="75">(C2249-C2250)/C2250</f>
        <v>0.16656751933372999</v>
      </c>
      <c r="E2249">
        <v>1.0824742268041282E-2</v>
      </c>
      <c r="F2249" s="90">
        <v>2241</v>
      </c>
      <c r="G2249" s="170">
        <f t="shared" ca="1" si="74"/>
        <v>-0.50804212812110561</v>
      </c>
    </row>
    <row r="2250" spans="2:7">
      <c r="B2250" t="s">
        <v>4725</v>
      </c>
      <c r="C2250">
        <v>16.809999999999999</v>
      </c>
      <c r="D2250">
        <f t="shared" si="75"/>
        <v>0.19559032716927441</v>
      </c>
      <c r="E2250">
        <v>1.0823812387251937E-2</v>
      </c>
      <c r="F2250" s="90">
        <v>2242</v>
      </c>
      <c r="G2250" s="170">
        <f t="shared" ca="1" si="74"/>
        <v>-0.21663891469150015</v>
      </c>
    </row>
    <row r="2251" spans="2:7">
      <c r="B2251" t="s">
        <v>2524</v>
      </c>
      <c r="C2251">
        <v>14.06</v>
      </c>
      <c r="D2251">
        <f t="shared" si="75"/>
        <v>-0.86374648706269985</v>
      </c>
      <c r="E2251">
        <v>1.0783608914450061E-2</v>
      </c>
      <c r="F2251" s="90">
        <v>2243</v>
      </c>
      <c r="G2251" s="170">
        <f t="shared" ca="1" si="74"/>
        <v>-9.7006143876057271E-2</v>
      </c>
    </row>
    <row r="2252" spans="2:7">
      <c r="B2252" t="s">
        <v>997</v>
      </c>
      <c r="C2252">
        <v>103.19</v>
      </c>
      <c r="D2252">
        <f t="shared" si="75"/>
        <v>0.96141417981372357</v>
      </c>
      <c r="E2252">
        <v>1.0774806543246099E-2</v>
      </c>
      <c r="F2252" s="90">
        <v>2244</v>
      </c>
      <c r="G2252" s="170">
        <f t="shared" ca="1" si="74"/>
        <v>-0.59013628252225137</v>
      </c>
    </row>
    <row r="2253" spans="2:7">
      <c r="B2253" t="s">
        <v>1133</v>
      </c>
      <c r="C2253">
        <v>52.61</v>
      </c>
      <c r="D2253">
        <f t="shared" si="75"/>
        <v>26.98404255319149</v>
      </c>
      <c r="E2253">
        <v>1.0758885686839621E-2</v>
      </c>
      <c r="F2253" s="90">
        <v>2245</v>
      </c>
      <c r="G2253" s="170">
        <f t="shared" ca="1" si="74"/>
        <v>-0.73817721881105625</v>
      </c>
    </row>
    <row r="2254" spans="2:7">
      <c r="B2254" t="s">
        <v>5850</v>
      </c>
      <c r="C2254">
        <v>1.88</v>
      </c>
      <c r="D2254">
        <f t="shared" si="75"/>
        <v>0</v>
      </c>
      <c r="E2254">
        <v>1.0752688172042901E-2</v>
      </c>
      <c r="F2254" s="90">
        <v>2246</v>
      </c>
      <c r="G2254" s="170">
        <f t="shared" ca="1" si="74"/>
        <v>0.14382614273082248</v>
      </c>
    </row>
    <row r="2255" spans="2:7">
      <c r="B2255" t="s">
        <v>7167</v>
      </c>
      <c r="C2255">
        <v>1.88</v>
      </c>
      <c r="D2255">
        <f t="shared" si="75"/>
        <v>-0.85735963581183616</v>
      </c>
      <c r="E2255">
        <v>1.0752688172042901E-2</v>
      </c>
      <c r="F2255" s="90">
        <v>2247</v>
      </c>
      <c r="G2255" s="170">
        <f t="shared" ca="1" si="74"/>
        <v>-0.22348040817660672</v>
      </c>
    </row>
    <row r="2256" spans="2:7">
      <c r="B2256" t="s">
        <v>2516</v>
      </c>
      <c r="C2256">
        <v>13.18</v>
      </c>
      <c r="D2256">
        <f t="shared" si="75"/>
        <v>1.3327433628318581</v>
      </c>
      <c r="E2256">
        <v>1.0736196319018449E-2</v>
      </c>
      <c r="F2256" s="90">
        <v>2248</v>
      </c>
      <c r="G2256" s="170">
        <f t="shared" ca="1" si="74"/>
        <v>-0.10203467749297149</v>
      </c>
    </row>
    <row r="2257" spans="2:7">
      <c r="B2257" t="s">
        <v>5605</v>
      </c>
      <c r="C2257">
        <v>5.65</v>
      </c>
      <c r="D2257">
        <f t="shared" si="75"/>
        <v>-0.25066312997347473</v>
      </c>
      <c r="E2257">
        <v>1.07334525939178E-2</v>
      </c>
      <c r="F2257" s="90">
        <v>2249</v>
      </c>
      <c r="G2257" s="170">
        <f t="shared" ca="1" si="74"/>
        <v>0.25394582470280824</v>
      </c>
    </row>
    <row r="2258" spans="2:7">
      <c r="B2258" t="s">
        <v>5419</v>
      </c>
      <c r="C2258">
        <v>7.54</v>
      </c>
      <c r="D2258">
        <f t="shared" si="75"/>
        <v>-0.9496930878035762</v>
      </c>
      <c r="E2258">
        <v>1.0723860589812341E-2</v>
      </c>
      <c r="F2258" s="90">
        <v>2250</v>
      </c>
      <c r="G2258" s="170">
        <f t="shared" ca="1" si="74"/>
        <v>1.2710891769976274E-2</v>
      </c>
    </row>
    <row r="2259" spans="2:7">
      <c r="B2259" t="s">
        <v>487</v>
      </c>
      <c r="C2259">
        <v>149.88</v>
      </c>
      <c r="D2259">
        <f t="shared" si="75"/>
        <v>4.8776470588235297</v>
      </c>
      <c r="E2259">
        <v>1.0722233461460675E-2</v>
      </c>
      <c r="F2259" s="90">
        <v>2251</v>
      </c>
      <c r="G2259" s="170">
        <f t="shared" ca="1" si="74"/>
        <v>1.2509108535548345E-2</v>
      </c>
    </row>
    <row r="2260" spans="2:7">
      <c r="B2260" t="s">
        <v>4568</v>
      </c>
      <c r="C2260">
        <v>25.5</v>
      </c>
      <c r="D2260">
        <f t="shared" si="75"/>
        <v>12.492063492063492</v>
      </c>
      <c r="E2260">
        <v>1.0701545778834703E-2</v>
      </c>
      <c r="F2260" s="90">
        <v>2252</v>
      </c>
      <c r="G2260" s="170">
        <f t="shared" ca="1" si="74"/>
        <v>0.37448515017243</v>
      </c>
    </row>
    <row r="2261" spans="2:7">
      <c r="B2261" t="s">
        <v>5836</v>
      </c>
      <c r="C2261">
        <v>1.89</v>
      </c>
      <c r="D2261">
        <f t="shared" si="75"/>
        <v>0</v>
      </c>
      <c r="E2261">
        <v>1.0695187165775291E-2</v>
      </c>
      <c r="F2261" s="90">
        <v>2253</v>
      </c>
      <c r="G2261" s="170">
        <f t="shared" ca="1" si="74"/>
        <v>0.57449204007340604</v>
      </c>
    </row>
    <row r="2262" spans="2:7">
      <c r="B2262" t="s">
        <v>5956</v>
      </c>
      <c r="C2262">
        <v>1.89</v>
      </c>
      <c r="D2262">
        <f t="shared" si="75"/>
        <v>-0.98078096400244053</v>
      </c>
      <c r="E2262">
        <v>1.0695187165775291E-2</v>
      </c>
      <c r="F2262" s="90">
        <v>2254</v>
      </c>
      <c r="G2262" s="170">
        <f t="shared" ca="1" si="74"/>
        <v>-0.58525336678060935</v>
      </c>
    </row>
    <row r="2263" spans="2:7">
      <c r="B2263" t="s">
        <v>902</v>
      </c>
      <c r="C2263">
        <v>98.34</v>
      </c>
      <c r="D2263">
        <f t="shared" si="75"/>
        <v>2.4626760563380281</v>
      </c>
      <c r="E2263">
        <v>1.0688591983556078E-2</v>
      </c>
      <c r="F2263" s="90">
        <v>2255</v>
      </c>
      <c r="G2263" s="170">
        <f t="shared" ca="1" si="74"/>
        <v>0.52085730897571081</v>
      </c>
    </row>
    <row r="2264" spans="2:7">
      <c r="B2264" t="s">
        <v>2186</v>
      </c>
      <c r="C2264">
        <v>28.4</v>
      </c>
      <c r="D2264">
        <f t="shared" si="75"/>
        <v>1.305194805194805</v>
      </c>
      <c r="E2264">
        <v>1.0676156583629791E-2</v>
      </c>
      <c r="F2264" s="90">
        <v>2256</v>
      </c>
      <c r="G2264" s="170">
        <f t="shared" ca="1" si="74"/>
        <v>-0.50649167664724826</v>
      </c>
    </row>
    <row r="2265" spans="2:7">
      <c r="B2265" t="s">
        <v>3125</v>
      </c>
      <c r="C2265">
        <v>12.32</v>
      </c>
      <c r="D2265">
        <f t="shared" si="75"/>
        <v>-0.27784290738569745</v>
      </c>
      <c r="E2265">
        <v>1.0664479081214175E-2</v>
      </c>
      <c r="F2265" s="90">
        <v>2257</v>
      </c>
      <c r="G2265" s="170">
        <f t="shared" ca="1" si="74"/>
        <v>0.38408866495940519</v>
      </c>
    </row>
    <row r="2266" spans="2:7">
      <c r="B2266" t="s">
        <v>1734</v>
      </c>
      <c r="C2266">
        <v>17.059999999999999</v>
      </c>
      <c r="D2266">
        <f t="shared" si="75"/>
        <v>-0.68976177486815793</v>
      </c>
      <c r="E2266">
        <v>1.0663507109004723E-2</v>
      </c>
      <c r="F2266" s="90">
        <v>2258</v>
      </c>
      <c r="G2266" s="170">
        <f t="shared" ca="1" si="74"/>
        <v>2.6568401617178047E-3</v>
      </c>
    </row>
    <row r="2267" spans="2:7">
      <c r="B2267" t="s">
        <v>1169</v>
      </c>
      <c r="C2267">
        <v>54.99</v>
      </c>
      <c r="D2267">
        <f t="shared" si="75"/>
        <v>0.20380910683012265</v>
      </c>
      <c r="E2267">
        <v>1.0659805182870895E-2</v>
      </c>
      <c r="F2267" s="90">
        <v>2259</v>
      </c>
      <c r="G2267" s="170">
        <f t="shared" ca="1" si="74"/>
        <v>9.7962136043299813E-2</v>
      </c>
    </row>
    <row r="2268" spans="2:7">
      <c r="B2268" t="s">
        <v>1233</v>
      </c>
      <c r="C2268">
        <v>45.68</v>
      </c>
      <c r="D2268">
        <f t="shared" si="75"/>
        <v>8.5765199161425585</v>
      </c>
      <c r="E2268">
        <v>1.0619469026548603E-2</v>
      </c>
      <c r="F2268" s="90">
        <v>2260</v>
      </c>
      <c r="G2268" s="170">
        <f t="shared" ca="1" si="74"/>
        <v>8.4571855354487829E-2</v>
      </c>
    </row>
    <row r="2269" spans="2:7">
      <c r="B2269" t="s">
        <v>4379</v>
      </c>
      <c r="C2269">
        <v>4.7699999999999996</v>
      </c>
      <c r="D2269">
        <f t="shared" si="75"/>
        <v>-0.96377031748442965</v>
      </c>
      <c r="E2269">
        <v>1.0593220338983014E-2</v>
      </c>
      <c r="F2269" s="90">
        <v>2261</v>
      </c>
      <c r="G2269" s="170">
        <f t="shared" ca="1" si="74"/>
        <v>0.51768629151331103</v>
      </c>
    </row>
    <row r="2270" spans="2:7">
      <c r="B2270" t="s">
        <v>458</v>
      </c>
      <c r="C2270">
        <v>131.66</v>
      </c>
      <c r="D2270">
        <f t="shared" si="75"/>
        <v>16.232984293193716</v>
      </c>
      <c r="E2270">
        <v>1.059256984955477E-2</v>
      </c>
      <c r="F2270" s="90">
        <v>2262</v>
      </c>
      <c r="G2270" s="170">
        <f t="shared" ca="1" si="74"/>
        <v>-0.43904661213656793</v>
      </c>
    </row>
    <row r="2271" spans="2:7">
      <c r="B2271" t="s">
        <v>5427</v>
      </c>
      <c r="C2271">
        <v>7.64</v>
      </c>
      <c r="D2271">
        <f t="shared" si="75"/>
        <v>3</v>
      </c>
      <c r="E2271">
        <v>1.0582010582010592E-2</v>
      </c>
      <c r="F2271" s="90">
        <v>2263</v>
      </c>
      <c r="G2271" s="170">
        <f t="shared" ca="1" si="74"/>
        <v>4.0590904720694598E-2</v>
      </c>
    </row>
    <row r="2272" spans="2:7">
      <c r="B2272" t="s">
        <v>5834</v>
      </c>
      <c r="C2272">
        <v>1.91</v>
      </c>
      <c r="D2272">
        <f t="shared" si="75"/>
        <v>0</v>
      </c>
      <c r="E2272">
        <v>1.0582010582010592E-2</v>
      </c>
      <c r="F2272" s="90">
        <v>2264</v>
      </c>
      <c r="G2272" s="170">
        <f t="shared" ca="1" si="74"/>
        <v>0.25231160826054866</v>
      </c>
    </row>
    <row r="2273" spans="2:7">
      <c r="B2273" t="s">
        <v>5864</v>
      </c>
      <c r="C2273">
        <v>1.91</v>
      </c>
      <c r="D2273">
        <f t="shared" si="75"/>
        <v>0</v>
      </c>
      <c r="E2273">
        <v>1.0582010582010592E-2</v>
      </c>
      <c r="F2273" s="90">
        <v>2265</v>
      </c>
      <c r="G2273" s="170">
        <f t="shared" ca="1" si="74"/>
        <v>-0.19135431960246174</v>
      </c>
    </row>
    <row r="2274" spans="2:7">
      <c r="B2274" t="s">
        <v>5955</v>
      </c>
      <c r="C2274">
        <v>1.91</v>
      </c>
      <c r="D2274">
        <f t="shared" si="75"/>
        <v>-0.85756897837434753</v>
      </c>
      <c r="E2274">
        <v>1.0582010582010592E-2</v>
      </c>
      <c r="F2274" s="90">
        <v>2266</v>
      </c>
      <c r="G2274" s="170">
        <f t="shared" ca="1" si="74"/>
        <v>-0.45589247703885555</v>
      </c>
    </row>
    <row r="2275" spans="2:7">
      <c r="B2275" t="s">
        <v>3484</v>
      </c>
      <c r="C2275">
        <v>13.41</v>
      </c>
      <c r="D2275">
        <f t="shared" si="75"/>
        <v>-0.39156079854809434</v>
      </c>
      <c r="E2275">
        <v>1.0550113036925438E-2</v>
      </c>
      <c r="F2275" s="90">
        <v>2267</v>
      </c>
      <c r="G2275" s="170">
        <f t="shared" ca="1" si="74"/>
        <v>0.13531424481340304</v>
      </c>
    </row>
    <row r="2276" spans="2:7">
      <c r="B2276" t="s">
        <v>2093</v>
      </c>
      <c r="C2276">
        <v>22.04</v>
      </c>
      <c r="D2276">
        <f t="shared" si="75"/>
        <v>-0.84049790128817492</v>
      </c>
      <c r="E2276">
        <v>1.0545621274644678E-2</v>
      </c>
      <c r="F2276" s="90">
        <v>2268</v>
      </c>
      <c r="G2276" s="170">
        <f t="shared" ca="1" si="74"/>
        <v>-0.43696413053431127</v>
      </c>
    </row>
    <row r="2277" spans="2:7">
      <c r="B2277" t="s">
        <v>470</v>
      </c>
      <c r="C2277">
        <v>138.18</v>
      </c>
      <c r="D2277">
        <f t="shared" si="75"/>
        <v>70.968750000000014</v>
      </c>
      <c r="E2277">
        <v>1.0530934620447548E-2</v>
      </c>
      <c r="F2277" s="90">
        <v>2269</v>
      </c>
      <c r="G2277" s="170">
        <f t="shared" ca="1" si="74"/>
        <v>-0.4076808304086012</v>
      </c>
    </row>
    <row r="2278" spans="2:7">
      <c r="B2278" t="s">
        <v>5873</v>
      </c>
      <c r="C2278">
        <v>1.92</v>
      </c>
      <c r="D2278">
        <f t="shared" si="75"/>
        <v>1</v>
      </c>
      <c r="E2278">
        <v>1.0526315789473694E-2</v>
      </c>
      <c r="F2278" s="90">
        <v>2270</v>
      </c>
      <c r="G2278" s="170">
        <f t="shared" ca="1" si="74"/>
        <v>0.74981133972677838</v>
      </c>
    </row>
    <row r="2279" spans="2:7">
      <c r="B2279" t="s">
        <v>6252</v>
      </c>
      <c r="C2279">
        <v>0.96</v>
      </c>
      <c r="D2279">
        <f t="shared" si="75"/>
        <v>-0.88888888888888895</v>
      </c>
      <c r="E2279">
        <v>1.0526315789473694E-2</v>
      </c>
      <c r="F2279" s="90">
        <v>2271</v>
      </c>
      <c r="G2279" s="170">
        <f t="shared" ref="G2279:G2342" ca="1" si="76">_xlfn.NORM.INV(RAND(),L$11,L$12)</f>
        <v>0.42703170624754744</v>
      </c>
    </row>
    <row r="2280" spans="2:7">
      <c r="B2280" t="s">
        <v>3296</v>
      </c>
      <c r="C2280">
        <v>8.64</v>
      </c>
      <c r="D2280">
        <f t="shared" si="75"/>
        <v>-0.3595255744996293</v>
      </c>
      <c r="E2280">
        <v>1.0526315789473667E-2</v>
      </c>
      <c r="F2280" s="90">
        <v>2272</v>
      </c>
      <c r="G2280" s="170">
        <f t="shared" ca="1" si="76"/>
        <v>-0.12358973382063812</v>
      </c>
    </row>
    <row r="2281" spans="2:7">
      <c r="B2281" t="s">
        <v>3099</v>
      </c>
      <c r="C2281">
        <v>13.49</v>
      </c>
      <c r="D2281">
        <f t="shared" si="75"/>
        <v>-0.90141771411867877</v>
      </c>
      <c r="E2281">
        <v>1.0486891385767833E-2</v>
      </c>
      <c r="F2281" s="90">
        <v>2273</v>
      </c>
      <c r="G2281" s="170">
        <f t="shared" ca="1" si="76"/>
        <v>-0.38205129826454831</v>
      </c>
    </row>
    <row r="2282" spans="2:7">
      <c r="B2282" t="s">
        <v>718</v>
      </c>
      <c r="C2282">
        <v>136.84</v>
      </c>
      <c r="D2282">
        <f t="shared" si="75"/>
        <v>-0.22413108805352383</v>
      </c>
      <c r="E2282">
        <v>1.0485895731797489E-2</v>
      </c>
      <c r="F2282" s="90">
        <v>2274</v>
      </c>
      <c r="G2282" s="170">
        <f t="shared" ca="1" si="76"/>
        <v>-0.36157530280336292</v>
      </c>
    </row>
    <row r="2283" spans="2:7">
      <c r="B2283" t="s">
        <v>595</v>
      </c>
      <c r="C2283">
        <v>176.37</v>
      </c>
      <c r="D2283">
        <f t="shared" si="75"/>
        <v>8.143079315707622</v>
      </c>
      <c r="E2283">
        <v>1.048470264695779E-2</v>
      </c>
      <c r="F2283" s="90">
        <v>2275</v>
      </c>
      <c r="G2283" s="170">
        <f t="shared" ca="1" si="76"/>
        <v>-0.26840677706841126</v>
      </c>
    </row>
    <row r="2284" spans="2:7">
      <c r="B2284" t="s">
        <v>3860</v>
      </c>
      <c r="C2284">
        <v>19.29</v>
      </c>
      <c r="D2284">
        <f t="shared" si="75"/>
        <v>8.9948186528497409</v>
      </c>
      <c r="E2284">
        <v>1.0476689366160256E-2</v>
      </c>
      <c r="F2284" s="90">
        <v>2276</v>
      </c>
      <c r="G2284" s="170">
        <f t="shared" ca="1" si="76"/>
        <v>-6.6316284296194711E-2</v>
      </c>
    </row>
    <row r="2285" spans="2:7">
      <c r="B2285" t="s">
        <v>5833</v>
      </c>
      <c r="C2285">
        <v>1.93</v>
      </c>
      <c r="D2285">
        <f t="shared" si="75"/>
        <v>-0.86671270718232052</v>
      </c>
      <c r="E2285">
        <v>1.0471204188481685E-2</v>
      </c>
      <c r="F2285" s="90">
        <v>2277</v>
      </c>
      <c r="G2285" s="170">
        <f t="shared" ca="1" si="76"/>
        <v>0.10467200636816965</v>
      </c>
    </row>
    <row r="2286" spans="2:7">
      <c r="B2286" t="s">
        <v>1756</v>
      </c>
      <c r="C2286">
        <v>14.48</v>
      </c>
      <c r="D2286">
        <f t="shared" si="75"/>
        <v>-0.73720508166969156</v>
      </c>
      <c r="E2286">
        <v>1.0467550593161226E-2</v>
      </c>
      <c r="F2286" s="90">
        <v>2278</v>
      </c>
      <c r="G2286" s="170">
        <f t="shared" ca="1" si="76"/>
        <v>-0.47624156223011266</v>
      </c>
    </row>
    <row r="2287" spans="2:7">
      <c r="B2287" t="s">
        <v>1280</v>
      </c>
      <c r="C2287">
        <v>55.1</v>
      </c>
      <c r="D2287">
        <f t="shared" si="75"/>
        <v>2.166666666666667</v>
      </c>
      <c r="E2287">
        <v>1.0452961672473872E-2</v>
      </c>
      <c r="F2287" s="90">
        <v>2279</v>
      </c>
      <c r="G2287" s="170">
        <f t="shared" ca="1" si="76"/>
        <v>0.31656377681828257</v>
      </c>
    </row>
    <row r="2288" spans="2:7">
      <c r="B2288" t="s">
        <v>2385</v>
      </c>
      <c r="C2288">
        <v>17.399999999999999</v>
      </c>
      <c r="D2288">
        <f t="shared" si="75"/>
        <v>-0.80893817942242219</v>
      </c>
      <c r="E2288">
        <v>1.0452961672473851E-2</v>
      </c>
      <c r="F2288" s="90">
        <v>2280</v>
      </c>
      <c r="G2288" s="170">
        <f t="shared" ca="1" si="76"/>
        <v>0.35093282734294723</v>
      </c>
    </row>
    <row r="2289" spans="2:7">
      <c r="B2289" t="s">
        <v>1069</v>
      </c>
      <c r="C2289">
        <v>91.07</v>
      </c>
      <c r="D2289">
        <f t="shared" si="75"/>
        <v>7.5431519699812375</v>
      </c>
      <c r="E2289">
        <v>1.0429379784755329E-2</v>
      </c>
      <c r="F2289" s="90">
        <v>2281</v>
      </c>
      <c r="G2289" s="170">
        <f t="shared" ca="1" si="76"/>
        <v>0.71196007697176378</v>
      </c>
    </row>
    <row r="2290" spans="2:7">
      <c r="B2290" t="s">
        <v>2834</v>
      </c>
      <c r="C2290">
        <v>10.66</v>
      </c>
      <c r="D2290">
        <f t="shared" si="75"/>
        <v>-0.38911174785100283</v>
      </c>
      <c r="E2290">
        <v>1.0426540284360134E-2</v>
      </c>
      <c r="F2290" s="90">
        <v>2282</v>
      </c>
      <c r="G2290" s="170">
        <f t="shared" ca="1" si="76"/>
        <v>-0.1424013383782364</v>
      </c>
    </row>
    <row r="2291" spans="2:7">
      <c r="B2291" t="s">
        <v>4500</v>
      </c>
      <c r="C2291">
        <v>17.45</v>
      </c>
      <c r="D2291">
        <f t="shared" si="75"/>
        <v>7.9948453608247423</v>
      </c>
      <c r="E2291">
        <v>1.0422698320787476E-2</v>
      </c>
      <c r="F2291" s="90">
        <v>2283</v>
      </c>
      <c r="G2291" s="170">
        <f t="shared" ca="1" si="76"/>
        <v>1.1993806178200547E-2</v>
      </c>
    </row>
    <row r="2292" spans="2:7">
      <c r="B2292" t="s">
        <v>5947</v>
      </c>
      <c r="C2292">
        <v>1.94</v>
      </c>
      <c r="D2292">
        <f t="shared" si="75"/>
        <v>1</v>
      </c>
      <c r="E2292">
        <v>1.0416666666666676E-2</v>
      </c>
      <c r="F2292" s="90">
        <v>2284</v>
      </c>
      <c r="G2292" s="170">
        <f t="shared" ca="1" si="76"/>
        <v>0.21997254244673828</v>
      </c>
    </row>
    <row r="2293" spans="2:7">
      <c r="B2293" t="s">
        <v>7017</v>
      </c>
      <c r="C2293">
        <v>0.97</v>
      </c>
      <c r="D2293">
        <f t="shared" si="75"/>
        <v>-0.83361921097770164</v>
      </c>
      <c r="E2293">
        <v>1.0416666666666676E-2</v>
      </c>
      <c r="F2293" s="90">
        <v>2285</v>
      </c>
      <c r="G2293" s="170">
        <f t="shared" ca="1" si="76"/>
        <v>-0.27012907598583286</v>
      </c>
    </row>
    <row r="2294" spans="2:7">
      <c r="B2294" t="s">
        <v>5490</v>
      </c>
      <c r="C2294">
        <v>5.83</v>
      </c>
      <c r="D2294">
        <f t="shared" si="75"/>
        <v>-0.57195301027900147</v>
      </c>
      <c r="E2294">
        <v>1.0398613518197661E-2</v>
      </c>
      <c r="F2294" s="90">
        <v>2286</v>
      </c>
      <c r="G2294" s="170">
        <f t="shared" ca="1" si="76"/>
        <v>0.17907743947934712</v>
      </c>
    </row>
    <row r="2295" spans="2:7">
      <c r="B2295" t="s">
        <v>2529</v>
      </c>
      <c r="C2295">
        <v>13.62</v>
      </c>
      <c r="D2295">
        <f t="shared" si="75"/>
        <v>-0.41844577284372336</v>
      </c>
      <c r="E2295">
        <v>1.0385756676557773E-2</v>
      </c>
      <c r="F2295" s="90">
        <v>2287</v>
      </c>
      <c r="G2295" s="170">
        <f t="shared" ca="1" si="76"/>
        <v>0.46280359765312351</v>
      </c>
    </row>
    <row r="2296" spans="2:7">
      <c r="B2296" t="s">
        <v>2131</v>
      </c>
      <c r="C2296">
        <v>23.42</v>
      </c>
      <c r="D2296">
        <f t="shared" si="75"/>
        <v>0.19918074756784435</v>
      </c>
      <c r="E2296">
        <v>1.0353753235547972E-2</v>
      </c>
      <c r="F2296" s="90">
        <v>2288</v>
      </c>
      <c r="G2296" s="170">
        <f t="shared" ca="1" si="76"/>
        <v>-1.94063096551296E-4</v>
      </c>
    </row>
    <row r="2297" spans="2:7">
      <c r="B2297" t="s">
        <v>3989</v>
      </c>
      <c r="C2297">
        <v>19.53</v>
      </c>
      <c r="D2297">
        <f t="shared" si="75"/>
        <v>-0.26022727272727264</v>
      </c>
      <c r="E2297">
        <v>1.0346611484738895E-2</v>
      </c>
      <c r="F2297" s="90">
        <v>2289</v>
      </c>
      <c r="G2297" s="170">
        <f t="shared" ca="1" si="76"/>
        <v>0.54009944289838674</v>
      </c>
    </row>
    <row r="2298" spans="2:7">
      <c r="B2298" t="s">
        <v>2246</v>
      </c>
      <c r="C2298">
        <v>26.4</v>
      </c>
      <c r="D2298">
        <f t="shared" si="75"/>
        <v>-0.7409224730127576</v>
      </c>
      <c r="E2298">
        <v>1.0332950631458079E-2</v>
      </c>
      <c r="F2298" s="90">
        <v>2290</v>
      </c>
      <c r="G2298" s="170">
        <f t="shared" ca="1" si="76"/>
        <v>0.35138584766896341</v>
      </c>
    </row>
    <row r="2299" spans="2:7">
      <c r="B2299" t="s">
        <v>1049</v>
      </c>
      <c r="C2299">
        <v>101.9</v>
      </c>
      <c r="D2299">
        <f t="shared" si="75"/>
        <v>50.989795918367356</v>
      </c>
      <c r="E2299">
        <v>1.0311322625421438E-2</v>
      </c>
      <c r="F2299" s="90">
        <v>2291</v>
      </c>
      <c r="G2299" s="170">
        <f t="shared" ca="1" si="76"/>
        <v>-0.67496569391156247</v>
      </c>
    </row>
    <row r="2300" spans="2:7">
      <c r="B2300" t="s">
        <v>5862</v>
      </c>
      <c r="C2300">
        <v>1.96</v>
      </c>
      <c r="D2300">
        <f t="shared" si="75"/>
        <v>1</v>
      </c>
      <c r="E2300">
        <v>1.0309278350515474E-2</v>
      </c>
      <c r="F2300" s="90">
        <v>2292</v>
      </c>
      <c r="G2300" s="170">
        <f t="shared" ca="1" si="76"/>
        <v>-0.12393878985043699</v>
      </c>
    </row>
    <row r="2301" spans="2:7">
      <c r="B2301" t="s">
        <v>6262</v>
      </c>
      <c r="C2301">
        <v>0.98</v>
      </c>
      <c r="D2301">
        <f t="shared" si="75"/>
        <v>-0.83361629881154509</v>
      </c>
      <c r="E2301">
        <v>1.0309278350515474E-2</v>
      </c>
      <c r="F2301" s="90">
        <v>2293</v>
      </c>
      <c r="G2301" s="170">
        <f t="shared" ca="1" si="76"/>
        <v>-2.6552111627306977E-2</v>
      </c>
    </row>
    <row r="2302" spans="2:7">
      <c r="B2302" t="s">
        <v>5489</v>
      </c>
      <c r="C2302">
        <v>5.89</v>
      </c>
      <c r="D2302">
        <f t="shared" si="75"/>
        <v>0</v>
      </c>
      <c r="E2302">
        <v>1.0291595197255508E-2</v>
      </c>
      <c r="F2302" s="90">
        <v>2294</v>
      </c>
      <c r="G2302" s="170">
        <f t="shared" ca="1" si="76"/>
        <v>-9.216696522936553E-2</v>
      </c>
    </row>
    <row r="2303" spans="2:7">
      <c r="B2303" t="s">
        <v>5613</v>
      </c>
      <c r="C2303">
        <v>5.89</v>
      </c>
      <c r="D2303">
        <f t="shared" si="75"/>
        <v>-0.72756706753006473</v>
      </c>
      <c r="E2303">
        <v>1.0291595197255508E-2</v>
      </c>
      <c r="F2303" s="90">
        <v>2295</v>
      </c>
      <c r="G2303" s="170">
        <f t="shared" ca="1" si="76"/>
        <v>0.2390747393628726</v>
      </c>
    </row>
    <row r="2304" spans="2:7">
      <c r="B2304" t="s">
        <v>1996</v>
      </c>
      <c r="C2304">
        <v>21.62</v>
      </c>
      <c r="D2304">
        <f t="shared" si="75"/>
        <v>9.9746192893401027</v>
      </c>
      <c r="E2304">
        <v>1.0280373831775814E-2</v>
      </c>
      <c r="F2304" s="90">
        <v>2296</v>
      </c>
      <c r="G2304" s="170">
        <f t="shared" ca="1" si="76"/>
        <v>-0.23076912489617765</v>
      </c>
    </row>
    <row r="2305" spans="2:7">
      <c r="B2305" t="s">
        <v>5944</v>
      </c>
      <c r="C2305">
        <v>1.97</v>
      </c>
      <c r="D2305">
        <f t="shared" si="75"/>
        <v>-0.98726485228521565</v>
      </c>
      <c r="E2305">
        <v>1.0256410256410265E-2</v>
      </c>
      <c r="F2305" s="90">
        <v>2297</v>
      </c>
      <c r="G2305" s="170">
        <f t="shared" ca="1" si="76"/>
        <v>-6.0294665620798951E-2</v>
      </c>
    </row>
    <row r="2306" spans="2:7">
      <c r="B2306" t="s">
        <v>408</v>
      </c>
      <c r="C2306">
        <v>154.69</v>
      </c>
      <c r="D2306">
        <f t="shared" si="75"/>
        <v>155.25252525252523</v>
      </c>
      <c r="E2306">
        <v>1.0253396029258054E-2</v>
      </c>
      <c r="F2306" s="90">
        <v>2298</v>
      </c>
      <c r="G2306" s="170">
        <f t="shared" ca="1" si="76"/>
        <v>0.41922548401419962</v>
      </c>
    </row>
    <row r="2307" spans="2:7">
      <c r="B2307" t="s">
        <v>6248</v>
      </c>
      <c r="C2307">
        <v>0.99</v>
      </c>
      <c r="D2307">
        <f t="shared" si="75"/>
        <v>-0.5</v>
      </c>
      <c r="E2307">
        <v>1.0204081632653071E-2</v>
      </c>
      <c r="F2307" s="90">
        <v>2299</v>
      </c>
      <c r="G2307" s="170">
        <f t="shared" ca="1" si="76"/>
        <v>0.35461912558058245</v>
      </c>
    </row>
    <row r="2308" spans="2:7">
      <c r="B2308" t="s">
        <v>7273</v>
      </c>
      <c r="C2308">
        <v>1.98</v>
      </c>
      <c r="D2308">
        <f t="shared" si="75"/>
        <v>-0.89479277364505838</v>
      </c>
      <c r="E2308">
        <v>1.0204081632653071E-2</v>
      </c>
      <c r="F2308" s="90">
        <v>2300</v>
      </c>
      <c r="G2308" s="170">
        <f t="shared" ca="1" si="76"/>
        <v>0.16993301743996606</v>
      </c>
    </row>
    <row r="2309" spans="2:7">
      <c r="B2309" t="s">
        <v>1713</v>
      </c>
      <c r="C2309">
        <v>18.82</v>
      </c>
      <c r="D2309">
        <f t="shared" si="75"/>
        <v>2.7943548387096775</v>
      </c>
      <c r="E2309">
        <v>1.0198604401503022E-2</v>
      </c>
      <c r="F2309" s="90">
        <v>2301</v>
      </c>
      <c r="G2309" s="170">
        <f t="shared" ca="1" si="76"/>
        <v>-6.39967963420848E-2</v>
      </c>
    </row>
    <row r="2310" spans="2:7">
      <c r="B2310" t="s">
        <v>4368</v>
      </c>
      <c r="C2310">
        <v>4.96</v>
      </c>
      <c r="D2310">
        <f t="shared" si="75"/>
        <v>-0.96732758052829193</v>
      </c>
      <c r="E2310">
        <v>1.0183299389002001E-2</v>
      </c>
      <c r="F2310" s="90">
        <v>2302</v>
      </c>
      <c r="G2310" s="170">
        <f t="shared" ca="1" si="76"/>
        <v>-0.17694304161864077</v>
      </c>
    </row>
    <row r="2311" spans="2:7">
      <c r="B2311" t="s">
        <v>569</v>
      </c>
      <c r="C2311">
        <v>151.81</v>
      </c>
      <c r="D2311">
        <f t="shared" si="75"/>
        <v>7.4952434247341913</v>
      </c>
      <c r="E2311">
        <v>1.0180995475113129E-2</v>
      </c>
      <c r="F2311" s="90">
        <v>2303</v>
      </c>
      <c r="G2311" s="170">
        <f t="shared" ca="1" si="76"/>
        <v>0.17722170232503401</v>
      </c>
    </row>
    <row r="2312" spans="2:7">
      <c r="B2312" t="s">
        <v>3064</v>
      </c>
      <c r="C2312">
        <v>17.87</v>
      </c>
      <c r="D2312">
        <f t="shared" si="75"/>
        <v>0.28561151079136693</v>
      </c>
      <c r="E2312">
        <v>1.0175240248728078E-2</v>
      </c>
      <c r="F2312" s="90">
        <v>2304</v>
      </c>
      <c r="G2312" s="170">
        <f t="shared" ca="1" si="76"/>
        <v>-3.5802404697855006E-3</v>
      </c>
    </row>
    <row r="2313" spans="2:7">
      <c r="B2313" t="s">
        <v>3201</v>
      </c>
      <c r="C2313">
        <v>13.9</v>
      </c>
      <c r="D2313">
        <f t="shared" ref="D2313:D2376" si="77">(C2313-C2314)/C2314</f>
        <v>5.9849246231155782</v>
      </c>
      <c r="E2313">
        <v>1.0174418604651203E-2</v>
      </c>
      <c r="F2313" s="90">
        <v>2305</v>
      </c>
      <c r="G2313" s="170">
        <f t="shared" ca="1" si="76"/>
        <v>0.3409531323597087</v>
      </c>
    </row>
    <row r="2314" spans="2:7">
      <c r="B2314" t="s">
        <v>5871</v>
      </c>
      <c r="C2314">
        <v>1.99</v>
      </c>
      <c r="D2314">
        <f t="shared" si="77"/>
        <v>-0.33444816053511711</v>
      </c>
      <c r="E2314">
        <v>1.01522842639594E-2</v>
      </c>
      <c r="F2314" s="90">
        <v>2306</v>
      </c>
      <c r="G2314" s="170">
        <f t="shared" ca="1" si="76"/>
        <v>-8.4753297276931858E-2</v>
      </c>
    </row>
    <row r="2315" spans="2:7">
      <c r="B2315" t="s">
        <v>7671</v>
      </c>
      <c r="C2315">
        <v>2.99</v>
      </c>
      <c r="D2315">
        <f t="shared" si="77"/>
        <v>-0.84238270954138106</v>
      </c>
      <c r="E2315">
        <v>1.0135135135135219E-2</v>
      </c>
      <c r="F2315" s="90">
        <v>2307</v>
      </c>
      <c r="G2315" s="170">
        <f t="shared" ca="1" si="76"/>
        <v>-0.43795665318021143</v>
      </c>
    </row>
    <row r="2316" spans="2:7">
      <c r="B2316" t="s">
        <v>4174</v>
      </c>
      <c r="C2316">
        <v>18.97</v>
      </c>
      <c r="D2316">
        <f t="shared" si="77"/>
        <v>-0.85157655895469841</v>
      </c>
      <c r="E2316">
        <v>1.0117145899893381E-2</v>
      </c>
      <c r="F2316" s="90">
        <v>2308</v>
      </c>
      <c r="G2316" s="170">
        <f t="shared" ca="1" si="76"/>
        <v>0.20438508497609392</v>
      </c>
    </row>
    <row r="2317" spans="2:7">
      <c r="B2317" t="s">
        <v>460</v>
      </c>
      <c r="C2317">
        <v>127.81</v>
      </c>
      <c r="D2317">
        <f t="shared" si="77"/>
        <v>62.905000000000001</v>
      </c>
      <c r="E2317">
        <v>1.0116177981506371E-2</v>
      </c>
      <c r="F2317" s="90">
        <v>2309</v>
      </c>
      <c r="G2317" s="170">
        <f t="shared" ca="1" si="76"/>
        <v>-5.8143243072498532E-2</v>
      </c>
    </row>
    <row r="2318" spans="2:7">
      <c r="B2318" t="s">
        <v>5828</v>
      </c>
      <c r="C2318">
        <v>2</v>
      </c>
      <c r="D2318">
        <f t="shared" si="77"/>
        <v>-0.81851179673321228</v>
      </c>
      <c r="E2318">
        <v>1.0101010101010111E-2</v>
      </c>
      <c r="F2318" s="90">
        <v>2310</v>
      </c>
      <c r="G2318" s="170">
        <f t="shared" ca="1" si="76"/>
        <v>-0.31010151519816909</v>
      </c>
    </row>
    <row r="2319" spans="2:7">
      <c r="B2319" t="s">
        <v>5108</v>
      </c>
      <c r="C2319">
        <v>11.02</v>
      </c>
      <c r="D2319">
        <f t="shared" si="77"/>
        <v>-0.35328638497652581</v>
      </c>
      <c r="E2319">
        <v>1.0082493125572817E-2</v>
      </c>
      <c r="F2319" s="90">
        <v>2311</v>
      </c>
      <c r="G2319" s="170">
        <f t="shared" ca="1" si="76"/>
        <v>2.470560400538159E-2</v>
      </c>
    </row>
    <row r="2320" spans="2:7">
      <c r="B2320" t="s">
        <v>2398</v>
      </c>
      <c r="C2320">
        <v>17.04</v>
      </c>
      <c r="D2320">
        <f t="shared" si="77"/>
        <v>0.13222591362126235</v>
      </c>
      <c r="E2320">
        <v>1.007705986959088E-2</v>
      </c>
      <c r="F2320" s="90">
        <v>2312</v>
      </c>
      <c r="G2320" s="170">
        <f t="shared" ca="1" si="76"/>
        <v>0.26533307985823718</v>
      </c>
    </row>
    <row r="2321" spans="2:7">
      <c r="B2321" t="s">
        <v>3653</v>
      </c>
      <c r="C2321">
        <v>15.05</v>
      </c>
      <c r="D2321">
        <f t="shared" si="77"/>
        <v>-0.28774254614292466</v>
      </c>
      <c r="E2321">
        <v>1.0067114093959755E-2</v>
      </c>
      <c r="F2321" s="90">
        <v>2313</v>
      </c>
      <c r="G2321" s="170">
        <f t="shared" ca="1" si="76"/>
        <v>-0.32792869816222908</v>
      </c>
    </row>
    <row r="2322" spans="2:7">
      <c r="B2322" t="s">
        <v>2076</v>
      </c>
      <c r="C2322">
        <v>21.13</v>
      </c>
      <c r="D2322">
        <f t="shared" si="77"/>
        <v>0.16611479028697559</v>
      </c>
      <c r="E2322">
        <v>1.0038240917781898E-2</v>
      </c>
      <c r="F2322" s="90">
        <v>2314</v>
      </c>
      <c r="G2322" s="170">
        <f t="shared" ca="1" si="76"/>
        <v>0.48025036384151232</v>
      </c>
    </row>
    <row r="2323" spans="2:7">
      <c r="B2323" t="s">
        <v>4505</v>
      </c>
      <c r="C2323">
        <v>18.12</v>
      </c>
      <c r="D2323">
        <f t="shared" si="77"/>
        <v>0.99559471365638774</v>
      </c>
      <c r="E2323">
        <v>1.0033444816053495E-2</v>
      </c>
      <c r="F2323" s="90">
        <v>2315</v>
      </c>
      <c r="G2323" s="170">
        <f t="shared" ca="1" si="76"/>
        <v>0.41232379821822862</v>
      </c>
    </row>
    <row r="2324" spans="2:7">
      <c r="B2324" t="s">
        <v>2675</v>
      </c>
      <c r="C2324">
        <v>9.08</v>
      </c>
      <c r="D2324">
        <f t="shared" si="77"/>
        <v>-0.64025356576862114</v>
      </c>
      <c r="E2324">
        <v>1.0011123470522788E-2</v>
      </c>
      <c r="F2324" s="90">
        <v>2316</v>
      </c>
      <c r="G2324" s="170">
        <f t="shared" ca="1" si="76"/>
        <v>0.15677425534859077</v>
      </c>
    </row>
    <row r="2325" spans="2:7">
      <c r="B2325" t="s">
        <v>2217</v>
      </c>
      <c r="C2325">
        <v>25.24</v>
      </c>
      <c r="D2325">
        <f t="shared" si="77"/>
        <v>5.2475247524752477</v>
      </c>
      <c r="E2325">
        <v>1.0004001600640256E-2</v>
      </c>
      <c r="F2325" s="90">
        <v>2317</v>
      </c>
      <c r="G2325" s="170">
        <f t="shared" ca="1" si="76"/>
        <v>-0.18547137721504833</v>
      </c>
    </row>
    <row r="2326" spans="2:7">
      <c r="B2326" t="s">
        <v>5734</v>
      </c>
      <c r="C2326">
        <v>4.04</v>
      </c>
      <c r="D2326">
        <f t="shared" si="77"/>
        <v>1</v>
      </c>
      <c r="E2326">
        <v>1.0000000000000009E-2</v>
      </c>
      <c r="F2326" s="90">
        <v>2318</v>
      </c>
      <c r="G2326" s="170">
        <f t="shared" ca="1" si="76"/>
        <v>-0.28690497166123924</v>
      </c>
    </row>
    <row r="2327" spans="2:7">
      <c r="B2327" t="s">
        <v>5827</v>
      </c>
      <c r="C2327">
        <v>2.02</v>
      </c>
      <c r="D2327">
        <f t="shared" si="77"/>
        <v>1</v>
      </c>
      <c r="E2327">
        <v>1.0000000000000009E-2</v>
      </c>
      <c r="F2327" s="90">
        <v>2319</v>
      </c>
      <c r="G2327" s="170">
        <f t="shared" ca="1" si="76"/>
        <v>-0.59983144104333963</v>
      </c>
    </row>
    <row r="2328" spans="2:7">
      <c r="B2328" t="s">
        <v>6244</v>
      </c>
      <c r="C2328">
        <v>1.01</v>
      </c>
      <c r="D2328">
        <f t="shared" si="77"/>
        <v>0</v>
      </c>
      <c r="E2328">
        <v>1.0000000000000009E-2</v>
      </c>
      <c r="F2328" s="90">
        <v>2320</v>
      </c>
      <c r="G2328" s="170">
        <f t="shared" ca="1" si="76"/>
        <v>0.23485187568471994</v>
      </c>
    </row>
    <row r="2329" spans="2:7">
      <c r="B2329" t="s">
        <v>7028</v>
      </c>
      <c r="C2329">
        <v>1.01</v>
      </c>
      <c r="D2329">
        <f t="shared" si="77"/>
        <v>-0.92862190812720846</v>
      </c>
      <c r="E2329">
        <v>1.0000000000000009E-2</v>
      </c>
      <c r="F2329" s="90">
        <v>2321</v>
      </c>
      <c r="G2329" s="170">
        <f t="shared" ca="1" si="76"/>
        <v>-0.16180107159199586</v>
      </c>
    </row>
    <row r="2330" spans="2:7">
      <c r="B2330" t="s">
        <v>2448</v>
      </c>
      <c r="C2330">
        <v>14.15</v>
      </c>
      <c r="D2330">
        <f t="shared" si="77"/>
        <v>-0.68894262475269297</v>
      </c>
      <c r="E2330">
        <v>9.9928622412562857E-3</v>
      </c>
      <c r="F2330" s="90">
        <v>2322</v>
      </c>
      <c r="G2330" s="170">
        <f t="shared" ca="1" si="76"/>
        <v>0.41433328557322274</v>
      </c>
    </row>
    <row r="2331" spans="2:7">
      <c r="B2331" t="s">
        <v>1106</v>
      </c>
      <c r="C2331">
        <v>45.49</v>
      </c>
      <c r="D2331">
        <f t="shared" si="77"/>
        <v>-0.5264911002394087</v>
      </c>
      <c r="E2331">
        <v>9.9911190053286608E-3</v>
      </c>
      <c r="F2331" s="90">
        <v>2323</v>
      </c>
      <c r="G2331" s="170">
        <f t="shared" ca="1" si="76"/>
        <v>-0.34661158739310088</v>
      </c>
    </row>
    <row r="2332" spans="2:7">
      <c r="B2332" t="s">
        <v>1010</v>
      </c>
      <c r="C2332">
        <v>96.07</v>
      </c>
      <c r="D2332">
        <f t="shared" si="77"/>
        <v>-0.30670419282673017</v>
      </c>
      <c r="E2332">
        <v>9.9873843566020675E-3</v>
      </c>
      <c r="F2332" s="90">
        <v>2324</v>
      </c>
      <c r="G2332" s="170">
        <f t="shared" ca="1" si="76"/>
        <v>-1.0852078453515168</v>
      </c>
    </row>
    <row r="2333" spans="2:7">
      <c r="B2333" t="s">
        <v>428</v>
      </c>
      <c r="C2333">
        <v>138.57</v>
      </c>
      <c r="D2333">
        <f t="shared" si="77"/>
        <v>11.450134770889488</v>
      </c>
      <c r="E2333">
        <v>9.9854227405248158E-3</v>
      </c>
      <c r="F2333" s="90">
        <v>2325</v>
      </c>
      <c r="G2333" s="170">
        <f t="shared" ca="1" si="76"/>
        <v>-0.17601911080544727</v>
      </c>
    </row>
    <row r="2334" spans="2:7">
      <c r="B2334" t="s">
        <v>1621</v>
      </c>
      <c r="C2334">
        <v>11.13</v>
      </c>
      <c r="D2334">
        <f t="shared" si="77"/>
        <v>2.6611842105263159</v>
      </c>
      <c r="E2334">
        <v>9.9818511796734306E-3</v>
      </c>
      <c r="F2334" s="90">
        <v>2326</v>
      </c>
      <c r="G2334" s="170">
        <f t="shared" ca="1" si="76"/>
        <v>1.2141415967403568E-2</v>
      </c>
    </row>
    <row r="2335" spans="2:7">
      <c r="B2335" t="s">
        <v>7627</v>
      </c>
      <c r="C2335">
        <v>3.04</v>
      </c>
      <c r="D2335">
        <f t="shared" si="77"/>
        <v>-0.40039447731755429</v>
      </c>
      <c r="E2335">
        <v>9.9667774086379564E-3</v>
      </c>
      <c r="F2335" s="90">
        <v>2327</v>
      </c>
      <c r="G2335" s="170">
        <f t="shared" ca="1" si="76"/>
        <v>-0.35565062522047036</v>
      </c>
    </row>
    <row r="2336" spans="2:7">
      <c r="B2336" t="s">
        <v>4382</v>
      </c>
      <c r="C2336">
        <v>5.07</v>
      </c>
      <c r="D2336">
        <f t="shared" si="77"/>
        <v>-0.96063664596273302</v>
      </c>
      <c r="E2336">
        <v>9.9601593625499429E-3</v>
      </c>
      <c r="F2336" s="90">
        <v>2328</v>
      </c>
      <c r="G2336" s="170">
        <f t="shared" ca="1" si="76"/>
        <v>-2.2150124539633578E-2</v>
      </c>
    </row>
    <row r="2337" spans="2:7">
      <c r="B2337" t="s">
        <v>729</v>
      </c>
      <c r="C2337">
        <v>128.80000000000001</v>
      </c>
      <c r="D2337">
        <f t="shared" si="77"/>
        <v>4.2873563218390807</v>
      </c>
      <c r="E2337">
        <v>9.9584411511017823E-3</v>
      </c>
      <c r="F2337" s="90">
        <v>2329</v>
      </c>
      <c r="G2337" s="170">
        <f t="shared" ca="1" si="76"/>
        <v>1.6823707102697837E-2</v>
      </c>
    </row>
    <row r="2338" spans="2:7">
      <c r="B2338" t="s">
        <v>4571</v>
      </c>
      <c r="C2338">
        <v>24.36</v>
      </c>
      <c r="D2338">
        <f t="shared" si="77"/>
        <v>3.7952755905511815</v>
      </c>
      <c r="E2338">
        <v>9.9502487562188411E-3</v>
      </c>
      <c r="F2338" s="90">
        <v>2330</v>
      </c>
      <c r="G2338" s="170">
        <f t="shared" ca="1" si="76"/>
        <v>0.1268323350405581</v>
      </c>
    </row>
    <row r="2339" spans="2:7">
      <c r="B2339" t="s">
        <v>5716</v>
      </c>
      <c r="C2339">
        <v>5.08</v>
      </c>
      <c r="D2339">
        <f t="shared" si="77"/>
        <v>1.4901960784313726</v>
      </c>
      <c r="E2339">
        <v>9.9403578528826676E-3</v>
      </c>
      <c r="F2339" s="90">
        <v>2331</v>
      </c>
      <c r="G2339" s="170">
        <f t="shared" ca="1" si="76"/>
        <v>0.28790409844324744</v>
      </c>
    </row>
    <row r="2340" spans="2:7">
      <c r="B2340" t="s">
        <v>5935</v>
      </c>
      <c r="C2340">
        <v>2.04</v>
      </c>
      <c r="D2340">
        <f t="shared" si="77"/>
        <v>0</v>
      </c>
      <c r="E2340">
        <v>9.9009900990099098E-3</v>
      </c>
      <c r="F2340" s="90">
        <v>2332</v>
      </c>
      <c r="G2340" s="170">
        <f t="shared" ca="1" si="76"/>
        <v>0.38962191217650893</v>
      </c>
    </row>
    <row r="2341" spans="2:7">
      <c r="B2341" t="s">
        <v>6415</v>
      </c>
      <c r="C2341">
        <v>2.04</v>
      </c>
      <c r="D2341">
        <f t="shared" si="77"/>
        <v>0</v>
      </c>
      <c r="E2341">
        <v>9.9009900990099098E-3</v>
      </c>
      <c r="F2341" s="90">
        <v>2333</v>
      </c>
      <c r="G2341" s="170">
        <f t="shared" ca="1" si="76"/>
        <v>-0.35110730891186059</v>
      </c>
    </row>
    <row r="2342" spans="2:7">
      <c r="B2342" t="s">
        <v>7733</v>
      </c>
      <c r="C2342">
        <v>2.04</v>
      </c>
      <c r="D2342">
        <f t="shared" si="77"/>
        <v>-0.77826086956521734</v>
      </c>
      <c r="E2342">
        <v>9.9009900990099098E-3</v>
      </c>
      <c r="F2342" s="90">
        <v>2334</v>
      </c>
      <c r="G2342" s="170">
        <f t="shared" ca="1" si="76"/>
        <v>0.4955682295914664</v>
      </c>
    </row>
    <row r="2343" spans="2:7">
      <c r="B2343" t="s">
        <v>5151</v>
      </c>
      <c r="C2343">
        <v>9.1999999999999993</v>
      </c>
      <c r="D2343">
        <f t="shared" si="77"/>
        <v>-0.60900977475563112</v>
      </c>
      <c r="E2343">
        <v>9.8792535675082185E-3</v>
      </c>
      <c r="F2343" s="90">
        <v>2335</v>
      </c>
      <c r="G2343" s="170">
        <f t="shared" ref="G2343:G2406" ca="1" si="78">_xlfn.NORM.INV(RAND(),L$11,L$12)</f>
        <v>0.84130827820734733</v>
      </c>
    </row>
    <row r="2344" spans="2:7">
      <c r="B2344" t="s">
        <v>2028</v>
      </c>
      <c r="C2344">
        <v>23.53</v>
      </c>
      <c r="D2344">
        <f t="shared" si="77"/>
        <v>0.27741585233441907</v>
      </c>
      <c r="E2344">
        <v>9.8712446351931511E-3</v>
      </c>
      <c r="F2344" s="90">
        <v>2336</v>
      </c>
      <c r="G2344" s="170">
        <f t="shared" ca="1" si="78"/>
        <v>-0.33809886349052337</v>
      </c>
    </row>
    <row r="2345" spans="2:7">
      <c r="B2345" t="s">
        <v>3834</v>
      </c>
      <c r="C2345">
        <v>18.420000000000002</v>
      </c>
      <c r="D2345">
        <f t="shared" si="77"/>
        <v>-0.83385947506088209</v>
      </c>
      <c r="E2345">
        <v>9.8684210526317588E-3</v>
      </c>
      <c r="F2345" s="90">
        <v>2337</v>
      </c>
      <c r="G2345" s="170">
        <f t="shared" ca="1" si="78"/>
        <v>-0.19966020221127634</v>
      </c>
    </row>
    <row r="2346" spans="2:7">
      <c r="B2346" t="s">
        <v>840</v>
      </c>
      <c r="C2346">
        <v>110.87</v>
      </c>
      <c r="D2346">
        <f t="shared" si="77"/>
        <v>6.6993055555555552</v>
      </c>
      <c r="E2346">
        <v>9.8369614719008864E-3</v>
      </c>
      <c r="F2346" s="90">
        <v>2338</v>
      </c>
      <c r="G2346" s="170">
        <f t="shared" ca="1" si="78"/>
        <v>1.4400253446996953E-2</v>
      </c>
    </row>
    <row r="2347" spans="2:7">
      <c r="B2347" t="s">
        <v>3428</v>
      </c>
      <c r="C2347">
        <v>14.4</v>
      </c>
      <c r="D2347">
        <f t="shared" si="77"/>
        <v>-0.46188340807174888</v>
      </c>
      <c r="E2347">
        <v>9.8176718092567016E-3</v>
      </c>
      <c r="F2347" s="90">
        <v>2339</v>
      </c>
      <c r="G2347" s="170">
        <f t="shared" ca="1" si="78"/>
        <v>-9.5427509236976793E-2</v>
      </c>
    </row>
    <row r="2348" spans="2:7">
      <c r="B2348" t="s">
        <v>2197</v>
      </c>
      <c r="C2348">
        <v>26.76</v>
      </c>
      <c r="D2348">
        <f t="shared" si="77"/>
        <v>-0.83338521885312256</v>
      </c>
      <c r="E2348">
        <v>9.8113207547170407E-3</v>
      </c>
      <c r="F2348" s="90">
        <v>2340</v>
      </c>
      <c r="G2348" s="170">
        <f t="shared" ca="1" si="78"/>
        <v>0.21713813081538152</v>
      </c>
    </row>
    <row r="2349" spans="2:7">
      <c r="B2349" t="s">
        <v>630</v>
      </c>
      <c r="C2349">
        <v>160.61000000000001</v>
      </c>
      <c r="D2349">
        <f t="shared" si="77"/>
        <v>76.966019417475735</v>
      </c>
      <c r="E2349">
        <v>9.8082364036466661E-3</v>
      </c>
      <c r="F2349" s="90">
        <v>2341</v>
      </c>
      <c r="G2349" s="170">
        <f t="shared" ca="1" si="78"/>
        <v>-0.42524016535125614</v>
      </c>
    </row>
    <row r="2350" spans="2:7">
      <c r="B2350" t="s">
        <v>6414</v>
      </c>
      <c r="C2350">
        <v>2.06</v>
      </c>
      <c r="D2350">
        <f t="shared" si="77"/>
        <v>-0.96297627606038816</v>
      </c>
      <c r="E2350">
        <v>9.8039215686274595E-3</v>
      </c>
      <c r="F2350" s="90">
        <v>2342</v>
      </c>
      <c r="G2350" s="170">
        <f t="shared" ca="1" si="78"/>
        <v>0.52475704828276704</v>
      </c>
    </row>
    <row r="2351" spans="2:7">
      <c r="B2351" t="s">
        <v>1279</v>
      </c>
      <c r="C2351">
        <v>55.64</v>
      </c>
      <c r="D2351">
        <f t="shared" si="77"/>
        <v>3.4943457189014535</v>
      </c>
      <c r="E2351">
        <v>9.8003629764065181E-3</v>
      </c>
      <c r="F2351" s="90">
        <v>2343</v>
      </c>
      <c r="G2351" s="170">
        <f t="shared" ca="1" si="78"/>
        <v>-0.69384004968789414</v>
      </c>
    </row>
    <row r="2352" spans="2:7">
      <c r="B2352" t="s">
        <v>2614</v>
      </c>
      <c r="C2352">
        <v>12.38</v>
      </c>
      <c r="D2352">
        <f t="shared" si="77"/>
        <v>-0.14443676572218381</v>
      </c>
      <c r="E2352">
        <v>9.787928221859787E-3</v>
      </c>
      <c r="F2352" s="90">
        <v>2344</v>
      </c>
      <c r="G2352" s="170">
        <f t="shared" ca="1" si="78"/>
        <v>0.19686697380939405</v>
      </c>
    </row>
    <row r="2353" spans="2:7">
      <c r="B2353" t="s">
        <v>1759</v>
      </c>
      <c r="C2353">
        <v>14.47</v>
      </c>
      <c r="D2353">
        <f t="shared" si="77"/>
        <v>5.9903381642512086</v>
      </c>
      <c r="E2353">
        <v>9.7697138869504933E-3</v>
      </c>
      <c r="F2353" s="90">
        <v>2345</v>
      </c>
      <c r="G2353" s="170">
        <f t="shared" ca="1" si="78"/>
        <v>0.24298319304120072</v>
      </c>
    </row>
    <row r="2354" spans="2:7">
      <c r="B2354" t="s">
        <v>5883</v>
      </c>
      <c r="C2354">
        <v>2.0699999999999998</v>
      </c>
      <c r="D2354">
        <f t="shared" si="77"/>
        <v>0</v>
      </c>
      <c r="E2354">
        <v>9.7560975609756184E-3</v>
      </c>
      <c r="F2354" s="90">
        <v>2346</v>
      </c>
      <c r="G2354" s="170">
        <f t="shared" ca="1" si="78"/>
        <v>0.35159029011919579</v>
      </c>
    </row>
    <row r="2355" spans="2:7">
      <c r="B2355" t="s">
        <v>7740</v>
      </c>
      <c r="C2355">
        <v>2.0699999999999998</v>
      </c>
      <c r="D2355">
        <f t="shared" si="77"/>
        <v>-0.90917068889863972</v>
      </c>
      <c r="E2355">
        <v>9.7560975609756184E-3</v>
      </c>
      <c r="F2355" s="90">
        <v>2347</v>
      </c>
      <c r="G2355" s="170">
        <f t="shared" ca="1" si="78"/>
        <v>-0.27264460458357548</v>
      </c>
    </row>
    <row r="2356" spans="2:7">
      <c r="B2356" t="s">
        <v>2036</v>
      </c>
      <c r="C2356">
        <v>22.79</v>
      </c>
      <c r="D2356">
        <f t="shared" si="77"/>
        <v>-0.62098785963745218</v>
      </c>
      <c r="E2356">
        <v>9.7474523704031389E-3</v>
      </c>
      <c r="F2356" s="90">
        <v>2348</v>
      </c>
      <c r="G2356" s="170">
        <f t="shared" ca="1" si="78"/>
        <v>-0.583893382572513</v>
      </c>
    </row>
    <row r="2357" spans="2:7">
      <c r="B2357" t="s">
        <v>1293</v>
      </c>
      <c r="C2357">
        <v>60.13</v>
      </c>
      <c r="D2357">
        <f t="shared" si="77"/>
        <v>-0.31771247021445587</v>
      </c>
      <c r="E2357">
        <v>9.7397145256088238E-3</v>
      </c>
      <c r="F2357" s="90">
        <v>2349</v>
      </c>
      <c r="G2357" s="170">
        <f t="shared" ca="1" si="78"/>
        <v>-3.1059883837031687E-2</v>
      </c>
    </row>
    <row r="2358" spans="2:7">
      <c r="B2358" t="s">
        <v>1074</v>
      </c>
      <c r="C2358">
        <v>88.13</v>
      </c>
      <c r="D2358">
        <f t="shared" si="77"/>
        <v>5.5378338278931745</v>
      </c>
      <c r="E2358">
        <v>9.7387717690191836E-3</v>
      </c>
      <c r="F2358" s="90">
        <v>2350</v>
      </c>
      <c r="G2358" s="170">
        <f t="shared" ca="1" si="78"/>
        <v>-0.50567588115254747</v>
      </c>
    </row>
    <row r="2359" spans="2:7">
      <c r="B2359" t="s">
        <v>2948</v>
      </c>
      <c r="C2359">
        <v>13.48</v>
      </c>
      <c r="D2359">
        <f t="shared" si="77"/>
        <v>-0.13367609254498714</v>
      </c>
      <c r="E2359">
        <v>9.7378277153558641E-3</v>
      </c>
      <c r="F2359" s="90">
        <v>2351</v>
      </c>
      <c r="G2359" s="170">
        <f t="shared" ca="1" si="78"/>
        <v>-0.39783722997064486</v>
      </c>
    </row>
    <row r="2360" spans="2:7">
      <c r="B2360" t="s">
        <v>4009</v>
      </c>
      <c r="C2360">
        <v>15.56</v>
      </c>
      <c r="D2360">
        <f t="shared" si="77"/>
        <v>0.15344699777613049</v>
      </c>
      <c r="E2360">
        <v>9.7339390006489519E-3</v>
      </c>
      <c r="F2360" s="90">
        <v>2352</v>
      </c>
      <c r="G2360" s="170">
        <f t="shared" ca="1" si="78"/>
        <v>0.58687230627749776</v>
      </c>
    </row>
    <row r="2361" spans="2:7">
      <c r="B2361" t="s">
        <v>3530</v>
      </c>
      <c r="C2361">
        <v>13.49</v>
      </c>
      <c r="D2361">
        <f t="shared" si="77"/>
        <v>-0.91335902376364797</v>
      </c>
      <c r="E2361">
        <v>9.730538922155748E-3</v>
      </c>
      <c r="F2361" s="90">
        <v>2353</v>
      </c>
      <c r="G2361" s="170">
        <f t="shared" ca="1" si="78"/>
        <v>0.22738513210656272</v>
      </c>
    </row>
    <row r="2362" spans="2:7">
      <c r="B2362" t="s">
        <v>559</v>
      </c>
      <c r="C2362">
        <v>155.69999999999999</v>
      </c>
      <c r="D2362">
        <f t="shared" si="77"/>
        <v>6.1422018348623837</v>
      </c>
      <c r="E2362">
        <v>9.727626459143969E-3</v>
      </c>
      <c r="F2362" s="90">
        <v>2354</v>
      </c>
      <c r="G2362" s="170">
        <f t="shared" ca="1" si="78"/>
        <v>0.15711548820813837</v>
      </c>
    </row>
    <row r="2363" spans="2:7">
      <c r="B2363" t="s">
        <v>2073</v>
      </c>
      <c r="C2363">
        <v>21.8</v>
      </c>
      <c r="D2363">
        <f t="shared" si="77"/>
        <v>-4.5850527281054613E-4</v>
      </c>
      <c r="E2363">
        <v>9.7267253358036525E-3</v>
      </c>
      <c r="F2363" s="90">
        <v>2355</v>
      </c>
      <c r="G2363" s="170">
        <f t="shared" ca="1" si="78"/>
        <v>9.4268323784514052E-2</v>
      </c>
    </row>
    <row r="2364" spans="2:7">
      <c r="B2364" t="s">
        <v>2094</v>
      </c>
      <c r="C2364">
        <v>21.81</v>
      </c>
      <c r="D2364">
        <f t="shared" si="77"/>
        <v>1.3251599147121531</v>
      </c>
      <c r="E2364">
        <v>9.7222222222220957E-3</v>
      </c>
      <c r="F2364" s="90">
        <v>2356</v>
      </c>
      <c r="G2364" s="170">
        <f t="shared" ca="1" si="78"/>
        <v>-0.85420263396592722</v>
      </c>
    </row>
    <row r="2365" spans="2:7">
      <c r="B2365" t="s">
        <v>5125</v>
      </c>
      <c r="C2365">
        <v>9.3800000000000008</v>
      </c>
      <c r="D2365">
        <f t="shared" si="77"/>
        <v>-0.40063897763578271</v>
      </c>
      <c r="E2365">
        <v>9.6878363832079272E-3</v>
      </c>
      <c r="F2365" s="90">
        <v>2357</v>
      </c>
      <c r="G2365" s="170">
        <f t="shared" ca="1" si="78"/>
        <v>0.46255115288676651</v>
      </c>
    </row>
    <row r="2366" spans="2:7">
      <c r="B2366" t="s">
        <v>3754</v>
      </c>
      <c r="C2366">
        <v>15.65</v>
      </c>
      <c r="D2366">
        <f t="shared" si="77"/>
        <v>6.4880382775119623</v>
      </c>
      <c r="E2366">
        <v>9.6774193548387327E-3</v>
      </c>
      <c r="F2366" s="90">
        <v>2358</v>
      </c>
      <c r="G2366" s="170">
        <f t="shared" ca="1" si="78"/>
        <v>-0.50041538428625354</v>
      </c>
    </row>
    <row r="2367" spans="2:7">
      <c r="B2367" t="s">
        <v>7379</v>
      </c>
      <c r="C2367">
        <v>2.09</v>
      </c>
      <c r="D2367">
        <f t="shared" si="77"/>
        <v>-0.60038240917782038</v>
      </c>
      <c r="E2367">
        <v>9.6618357487922805E-3</v>
      </c>
      <c r="F2367" s="90">
        <v>2359</v>
      </c>
      <c r="G2367" s="170">
        <f t="shared" ca="1" si="78"/>
        <v>-0.3517934483696239</v>
      </c>
    </row>
    <row r="2368" spans="2:7">
      <c r="B2368" t="s">
        <v>5694</v>
      </c>
      <c r="C2368">
        <v>5.23</v>
      </c>
      <c r="D2368">
        <f t="shared" si="77"/>
        <v>-0.37514934289127827</v>
      </c>
      <c r="E2368">
        <v>9.6525096525097893E-3</v>
      </c>
      <c r="F2368" s="90">
        <v>2360</v>
      </c>
      <c r="G2368" s="170">
        <f t="shared" ca="1" si="78"/>
        <v>0.40839044993296175</v>
      </c>
    </row>
    <row r="2369" spans="2:7">
      <c r="B2369" t="s">
        <v>5314</v>
      </c>
      <c r="C2369">
        <v>8.3699999999999992</v>
      </c>
      <c r="D2369">
        <f t="shared" si="77"/>
        <v>-2.3837902264602323E-3</v>
      </c>
      <c r="E2369">
        <v>9.6501809408926515E-3</v>
      </c>
      <c r="F2369" s="90">
        <v>2361</v>
      </c>
      <c r="G2369" s="170">
        <f t="shared" ca="1" si="78"/>
        <v>-0.11800852836791878</v>
      </c>
    </row>
    <row r="2370" spans="2:7">
      <c r="B2370" t="s">
        <v>5277</v>
      </c>
      <c r="C2370">
        <v>8.39</v>
      </c>
      <c r="D2370">
        <f t="shared" si="77"/>
        <v>-0.50029779630732574</v>
      </c>
      <c r="E2370">
        <v>9.6269554753309339E-3</v>
      </c>
      <c r="F2370" s="90">
        <v>2362</v>
      </c>
      <c r="G2370" s="170">
        <f t="shared" ca="1" si="78"/>
        <v>-0.25373635925798055</v>
      </c>
    </row>
    <row r="2371" spans="2:7">
      <c r="B2371" t="s">
        <v>1499</v>
      </c>
      <c r="C2371">
        <v>16.79</v>
      </c>
      <c r="D2371">
        <f t="shared" si="77"/>
        <v>14.990476190476189</v>
      </c>
      <c r="E2371">
        <v>9.6211665664461907E-3</v>
      </c>
      <c r="F2371" s="90">
        <v>2363</v>
      </c>
      <c r="G2371" s="170">
        <f t="shared" ca="1" si="78"/>
        <v>0.15001221584407215</v>
      </c>
    </row>
    <row r="2372" spans="2:7">
      <c r="B2372" t="s">
        <v>7034</v>
      </c>
      <c r="C2372">
        <v>1.05</v>
      </c>
      <c r="D2372">
        <f t="shared" si="77"/>
        <v>-0.95002379819133742</v>
      </c>
      <c r="E2372">
        <v>9.6153846153846229E-3</v>
      </c>
      <c r="F2372" s="90">
        <v>2364</v>
      </c>
      <c r="G2372" s="170">
        <f t="shared" ca="1" si="78"/>
        <v>0.37568553234640845</v>
      </c>
    </row>
    <row r="2373" spans="2:7">
      <c r="B2373" t="s">
        <v>2302</v>
      </c>
      <c r="C2373">
        <v>21.01</v>
      </c>
      <c r="D2373">
        <f t="shared" si="77"/>
        <v>0.53806734992679361</v>
      </c>
      <c r="E2373">
        <v>9.6107640557425694E-3</v>
      </c>
      <c r="F2373" s="90">
        <v>2365</v>
      </c>
      <c r="G2373" s="170">
        <f t="shared" ca="1" si="78"/>
        <v>0.57629798359525408</v>
      </c>
    </row>
    <row r="2374" spans="2:7">
      <c r="B2374" t="s">
        <v>4815</v>
      </c>
      <c r="C2374">
        <v>13.66</v>
      </c>
      <c r="D2374">
        <f t="shared" si="77"/>
        <v>-0.91675300140166982</v>
      </c>
      <c r="E2374">
        <v>9.6082779009608859E-3</v>
      </c>
      <c r="F2374" s="90">
        <v>2366</v>
      </c>
      <c r="G2374" s="170">
        <f t="shared" ca="1" si="78"/>
        <v>0.50781502439913484</v>
      </c>
    </row>
    <row r="2375" spans="2:7">
      <c r="B2375" t="s">
        <v>639</v>
      </c>
      <c r="C2375">
        <v>164.09</v>
      </c>
      <c r="D2375">
        <f t="shared" si="77"/>
        <v>0.27785997975235582</v>
      </c>
      <c r="E2375">
        <v>9.5982280194425781E-3</v>
      </c>
      <c r="F2375" s="90">
        <v>2367</v>
      </c>
      <c r="G2375" s="170">
        <f t="shared" ca="1" si="78"/>
        <v>-0.16508851448238637</v>
      </c>
    </row>
    <row r="2376" spans="2:7">
      <c r="B2376" t="s">
        <v>723</v>
      </c>
      <c r="C2376">
        <v>128.41</v>
      </c>
      <c r="D2376">
        <f t="shared" si="77"/>
        <v>4.3018166804293969</v>
      </c>
      <c r="E2376">
        <v>9.5919490525984662E-3</v>
      </c>
      <c r="F2376" s="90">
        <v>2368</v>
      </c>
      <c r="G2376" s="170">
        <f t="shared" ca="1" si="78"/>
        <v>-0.24966051389368937</v>
      </c>
    </row>
    <row r="2377" spans="2:7">
      <c r="B2377" t="s">
        <v>2150</v>
      </c>
      <c r="C2377">
        <v>24.22</v>
      </c>
      <c r="D2377">
        <f t="shared" ref="D2377:D2440" si="79">(C2377-C2378)/C2378</f>
        <v>10.478672985781991</v>
      </c>
      <c r="E2377">
        <v>9.587328053355583E-3</v>
      </c>
      <c r="F2377" s="90">
        <v>2369</v>
      </c>
      <c r="G2377" s="170">
        <f t="shared" ca="1" si="78"/>
        <v>9.6148183241864651E-2</v>
      </c>
    </row>
    <row r="2378" spans="2:7">
      <c r="B2378" t="s">
        <v>7557</v>
      </c>
      <c r="C2378">
        <v>2.11</v>
      </c>
      <c r="D2378">
        <f t="shared" si="79"/>
        <v>-0.91313297653355296</v>
      </c>
      <c r="E2378">
        <v>9.5693779904306303E-3</v>
      </c>
      <c r="F2378" s="90">
        <v>2370</v>
      </c>
      <c r="G2378" s="170">
        <f t="shared" ca="1" si="78"/>
        <v>-0.39051040228613237</v>
      </c>
    </row>
    <row r="2379" spans="2:7">
      <c r="B2379" t="s">
        <v>4548</v>
      </c>
      <c r="C2379">
        <v>24.29</v>
      </c>
      <c r="D2379">
        <f t="shared" si="79"/>
        <v>1.5541535226077812</v>
      </c>
      <c r="E2379">
        <v>9.5594347464671835E-3</v>
      </c>
      <c r="F2379" s="90">
        <v>2371</v>
      </c>
      <c r="G2379" s="170">
        <f t="shared" ca="1" si="78"/>
        <v>-0.27846035009191272</v>
      </c>
    </row>
    <row r="2380" spans="2:7">
      <c r="B2380" t="s">
        <v>5349</v>
      </c>
      <c r="C2380">
        <v>9.51</v>
      </c>
      <c r="D2380">
        <f t="shared" si="79"/>
        <v>0</v>
      </c>
      <c r="E2380">
        <v>9.5541401273885208E-3</v>
      </c>
      <c r="F2380" s="90">
        <v>2372</v>
      </c>
      <c r="G2380" s="170">
        <f t="shared" ca="1" si="78"/>
        <v>-0.24791257210984402</v>
      </c>
    </row>
    <row r="2381" spans="2:7">
      <c r="B2381" t="s">
        <v>5371</v>
      </c>
      <c r="C2381">
        <v>9.51</v>
      </c>
      <c r="D2381">
        <f t="shared" si="79"/>
        <v>-0.90916905444126073</v>
      </c>
      <c r="E2381">
        <v>9.5541401273885208E-3</v>
      </c>
      <c r="F2381" s="90">
        <v>2373</v>
      </c>
      <c r="G2381" s="170">
        <f t="shared" ca="1" si="78"/>
        <v>-0.38559866048348529</v>
      </c>
    </row>
    <row r="2382" spans="2:7">
      <c r="B2382" t="s">
        <v>931</v>
      </c>
      <c r="C2382">
        <v>104.7</v>
      </c>
      <c r="D2382">
        <f t="shared" si="79"/>
        <v>4.4989495798319332</v>
      </c>
      <c r="E2382">
        <v>9.5458490020249656E-3</v>
      </c>
      <c r="F2382" s="90">
        <v>2374</v>
      </c>
      <c r="G2382" s="170">
        <f t="shared" ca="1" si="78"/>
        <v>-0.54096821295642061</v>
      </c>
    </row>
    <row r="2383" spans="2:7">
      <c r="B2383" t="s">
        <v>3033</v>
      </c>
      <c r="C2383">
        <v>19.04</v>
      </c>
      <c r="D2383">
        <f t="shared" si="79"/>
        <v>0.3837209302325581</v>
      </c>
      <c r="E2383">
        <v>9.5440084835630816E-3</v>
      </c>
      <c r="F2383" s="90">
        <v>2375</v>
      </c>
      <c r="G2383" s="170">
        <f t="shared" ca="1" si="78"/>
        <v>-0.52798326406993967</v>
      </c>
    </row>
    <row r="2384" spans="2:7">
      <c r="B2384" t="s">
        <v>1579</v>
      </c>
      <c r="C2384">
        <v>13.76</v>
      </c>
      <c r="D2384">
        <f t="shared" si="79"/>
        <v>0.62455726092089714</v>
      </c>
      <c r="E2384">
        <v>9.5377842993396179E-3</v>
      </c>
      <c r="F2384" s="90">
        <v>2376</v>
      </c>
      <c r="G2384" s="170">
        <f t="shared" ca="1" si="78"/>
        <v>-0.38429644906909644</v>
      </c>
    </row>
    <row r="2385" spans="2:7">
      <c r="B2385" t="s">
        <v>5276</v>
      </c>
      <c r="C2385">
        <v>8.4700000000000006</v>
      </c>
      <c r="D2385">
        <f t="shared" si="79"/>
        <v>0.33176100628930821</v>
      </c>
      <c r="E2385">
        <v>9.5351609058402943E-3</v>
      </c>
      <c r="F2385" s="90">
        <v>2377</v>
      </c>
      <c r="G2385" s="170">
        <f t="shared" ca="1" si="78"/>
        <v>0.66104446165784425</v>
      </c>
    </row>
    <row r="2386" spans="2:7">
      <c r="B2386" t="s">
        <v>5626</v>
      </c>
      <c r="C2386">
        <v>6.36</v>
      </c>
      <c r="D2386">
        <f t="shared" si="79"/>
        <v>5</v>
      </c>
      <c r="E2386">
        <v>9.5238095238096027E-3</v>
      </c>
      <c r="F2386" s="90">
        <v>2378</v>
      </c>
      <c r="G2386" s="170">
        <f t="shared" ca="1" si="78"/>
        <v>-0.33487984506340168</v>
      </c>
    </row>
    <row r="2387" spans="2:7">
      <c r="B2387" t="s">
        <v>6230</v>
      </c>
      <c r="C2387">
        <v>1.06</v>
      </c>
      <c r="D2387">
        <f t="shared" si="79"/>
        <v>-0.94444444444444453</v>
      </c>
      <c r="E2387">
        <v>9.5238095238095316E-3</v>
      </c>
      <c r="F2387" s="90">
        <v>2379</v>
      </c>
      <c r="G2387" s="170">
        <f t="shared" ca="1" si="78"/>
        <v>0.31228115548612873</v>
      </c>
    </row>
    <row r="2388" spans="2:7">
      <c r="B2388" t="s">
        <v>3864</v>
      </c>
      <c r="C2388">
        <v>19.079999999999998</v>
      </c>
      <c r="D2388">
        <f t="shared" si="79"/>
        <v>-0.83349332402478404</v>
      </c>
      <c r="E2388">
        <v>9.5238095238095091E-3</v>
      </c>
      <c r="F2388" s="90">
        <v>2380</v>
      </c>
      <c r="G2388" s="170">
        <f t="shared" ca="1" si="78"/>
        <v>-0.213922274392183</v>
      </c>
    </row>
    <row r="2389" spans="2:7">
      <c r="B2389" t="s">
        <v>806</v>
      </c>
      <c r="C2389">
        <v>114.59</v>
      </c>
      <c r="D2389">
        <f t="shared" si="79"/>
        <v>8.8107876712328768</v>
      </c>
      <c r="E2389">
        <v>9.5145802131970589E-3</v>
      </c>
      <c r="F2389" s="90">
        <v>2381</v>
      </c>
      <c r="G2389" s="170">
        <f t="shared" ca="1" si="78"/>
        <v>0.5603179485040074</v>
      </c>
    </row>
    <row r="2390" spans="2:7">
      <c r="B2390" t="s">
        <v>2568</v>
      </c>
      <c r="C2390">
        <v>11.68</v>
      </c>
      <c r="D2390">
        <f t="shared" si="79"/>
        <v>0.83072100313479624</v>
      </c>
      <c r="E2390">
        <v>9.507346585998222E-3</v>
      </c>
      <c r="F2390" s="90">
        <v>2382</v>
      </c>
      <c r="G2390" s="170">
        <f t="shared" ca="1" si="78"/>
        <v>-5.7771197102367083E-2</v>
      </c>
    </row>
    <row r="2391" spans="2:7">
      <c r="B2391" t="s">
        <v>4415</v>
      </c>
      <c r="C2391">
        <v>6.38</v>
      </c>
      <c r="D2391">
        <f t="shared" si="79"/>
        <v>-0.4547008547008547</v>
      </c>
      <c r="E2391">
        <v>9.4936708860758872E-3</v>
      </c>
      <c r="F2391" s="90">
        <v>2383</v>
      </c>
      <c r="G2391" s="170">
        <f t="shared" ca="1" si="78"/>
        <v>5.6054875176422145E-2</v>
      </c>
    </row>
    <row r="2392" spans="2:7">
      <c r="B2392" t="s">
        <v>2610</v>
      </c>
      <c r="C2392">
        <v>11.7</v>
      </c>
      <c r="D2392">
        <f t="shared" si="79"/>
        <v>-0.5002135839384878</v>
      </c>
      <c r="E2392">
        <v>9.4909404659188467E-3</v>
      </c>
      <c r="F2392" s="90">
        <v>2384</v>
      </c>
      <c r="G2392" s="170">
        <f t="shared" ca="1" si="78"/>
        <v>-8.8385522087066945E-2</v>
      </c>
    </row>
    <row r="2393" spans="2:7">
      <c r="B2393" t="s">
        <v>4579</v>
      </c>
      <c r="C2393">
        <v>23.41</v>
      </c>
      <c r="D2393">
        <f t="shared" si="79"/>
        <v>0.3738262910798123</v>
      </c>
      <c r="E2393">
        <v>9.4868477792151296E-3</v>
      </c>
      <c r="F2393" s="90">
        <v>2385</v>
      </c>
      <c r="G2393" s="170">
        <f t="shared" ca="1" si="78"/>
        <v>-0.22112486325514968</v>
      </c>
    </row>
    <row r="2394" spans="2:7">
      <c r="B2394" t="s">
        <v>2417</v>
      </c>
      <c r="C2394">
        <v>17.04</v>
      </c>
      <c r="D2394">
        <f t="shared" si="79"/>
        <v>7</v>
      </c>
      <c r="E2394">
        <v>9.4786729857819999E-3</v>
      </c>
      <c r="F2394" s="90">
        <v>2386</v>
      </c>
      <c r="G2394" s="170">
        <f t="shared" ca="1" si="78"/>
        <v>-0.88371759867782851</v>
      </c>
    </row>
    <row r="2395" spans="2:7">
      <c r="B2395" t="s">
        <v>5922</v>
      </c>
      <c r="C2395">
        <v>2.13</v>
      </c>
      <c r="D2395">
        <f t="shared" si="79"/>
        <v>-0.95458422174840085</v>
      </c>
      <c r="E2395">
        <v>9.4786729857819999E-3</v>
      </c>
      <c r="F2395" s="90">
        <v>2387</v>
      </c>
      <c r="G2395" s="170">
        <f t="shared" ca="1" si="78"/>
        <v>8.9560665148359822E-2</v>
      </c>
    </row>
    <row r="2396" spans="2:7">
      <c r="B2396" t="s">
        <v>1211</v>
      </c>
      <c r="C2396">
        <v>46.9</v>
      </c>
      <c r="D2396">
        <f t="shared" si="79"/>
        <v>13.656249999999998</v>
      </c>
      <c r="E2396">
        <v>9.4705122686181177E-3</v>
      </c>
      <c r="F2396" s="90">
        <v>2388</v>
      </c>
      <c r="G2396" s="170">
        <f t="shared" ca="1" si="78"/>
        <v>0.31950398626920407</v>
      </c>
    </row>
    <row r="2397" spans="2:7">
      <c r="B2397" t="s">
        <v>7632</v>
      </c>
      <c r="C2397">
        <v>3.2</v>
      </c>
      <c r="D2397">
        <f t="shared" si="79"/>
        <v>-0.76961843052555801</v>
      </c>
      <c r="E2397">
        <v>9.4637223974764189E-3</v>
      </c>
      <c r="F2397" s="90">
        <v>2389</v>
      </c>
      <c r="G2397" s="170">
        <f t="shared" ca="1" si="78"/>
        <v>-3.379764755498324E-3</v>
      </c>
    </row>
    <row r="2398" spans="2:7">
      <c r="B2398" t="s">
        <v>2946</v>
      </c>
      <c r="C2398">
        <v>13.89</v>
      </c>
      <c r="D2398">
        <f t="shared" si="79"/>
        <v>-0.31643700787401574</v>
      </c>
      <c r="E2398">
        <v>9.4476744186047078E-3</v>
      </c>
      <c r="F2398" s="90">
        <v>2390</v>
      </c>
      <c r="G2398" s="170">
        <f t="shared" ca="1" si="78"/>
        <v>-3.6535673521907952E-2</v>
      </c>
    </row>
    <row r="2399" spans="2:7">
      <c r="B2399" t="s">
        <v>3905</v>
      </c>
      <c r="C2399">
        <v>20.32</v>
      </c>
      <c r="D2399">
        <f t="shared" si="79"/>
        <v>17.990654205607477</v>
      </c>
      <c r="E2399">
        <v>9.4386487829111413E-3</v>
      </c>
      <c r="F2399" s="90">
        <v>2391</v>
      </c>
      <c r="G2399" s="170">
        <f t="shared" ca="1" si="78"/>
        <v>-0.46607853239174951</v>
      </c>
    </row>
    <row r="2400" spans="2:7">
      <c r="B2400" t="s">
        <v>7058</v>
      </c>
      <c r="C2400">
        <v>1.07</v>
      </c>
      <c r="D2400">
        <f t="shared" si="79"/>
        <v>-0.5</v>
      </c>
      <c r="E2400">
        <v>9.4339622641509517E-3</v>
      </c>
      <c r="F2400" s="90">
        <v>2392</v>
      </c>
      <c r="G2400" s="170">
        <f t="shared" ca="1" si="78"/>
        <v>0.48181148197367552</v>
      </c>
    </row>
    <row r="2401" spans="2:7">
      <c r="B2401" t="s">
        <v>7300</v>
      </c>
      <c r="C2401">
        <v>2.14</v>
      </c>
      <c r="D2401">
        <f t="shared" si="79"/>
        <v>-0.7502917152858809</v>
      </c>
      <c r="E2401">
        <v>9.4339622641509517E-3</v>
      </c>
      <c r="F2401" s="90">
        <v>2393</v>
      </c>
      <c r="G2401" s="170">
        <f t="shared" ca="1" si="78"/>
        <v>-0.29703517819557729</v>
      </c>
    </row>
    <row r="2402" spans="2:7">
      <c r="B2402" t="s">
        <v>5389</v>
      </c>
      <c r="C2402">
        <v>8.57</v>
      </c>
      <c r="D2402">
        <f t="shared" si="79"/>
        <v>-0.8468275245755138</v>
      </c>
      <c r="E2402">
        <v>9.4228504122497135E-3</v>
      </c>
      <c r="F2402" s="90">
        <v>2394</v>
      </c>
      <c r="G2402" s="170">
        <f t="shared" ca="1" si="78"/>
        <v>0.52496680137016172</v>
      </c>
    </row>
    <row r="2403" spans="2:7">
      <c r="B2403" t="s">
        <v>1251</v>
      </c>
      <c r="C2403">
        <v>55.95</v>
      </c>
      <c r="D2403">
        <f t="shared" si="79"/>
        <v>1.472381794078657</v>
      </c>
      <c r="E2403">
        <v>9.3812015154249168E-3</v>
      </c>
      <c r="F2403" s="90">
        <v>2395</v>
      </c>
      <c r="G2403" s="170">
        <f t="shared" ca="1" si="78"/>
        <v>-0.41552003005496074</v>
      </c>
    </row>
    <row r="2404" spans="2:7">
      <c r="B2404" t="s">
        <v>1484</v>
      </c>
      <c r="C2404">
        <v>22.63</v>
      </c>
      <c r="D2404">
        <f t="shared" si="79"/>
        <v>-8.8235294117647106E-2</v>
      </c>
      <c r="E2404">
        <v>9.3666369313112081E-3</v>
      </c>
      <c r="F2404" s="90">
        <v>2396</v>
      </c>
      <c r="G2404" s="170">
        <f t="shared" ca="1" si="78"/>
        <v>-0.56628499424720691</v>
      </c>
    </row>
    <row r="2405" spans="2:7">
      <c r="B2405" t="s">
        <v>1465</v>
      </c>
      <c r="C2405">
        <v>24.82</v>
      </c>
      <c r="D2405">
        <f t="shared" si="79"/>
        <v>1.2981481481481481</v>
      </c>
      <c r="E2405">
        <v>9.3533956893046121E-3</v>
      </c>
      <c r="F2405" s="90">
        <v>2397</v>
      </c>
      <c r="G2405" s="170">
        <f t="shared" ca="1" si="78"/>
        <v>0.77544068144750977</v>
      </c>
    </row>
    <row r="2406" spans="2:7">
      <c r="B2406" t="s">
        <v>1635</v>
      </c>
      <c r="C2406">
        <v>10.8</v>
      </c>
      <c r="D2406">
        <f t="shared" si="79"/>
        <v>9</v>
      </c>
      <c r="E2406">
        <v>9.3457943925234974E-3</v>
      </c>
      <c r="F2406" s="90">
        <v>2398</v>
      </c>
      <c r="G2406" s="170">
        <f t="shared" ca="1" si="78"/>
        <v>-2.4942103751693357E-2</v>
      </c>
    </row>
    <row r="2407" spans="2:7">
      <c r="B2407" t="s">
        <v>7056</v>
      </c>
      <c r="C2407">
        <v>1.08</v>
      </c>
      <c r="D2407">
        <f t="shared" si="79"/>
        <v>-0.5</v>
      </c>
      <c r="E2407">
        <v>9.3457943925233725E-3</v>
      </c>
      <c r="F2407" s="90">
        <v>2399</v>
      </c>
      <c r="G2407" s="170">
        <f t="shared" ref="G2407:G2470" ca="1" si="80">_xlfn.NORM.INV(RAND(),L$11,L$12)</f>
        <v>0.45044264916156146</v>
      </c>
    </row>
    <row r="2408" spans="2:7">
      <c r="B2408" t="s">
        <v>7289</v>
      </c>
      <c r="C2408">
        <v>2.16</v>
      </c>
      <c r="D2408">
        <f t="shared" si="79"/>
        <v>-0.84626334519572954</v>
      </c>
      <c r="E2408">
        <v>9.3457943925233725E-3</v>
      </c>
      <c r="F2408" s="90">
        <v>2400</v>
      </c>
      <c r="G2408" s="170">
        <f t="shared" ca="1" si="80"/>
        <v>0.15302022460399028</v>
      </c>
    </row>
    <row r="2409" spans="2:7">
      <c r="B2409" t="s">
        <v>4246</v>
      </c>
      <c r="C2409">
        <v>14.05</v>
      </c>
      <c r="D2409">
        <f t="shared" si="79"/>
        <v>-0.89457492308846709</v>
      </c>
      <c r="E2409">
        <v>9.3390804597701712E-3</v>
      </c>
      <c r="F2409" s="90">
        <v>2401</v>
      </c>
      <c r="G2409" s="170">
        <f t="shared" ca="1" si="80"/>
        <v>0.86459876586638673</v>
      </c>
    </row>
    <row r="2410" spans="2:7">
      <c r="B2410" t="s">
        <v>697</v>
      </c>
      <c r="C2410">
        <v>133.27000000000001</v>
      </c>
      <c r="D2410">
        <f t="shared" si="79"/>
        <v>23.588560885608857</v>
      </c>
      <c r="E2410">
        <v>9.3153589821267663E-3</v>
      </c>
      <c r="F2410" s="90">
        <v>2402</v>
      </c>
      <c r="G2410" s="170">
        <f t="shared" ca="1" si="80"/>
        <v>-5.623919168638164E-2</v>
      </c>
    </row>
    <row r="2411" spans="2:7">
      <c r="B2411" t="s">
        <v>5684</v>
      </c>
      <c r="C2411">
        <v>5.42</v>
      </c>
      <c r="D2411">
        <f t="shared" si="79"/>
        <v>-0.44467213114754101</v>
      </c>
      <c r="E2411">
        <v>9.3109869646182154E-3</v>
      </c>
      <c r="F2411" s="90">
        <v>2403</v>
      </c>
      <c r="G2411" s="170">
        <f t="shared" ca="1" si="80"/>
        <v>-0.13683854550892532</v>
      </c>
    </row>
    <row r="2412" spans="2:7">
      <c r="B2412" t="s">
        <v>3355</v>
      </c>
      <c r="C2412">
        <v>9.76</v>
      </c>
      <c r="D2412">
        <f t="shared" si="79"/>
        <v>-0.92624499357666434</v>
      </c>
      <c r="E2412">
        <v>9.307135470527389E-3</v>
      </c>
      <c r="F2412" s="90">
        <v>2404</v>
      </c>
      <c r="G2412" s="170">
        <f t="shared" ca="1" si="80"/>
        <v>3.5283699427542586E-2</v>
      </c>
    </row>
    <row r="2413" spans="2:7">
      <c r="B2413" t="s">
        <v>699</v>
      </c>
      <c r="C2413">
        <v>132.33000000000001</v>
      </c>
      <c r="D2413">
        <f t="shared" si="79"/>
        <v>16.411842105263162</v>
      </c>
      <c r="E2413">
        <v>9.305163603081373E-3</v>
      </c>
      <c r="F2413" s="90">
        <v>2405</v>
      </c>
      <c r="G2413" s="170">
        <f t="shared" ca="1" si="80"/>
        <v>-0.40254894738183966</v>
      </c>
    </row>
    <row r="2414" spans="2:7">
      <c r="B2414" t="s">
        <v>2776</v>
      </c>
      <c r="C2414">
        <v>7.6</v>
      </c>
      <c r="D2414">
        <f t="shared" si="79"/>
        <v>-0.73078285511866814</v>
      </c>
      <c r="E2414">
        <v>9.296148738379733E-3</v>
      </c>
      <c r="F2414" s="90">
        <v>2406</v>
      </c>
      <c r="G2414" s="170">
        <f t="shared" ca="1" si="80"/>
        <v>-0.38648706974357777</v>
      </c>
    </row>
    <row r="2415" spans="2:7">
      <c r="B2415" t="s">
        <v>2180</v>
      </c>
      <c r="C2415">
        <v>28.23</v>
      </c>
      <c r="D2415">
        <f t="shared" si="79"/>
        <v>-0.4905251759610178</v>
      </c>
      <c r="E2415">
        <v>9.2956739363604431E-3</v>
      </c>
      <c r="F2415" s="90">
        <v>2407</v>
      </c>
      <c r="G2415" s="170">
        <f t="shared" ca="1" si="80"/>
        <v>0.31261365410841613</v>
      </c>
    </row>
    <row r="2416" spans="2:7">
      <c r="B2416" t="s">
        <v>1267</v>
      </c>
      <c r="C2416">
        <v>55.41</v>
      </c>
      <c r="D2416">
        <f t="shared" si="79"/>
        <v>1.6819941916747339</v>
      </c>
      <c r="E2416">
        <v>9.2896174863387627E-3</v>
      </c>
      <c r="F2416" s="90">
        <v>2408</v>
      </c>
      <c r="G2416" s="170">
        <f t="shared" ca="1" si="80"/>
        <v>-3.4127287863923286E-2</v>
      </c>
    </row>
    <row r="2417" spans="2:7">
      <c r="B2417" t="s">
        <v>3931</v>
      </c>
      <c r="C2417">
        <v>20.66</v>
      </c>
      <c r="D2417">
        <f t="shared" si="79"/>
        <v>0.18735632183908058</v>
      </c>
      <c r="E2417">
        <v>9.2818759159746592E-3</v>
      </c>
      <c r="F2417" s="90">
        <v>2409</v>
      </c>
      <c r="G2417" s="170">
        <f t="shared" ca="1" si="80"/>
        <v>-0.59052735727406125</v>
      </c>
    </row>
    <row r="2418" spans="2:7">
      <c r="B2418" t="s">
        <v>3053</v>
      </c>
      <c r="C2418">
        <v>17.399999999999999</v>
      </c>
      <c r="D2418">
        <f t="shared" si="79"/>
        <v>0.5992647058823527</v>
      </c>
      <c r="E2418">
        <v>9.28074245939676E-3</v>
      </c>
      <c r="F2418" s="90">
        <v>2410</v>
      </c>
      <c r="G2418" s="170">
        <f t="shared" ca="1" si="80"/>
        <v>0.36042286780372718</v>
      </c>
    </row>
    <row r="2419" spans="2:7">
      <c r="B2419" t="s">
        <v>5114</v>
      </c>
      <c r="C2419">
        <v>10.88</v>
      </c>
      <c r="D2419">
        <f t="shared" si="79"/>
        <v>-0.33333333333333331</v>
      </c>
      <c r="E2419">
        <v>9.2764378478665515E-3</v>
      </c>
      <c r="F2419" s="90">
        <v>2411</v>
      </c>
      <c r="G2419" s="170">
        <f t="shared" ca="1" si="80"/>
        <v>2.6779170872909437E-3</v>
      </c>
    </row>
    <row r="2420" spans="2:7">
      <c r="B2420" t="s">
        <v>1723</v>
      </c>
      <c r="C2420">
        <v>16.32</v>
      </c>
      <c r="D2420">
        <f t="shared" si="79"/>
        <v>-0.90629306384933395</v>
      </c>
      <c r="E2420">
        <v>9.2764378478663312E-3</v>
      </c>
      <c r="F2420" s="90">
        <v>2412</v>
      </c>
      <c r="G2420" s="170">
        <f t="shared" ca="1" si="80"/>
        <v>0.14650506360359344</v>
      </c>
    </row>
    <row r="2421" spans="2:7">
      <c r="B2421" t="s">
        <v>599</v>
      </c>
      <c r="C2421">
        <v>174.16</v>
      </c>
      <c r="D2421">
        <f t="shared" si="79"/>
        <v>5.6651358591657104</v>
      </c>
      <c r="E2421">
        <v>9.2721372276309364E-3</v>
      </c>
      <c r="F2421" s="90">
        <v>2413</v>
      </c>
      <c r="G2421" s="170">
        <f t="shared" ca="1" si="80"/>
        <v>7.6430911484138858E-2</v>
      </c>
    </row>
    <row r="2422" spans="2:7">
      <c r="B2422" t="s">
        <v>2247</v>
      </c>
      <c r="C2422">
        <v>26.13</v>
      </c>
      <c r="D2422">
        <f t="shared" si="79"/>
        <v>10.986238532110091</v>
      </c>
      <c r="E2422">
        <v>9.2699884125144235E-3</v>
      </c>
      <c r="F2422" s="90">
        <v>2414</v>
      </c>
      <c r="G2422" s="170">
        <f t="shared" ca="1" si="80"/>
        <v>-0.10732609038829079</v>
      </c>
    </row>
    <row r="2423" spans="2:7">
      <c r="B2423" t="s">
        <v>5909</v>
      </c>
      <c r="C2423">
        <v>2.1800000000000002</v>
      </c>
      <c r="D2423">
        <f t="shared" si="79"/>
        <v>1</v>
      </c>
      <c r="E2423">
        <v>9.2592592592592674E-3</v>
      </c>
      <c r="F2423" s="90">
        <v>2415</v>
      </c>
      <c r="G2423" s="170">
        <f t="shared" ca="1" si="80"/>
        <v>0.29295832063675614</v>
      </c>
    </row>
    <row r="2424" spans="2:7">
      <c r="B2424" t="s">
        <v>6239</v>
      </c>
      <c r="C2424">
        <v>1.0900000000000001</v>
      </c>
      <c r="D2424">
        <f t="shared" si="79"/>
        <v>-0.5</v>
      </c>
      <c r="E2424">
        <v>9.2592592592592674E-3</v>
      </c>
      <c r="F2424" s="90">
        <v>2416</v>
      </c>
      <c r="G2424" s="170">
        <f t="shared" ca="1" si="80"/>
        <v>-0.24165573452122147</v>
      </c>
    </row>
    <row r="2425" spans="2:7">
      <c r="B2425" t="s">
        <v>7377</v>
      </c>
      <c r="C2425">
        <v>2.1800000000000002</v>
      </c>
      <c r="D2425">
        <f t="shared" si="79"/>
        <v>-0.889058524173028</v>
      </c>
      <c r="E2425">
        <v>9.2592592592592674E-3</v>
      </c>
      <c r="F2425" s="90">
        <v>2417</v>
      </c>
      <c r="G2425" s="170">
        <f t="shared" ca="1" si="80"/>
        <v>-0.62478034303496466</v>
      </c>
    </row>
    <row r="2426" spans="2:7">
      <c r="B2426" t="s">
        <v>4116</v>
      </c>
      <c r="C2426">
        <v>19.649999999999999</v>
      </c>
      <c r="D2426">
        <f t="shared" si="79"/>
        <v>1.9999999999999998</v>
      </c>
      <c r="E2426">
        <v>9.2449922958397386E-3</v>
      </c>
      <c r="F2426" s="90">
        <v>2418</v>
      </c>
      <c r="G2426" s="170">
        <f t="shared" ca="1" si="80"/>
        <v>-0.11104180542523645</v>
      </c>
    </row>
    <row r="2427" spans="2:7">
      <c r="B2427" t="s">
        <v>5623</v>
      </c>
      <c r="C2427">
        <v>6.55</v>
      </c>
      <c r="D2427">
        <f t="shared" si="79"/>
        <v>-0.62507155123068114</v>
      </c>
      <c r="E2427">
        <v>9.2449922958396935E-3</v>
      </c>
      <c r="F2427" s="90">
        <v>2419</v>
      </c>
      <c r="G2427" s="170">
        <f t="shared" ca="1" si="80"/>
        <v>-0.7979366432255427</v>
      </c>
    </row>
    <row r="2428" spans="2:7">
      <c r="B2428" t="s">
        <v>2387</v>
      </c>
      <c r="C2428">
        <v>17.47</v>
      </c>
      <c r="D2428">
        <f t="shared" si="79"/>
        <v>0.45099667774086377</v>
      </c>
      <c r="E2428">
        <v>9.2432120161756292E-3</v>
      </c>
      <c r="F2428" s="90">
        <v>2420</v>
      </c>
      <c r="G2428" s="170">
        <f t="shared" ca="1" si="80"/>
        <v>0.40479216049225381</v>
      </c>
    </row>
    <row r="2429" spans="2:7">
      <c r="B2429" t="s">
        <v>2865</v>
      </c>
      <c r="C2429">
        <v>12.04</v>
      </c>
      <c r="D2429">
        <f t="shared" si="79"/>
        <v>-0.31278538812785389</v>
      </c>
      <c r="E2429">
        <v>9.2204526404022994E-3</v>
      </c>
      <c r="F2429" s="90">
        <v>2421</v>
      </c>
      <c r="G2429" s="170">
        <f t="shared" ca="1" si="80"/>
        <v>-0.1174832965320855</v>
      </c>
    </row>
    <row r="2430" spans="2:7">
      <c r="B2430" t="s">
        <v>4134</v>
      </c>
      <c r="C2430">
        <v>17.52</v>
      </c>
      <c r="D2430">
        <f t="shared" si="79"/>
        <v>7</v>
      </c>
      <c r="E2430">
        <v>9.2165898617511607E-3</v>
      </c>
      <c r="F2430" s="90">
        <v>2422</v>
      </c>
      <c r="G2430" s="170">
        <f t="shared" ca="1" si="80"/>
        <v>1.2469555476805377E-2</v>
      </c>
    </row>
    <row r="2431" spans="2:7">
      <c r="B2431" t="s">
        <v>5915</v>
      </c>
      <c r="C2431">
        <v>2.19</v>
      </c>
      <c r="D2431">
        <f t="shared" si="79"/>
        <v>-0.83346007604562744</v>
      </c>
      <c r="E2431">
        <v>9.2165898617511607E-3</v>
      </c>
      <c r="F2431" s="90">
        <v>2423</v>
      </c>
      <c r="G2431" s="170">
        <f t="shared" ca="1" si="80"/>
        <v>-0.38495058477388649</v>
      </c>
    </row>
    <row r="2432" spans="2:7">
      <c r="B2432" t="s">
        <v>3575</v>
      </c>
      <c r="C2432">
        <v>13.15</v>
      </c>
      <c r="D2432">
        <f t="shared" si="79"/>
        <v>-0.33350228079067412</v>
      </c>
      <c r="E2432">
        <v>9.2095165003838065E-3</v>
      </c>
      <c r="F2432" s="90">
        <v>2424</v>
      </c>
      <c r="G2432" s="170">
        <f t="shared" ca="1" si="80"/>
        <v>0.10841953984022451</v>
      </c>
    </row>
    <row r="2433" spans="2:7">
      <c r="B2433" t="s">
        <v>2060</v>
      </c>
      <c r="C2433">
        <v>19.73</v>
      </c>
      <c r="D2433">
        <f t="shared" si="79"/>
        <v>1.2471526195899774</v>
      </c>
      <c r="E2433">
        <v>9.2071611253196784E-3</v>
      </c>
      <c r="F2433" s="90">
        <v>2425</v>
      </c>
      <c r="G2433" s="170">
        <f t="shared" ca="1" si="80"/>
        <v>-0.54503336383017065</v>
      </c>
    </row>
    <row r="2434" spans="2:7">
      <c r="B2434" t="s">
        <v>2786</v>
      </c>
      <c r="C2434">
        <v>8.7799999999999994</v>
      </c>
      <c r="D2434">
        <f t="shared" si="79"/>
        <v>-0.94560099132589837</v>
      </c>
      <c r="E2434">
        <v>9.1954022988505833E-3</v>
      </c>
      <c r="F2434" s="90">
        <v>2426</v>
      </c>
      <c r="G2434" s="170">
        <f t="shared" ca="1" si="80"/>
        <v>-9.7067665929988181E-2</v>
      </c>
    </row>
    <row r="2435" spans="2:7">
      <c r="B2435" t="s">
        <v>656</v>
      </c>
      <c r="C2435">
        <v>161.4</v>
      </c>
      <c r="D2435">
        <f t="shared" si="79"/>
        <v>1.9398907103825138</v>
      </c>
      <c r="E2435">
        <v>9.1915212905646151E-3</v>
      </c>
      <c r="F2435" s="90">
        <v>2427</v>
      </c>
      <c r="G2435" s="170">
        <f t="shared" ca="1" si="80"/>
        <v>0.17857904940821354</v>
      </c>
    </row>
    <row r="2436" spans="2:7">
      <c r="B2436" t="s">
        <v>1268</v>
      </c>
      <c r="C2436">
        <v>54.9</v>
      </c>
      <c r="D2436">
        <f t="shared" si="79"/>
        <v>1.4954545454545454</v>
      </c>
      <c r="E2436">
        <v>9.1911764705882356E-3</v>
      </c>
      <c r="F2436" s="90">
        <v>2428</v>
      </c>
      <c r="G2436" s="170">
        <f t="shared" ca="1" si="80"/>
        <v>-0.60196771206435418</v>
      </c>
    </row>
    <row r="2437" spans="2:7">
      <c r="B2437" t="s">
        <v>2072</v>
      </c>
      <c r="C2437">
        <v>22</v>
      </c>
      <c r="D2437">
        <f t="shared" si="79"/>
        <v>-5.0496331463098905E-2</v>
      </c>
      <c r="E2437">
        <v>9.1743119266054721E-3</v>
      </c>
      <c r="F2437" s="90">
        <v>2429</v>
      </c>
      <c r="G2437" s="170">
        <f t="shared" ca="1" si="80"/>
        <v>-0.24538410762233331</v>
      </c>
    </row>
    <row r="2438" spans="2:7">
      <c r="B2438" t="s">
        <v>2126</v>
      </c>
      <c r="C2438">
        <v>23.17</v>
      </c>
      <c r="D2438">
        <f t="shared" si="79"/>
        <v>-0.56283018867924528</v>
      </c>
      <c r="E2438">
        <v>9.1463414634146718E-3</v>
      </c>
      <c r="F2438" s="90">
        <v>2430</v>
      </c>
      <c r="G2438" s="170">
        <f t="shared" ca="1" si="80"/>
        <v>-0.55057678200326299</v>
      </c>
    </row>
    <row r="2439" spans="2:7">
      <c r="B2439" t="s">
        <v>1326</v>
      </c>
      <c r="C2439">
        <v>53</v>
      </c>
      <c r="D2439">
        <f t="shared" si="79"/>
        <v>1.5250119104335402</v>
      </c>
      <c r="E2439">
        <v>9.1393754760090793E-3</v>
      </c>
      <c r="F2439" s="90">
        <v>2431</v>
      </c>
      <c r="G2439" s="170">
        <f t="shared" ca="1" si="80"/>
        <v>-0.17775737192827548</v>
      </c>
    </row>
    <row r="2440" spans="2:7">
      <c r="B2440" t="s">
        <v>1890</v>
      </c>
      <c r="C2440">
        <v>20.99</v>
      </c>
      <c r="D2440">
        <f t="shared" si="79"/>
        <v>1.3664036076662909</v>
      </c>
      <c r="E2440">
        <v>9.1346153846152758E-3</v>
      </c>
      <c r="F2440" s="90">
        <v>2432</v>
      </c>
      <c r="G2440" s="170">
        <f t="shared" ca="1" si="80"/>
        <v>-0.47069127335207472</v>
      </c>
    </row>
    <row r="2441" spans="2:7">
      <c r="B2441" t="s">
        <v>5186</v>
      </c>
      <c r="C2441">
        <v>8.8699999999999992</v>
      </c>
      <c r="D2441">
        <f t="shared" ref="D2441:D2504" si="81">(C2441-C2442)/C2442</f>
        <v>-0.91117564590426592</v>
      </c>
      <c r="E2441">
        <v>9.1012514220705429E-3</v>
      </c>
      <c r="F2441" s="90">
        <v>2433</v>
      </c>
      <c r="G2441" s="170">
        <f t="shared" ca="1" si="80"/>
        <v>7.905077019429238E-2</v>
      </c>
    </row>
    <row r="2442" spans="2:7">
      <c r="B2442" t="s">
        <v>991</v>
      </c>
      <c r="C2442">
        <v>99.86</v>
      </c>
      <c r="D2442">
        <f t="shared" si="81"/>
        <v>43.981981981981981</v>
      </c>
      <c r="E2442">
        <v>9.094583670169824E-3</v>
      </c>
      <c r="F2442" s="90">
        <v>2434</v>
      </c>
      <c r="G2442" s="170">
        <f t="shared" ca="1" si="80"/>
        <v>0.15211200602876279</v>
      </c>
    </row>
    <row r="2443" spans="2:7">
      <c r="B2443" t="s">
        <v>7491</v>
      </c>
      <c r="C2443">
        <v>2.2200000000000002</v>
      </c>
      <c r="D2443">
        <f t="shared" si="81"/>
        <v>-0.98335582546108857</v>
      </c>
      <c r="E2443">
        <v>9.0909090909090974E-3</v>
      </c>
      <c r="F2443" s="90">
        <v>2435</v>
      </c>
      <c r="G2443" s="170">
        <f t="shared" ca="1" si="80"/>
        <v>7.2166510576839454E-2</v>
      </c>
    </row>
    <row r="2444" spans="2:7">
      <c r="B2444" t="s">
        <v>467</v>
      </c>
      <c r="C2444">
        <v>133.38</v>
      </c>
      <c r="D2444">
        <f t="shared" si="81"/>
        <v>6.9964028776978413</v>
      </c>
      <c r="E2444">
        <v>9.0785292782568361E-3</v>
      </c>
      <c r="F2444" s="90">
        <v>2436</v>
      </c>
      <c r="G2444" s="170">
        <f t="shared" ca="1" si="80"/>
        <v>-0.26882278552534605</v>
      </c>
    </row>
    <row r="2445" spans="2:7">
      <c r="B2445" t="s">
        <v>1560</v>
      </c>
      <c r="C2445">
        <v>16.68</v>
      </c>
      <c r="D2445">
        <f t="shared" si="81"/>
        <v>-0.87713612256923978</v>
      </c>
      <c r="E2445">
        <v>9.0744101633392967E-3</v>
      </c>
      <c r="F2445" s="90">
        <v>2437</v>
      </c>
      <c r="G2445" s="170">
        <f t="shared" ca="1" si="80"/>
        <v>-0.17486584777165534</v>
      </c>
    </row>
    <row r="2446" spans="2:7">
      <c r="B2446" t="s">
        <v>435</v>
      </c>
      <c r="C2446">
        <v>135.76</v>
      </c>
      <c r="D2446">
        <f t="shared" si="81"/>
        <v>6.1754756871035932</v>
      </c>
      <c r="E2446">
        <v>9.0679351865616091E-3</v>
      </c>
      <c r="F2446" s="90">
        <v>2438</v>
      </c>
      <c r="G2446" s="170">
        <f t="shared" ca="1" si="80"/>
        <v>-7.7884909394863852E-2</v>
      </c>
    </row>
    <row r="2447" spans="2:7">
      <c r="B2447" t="s">
        <v>3866</v>
      </c>
      <c r="C2447">
        <v>18.920000000000002</v>
      </c>
      <c r="D2447">
        <f t="shared" si="81"/>
        <v>-0.59572649572649572</v>
      </c>
      <c r="E2447">
        <v>9.0666666666667575E-3</v>
      </c>
      <c r="F2447" s="90">
        <v>2439</v>
      </c>
      <c r="G2447" s="170">
        <f t="shared" ca="1" si="80"/>
        <v>-0.19880719953772319</v>
      </c>
    </row>
    <row r="2448" spans="2:7">
      <c r="B2448" t="s">
        <v>1194</v>
      </c>
      <c r="C2448">
        <v>46.8</v>
      </c>
      <c r="D2448">
        <f t="shared" si="81"/>
        <v>19.986547085201796</v>
      </c>
      <c r="E2448">
        <v>9.055627425614372E-3</v>
      </c>
      <c r="F2448" s="90">
        <v>2440</v>
      </c>
      <c r="G2448" s="170">
        <f t="shared" ca="1" si="80"/>
        <v>0.24574505834076232</v>
      </c>
    </row>
    <row r="2449" spans="2:7">
      <c r="B2449" t="s">
        <v>5901</v>
      </c>
      <c r="C2449">
        <v>2.23</v>
      </c>
      <c r="D2449">
        <f t="shared" si="81"/>
        <v>0</v>
      </c>
      <c r="E2449">
        <v>9.0497737556561163E-3</v>
      </c>
      <c r="F2449" s="90">
        <v>2441</v>
      </c>
      <c r="G2449" s="170">
        <f t="shared" ca="1" si="80"/>
        <v>-0.58235054465044422</v>
      </c>
    </row>
    <row r="2450" spans="2:7">
      <c r="B2450" t="s">
        <v>7320</v>
      </c>
      <c r="C2450">
        <v>2.23</v>
      </c>
      <c r="D2450">
        <f t="shared" si="81"/>
        <v>0</v>
      </c>
      <c r="E2450">
        <v>9.0497737556561163E-3</v>
      </c>
      <c r="F2450" s="90">
        <v>2442</v>
      </c>
      <c r="G2450" s="170">
        <f t="shared" ca="1" si="80"/>
        <v>0.67753499663571104</v>
      </c>
    </row>
    <row r="2451" spans="2:7">
      <c r="B2451" t="s">
        <v>7453</v>
      </c>
      <c r="C2451">
        <v>2.23</v>
      </c>
      <c r="D2451">
        <f t="shared" si="81"/>
        <v>-0.75027995520716684</v>
      </c>
      <c r="E2451">
        <v>9.0497737556561163E-3</v>
      </c>
      <c r="F2451" s="90">
        <v>2443</v>
      </c>
      <c r="G2451" s="170">
        <f t="shared" ca="1" si="80"/>
        <v>0.20859759548673787</v>
      </c>
    </row>
    <row r="2452" spans="2:7">
      <c r="B2452" t="s">
        <v>2658</v>
      </c>
      <c r="C2452">
        <v>8.93</v>
      </c>
      <c r="D2452">
        <f t="shared" si="81"/>
        <v>0.33283582089552233</v>
      </c>
      <c r="E2452">
        <v>9.039548022598879E-3</v>
      </c>
      <c r="F2452" s="90">
        <v>2444</v>
      </c>
      <c r="G2452" s="170">
        <f t="shared" ca="1" si="80"/>
        <v>0.38825774055142032</v>
      </c>
    </row>
    <row r="2453" spans="2:7">
      <c r="B2453" t="s">
        <v>5666</v>
      </c>
      <c r="C2453">
        <v>6.7</v>
      </c>
      <c r="D2453">
        <f t="shared" si="81"/>
        <v>-0.45572705117790413</v>
      </c>
      <c r="E2453">
        <v>9.0361445783133289E-3</v>
      </c>
      <c r="F2453" s="90">
        <v>2445</v>
      </c>
      <c r="G2453" s="170">
        <f t="shared" ca="1" si="80"/>
        <v>0.36478880563395327</v>
      </c>
    </row>
    <row r="2454" spans="2:7">
      <c r="B2454" t="s">
        <v>4983</v>
      </c>
      <c r="C2454">
        <v>12.31</v>
      </c>
      <c r="D2454">
        <f t="shared" si="81"/>
        <v>-0.75005076142131977</v>
      </c>
      <c r="E2454">
        <v>9.0163934426230503E-3</v>
      </c>
      <c r="F2454" s="90">
        <v>2446</v>
      </c>
      <c r="G2454" s="170">
        <f t="shared" ca="1" si="80"/>
        <v>0.29787460696377355</v>
      </c>
    </row>
    <row r="2455" spans="2:7">
      <c r="B2455" t="s">
        <v>1333</v>
      </c>
      <c r="C2455">
        <v>49.25</v>
      </c>
      <c r="D2455">
        <f t="shared" si="81"/>
        <v>5.2818877551020407</v>
      </c>
      <c r="E2455">
        <v>9.0145461995492261E-3</v>
      </c>
      <c r="F2455" s="90">
        <v>2447</v>
      </c>
      <c r="G2455" s="170">
        <f t="shared" ca="1" si="80"/>
        <v>0.83127659159597422</v>
      </c>
    </row>
    <row r="2456" spans="2:7">
      <c r="B2456" t="s">
        <v>2727</v>
      </c>
      <c r="C2456">
        <v>7.84</v>
      </c>
      <c r="D2456">
        <f t="shared" si="81"/>
        <v>5.9999999999999991</v>
      </c>
      <c r="E2456">
        <v>9.0090090090090454E-3</v>
      </c>
      <c r="F2456" s="90">
        <v>2448</v>
      </c>
      <c r="G2456" s="170">
        <f t="shared" ca="1" si="80"/>
        <v>-3.2771904120813947E-2</v>
      </c>
    </row>
    <row r="2457" spans="2:7">
      <c r="B2457" t="s">
        <v>6993</v>
      </c>
      <c r="C2457">
        <v>1.1200000000000001</v>
      </c>
      <c r="D2457">
        <f t="shared" si="81"/>
        <v>-0.5</v>
      </c>
      <c r="E2457">
        <v>9.0090090090090159E-3</v>
      </c>
      <c r="F2457" s="90">
        <v>2449</v>
      </c>
      <c r="G2457" s="170">
        <f t="shared" ca="1" si="80"/>
        <v>-0.81859842036118258</v>
      </c>
    </row>
    <row r="2458" spans="2:7">
      <c r="B2458" t="s">
        <v>7410</v>
      </c>
      <c r="C2458">
        <v>2.2400000000000002</v>
      </c>
      <c r="D2458">
        <f t="shared" si="81"/>
        <v>-0.66716196136701333</v>
      </c>
      <c r="E2458">
        <v>9.0090090090090159E-3</v>
      </c>
      <c r="F2458" s="90">
        <v>2450</v>
      </c>
      <c r="G2458" s="170">
        <f t="shared" ca="1" si="80"/>
        <v>-0.22134578323185539</v>
      </c>
    </row>
    <row r="2459" spans="2:7">
      <c r="B2459" t="s">
        <v>5453</v>
      </c>
      <c r="C2459">
        <v>6.73</v>
      </c>
      <c r="D2459">
        <f t="shared" si="81"/>
        <v>0</v>
      </c>
      <c r="E2459">
        <v>8.9955022488756361E-3</v>
      </c>
      <c r="F2459" s="90">
        <v>2451</v>
      </c>
      <c r="G2459" s="170">
        <f t="shared" ca="1" si="80"/>
        <v>0.76907514210988437</v>
      </c>
    </row>
    <row r="2460" spans="2:7">
      <c r="B2460" t="s">
        <v>5471</v>
      </c>
      <c r="C2460">
        <v>6.73</v>
      </c>
      <c r="D2460">
        <f t="shared" si="81"/>
        <v>-0.66683168316831676</v>
      </c>
      <c r="E2460">
        <v>8.9955022488756361E-3</v>
      </c>
      <c r="F2460" s="90">
        <v>2452</v>
      </c>
      <c r="G2460" s="170">
        <f t="shared" ca="1" si="80"/>
        <v>0.44511620684713538</v>
      </c>
    </row>
    <row r="2461" spans="2:7">
      <c r="B2461" t="s">
        <v>3987</v>
      </c>
      <c r="C2461">
        <v>20.2</v>
      </c>
      <c r="D2461">
        <f t="shared" si="81"/>
        <v>-0.14370495972869862</v>
      </c>
      <c r="E2461">
        <v>8.9910089910089763E-3</v>
      </c>
      <c r="F2461" s="90">
        <v>2453</v>
      </c>
      <c r="G2461" s="170">
        <f t="shared" ca="1" si="80"/>
        <v>1.0058390646826871</v>
      </c>
    </row>
    <row r="2462" spans="2:7">
      <c r="B2462" t="s">
        <v>4667</v>
      </c>
      <c r="C2462">
        <v>23.59</v>
      </c>
      <c r="D2462">
        <f t="shared" si="81"/>
        <v>-0.76926838810641618</v>
      </c>
      <c r="E2462">
        <v>8.9820359281437487E-3</v>
      </c>
      <c r="F2462" s="90">
        <v>2454</v>
      </c>
      <c r="G2462" s="170">
        <f t="shared" ca="1" si="80"/>
        <v>0.2336304271336723</v>
      </c>
    </row>
    <row r="2463" spans="2:7">
      <c r="B2463" t="s">
        <v>874</v>
      </c>
      <c r="C2463">
        <v>102.24</v>
      </c>
      <c r="D2463">
        <f t="shared" si="81"/>
        <v>5.483195941661382</v>
      </c>
      <c r="E2463">
        <v>8.9805585710055914E-3</v>
      </c>
      <c r="F2463" s="90">
        <v>2455</v>
      </c>
      <c r="G2463" s="170">
        <f t="shared" ca="1" si="80"/>
        <v>-0.31487303342273365</v>
      </c>
    </row>
    <row r="2464" spans="2:7">
      <c r="B2464" t="s">
        <v>2360</v>
      </c>
      <c r="C2464">
        <v>15.77</v>
      </c>
      <c r="D2464">
        <f t="shared" si="81"/>
        <v>0.99873257287705963</v>
      </c>
      <c r="E2464">
        <v>8.9571337172104151E-3</v>
      </c>
      <c r="F2464" s="90">
        <v>2456</v>
      </c>
      <c r="G2464" s="170">
        <f t="shared" ca="1" si="80"/>
        <v>-0.40189777331475401</v>
      </c>
    </row>
    <row r="2465" spans="2:7">
      <c r="B2465" t="s">
        <v>5414</v>
      </c>
      <c r="C2465">
        <v>7.89</v>
      </c>
      <c r="D2465">
        <f t="shared" si="81"/>
        <v>-0.932725102319236</v>
      </c>
      <c r="E2465">
        <v>8.9514066496162899E-3</v>
      </c>
      <c r="F2465" s="90">
        <v>2457</v>
      </c>
      <c r="G2465" s="170">
        <f t="shared" ca="1" si="80"/>
        <v>0.51588555602867381</v>
      </c>
    </row>
    <row r="2466" spans="2:7">
      <c r="B2466" t="s">
        <v>949</v>
      </c>
      <c r="C2466">
        <v>117.28</v>
      </c>
      <c r="D2466">
        <f t="shared" si="81"/>
        <v>4.771653543307087</v>
      </c>
      <c r="E2466">
        <v>8.9470061940812654E-3</v>
      </c>
      <c r="F2466" s="90">
        <v>2458</v>
      </c>
      <c r="G2466" s="170">
        <f t="shared" ca="1" si="80"/>
        <v>8.7244572814568336E-2</v>
      </c>
    </row>
    <row r="2467" spans="2:7">
      <c r="B2467" t="s">
        <v>1897</v>
      </c>
      <c r="C2467">
        <v>20.32</v>
      </c>
      <c r="D2467">
        <f t="shared" si="81"/>
        <v>0.79823008849557509</v>
      </c>
      <c r="E2467">
        <v>8.9374379344587737E-3</v>
      </c>
      <c r="F2467" s="90">
        <v>2459</v>
      </c>
      <c r="G2467" s="170">
        <f t="shared" ca="1" si="80"/>
        <v>-0.73223803299112633</v>
      </c>
    </row>
    <row r="2468" spans="2:7">
      <c r="B2468" t="s">
        <v>2630</v>
      </c>
      <c r="C2468">
        <v>11.3</v>
      </c>
      <c r="D2468">
        <f t="shared" si="81"/>
        <v>-9.0909090909090828E-2</v>
      </c>
      <c r="E2468">
        <v>8.9285714285715564E-3</v>
      </c>
      <c r="F2468" s="90">
        <v>2460</v>
      </c>
      <c r="G2468" s="170">
        <f t="shared" ca="1" si="80"/>
        <v>-1.0943782147836703</v>
      </c>
    </row>
    <row r="2469" spans="2:7">
      <c r="B2469" t="s">
        <v>1598</v>
      </c>
      <c r="C2469">
        <v>12.43</v>
      </c>
      <c r="D2469">
        <f t="shared" si="81"/>
        <v>10.000000000000002</v>
      </c>
      <c r="E2469">
        <v>8.928571428571383E-3</v>
      </c>
      <c r="F2469" s="90">
        <v>2461</v>
      </c>
      <c r="G2469" s="170">
        <f t="shared" ca="1" si="80"/>
        <v>0.92477240428025054</v>
      </c>
    </row>
    <row r="2470" spans="2:7">
      <c r="B2470" t="s">
        <v>6999</v>
      </c>
      <c r="C2470">
        <v>1.1299999999999999</v>
      </c>
      <c r="D2470">
        <f t="shared" si="81"/>
        <v>0</v>
      </c>
      <c r="E2470">
        <v>8.9285714285712373E-3</v>
      </c>
      <c r="F2470" s="90">
        <v>2462</v>
      </c>
      <c r="G2470" s="170">
        <f t="shared" ca="1" si="80"/>
        <v>0.26478731645580333</v>
      </c>
    </row>
    <row r="2471" spans="2:7">
      <c r="B2471" t="s">
        <v>7068</v>
      </c>
      <c r="C2471">
        <v>1.1299999999999999</v>
      </c>
      <c r="D2471">
        <f t="shared" si="81"/>
        <v>-0.90916398713826363</v>
      </c>
      <c r="E2471">
        <v>8.9285714285712373E-3</v>
      </c>
      <c r="F2471" s="90">
        <v>2463</v>
      </c>
      <c r="G2471" s="170">
        <f t="shared" ref="G2471:G2534" ca="1" si="82">_xlfn.NORM.INV(RAND(),L$11,L$12)</f>
        <v>0.48388092579068809</v>
      </c>
    </row>
    <row r="2472" spans="2:7">
      <c r="B2472" t="s">
        <v>4989</v>
      </c>
      <c r="C2472">
        <v>12.44</v>
      </c>
      <c r="D2472">
        <f t="shared" si="81"/>
        <v>0.83210603829160523</v>
      </c>
      <c r="E2472">
        <v>8.9213300892132547E-3</v>
      </c>
      <c r="F2472" s="90">
        <v>2464</v>
      </c>
      <c r="G2472" s="170">
        <f t="shared" ca="1" si="82"/>
        <v>-0.35641228388058277</v>
      </c>
    </row>
    <row r="2473" spans="2:7">
      <c r="B2473" t="s">
        <v>5452</v>
      </c>
      <c r="C2473">
        <v>6.79</v>
      </c>
      <c r="D2473">
        <f t="shared" si="81"/>
        <v>-0.4546184738955823</v>
      </c>
      <c r="E2473">
        <v>8.9153046062406538E-3</v>
      </c>
      <c r="F2473" s="90">
        <v>2465</v>
      </c>
      <c r="G2473" s="170">
        <f t="shared" ca="1" si="82"/>
        <v>0.34709019668994184</v>
      </c>
    </row>
    <row r="2474" spans="2:7">
      <c r="B2474" t="s">
        <v>3150</v>
      </c>
      <c r="C2474">
        <v>12.45</v>
      </c>
      <c r="D2474">
        <f t="shared" si="81"/>
        <v>-8.6573734409391159E-2</v>
      </c>
      <c r="E2474">
        <v>8.9141004862236164E-3</v>
      </c>
      <c r="F2474" s="90">
        <v>2466</v>
      </c>
      <c r="G2474" s="170">
        <f t="shared" ca="1" si="82"/>
        <v>-0.23561652027727309</v>
      </c>
    </row>
    <row r="2475" spans="2:7">
      <c r="B2475" t="s">
        <v>3418</v>
      </c>
      <c r="C2475">
        <v>13.63</v>
      </c>
      <c r="D2475">
        <f t="shared" si="81"/>
        <v>-7.7183480027081849E-2</v>
      </c>
      <c r="E2475">
        <v>8.8823094004441897E-3</v>
      </c>
      <c r="F2475" s="90">
        <v>2467</v>
      </c>
      <c r="G2475" s="170">
        <f t="shared" ca="1" si="82"/>
        <v>0.26596040279419497</v>
      </c>
    </row>
    <row r="2476" spans="2:7">
      <c r="B2476" t="s">
        <v>4070</v>
      </c>
      <c r="C2476">
        <v>14.77</v>
      </c>
      <c r="D2476">
        <f t="shared" si="81"/>
        <v>-7.1653048397234478E-2</v>
      </c>
      <c r="E2476">
        <v>8.8797814207649591E-3</v>
      </c>
      <c r="F2476" s="90">
        <v>2468</v>
      </c>
      <c r="G2476" s="170">
        <f t="shared" ca="1" si="82"/>
        <v>6.5949133640636468E-2</v>
      </c>
    </row>
    <row r="2477" spans="2:7">
      <c r="B2477" t="s">
        <v>2359</v>
      </c>
      <c r="C2477">
        <v>15.91</v>
      </c>
      <c r="D2477">
        <f t="shared" si="81"/>
        <v>0.27178257394084737</v>
      </c>
      <c r="E2477">
        <v>8.8776157260621793E-3</v>
      </c>
      <c r="F2477" s="90">
        <v>2469</v>
      </c>
      <c r="G2477" s="170">
        <f t="shared" ca="1" si="82"/>
        <v>-9.6487980321912609E-2</v>
      </c>
    </row>
    <row r="2478" spans="2:7">
      <c r="B2478" t="s">
        <v>5098</v>
      </c>
      <c r="C2478">
        <v>12.51</v>
      </c>
      <c r="D2478">
        <f t="shared" si="81"/>
        <v>-0.21468926553672316</v>
      </c>
      <c r="E2478">
        <v>8.8709677419354371E-3</v>
      </c>
      <c r="F2478" s="90">
        <v>2470</v>
      </c>
      <c r="G2478" s="170">
        <f t="shared" ca="1" si="82"/>
        <v>-0.21643580648352509</v>
      </c>
    </row>
    <row r="2479" spans="2:7">
      <c r="B2479" t="s">
        <v>4238</v>
      </c>
      <c r="C2479">
        <v>15.93</v>
      </c>
      <c r="D2479">
        <f t="shared" si="81"/>
        <v>0.99874529485570895</v>
      </c>
      <c r="E2479">
        <v>8.8663711209626718E-3</v>
      </c>
      <c r="F2479" s="90">
        <v>2471</v>
      </c>
      <c r="G2479" s="170">
        <f t="shared" ca="1" si="82"/>
        <v>-2.0863446866298419E-2</v>
      </c>
    </row>
    <row r="2480" spans="2:7">
      <c r="B2480" t="s">
        <v>2669</v>
      </c>
      <c r="C2480">
        <v>7.97</v>
      </c>
      <c r="D2480">
        <f t="shared" si="81"/>
        <v>-0.5</v>
      </c>
      <c r="E2480">
        <v>8.8607594936708084E-3</v>
      </c>
      <c r="F2480" s="90">
        <v>2472</v>
      </c>
      <c r="G2480" s="170">
        <f t="shared" ca="1" si="82"/>
        <v>0.31756243478811075</v>
      </c>
    </row>
    <row r="2481" spans="2:7">
      <c r="B2481" t="s">
        <v>2959</v>
      </c>
      <c r="C2481">
        <v>15.94</v>
      </c>
      <c r="D2481">
        <f t="shared" si="81"/>
        <v>0.26910828025477695</v>
      </c>
      <c r="E2481">
        <v>8.8607594936708084E-3</v>
      </c>
      <c r="F2481" s="90">
        <v>2473</v>
      </c>
      <c r="G2481" s="170">
        <f t="shared" ca="1" si="82"/>
        <v>0.35985689000067606</v>
      </c>
    </row>
    <row r="2482" spans="2:7">
      <c r="B2482" t="s">
        <v>3149</v>
      </c>
      <c r="C2482">
        <v>12.56</v>
      </c>
      <c r="D2482">
        <f t="shared" si="81"/>
        <v>-0.38999514327343365</v>
      </c>
      <c r="E2482">
        <v>8.8353413654619455E-3</v>
      </c>
      <c r="F2482" s="90">
        <v>2474</v>
      </c>
      <c r="G2482" s="170">
        <f t="shared" ca="1" si="82"/>
        <v>-1.0171937227756851</v>
      </c>
    </row>
    <row r="2483" spans="2:7">
      <c r="B2483" t="s">
        <v>1904</v>
      </c>
      <c r="C2483">
        <v>20.59</v>
      </c>
      <c r="D2483">
        <f t="shared" si="81"/>
        <v>0.49963583394027672</v>
      </c>
      <c r="E2483">
        <v>8.8192062714355576E-3</v>
      </c>
      <c r="F2483" s="90">
        <v>2475</v>
      </c>
      <c r="G2483" s="170">
        <f t="shared" ca="1" si="82"/>
        <v>0.72442431542467633</v>
      </c>
    </row>
    <row r="2484" spans="2:7">
      <c r="B2484" t="s">
        <v>4808</v>
      </c>
      <c r="C2484">
        <v>13.73</v>
      </c>
      <c r="D2484">
        <f t="shared" si="81"/>
        <v>4.9956331877729259</v>
      </c>
      <c r="E2484">
        <v>8.817046289493093E-3</v>
      </c>
      <c r="F2484" s="90">
        <v>2476</v>
      </c>
      <c r="G2484" s="170">
        <f t="shared" ca="1" si="82"/>
        <v>-0.79781803903491533</v>
      </c>
    </row>
    <row r="2485" spans="2:7">
      <c r="B2485" t="s">
        <v>7287</v>
      </c>
      <c r="C2485">
        <v>2.29</v>
      </c>
      <c r="D2485">
        <f t="shared" si="81"/>
        <v>-0.90008726003490402</v>
      </c>
      <c r="E2485">
        <v>8.8105726872246774E-3</v>
      </c>
      <c r="F2485" s="90">
        <v>2477</v>
      </c>
      <c r="G2485" s="170">
        <f t="shared" ca="1" si="82"/>
        <v>-0.63359524569731474</v>
      </c>
    </row>
    <row r="2486" spans="2:7">
      <c r="B2486" t="s">
        <v>2118</v>
      </c>
      <c r="C2486">
        <v>22.92</v>
      </c>
      <c r="D2486">
        <f t="shared" si="81"/>
        <v>2.3313953488372099</v>
      </c>
      <c r="E2486">
        <v>8.802816901408576E-3</v>
      </c>
      <c r="F2486" s="90">
        <v>2478</v>
      </c>
      <c r="G2486" s="170">
        <f t="shared" ca="1" si="82"/>
        <v>-0.16993222315529602</v>
      </c>
    </row>
    <row r="2487" spans="2:7">
      <c r="B2487" t="s">
        <v>5446</v>
      </c>
      <c r="C2487">
        <v>6.88</v>
      </c>
      <c r="D2487">
        <f t="shared" si="81"/>
        <v>-0.40017436791630345</v>
      </c>
      <c r="E2487">
        <v>8.7976539589442234E-3</v>
      </c>
      <c r="F2487" s="90">
        <v>2479</v>
      </c>
      <c r="G2487" s="170">
        <f t="shared" ca="1" si="82"/>
        <v>0.1622787232356549</v>
      </c>
    </row>
    <row r="2488" spans="2:7">
      <c r="B2488" t="s">
        <v>1640</v>
      </c>
      <c r="C2488">
        <v>11.47</v>
      </c>
      <c r="D2488">
        <f t="shared" si="81"/>
        <v>-0.41269841269841268</v>
      </c>
      <c r="E2488">
        <v>8.7950747581355699E-3</v>
      </c>
      <c r="F2488" s="90">
        <v>2480</v>
      </c>
      <c r="G2488" s="170">
        <f t="shared" ca="1" si="82"/>
        <v>-0.4535813587975891</v>
      </c>
    </row>
    <row r="2489" spans="2:7">
      <c r="B2489" t="s">
        <v>3847</v>
      </c>
      <c r="C2489">
        <v>19.53</v>
      </c>
      <c r="D2489">
        <f t="shared" si="81"/>
        <v>3.2456521739130442</v>
      </c>
      <c r="E2489">
        <v>8.7809917355372788E-3</v>
      </c>
      <c r="F2489" s="90">
        <v>2481</v>
      </c>
      <c r="G2489" s="170">
        <f t="shared" ca="1" si="82"/>
        <v>-0.21563327957700532</v>
      </c>
    </row>
    <row r="2490" spans="2:7">
      <c r="B2490" t="s">
        <v>4374</v>
      </c>
      <c r="C2490">
        <v>4.5999999999999996</v>
      </c>
      <c r="D2490">
        <f t="shared" si="81"/>
        <v>1</v>
      </c>
      <c r="E2490">
        <v>8.7719298245614117E-3</v>
      </c>
      <c r="F2490" s="90">
        <v>2482</v>
      </c>
      <c r="G2490" s="170">
        <f t="shared" ca="1" si="82"/>
        <v>0.27142770964674673</v>
      </c>
    </row>
    <row r="2491" spans="2:7">
      <c r="B2491" t="s">
        <v>7466</v>
      </c>
      <c r="C2491">
        <v>2.2999999999999998</v>
      </c>
      <c r="D2491">
        <f t="shared" si="81"/>
        <v>-0.84625668449197855</v>
      </c>
      <c r="E2491">
        <v>8.7719298245614117E-3</v>
      </c>
      <c r="F2491" s="90">
        <v>2483</v>
      </c>
      <c r="G2491" s="170">
        <f t="shared" ca="1" si="82"/>
        <v>0.3140971507086478</v>
      </c>
    </row>
    <row r="2492" spans="2:7">
      <c r="B2492" t="s">
        <v>3765</v>
      </c>
      <c r="C2492">
        <v>14.96</v>
      </c>
      <c r="D2492">
        <f t="shared" si="81"/>
        <v>-0.43504531722054379</v>
      </c>
      <c r="E2492">
        <v>8.7660148347943889E-3</v>
      </c>
      <c r="F2492" s="90">
        <v>2484</v>
      </c>
      <c r="G2492" s="170">
        <f t="shared" ca="1" si="82"/>
        <v>0.15567723418244145</v>
      </c>
    </row>
    <row r="2493" spans="2:7">
      <c r="B2493" t="s">
        <v>1437</v>
      </c>
      <c r="C2493">
        <v>26.48</v>
      </c>
      <c r="D2493">
        <f t="shared" si="81"/>
        <v>1.089976322020521</v>
      </c>
      <c r="E2493">
        <v>8.761904761904778E-3</v>
      </c>
      <c r="F2493" s="90">
        <v>2485</v>
      </c>
      <c r="G2493" s="170">
        <f t="shared" ca="1" si="82"/>
        <v>0.11484097721950816</v>
      </c>
    </row>
    <row r="2494" spans="2:7">
      <c r="B2494" t="s">
        <v>2907</v>
      </c>
      <c r="C2494">
        <v>12.67</v>
      </c>
      <c r="D2494">
        <f t="shared" si="81"/>
        <v>-0.35324144971924454</v>
      </c>
      <c r="E2494">
        <v>8.7579617834394451E-3</v>
      </c>
      <c r="F2494" s="90">
        <v>2486</v>
      </c>
      <c r="G2494" s="170">
        <f t="shared" ca="1" si="82"/>
        <v>-0.29956914660756545</v>
      </c>
    </row>
    <row r="2495" spans="2:7">
      <c r="B2495" t="s">
        <v>4591</v>
      </c>
      <c r="C2495">
        <v>19.59</v>
      </c>
      <c r="D2495">
        <f t="shared" si="81"/>
        <v>-0.80252016129032255</v>
      </c>
      <c r="E2495">
        <v>8.7538619979401714E-3</v>
      </c>
      <c r="F2495" s="90">
        <v>2487</v>
      </c>
      <c r="G2495" s="170">
        <f t="shared" ca="1" si="82"/>
        <v>0.43189409118468525</v>
      </c>
    </row>
    <row r="2496" spans="2:7">
      <c r="B2496" t="s">
        <v>901</v>
      </c>
      <c r="C2496">
        <v>99.2</v>
      </c>
      <c r="D2496">
        <f t="shared" si="81"/>
        <v>5.1424148606811153</v>
      </c>
      <c r="E2496">
        <v>8.7451698189953166E-3</v>
      </c>
      <c r="F2496" s="90">
        <v>2488</v>
      </c>
      <c r="G2496" s="170">
        <f t="shared" ca="1" si="82"/>
        <v>8.324577686573062E-4</v>
      </c>
    </row>
    <row r="2497" spans="2:7">
      <c r="B2497" t="s">
        <v>1744</v>
      </c>
      <c r="C2497">
        <v>16.149999999999999</v>
      </c>
      <c r="D2497">
        <f t="shared" si="81"/>
        <v>1.7989601386481802</v>
      </c>
      <c r="E2497">
        <v>8.744534665833666E-3</v>
      </c>
      <c r="F2497" s="90">
        <v>2489</v>
      </c>
      <c r="G2497" s="170">
        <f t="shared" ca="1" si="82"/>
        <v>-0.47141128045875869</v>
      </c>
    </row>
    <row r="2498" spans="2:7">
      <c r="B2498" t="s">
        <v>5491</v>
      </c>
      <c r="C2498">
        <v>5.77</v>
      </c>
      <c r="D2498">
        <f t="shared" si="81"/>
        <v>-0.66685912240184764</v>
      </c>
      <c r="E2498">
        <v>8.7412587412587107E-3</v>
      </c>
      <c r="F2498" s="90">
        <v>2490</v>
      </c>
      <c r="G2498" s="170">
        <f t="shared" ca="1" si="82"/>
        <v>0.43319123867097531</v>
      </c>
    </row>
    <row r="2499" spans="2:7">
      <c r="B2499" t="s">
        <v>4493</v>
      </c>
      <c r="C2499">
        <v>17.32</v>
      </c>
      <c r="D2499">
        <f t="shared" si="81"/>
        <v>6.4978354978354975</v>
      </c>
      <c r="E2499">
        <v>8.7361677344204164E-3</v>
      </c>
      <c r="F2499" s="90">
        <v>2491</v>
      </c>
      <c r="G2499" s="170">
        <f t="shared" ca="1" si="82"/>
        <v>0.19358416544225787</v>
      </c>
    </row>
    <row r="2500" spans="2:7">
      <c r="B2500" t="s">
        <v>5815</v>
      </c>
      <c r="C2500">
        <v>2.31</v>
      </c>
      <c r="D2500">
        <f t="shared" si="81"/>
        <v>-0.98496289545632076</v>
      </c>
      <c r="E2500">
        <v>8.7336244541484798E-3</v>
      </c>
      <c r="F2500" s="90">
        <v>2492</v>
      </c>
      <c r="G2500" s="170">
        <f t="shared" ca="1" si="82"/>
        <v>0.91517504361857016</v>
      </c>
    </row>
    <row r="2501" spans="2:7">
      <c r="B2501" t="s">
        <v>508</v>
      </c>
      <c r="C2501">
        <v>153.62</v>
      </c>
      <c r="D2501">
        <f t="shared" si="81"/>
        <v>-6.352109241648371E-2</v>
      </c>
      <c r="E2501">
        <v>8.7333377109463043E-3</v>
      </c>
      <c r="F2501" s="90">
        <v>2493</v>
      </c>
      <c r="G2501" s="170">
        <f t="shared" ca="1" si="82"/>
        <v>-0.32619944729461553</v>
      </c>
    </row>
    <row r="2502" spans="2:7">
      <c r="B2502" t="s">
        <v>626</v>
      </c>
      <c r="C2502">
        <v>164.04</v>
      </c>
      <c r="D2502">
        <f t="shared" si="81"/>
        <v>9.9069148936170226</v>
      </c>
      <c r="E2502">
        <v>8.7320132824990002E-3</v>
      </c>
      <c r="F2502" s="90">
        <v>2494</v>
      </c>
      <c r="G2502" s="170">
        <f t="shared" ca="1" si="82"/>
        <v>-0.42891277322119886</v>
      </c>
    </row>
    <row r="2503" spans="2:7">
      <c r="B2503" t="s">
        <v>3638</v>
      </c>
      <c r="C2503">
        <v>15.04</v>
      </c>
      <c r="D2503">
        <f t="shared" si="81"/>
        <v>-7.2749691738594316E-2</v>
      </c>
      <c r="E2503">
        <v>8.7189805499663982E-3</v>
      </c>
      <c r="F2503" s="90">
        <v>2495</v>
      </c>
      <c r="G2503" s="170">
        <f t="shared" ca="1" si="82"/>
        <v>4.3704871837018315E-2</v>
      </c>
    </row>
    <row r="2504" spans="2:7">
      <c r="B2504" t="s">
        <v>1726</v>
      </c>
      <c r="C2504">
        <v>16.22</v>
      </c>
      <c r="D2504">
        <f t="shared" si="81"/>
        <v>1</v>
      </c>
      <c r="E2504">
        <v>8.706467661691579E-3</v>
      </c>
      <c r="F2504" s="90">
        <v>2496</v>
      </c>
      <c r="G2504" s="170">
        <f t="shared" ca="1" si="82"/>
        <v>0.26323562651815646</v>
      </c>
    </row>
    <row r="2505" spans="2:7">
      <c r="B2505" t="s">
        <v>5392</v>
      </c>
      <c r="C2505">
        <v>8.11</v>
      </c>
      <c r="D2505">
        <f t="shared" ref="D2505:D2568" si="83">(C2505-C2506)/C2506</f>
        <v>5.9913793103448274</v>
      </c>
      <c r="E2505">
        <v>8.706467661691579E-3</v>
      </c>
      <c r="F2505" s="90">
        <v>2497</v>
      </c>
      <c r="G2505" s="170">
        <f t="shared" ca="1" si="82"/>
        <v>0.78949232986395745</v>
      </c>
    </row>
    <row r="2506" spans="2:7">
      <c r="B2506" t="s">
        <v>7048</v>
      </c>
      <c r="C2506">
        <v>1.1599999999999999</v>
      </c>
      <c r="D2506">
        <f t="shared" si="83"/>
        <v>-0.88888888888888884</v>
      </c>
      <c r="E2506">
        <v>8.6956521739130523E-3</v>
      </c>
      <c r="F2506" s="90">
        <v>2498</v>
      </c>
      <c r="G2506" s="170">
        <f t="shared" ca="1" si="82"/>
        <v>-6.3269144445637387E-2</v>
      </c>
    </row>
    <row r="2507" spans="2:7">
      <c r="B2507" t="s">
        <v>2832</v>
      </c>
      <c r="C2507">
        <v>10.44</v>
      </c>
      <c r="D2507">
        <f t="shared" si="83"/>
        <v>0.2841328413284131</v>
      </c>
      <c r="E2507">
        <v>8.6956521739130297E-3</v>
      </c>
      <c r="F2507" s="90">
        <v>2499</v>
      </c>
      <c r="G2507" s="170">
        <f t="shared" ca="1" si="82"/>
        <v>-0.27984429165354724</v>
      </c>
    </row>
    <row r="2508" spans="2:7">
      <c r="B2508" t="s">
        <v>2761</v>
      </c>
      <c r="C2508">
        <v>8.1300000000000008</v>
      </c>
      <c r="D2508">
        <f t="shared" si="83"/>
        <v>0</v>
      </c>
      <c r="E2508">
        <v>8.6848635235732361E-3</v>
      </c>
      <c r="F2508" s="90">
        <v>2500</v>
      </c>
      <c r="G2508" s="170">
        <f t="shared" ca="1" si="82"/>
        <v>0.3447196531897086</v>
      </c>
    </row>
    <row r="2509" spans="2:7">
      <c r="B2509" t="s">
        <v>5298</v>
      </c>
      <c r="C2509">
        <v>8.1300000000000008</v>
      </c>
      <c r="D2509">
        <f t="shared" si="83"/>
        <v>0.39931153184165258</v>
      </c>
      <c r="E2509">
        <v>8.6848635235732361E-3</v>
      </c>
      <c r="F2509" s="90">
        <v>2501</v>
      </c>
      <c r="G2509" s="170">
        <f t="shared" ca="1" si="82"/>
        <v>-0.12020604194020776</v>
      </c>
    </row>
    <row r="2510" spans="2:7">
      <c r="B2510" t="s">
        <v>5494</v>
      </c>
      <c r="C2510">
        <v>5.81</v>
      </c>
      <c r="D2510">
        <f t="shared" si="83"/>
        <v>-0.44455066921606129</v>
      </c>
      <c r="E2510">
        <v>8.6805555555555247E-3</v>
      </c>
      <c r="F2510" s="90">
        <v>2502</v>
      </c>
      <c r="G2510" s="170">
        <f t="shared" ca="1" si="82"/>
        <v>0.43346682837544587</v>
      </c>
    </row>
    <row r="2511" spans="2:7">
      <c r="B2511" t="s">
        <v>2643</v>
      </c>
      <c r="C2511">
        <v>10.46</v>
      </c>
      <c r="D2511">
        <f t="shared" si="83"/>
        <v>-0.59124658069558422</v>
      </c>
      <c r="E2511">
        <v>8.6788813886211798E-3</v>
      </c>
      <c r="F2511" s="90">
        <v>2503</v>
      </c>
      <c r="G2511" s="170">
        <f t="shared" ca="1" si="82"/>
        <v>0.13327980571145565</v>
      </c>
    </row>
    <row r="2512" spans="2:7">
      <c r="B2512" t="s">
        <v>2256</v>
      </c>
      <c r="C2512">
        <v>25.59</v>
      </c>
      <c r="D2512">
        <f t="shared" si="83"/>
        <v>0.37432867883995696</v>
      </c>
      <c r="E2512">
        <v>8.6716594402837539E-3</v>
      </c>
      <c r="F2512" s="90">
        <v>2504</v>
      </c>
      <c r="G2512" s="170">
        <f t="shared" ca="1" si="82"/>
        <v>-0.40804947713392109</v>
      </c>
    </row>
    <row r="2513" spans="2:7">
      <c r="B2513" t="s">
        <v>1942</v>
      </c>
      <c r="C2513">
        <v>18.62</v>
      </c>
      <c r="D2513">
        <f t="shared" si="83"/>
        <v>6.9914163090128749</v>
      </c>
      <c r="E2513">
        <v>8.6673889490790964E-3</v>
      </c>
      <c r="F2513" s="90">
        <v>2505</v>
      </c>
      <c r="G2513" s="170">
        <f t="shared" ca="1" si="82"/>
        <v>-0.22431463939570687</v>
      </c>
    </row>
    <row r="2514" spans="2:7">
      <c r="B2514" t="s">
        <v>7586</v>
      </c>
      <c r="C2514">
        <v>2.33</v>
      </c>
      <c r="D2514">
        <f t="shared" si="83"/>
        <v>-0.84620462046204625</v>
      </c>
      <c r="E2514">
        <v>8.6580086580086649E-3</v>
      </c>
      <c r="F2514" s="90">
        <v>2506</v>
      </c>
      <c r="G2514" s="170">
        <f t="shared" ca="1" si="82"/>
        <v>1.1329471947410843</v>
      </c>
    </row>
    <row r="2515" spans="2:7">
      <c r="B2515" t="s">
        <v>4073</v>
      </c>
      <c r="C2515">
        <v>15.15</v>
      </c>
      <c r="D2515">
        <f t="shared" si="83"/>
        <v>-0.23677581863979852</v>
      </c>
      <c r="E2515">
        <v>8.6551264980027146E-3</v>
      </c>
      <c r="F2515" s="90">
        <v>2507</v>
      </c>
      <c r="G2515" s="170">
        <f t="shared" ca="1" si="82"/>
        <v>0.20991934200415291</v>
      </c>
    </row>
    <row r="2516" spans="2:7">
      <c r="B2516" t="s">
        <v>2323</v>
      </c>
      <c r="C2516">
        <v>19.850000000000001</v>
      </c>
      <c r="D2516">
        <f t="shared" si="83"/>
        <v>0.21332518337408327</v>
      </c>
      <c r="E2516">
        <v>8.638211382113908E-3</v>
      </c>
      <c r="F2516" s="90">
        <v>2508</v>
      </c>
      <c r="G2516" s="170">
        <f t="shared" ca="1" si="82"/>
        <v>-0.38780300710108895</v>
      </c>
    </row>
    <row r="2517" spans="2:7">
      <c r="B2517" t="s">
        <v>1725</v>
      </c>
      <c r="C2517">
        <v>16.36</v>
      </c>
      <c r="D2517">
        <f t="shared" si="83"/>
        <v>-0.12606837606837604</v>
      </c>
      <c r="E2517">
        <v>8.6313193588163119E-3</v>
      </c>
      <c r="F2517" s="90">
        <v>2509</v>
      </c>
      <c r="G2517" s="170">
        <f t="shared" ca="1" si="82"/>
        <v>-0.19164436393665796</v>
      </c>
    </row>
    <row r="2518" spans="2:7">
      <c r="B2518" t="s">
        <v>3027</v>
      </c>
      <c r="C2518">
        <v>18.72</v>
      </c>
      <c r="D2518">
        <f t="shared" si="83"/>
        <v>14.999999999999998</v>
      </c>
      <c r="E2518">
        <v>8.6206896551724223E-3</v>
      </c>
      <c r="F2518" s="90">
        <v>2510</v>
      </c>
      <c r="G2518" s="170">
        <f t="shared" ca="1" si="82"/>
        <v>-1.1644559424597339E-2</v>
      </c>
    </row>
    <row r="2519" spans="2:7">
      <c r="B2519" t="s">
        <v>6223</v>
      </c>
      <c r="C2519">
        <v>1.17</v>
      </c>
      <c r="D2519">
        <f t="shared" si="83"/>
        <v>-0.92861500915192186</v>
      </c>
      <c r="E2519">
        <v>8.6206896551724223E-3</v>
      </c>
      <c r="F2519" s="90">
        <v>2511</v>
      </c>
      <c r="G2519" s="170">
        <f t="shared" ca="1" si="82"/>
        <v>0.48722481940455814</v>
      </c>
    </row>
    <row r="2520" spans="2:7">
      <c r="B2520" t="s">
        <v>2370</v>
      </c>
      <c r="C2520">
        <v>16.39</v>
      </c>
      <c r="D2520">
        <f t="shared" si="83"/>
        <v>0.27152831652443754</v>
      </c>
      <c r="E2520">
        <v>8.6153846153846497E-3</v>
      </c>
      <c r="F2520" s="90">
        <v>2512</v>
      </c>
      <c r="G2520" s="170">
        <f t="shared" ca="1" si="82"/>
        <v>0.14399221309717258</v>
      </c>
    </row>
    <row r="2521" spans="2:7">
      <c r="B2521" t="s">
        <v>2555</v>
      </c>
      <c r="C2521">
        <v>12.89</v>
      </c>
      <c r="D2521">
        <f t="shared" si="83"/>
        <v>9.9829351535836164E-2</v>
      </c>
      <c r="E2521">
        <v>8.6071987480439132E-3</v>
      </c>
      <c r="F2521" s="90">
        <v>2513</v>
      </c>
      <c r="G2521" s="170">
        <f t="shared" ca="1" si="82"/>
        <v>-0.20117709016510207</v>
      </c>
    </row>
    <row r="2522" spans="2:7">
      <c r="B2522" t="s">
        <v>4285</v>
      </c>
      <c r="C2522">
        <v>11.72</v>
      </c>
      <c r="D2522">
        <f t="shared" si="83"/>
        <v>-0.33371233655486066</v>
      </c>
      <c r="E2522">
        <v>8.6058519793460776E-3</v>
      </c>
      <c r="F2522" s="90">
        <v>2514</v>
      </c>
      <c r="G2522" s="170">
        <f t="shared" ca="1" si="82"/>
        <v>0.41143501444264624</v>
      </c>
    </row>
    <row r="2523" spans="2:7">
      <c r="B2523" t="s">
        <v>3014</v>
      </c>
      <c r="C2523">
        <v>17.59</v>
      </c>
      <c r="D2523">
        <f t="shared" si="83"/>
        <v>2.7425531914893617</v>
      </c>
      <c r="E2523">
        <v>8.6009174311925778E-3</v>
      </c>
      <c r="F2523" s="90">
        <v>2515</v>
      </c>
      <c r="G2523" s="170">
        <f t="shared" ca="1" si="82"/>
        <v>-0.40916435477159735</v>
      </c>
    </row>
    <row r="2524" spans="2:7">
      <c r="B2524" t="s">
        <v>5539</v>
      </c>
      <c r="C2524">
        <v>4.7</v>
      </c>
      <c r="D2524">
        <f t="shared" si="83"/>
        <v>-0.42891859052247877</v>
      </c>
      <c r="E2524">
        <v>8.5836909871244704E-3</v>
      </c>
      <c r="F2524" s="90">
        <v>2516</v>
      </c>
      <c r="G2524" s="170">
        <f t="shared" ca="1" si="82"/>
        <v>0.16513955367529973</v>
      </c>
    </row>
    <row r="2525" spans="2:7">
      <c r="B2525" t="s">
        <v>5312</v>
      </c>
      <c r="C2525">
        <v>8.23</v>
      </c>
      <c r="D2525">
        <f t="shared" si="83"/>
        <v>-0.58850000000000002</v>
      </c>
      <c r="E2525">
        <v>8.5784313725490551E-3</v>
      </c>
      <c r="F2525" s="90">
        <v>2517</v>
      </c>
      <c r="G2525" s="170">
        <f t="shared" ca="1" si="82"/>
        <v>-6.3588571610284694E-2</v>
      </c>
    </row>
    <row r="2526" spans="2:7">
      <c r="B2526" t="s">
        <v>2320</v>
      </c>
      <c r="C2526">
        <v>20</v>
      </c>
      <c r="D2526">
        <f t="shared" si="83"/>
        <v>0.54320987654320974</v>
      </c>
      <c r="E2526">
        <v>8.5728693898135012E-3</v>
      </c>
      <c r="F2526" s="90">
        <v>2518</v>
      </c>
      <c r="G2526" s="170">
        <f t="shared" ca="1" si="82"/>
        <v>-5.8889972704563823E-2</v>
      </c>
    </row>
    <row r="2527" spans="2:7">
      <c r="B2527" t="s">
        <v>5028</v>
      </c>
      <c r="C2527">
        <v>12.96</v>
      </c>
      <c r="D2527">
        <f t="shared" si="83"/>
        <v>-0.90612097066280328</v>
      </c>
      <c r="E2527">
        <v>8.5603112840467871E-3</v>
      </c>
      <c r="F2527" s="90">
        <v>2519</v>
      </c>
      <c r="G2527" s="170">
        <f t="shared" ca="1" si="82"/>
        <v>-0.47687298455369054</v>
      </c>
    </row>
    <row r="2528" spans="2:7">
      <c r="B2528" t="s">
        <v>472</v>
      </c>
      <c r="C2528">
        <v>138.05000000000001</v>
      </c>
      <c r="D2528">
        <f t="shared" si="83"/>
        <v>115.99152542372882</v>
      </c>
      <c r="E2528">
        <v>8.5476329631795443E-3</v>
      </c>
      <c r="F2528" s="90">
        <v>2520</v>
      </c>
      <c r="G2528" s="170">
        <f t="shared" ca="1" si="82"/>
        <v>-0.10974504774580926</v>
      </c>
    </row>
    <row r="2529" spans="2:7">
      <c r="B2529" t="s">
        <v>7043</v>
      </c>
      <c r="C2529">
        <v>1.18</v>
      </c>
      <c r="D2529">
        <f t="shared" si="83"/>
        <v>-0.98768010022969299</v>
      </c>
      <c r="E2529">
        <v>8.5470085470085548E-3</v>
      </c>
      <c r="F2529" s="90">
        <v>2521</v>
      </c>
      <c r="G2529" s="170">
        <f t="shared" ca="1" si="82"/>
        <v>0.45443121199811004</v>
      </c>
    </row>
    <row r="2530" spans="2:7">
      <c r="B2530" t="s">
        <v>1012</v>
      </c>
      <c r="C2530">
        <v>95.78</v>
      </c>
      <c r="D2530">
        <f t="shared" si="83"/>
        <v>6.3507290867229473</v>
      </c>
      <c r="E2530">
        <v>8.5290091607876407E-3</v>
      </c>
      <c r="F2530" s="90">
        <v>2522</v>
      </c>
      <c r="G2530" s="170">
        <f t="shared" ca="1" si="82"/>
        <v>0.58750210126891456</v>
      </c>
    </row>
    <row r="2531" spans="2:7">
      <c r="B2531" t="s">
        <v>3576</v>
      </c>
      <c r="C2531">
        <v>13.03</v>
      </c>
      <c r="D2531">
        <f t="shared" si="83"/>
        <v>0.56422569027611036</v>
      </c>
      <c r="E2531">
        <v>8.5139318885448477E-3</v>
      </c>
      <c r="F2531" s="90">
        <v>2523</v>
      </c>
      <c r="G2531" s="170">
        <f t="shared" ca="1" si="82"/>
        <v>0.37824719855010508</v>
      </c>
    </row>
    <row r="2532" spans="2:7">
      <c r="B2532" t="s">
        <v>5179</v>
      </c>
      <c r="C2532">
        <v>8.33</v>
      </c>
      <c r="D2532">
        <f t="shared" si="83"/>
        <v>-0.36363636363636365</v>
      </c>
      <c r="E2532">
        <v>8.4745762711864753E-3</v>
      </c>
      <c r="F2532" s="90">
        <v>2524</v>
      </c>
      <c r="G2532" s="170">
        <f t="shared" ca="1" si="82"/>
        <v>-0.72035326935143185</v>
      </c>
    </row>
    <row r="2533" spans="2:7">
      <c r="B2533" t="s">
        <v>3472</v>
      </c>
      <c r="C2533">
        <v>13.09</v>
      </c>
      <c r="D2533">
        <f t="shared" si="83"/>
        <v>-0.31322140608604404</v>
      </c>
      <c r="E2533">
        <v>8.4745762711863973E-3</v>
      </c>
      <c r="F2533" s="90">
        <v>2525</v>
      </c>
      <c r="G2533" s="170">
        <f t="shared" ca="1" si="82"/>
        <v>-0.38630109901962167</v>
      </c>
    </row>
    <row r="2534" spans="2:7">
      <c r="B2534" t="s">
        <v>1847</v>
      </c>
      <c r="C2534">
        <v>19.059999999999999</v>
      </c>
      <c r="D2534">
        <f t="shared" si="83"/>
        <v>1.6657342657342655</v>
      </c>
      <c r="E2534">
        <v>8.4656084656084731E-3</v>
      </c>
      <c r="F2534" s="90">
        <v>2526</v>
      </c>
      <c r="G2534" s="170">
        <f t="shared" ca="1" si="82"/>
        <v>0.36589383458888203</v>
      </c>
    </row>
    <row r="2535" spans="2:7">
      <c r="B2535" t="s">
        <v>5435</v>
      </c>
      <c r="C2535">
        <v>7.15</v>
      </c>
      <c r="D2535">
        <f t="shared" si="83"/>
        <v>-0.64830300049188383</v>
      </c>
      <c r="E2535">
        <v>8.4626234132581801E-3</v>
      </c>
      <c r="F2535" s="90">
        <v>2527</v>
      </c>
      <c r="G2535" s="170">
        <f t="shared" ref="G2535:G2598" ca="1" si="84">_xlfn.NORM.INV(RAND(),L$11,L$12)</f>
        <v>-0.45656299960927599</v>
      </c>
    </row>
    <row r="2536" spans="2:7">
      <c r="B2536" t="s">
        <v>2315</v>
      </c>
      <c r="C2536">
        <v>20.329999999999998</v>
      </c>
      <c r="D2536">
        <f t="shared" si="83"/>
        <v>-0.15043877977434189</v>
      </c>
      <c r="E2536">
        <v>8.4325396825395901E-3</v>
      </c>
      <c r="F2536" s="90">
        <v>2528</v>
      </c>
      <c r="G2536" s="170">
        <f t="shared" ca="1" si="84"/>
        <v>0.44773140998133093</v>
      </c>
    </row>
    <row r="2537" spans="2:7">
      <c r="B2537" t="s">
        <v>2279</v>
      </c>
      <c r="C2537">
        <v>23.93</v>
      </c>
      <c r="D2537">
        <f t="shared" si="83"/>
        <v>0.66411682892906809</v>
      </c>
      <c r="E2537">
        <v>8.4281500210703457E-3</v>
      </c>
      <c r="F2537" s="90">
        <v>2529</v>
      </c>
      <c r="G2537" s="170">
        <f t="shared" ca="1" si="84"/>
        <v>-0.70699126540351176</v>
      </c>
    </row>
    <row r="2538" spans="2:7">
      <c r="B2538" t="s">
        <v>4213</v>
      </c>
      <c r="C2538">
        <v>14.38</v>
      </c>
      <c r="D2538">
        <f t="shared" si="83"/>
        <v>0.71394517282479142</v>
      </c>
      <c r="E2538">
        <v>8.415147265077208E-3</v>
      </c>
      <c r="F2538" s="90">
        <v>2530</v>
      </c>
      <c r="G2538" s="170">
        <f t="shared" ca="1" si="84"/>
        <v>0.32647134145894163</v>
      </c>
    </row>
    <row r="2539" spans="2:7">
      <c r="B2539" t="s">
        <v>2680</v>
      </c>
      <c r="C2539">
        <v>8.39</v>
      </c>
      <c r="D2539">
        <f t="shared" si="83"/>
        <v>-0.12604166666666658</v>
      </c>
      <c r="E2539">
        <v>8.4134615384615728E-3</v>
      </c>
      <c r="F2539" s="90">
        <v>2531</v>
      </c>
      <c r="G2539" s="170">
        <f t="shared" ca="1" si="84"/>
        <v>0.52212834968562649</v>
      </c>
    </row>
    <row r="2540" spans="2:7">
      <c r="B2540" t="s">
        <v>4852</v>
      </c>
      <c r="C2540">
        <v>9.6</v>
      </c>
      <c r="D2540">
        <f t="shared" si="83"/>
        <v>3</v>
      </c>
      <c r="E2540">
        <v>8.4033613445378234E-3</v>
      </c>
      <c r="F2540" s="90">
        <v>2532</v>
      </c>
      <c r="G2540" s="170">
        <f t="shared" ca="1" si="84"/>
        <v>-0.33489272644969531</v>
      </c>
    </row>
    <row r="2541" spans="2:7">
      <c r="B2541" t="s">
        <v>7461</v>
      </c>
      <c r="C2541">
        <v>2.4</v>
      </c>
      <c r="D2541">
        <f t="shared" si="83"/>
        <v>0</v>
      </c>
      <c r="E2541">
        <v>8.4033613445378234E-3</v>
      </c>
      <c r="F2541" s="90">
        <v>2533</v>
      </c>
      <c r="G2541" s="170">
        <f t="shared" ca="1" si="84"/>
        <v>-0.11950313104860821</v>
      </c>
    </row>
    <row r="2542" spans="2:7">
      <c r="B2542" t="s">
        <v>7464</v>
      </c>
      <c r="C2542">
        <v>2.4</v>
      </c>
      <c r="D2542">
        <f t="shared" si="83"/>
        <v>0</v>
      </c>
      <c r="E2542">
        <v>8.4033613445378234E-3</v>
      </c>
      <c r="F2542" s="90">
        <v>2534</v>
      </c>
      <c r="G2542" s="170">
        <f t="shared" ca="1" si="84"/>
        <v>2.1345476160170324E-2</v>
      </c>
    </row>
    <row r="2543" spans="2:7">
      <c r="B2543" t="s">
        <v>7577</v>
      </c>
      <c r="C2543">
        <v>2.4</v>
      </c>
      <c r="D2543">
        <f t="shared" si="83"/>
        <v>-0.75026014568158161</v>
      </c>
      <c r="E2543">
        <v>8.4033613445378234E-3</v>
      </c>
      <c r="F2543" s="90">
        <v>2535</v>
      </c>
      <c r="G2543" s="170">
        <f t="shared" ca="1" si="84"/>
        <v>-0.34944766637037938</v>
      </c>
    </row>
    <row r="2544" spans="2:7">
      <c r="B2544" t="s">
        <v>4878</v>
      </c>
      <c r="C2544">
        <v>9.61</v>
      </c>
      <c r="D2544">
        <f t="shared" si="83"/>
        <v>-0.46670366259711432</v>
      </c>
      <c r="E2544">
        <v>8.3945435466946557E-3</v>
      </c>
      <c r="F2544" s="90">
        <v>2536</v>
      </c>
      <c r="G2544" s="170">
        <f t="shared" ca="1" si="84"/>
        <v>0.31255791715005543</v>
      </c>
    </row>
    <row r="2545" spans="2:7">
      <c r="B2545" t="s">
        <v>1679</v>
      </c>
      <c r="C2545">
        <v>18.02</v>
      </c>
      <c r="D2545">
        <f t="shared" si="83"/>
        <v>-0.87747331202828582</v>
      </c>
      <c r="E2545">
        <v>8.3939563514268921E-3</v>
      </c>
      <c r="F2545" s="90">
        <v>2537</v>
      </c>
      <c r="G2545" s="170">
        <f t="shared" ca="1" si="84"/>
        <v>4.751822866820065E-2</v>
      </c>
    </row>
    <row r="2546" spans="2:7">
      <c r="B2546" t="s">
        <v>489</v>
      </c>
      <c r="C2546">
        <v>147.07</v>
      </c>
      <c r="D2546">
        <f t="shared" si="83"/>
        <v>14.193181818181817</v>
      </c>
      <c r="E2546">
        <v>8.3647583133356108E-3</v>
      </c>
      <c r="F2546" s="90">
        <v>2538</v>
      </c>
      <c r="G2546" s="170">
        <f t="shared" ca="1" si="84"/>
        <v>-0.23003012618081969</v>
      </c>
    </row>
    <row r="2547" spans="2:7">
      <c r="B2547" t="s">
        <v>3241</v>
      </c>
      <c r="C2547">
        <v>9.68</v>
      </c>
      <c r="D2547">
        <f t="shared" si="83"/>
        <v>3</v>
      </c>
      <c r="E2547">
        <v>8.3333333333333419E-3</v>
      </c>
      <c r="F2547" s="90">
        <v>2539</v>
      </c>
      <c r="G2547" s="170">
        <f t="shared" ca="1" si="84"/>
        <v>7.5378816303697568E-2</v>
      </c>
    </row>
    <row r="2548" spans="2:7">
      <c r="B2548" t="s">
        <v>7460</v>
      </c>
      <c r="C2548">
        <v>2.42</v>
      </c>
      <c r="D2548">
        <f t="shared" si="83"/>
        <v>-0.89478260869565207</v>
      </c>
      <c r="E2548">
        <v>8.3333333333333419E-3</v>
      </c>
      <c r="F2548" s="90">
        <v>2540</v>
      </c>
      <c r="G2548" s="170">
        <f t="shared" ca="1" si="84"/>
        <v>-0.34718823275707889</v>
      </c>
    </row>
    <row r="2549" spans="2:7">
      <c r="B2549" t="s">
        <v>4577</v>
      </c>
      <c r="C2549">
        <v>23</v>
      </c>
      <c r="D2549">
        <f t="shared" si="83"/>
        <v>-0.53666398066075749</v>
      </c>
      <c r="E2549">
        <v>8.3296799649277206E-3</v>
      </c>
      <c r="F2549" s="90">
        <v>2541</v>
      </c>
      <c r="G2549" s="170">
        <f t="shared" ca="1" si="84"/>
        <v>0.32604670113567685</v>
      </c>
    </row>
    <row r="2550" spans="2:7">
      <c r="B2550" t="s">
        <v>1187</v>
      </c>
      <c r="C2550">
        <v>49.64</v>
      </c>
      <c r="D2550">
        <f t="shared" si="83"/>
        <v>2.4138642459253182E-2</v>
      </c>
      <c r="E2550">
        <v>8.3282551289864653E-3</v>
      </c>
      <c r="F2550" s="90">
        <v>2542</v>
      </c>
      <c r="G2550" s="170">
        <f t="shared" ca="1" si="84"/>
        <v>0.22590819398896264</v>
      </c>
    </row>
    <row r="2551" spans="2:7">
      <c r="B2551" t="s">
        <v>1348</v>
      </c>
      <c r="C2551">
        <v>48.47</v>
      </c>
      <c r="D2551">
        <f t="shared" si="83"/>
        <v>3.4427131072410635</v>
      </c>
      <c r="E2551">
        <v>8.3211982525483365E-3</v>
      </c>
      <c r="F2551" s="90">
        <v>2543</v>
      </c>
      <c r="G2551" s="170">
        <f t="shared" ca="1" si="84"/>
        <v>6.9088767265871417E-2</v>
      </c>
    </row>
    <row r="2552" spans="2:7">
      <c r="B2552" t="s">
        <v>5109</v>
      </c>
      <c r="C2552">
        <v>10.91</v>
      </c>
      <c r="D2552">
        <f t="shared" si="83"/>
        <v>1.2448559670781891</v>
      </c>
      <c r="E2552">
        <v>8.3179297597042387E-3</v>
      </c>
      <c r="F2552" s="90">
        <v>2544</v>
      </c>
      <c r="G2552" s="170">
        <f t="shared" ca="1" si="84"/>
        <v>-3.0252372093642056E-2</v>
      </c>
    </row>
    <row r="2553" spans="2:7">
      <c r="B2553" t="s">
        <v>5533</v>
      </c>
      <c r="C2553">
        <v>4.8600000000000003</v>
      </c>
      <c r="D2553">
        <f t="shared" si="83"/>
        <v>-0.73340647284695559</v>
      </c>
      <c r="E2553">
        <v>8.2987551867219986E-3</v>
      </c>
      <c r="F2553" s="90">
        <v>2545</v>
      </c>
      <c r="G2553" s="170">
        <f t="shared" ca="1" si="84"/>
        <v>0.22224692458608172</v>
      </c>
    </row>
    <row r="2554" spans="2:7">
      <c r="B2554" t="s">
        <v>3785</v>
      </c>
      <c r="C2554">
        <v>18.23</v>
      </c>
      <c r="D2554">
        <f t="shared" si="83"/>
        <v>-0.87706521006136628</v>
      </c>
      <c r="E2554">
        <v>8.2964601769912692E-3</v>
      </c>
      <c r="F2554" s="90">
        <v>2546</v>
      </c>
      <c r="G2554" s="170">
        <f t="shared" ca="1" si="84"/>
        <v>-0.21121338330944214</v>
      </c>
    </row>
    <row r="2555" spans="2:7">
      <c r="B2555" t="s">
        <v>488</v>
      </c>
      <c r="C2555">
        <v>148.29</v>
      </c>
      <c r="D2555">
        <f t="shared" si="83"/>
        <v>7.129934210526315</v>
      </c>
      <c r="E2555">
        <v>8.2953695519140478E-3</v>
      </c>
      <c r="F2555" s="90">
        <v>2547</v>
      </c>
      <c r="G2555" s="170">
        <f t="shared" ca="1" si="84"/>
        <v>-9.6851675962178668E-2</v>
      </c>
    </row>
    <row r="2556" spans="2:7">
      <c r="B2556" t="s">
        <v>1494</v>
      </c>
      <c r="C2556">
        <v>18.239999999999998</v>
      </c>
      <c r="D2556">
        <f t="shared" si="83"/>
        <v>0.4950819672131147</v>
      </c>
      <c r="E2556">
        <v>8.2918739635156769E-3</v>
      </c>
      <c r="F2556" s="90">
        <v>2548</v>
      </c>
      <c r="G2556" s="170">
        <f t="shared" ca="1" si="84"/>
        <v>0.2459275132635047</v>
      </c>
    </row>
    <row r="2557" spans="2:7">
      <c r="B2557" t="s">
        <v>3701</v>
      </c>
      <c r="C2557">
        <v>12.2</v>
      </c>
      <c r="D2557">
        <f t="shared" si="83"/>
        <v>-0.88268102702182893</v>
      </c>
      <c r="E2557">
        <v>8.2644628099173261E-3</v>
      </c>
      <c r="F2557" s="90">
        <v>2549</v>
      </c>
      <c r="G2557" s="170">
        <f t="shared" ca="1" si="84"/>
        <v>-5.9636775511891532E-2</v>
      </c>
    </row>
    <row r="2558" spans="2:7">
      <c r="B2558" t="s">
        <v>879</v>
      </c>
      <c r="C2558">
        <v>103.99</v>
      </c>
      <c r="D2558">
        <f t="shared" si="83"/>
        <v>15.964110929853181</v>
      </c>
      <c r="E2558">
        <v>8.2412255187123747E-3</v>
      </c>
      <c r="F2558" s="90">
        <v>2550</v>
      </c>
      <c r="G2558" s="170">
        <f t="shared" ca="1" si="84"/>
        <v>7.1011576034996124E-2</v>
      </c>
    </row>
    <row r="2559" spans="2:7">
      <c r="B2559" t="s">
        <v>5483</v>
      </c>
      <c r="C2559">
        <v>6.13</v>
      </c>
      <c r="D2559">
        <f t="shared" si="83"/>
        <v>-0.37512742099898067</v>
      </c>
      <c r="E2559">
        <v>8.2236842105262858E-3</v>
      </c>
      <c r="F2559" s="90">
        <v>2551</v>
      </c>
      <c r="G2559" s="170">
        <f t="shared" ca="1" si="84"/>
        <v>0.13670262117147247</v>
      </c>
    </row>
    <row r="2560" spans="2:7">
      <c r="B2560" t="s">
        <v>5233</v>
      </c>
      <c r="C2560">
        <v>9.81</v>
      </c>
      <c r="D2560">
        <f t="shared" si="83"/>
        <v>-0.81850138760407021</v>
      </c>
      <c r="E2560">
        <v>8.221993833504632E-3</v>
      </c>
      <c r="F2560" s="90">
        <v>2552</v>
      </c>
      <c r="G2560" s="170">
        <f t="shared" ca="1" si="84"/>
        <v>0.16738434824005585</v>
      </c>
    </row>
    <row r="2561" spans="2:7">
      <c r="B2561" t="s">
        <v>1276</v>
      </c>
      <c r="C2561">
        <v>54.05</v>
      </c>
      <c r="D2561">
        <f t="shared" si="83"/>
        <v>9.985772357723576</v>
      </c>
      <c r="E2561">
        <v>8.2074239880618859E-3</v>
      </c>
      <c r="F2561" s="90">
        <v>2553</v>
      </c>
      <c r="G2561" s="170">
        <f t="shared" ca="1" si="84"/>
        <v>0.20389203007193679</v>
      </c>
    </row>
    <row r="2562" spans="2:7">
      <c r="B2562" t="s">
        <v>5713</v>
      </c>
      <c r="C2562">
        <v>4.92</v>
      </c>
      <c r="D2562">
        <f t="shared" si="83"/>
        <v>-0.73347778981581802</v>
      </c>
      <c r="E2562">
        <v>8.1967213114754172E-3</v>
      </c>
      <c r="F2562" s="90">
        <v>2554</v>
      </c>
      <c r="G2562" s="170">
        <f t="shared" ca="1" si="84"/>
        <v>-0.41913524983481126</v>
      </c>
    </row>
    <row r="2563" spans="2:7">
      <c r="B2563" t="s">
        <v>2346</v>
      </c>
      <c r="C2563">
        <v>18.46</v>
      </c>
      <c r="D2563">
        <f t="shared" si="83"/>
        <v>-0.28643216080402012</v>
      </c>
      <c r="E2563">
        <v>8.1922446750410782E-3</v>
      </c>
      <c r="F2563" s="90">
        <v>2555</v>
      </c>
      <c r="G2563" s="170">
        <f t="shared" ca="1" si="84"/>
        <v>-0.59648179808224988</v>
      </c>
    </row>
    <row r="2564" spans="2:7">
      <c r="B2564" t="s">
        <v>1471</v>
      </c>
      <c r="C2564">
        <v>25.87</v>
      </c>
      <c r="D2564">
        <f t="shared" si="83"/>
        <v>-0.76169859985261601</v>
      </c>
      <c r="E2564">
        <v>8.1839438815277023E-3</v>
      </c>
      <c r="F2564" s="90">
        <v>2556</v>
      </c>
      <c r="G2564" s="170">
        <f t="shared" ca="1" si="84"/>
        <v>-0.2878796105478858</v>
      </c>
    </row>
    <row r="2565" spans="2:7">
      <c r="B2565" t="s">
        <v>843</v>
      </c>
      <c r="C2565">
        <v>108.56</v>
      </c>
      <c r="D2565">
        <f t="shared" si="83"/>
        <v>3.6313993174061432</v>
      </c>
      <c r="E2565">
        <v>8.1723625557206109E-3</v>
      </c>
      <c r="F2565" s="90">
        <v>2557</v>
      </c>
      <c r="G2565" s="170">
        <f t="shared" ca="1" si="84"/>
        <v>0.1692159192205521</v>
      </c>
    </row>
    <row r="2566" spans="2:7">
      <c r="B2566" t="s">
        <v>4611</v>
      </c>
      <c r="C2566">
        <v>23.44</v>
      </c>
      <c r="D2566">
        <f t="shared" si="83"/>
        <v>0.58271438217420668</v>
      </c>
      <c r="E2566">
        <v>8.1720430107527428E-3</v>
      </c>
      <c r="F2566" s="90">
        <v>2558</v>
      </c>
      <c r="G2566" s="170">
        <f t="shared" ca="1" si="84"/>
        <v>-0.5256697738911249</v>
      </c>
    </row>
    <row r="2567" spans="2:7">
      <c r="B2567" t="s">
        <v>4050</v>
      </c>
      <c r="C2567">
        <v>14.81</v>
      </c>
      <c r="D2567">
        <f t="shared" si="83"/>
        <v>-0.86076901381968596</v>
      </c>
      <c r="E2567">
        <v>8.1688223281144307E-3</v>
      </c>
      <c r="F2567" s="90">
        <v>2559</v>
      </c>
      <c r="G2567" s="170">
        <f t="shared" ca="1" si="84"/>
        <v>0.40388296559161929</v>
      </c>
    </row>
    <row r="2568" spans="2:7">
      <c r="B2568" t="s">
        <v>925</v>
      </c>
      <c r="C2568">
        <v>106.37</v>
      </c>
      <c r="D2568">
        <f t="shared" si="83"/>
        <v>6.8155767817781046</v>
      </c>
      <c r="E2568">
        <v>8.1508861719268265E-3</v>
      </c>
      <c r="F2568" s="90">
        <v>2560</v>
      </c>
      <c r="G2568" s="170">
        <f t="shared" ca="1" si="84"/>
        <v>0.55443479843250276</v>
      </c>
    </row>
    <row r="2569" spans="2:7">
      <c r="B2569" t="s">
        <v>3558</v>
      </c>
      <c r="C2569">
        <v>13.61</v>
      </c>
      <c r="D2569">
        <f t="shared" ref="D2569:D2632" si="85">(C2569-C2570)/C2570</f>
        <v>-0.15570719602977676</v>
      </c>
      <c r="E2569">
        <v>8.1481481481481058E-3</v>
      </c>
      <c r="F2569" s="90">
        <v>2561</v>
      </c>
      <c r="G2569" s="170">
        <f t="shared" ca="1" si="84"/>
        <v>0.17710479148188712</v>
      </c>
    </row>
    <row r="2570" spans="2:7">
      <c r="B2570" t="s">
        <v>4771</v>
      </c>
      <c r="C2570">
        <v>16.12</v>
      </c>
      <c r="D2570">
        <f t="shared" si="85"/>
        <v>0.180952380952381</v>
      </c>
      <c r="E2570">
        <v>8.1300813008130576E-3</v>
      </c>
      <c r="F2570" s="90">
        <v>2562</v>
      </c>
      <c r="G2570" s="170">
        <f t="shared" ca="1" si="84"/>
        <v>6.1554848677590784E-2</v>
      </c>
    </row>
    <row r="2571" spans="2:7">
      <c r="B2571" t="s">
        <v>1577</v>
      </c>
      <c r="C2571">
        <v>13.65</v>
      </c>
      <c r="D2571">
        <f t="shared" si="85"/>
        <v>-0.87235833177482691</v>
      </c>
      <c r="E2571">
        <v>8.1240768094535606E-3</v>
      </c>
      <c r="F2571" s="90">
        <v>2563</v>
      </c>
      <c r="G2571" s="170">
        <f t="shared" ca="1" si="84"/>
        <v>-0.53891077125600939</v>
      </c>
    </row>
    <row r="2572" spans="2:7">
      <c r="B2572" t="s">
        <v>963</v>
      </c>
      <c r="C2572">
        <v>106.94</v>
      </c>
      <c r="D2572">
        <f t="shared" si="85"/>
        <v>3.7762393925859756</v>
      </c>
      <c r="E2572">
        <v>8.1070889894419261E-3</v>
      </c>
      <c r="F2572" s="90">
        <v>2564</v>
      </c>
      <c r="G2572" s="170">
        <f t="shared" ca="1" si="84"/>
        <v>0.56469987356235141</v>
      </c>
    </row>
    <row r="2573" spans="2:7">
      <c r="B2573" t="s">
        <v>4585</v>
      </c>
      <c r="C2573">
        <v>22.39</v>
      </c>
      <c r="D2573">
        <f t="shared" si="85"/>
        <v>-0.58250978929703523</v>
      </c>
      <c r="E2573">
        <v>8.1044574515983653E-3</v>
      </c>
      <c r="F2573" s="90">
        <v>2565</v>
      </c>
      <c r="G2573" s="170">
        <f t="shared" ca="1" si="84"/>
        <v>-9.3332559370509466E-2</v>
      </c>
    </row>
    <row r="2574" spans="2:7">
      <c r="B2574" t="s">
        <v>1131</v>
      </c>
      <c r="C2574">
        <v>53.63</v>
      </c>
      <c r="D2574">
        <f t="shared" si="85"/>
        <v>-0.46953511374876356</v>
      </c>
      <c r="E2574">
        <v>8.0827067669172869E-3</v>
      </c>
      <c r="F2574" s="90">
        <v>2566</v>
      </c>
      <c r="G2574" s="170">
        <f t="shared" ca="1" si="84"/>
        <v>-0.1567461438292593</v>
      </c>
    </row>
    <row r="2575" spans="2:7">
      <c r="B2575" t="s">
        <v>917</v>
      </c>
      <c r="C2575">
        <v>101.1</v>
      </c>
      <c r="D2575">
        <f t="shared" si="85"/>
        <v>15.175999999999998</v>
      </c>
      <c r="E2575">
        <v>8.0765779240202212E-3</v>
      </c>
      <c r="F2575" s="90">
        <v>2567</v>
      </c>
      <c r="G2575" s="170">
        <f t="shared" ca="1" si="84"/>
        <v>0.20732361535695154</v>
      </c>
    </row>
    <row r="2576" spans="2:7">
      <c r="B2576" t="s">
        <v>5509</v>
      </c>
      <c r="C2576">
        <v>6.25</v>
      </c>
      <c r="D2576">
        <f t="shared" si="85"/>
        <v>-0.54742939898624188</v>
      </c>
      <c r="E2576">
        <v>8.0645161290322284E-3</v>
      </c>
      <c r="F2576" s="90">
        <v>2568</v>
      </c>
      <c r="G2576" s="170">
        <f t="shared" ca="1" si="84"/>
        <v>0.29601105738012723</v>
      </c>
    </row>
    <row r="2577" spans="2:7">
      <c r="B2577" t="s">
        <v>3720</v>
      </c>
      <c r="C2577">
        <v>13.81</v>
      </c>
      <c r="D2577">
        <f t="shared" si="85"/>
        <v>-0.90445551404455515</v>
      </c>
      <c r="E2577">
        <v>8.0291970802920595E-3</v>
      </c>
      <c r="F2577" s="90">
        <v>2569</v>
      </c>
      <c r="G2577" s="170">
        <f t="shared" ca="1" si="84"/>
        <v>0.29114045077133477</v>
      </c>
    </row>
    <row r="2578" spans="2:7">
      <c r="B2578" t="s">
        <v>493</v>
      </c>
      <c r="C2578">
        <v>144.54</v>
      </c>
      <c r="D2578">
        <f t="shared" si="85"/>
        <v>13.367793240556658</v>
      </c>
      <c r="E2578">
        <v>8.0200850826417872E-3</v>
      </c>
      <c r="F2578" s="90">
        <v>2570</v>
      </c>
      <c r="G2578" s="170">
        <f t="shared" ca="1" si="84"/>
        <v>7.4208749824800205E-2</v>
      </c>
    </row>
    <row r="2579" spans="2:7">
      <c r="B2579" t="s">
        <v>3353</v>
      </c>
      <c r="C2579">
        <v>10.06</v>
      </c>
      <c r="D2579">
        <f t="shared" si="85"/>
        <v>-0.93282136894824708</v>
      </c>
      <c r="E2579">
        <v>8.0160320641282628E-3</v>
      </c>
      <c r="F2579" s="90">
        <v>2571</v>
      </c>
      <c r="G2579" s="170">
        <f t="shared" ca="1" si="84"/>
        <v>0.15476188310966191</v>
      </c>
    </row>
    <row r="2580" spans="2:7">
      <c r="B2580" t="s">
        <v>511</v>
      </c>
      <c r="C2580">
        <v>149.75</v>
      </c>
      <c r="D2580">
        <f t="shared" si="85"/>
        <v>117.84920634920636</v>
      </c>
      <c r="E2580">
        <v>8.0102315562735442E-3</v>
      </c>
      <c r="F2580" s="90">
        <v>2572</v>
      </c>
      <c r="G2580" s="170">
        <f t="shared" ca="1" si="84"/>
        <v>0.6983081633843341</v>
      </c>
    </row>
    <row r="2581" spans="2:7">
      <c r="B2581" t="s">
        <v>6292</v>
      </c>
      <c r="C2581">
        <v>1.26</v>
      </c>
      <c r="D2581">
        <f t="shared" si="85"/>
        <v>0</v>
      </c>
      <c r="E2581">
        <v>8.0000000000000071E-3</v>
      </c>
      <c r="F2581" s="90">
        <v>2573</v>
      </c>
      <c r="G2581" s="170">
        <f t="shared" ca="1" si="84"/>
        <v>-1.2403419691374696E-2</v>
      </c>
    </row>
    <row r="2582" spans="2:7">
      <c r="B2582" t="s">
        <v>6297</v>
      </c>
      <c r="C2582">
        <v>1.26</v>
      </c>
      <c r="D2582">
        <f t="shared" si="85"/>
        <v>-0.5</v>
      </c>
      <c r="E2582">
        <v>8.0000000000000071E-3</v>
      </c>
      <c r="F2582" s="90">
        <v>2574</v>
      </c>
      <c r="G2582" s="170">
        <f t="shared" ca="1" si="84"/>
        <v>-0.45622257797351712</v>
      </c>
    </row>
    <row r="2583" spans="2:7">
      <c r="B2583" t="s">
        <v>7713</v>
      </c>
      <c r="C2583">
        <v>2.52</v>
      </c>
      <c r="D2583">
        <f t="shared" si="85"/>
        <v>-0.84615384615384615</v>
      </c>
      <c r="E2583">
        <v>8.0000000000000071E-3</v>
      </c>
      <c r="F2583" s="90">
        <v>2575</v>
      </c>
      <c r="G2583" s="170">
        <f t="shared" ca="1" si="84"/>
        <v>0.11620026111967487</v>
      </c>
    </row>
    <row r="2584" spans="2:7">
      <c r="B2584" t="s">
        <v>2373</v>
      </c>
      <c r="C2584">
        <v>16.38</v>
      </c>
      <c r="D2584">
        <f t="shared" si="85"/>
        <v>0.44317180616740082</v>
      </c>
      <c r="E2584">
        <v>7.9999999999999395E-3</v>
      </c>
      <c r="F2584" s="90">
        <v>2576</v>
      </c>
      <c r="G2584" s="170">
        <f t="shared" ca="1" si="84"/>
        <v>-0.3223931430476531</v>
      </c>
    </row>
    <row r="2585" spans="2:7">
      <c r="B2585" t="s">
        <v>2884</v>
      </c>
      <c r="C2585">
        <v>11.35</v>
      </c>
      <c r="D2585">
        <f t="shared" si="85"/>
        <v>-0.18227665706051879</v>
      </c>
      <c r="E2585">
        <v>7.9928952042628652E-3</v>
      </c>
      <c r="F2585" s="90">
        <v>2577</v>
      </c>
      <c r="G2585" s="170">
        <f t="shared" ca="1" si="84"/>
        <v>-8.53350176709088E-2</v>
      </c>
    </row>
    <row r="2586" spans="2:7">
      <c r="B2586" t="s">
        <v>3738</v>
      </c>
      <c r="C2586">
        <v>13.88</v>
      </c>
      <c r="D2586">
        <f t="shared" si="85"/>
        <v>-0.87784915955293497</v>
      </c>
      <c r="E2586">
        <v>7.9883805374002335E-3</v>
      </c>
      <c r="F2586" s="90">
        <v>2578</v>
      </c>
      <c r="G2586" s="170">
        <f t="shared" ca="1" si="84"/>
        <v>-0.41176641578180967</v>
      </c>
    </row>
    <row r="2587" spans="2:7">
      <c r="B2587" t="s">
        <v>942</v>
      </c>
      <c r="C2587">
        <v>113.63</v>
      </c>
      <c r="D2587">
        <f t="shared" si="85"/>
        <v>5.4270361990950224</v>
      </c>
      <c r="E2587">
        <v>7.9836778142463542E-3</v>
      </c>
      <c r="F2587" s="90">
        <v>2579</v>
      </c>
      <c r="G2587" s="170">
        <f t="shared" ca="1" si="84"/>
        <v>-0.68292458275069468</v>
      </c>
    </row>
    <row r="2588" spans="2:7">
      <c r="B2588" t="s">
        <v>2351</v>
      </c>
      <c r="C2588">
        <v>17.68</v>
      </c>
      <c r="D2588">
        <f t="shared" si="85"/>
        <v>-0.22285714285714286</v>
      </c>
      <c r="E2588">
        <v>7.9817559863170229E-3</v>
      </c>
      <c r="F2588" s="90">
        <v>2580</v>
      </c>
      <c r="G2588" s="170">
        <f t="shared" ca="1" si="84"/>
        <v>-9.8212556708698606E-2</v>
      </c>
    </row>
    <row r="2589" spans="2:7">
      <c r="B2589" t="s">
        <v>1988</v>
      </c>
      <c r="C2589">
        <v>22.75</v>
      </c>
      <c r="D2589">
        <f t="shared" si="85"/>
        <v>0.28531073446327687</v>
      </c>
      <c r="E2589">
        <v>7.975188303057143E-3</v>
      </c>
      <c r="F2589" s="90">
        <v>2581</v>
      </c>
      <c r="G2589" s="170">
        <f t="shared" ca="1" si="84"/>
        <v>0.23599677560626206</v>
      </c>
    </row>
    <row r="2590" spans="2:7">
      <c r="B2590" t="s">
        <v>2411</v>
      </c>
      <c r="C2590">
        <v>17.7</v>
      </c>
      <c r="D2590">
        <f t="shared" si="85"/>
        <v>0.55536028119507896</v>
      </c>
      <c r="E2590">
        <v>7.972665148063815E-3</v>
      </c>
      <c r="F2590" s="90">
        <v>2582</v>
      </c>
      <c r="G2590" s="170">
        <f t="shared" ca="1" si="84"/>
        <v>-0.10557675809311391</v>
      </c>
    </row>
    <row r="2591" spans="2:7">
      <c r="B2591" t="s">
        <v>3221</v>
      </c>
      <c r="C2591">
        <v>11.38</v>
      </c>
      <c r="D2591">
        <f t="shared" si="85"/>
        <v>-0.35815002820078962</v>
      </c>
      <c r="E2591">
        <v>7.971656333038233E-3</v>
      </c>
      <c r="F2591" s="90">
        <v>2583</v>
      </c>
      <c r="G2591" s="170">
        <f t="shared" ca="1" si="84"/>
        <v>0.58402857987551104</v>
      </c>
    </row>
    <row r="2592" spans="2:7">
      <c r="B2592" t="s">
        <v>3013</v>
      </c>
      <c r="C2592">
        <v>17.73</v>
      </c>
      <c r="D2592">
        <f t="shared" si="85"/>
        <v>0.39936858721389112</v>
      </c>
      <c r="E2592">
        <v>7.9590676520750747E-3</v>
      </c>
      <c r="F2592" s="90">
        <v>2584</v>
      </c>
      <c r="G2592" s="170">
        <f t="shared" ca="1" si="84"/>
        <v>-0.20126341818727611</v>
      </c>
    </row>
    <row r="2593" spans="2:7">
      <c r="B2593" t="s">
        <v>3732</v>
      </c>
      <c r="C2593">
        <v>12.67</v>
      </c>
      <c r="D2593">
        <f t="shared" si="85"/>
        <v>0</v>
      </c>
      <c r="E2593">
        <v>7.9554494828957545E-3</v>
      </c>
      <c r="F2593" s="90">
        <v>2585</v>
      </c>
      <c r="G2593" s="170">
        <f t="shared" ca="1" si="84"/>
        <v>0.44175644853875706</v>
      </c>
    </row>
    <row r="2594" spans="2:7">
      <c r="B2594" t="s">
        <v>4959</v>
      </c>
      <c r="C2594">
        <v>12.67</v>
      </c>
      <c r="D2594">
        <f t="shared" si="85"/>
        <v>-0.37555446032528339</v>
      </c>
      <c r="E2594">
        <v>7.9554494828957545E-3</v>
      </c>
      <c r="F2594" s="90">
        <v>2586</v>
      </c>
      <c r="G2594" s="170">
        <f t="shared" ca="1" si="84"/>
        <v>6.1611770201854214E-3</v>
      </c>
    </row>
    <row r="2595" spans="2:7">
      <c r="B2595" t="s">
        <v>2307</v>
      </c>
      <c r="C2595">
        <v>20.29</v>
      </c>
      <c r="D2595">
        <f t="shared" si="85"/>
        <v>-5.8905380333951748E-2</v>
      </c>
      <c r="E2595">
        <v>7.9483358171882831E-3</v>
      </c>
      <c r="F2595" s="90">
        <v>2587</v>
      </c>
      <c r="G2595" s="170">
        <f t="shared" ca="1" si="84"/>
        <v>-0.15838078521519922</v>
      </c>
    </row>
    <row r="2596" spans="2:7">
      <c r="B2596" t="s">
        <v>1998</v>
      </c>
      <c r="C2596">
        <v>21.56</v>
      </c>
      <c r="D2596">
        <f t="shared" si="85"/>
        <v>1.8293963254593173</v>
      </c>
      <c r="E2596">
        <v>7.9476390836838787E-3</v>
      </c>
      <c r="F2596" s="90">
        <v>2588</v>
      </c>
      <c r="G2596" s="170">
        <f t="shared" ca="1" si="84"/>
        <v>0.18774281494890013</v>
      </c>
    </row>
    <row r="2597" spans="2:7">
      <c r="B2597" t="s">
        <v>5425</v>
      </c>
      <c r="C2597">
        <v>7.62</v>
      </c>
      <c r="D2597">
        <f t="shared" si="85"/>
        <v>5</v>
      </c>
      <c r="E2597">
        <v>7.936507936508002E-3</v>
      </c>
      <c r="F2597" s="90">
        <v>2589</v>
      </c>
      <c r="G2597" s="170">
        <f t="shared" ca="1" si="84"/>
        <v>0.27082632242888793</v>
      </c>
    </row>
    <row r="2598" spans="2:7">
      <c r="B2598" t="s">
        <v>6296</v>
      </c>
      <c r="C2598">
        <v>1.27</v>
      </c>
      <c r="D2598">
        <f t="shared" si="85"/>
        <v>0</v>
      </c>
      <c r="E2598">
        <v>7.936507936507943E-3</v>
      </c>
      <c r="F2598" s="90">
        <v>2590</v>
      </c>
      <c r="G2598" s="170">
        <f t="shared" ca="1" si="84"/>
        <v>-0.5054975932976381</v>
      </c>
    </row>
    <row r="2599" spans="2:7">
      <c r="B2599" t="s">
        <v>6494</v>
      </c>
      <c r="C2599">
        <v>1.27</v>
      </c>
      <c r="D2599">
        <f t="shared" si="85"/>
        <v>-0.5</v>
      </c>
      <c r="E2599">
        <v>7.936507936507943E-3</v>
      </c>
      <c r="F2599" s="90">
        <v>2591</v>
      </c>
      <c r="G2599" s="170">
        <f t="shared" ref="G2599:G2662" ca="1" si="86">_xlfn.NORM.INV(RAND(),L$11,L$12)</f>
        <v>0.45311207553517469</v>
      </c>
    </row>
    <row r="2600" spans="2:7">
      <c r="B2600" t="s">
        <v>7715</v>
      </c>
      <c r="C2600">
        <v>2.54</v>
      </c>
      <c r="D2600">
        <f t="shared" si="85"/>
        <v>-0.87524557956778004</v>
      </c>
      <c r="E2600">
        <v>7.936507936507943E-3</v>
      </c>
      <c r="F2600" s="90">
        <v>2592</v>
      </c>
      <c r="G2600" s="170">
        <f t="shared" ca="1" si="86"/>
        <v>-0.43085119706418978</v>
      </c>
    </row>
    <row r="2601" spans="2:7">
      <c r="B2601" t="s">
        <v>1895</v>
      </c>
      <c r="C2601">
        <v>20.36</v>
      </c>
      <c r="D2601">
        <f t="shared" si="85"/>
        <v>0.33333333333333331</v>
      </c>
      <c r="E2601">
        <v>7.9207920792079278E-3</v>
      </c>
      <c r="F2601" s="90">
        <v>2593</v>
      </c>
      <c r="G2601" s="170">
        <f t="shared" ca="1" si="86"/>
        <v>-0.1509709617650917</v>
      </c>
    </row>
    <row r="2602" spans="2:7">
      <c r="B2602" t="s">
        <v>4072</v>
      </c>
      <c r="C2602">
        <v>15.27</v>
      </c>
      <c r="D2602">
        <f t="shared" si="85"/>
        <v>-0.8712587471545401</v>
      </c>
      <c r="E2602">
        <v>7.9207920792078688E-3</v>
      </c>
      <c r="F2602" s="90">
        <v>2594</v>
      </c>
      <c r="G2602" s="170">
        <f t="shared" ca="1" si="86"/>
        <v>0.18173360944846401</v>
      </c>
    </row>
    <row r="2603" spans="2:7">
      <c r="B2603" t="s">
        <v>749</v>
      </c>
      <c r="C2603">
        <v>118.61</v>
      </c>
      <c r="D2603">
        <f t="shared" si="85"/>
        <v>5.1872717788210743</v>
      </c>
      <c r="E2603">
        <v>7.902787219578454E-3</v>
      </c>
      <c r="F2603" s="90">
        <v>2595</v>
      </c>
      <c r="G2603" s="170">
        <f t="shared" ca="1" si="86"/>
        <v>-0.14286378987668244</v>
      </c>
    </row>
    <row r="2604" spans="2:7">
      <c r="B2604" t="s">
        <v>1925</v>
      </c>
      <c r="C2604">
        <v>19.170000000000002</v>
      </c>
      <c r="D2604">
        <f t="shared" si="85"/>
        <v>0.66550825369244149</v>
      </c>
      <c r="E2604">
        <v>7.8864353312303962E-3</v>
      </c>
      <c r="F2604" s="90">
        <v>2596</v>
      </c>
      <c r="G2604" s="170">
        <f t="shared" ca="1" si="86"/>
        <v>-0.35327441906582191</v>
      </c>
    </row>
    <row r="2605" spans="2:7">
      <c r="B2605" t="s">
        <v>2874</v>
      </c>
      <c r="C2605">
        <v>11.51</v>
      </c>
      <c r="D2605">
        <f t="shared" si="85"/>
        <v>0.12402343749999996</v>
      </c>
      <c r="E2605">
        <v>7.8809106830122471E-3</v>
      </c>
      <c r="F2605" s="90">
        <v>2597</v>
      </c>
      <c r="G2605" s="170">
        <f t="shared" ca="1" si="86"/>
        <v>0.44029914240129003</v>
      </c>
    </row>
    <row r="2606" spans="2:7">
      <c r="B2606" t="s">
        <v>4894</v>
      </c>
      <c r="C2606">
        <v>10.24</v>
      </c>
      <c r="D2606">
        <f t="shared" si="85"/>
        <v>7.0000000000000009</v>
      </c>
      <c r="E2606">
        <v>7.8740157480315029E-3</v>
      </c>
      <c r="F2606" s="90">
        <v>2598</v>
      </c>
      <c r="G2606" s="170">
        <f t="shared" ca="1" si="86"/>
        <v>0.26118439411471889</v>
      </c>
    </row>
    <row r="2607" spans="2:7">
      <c r="B2607" t="s">
        <v>6305</v>
      </c>
      <c r="C2607">
        <v>1.28</v>
      </c>
      <c r="D2607">
        <f t="shared" si="85"/>
        <v>-0.95243403939056104</v>
      </c>
      <c r="E2607">
        <v>7.8740157480315029E-3</v>
      </c>
      <c r="F2607" s="90">
        <v>2599</v>
      </c>
      <c r="G2607" s="170">
        <f t="shared" ca="1" si="86"/>
        <v>3.3294699605022578E-2</v>
      </c>
    </row>
    <row r="2608" spans="2:7">
      <c r="B2608" t="s">
        <v>1442</v>
      </c>
      <c r="C2608">
        <v>26.91</v>
      </c>
      <c r="D2608">
        <f t="shared" si="85"/>
        <v>2.499349804941482</v>
      </c>
      <c r="E2608">
        <v>7.8651685393258744E-3</v>
      </c>
      <c r="F2608" s="90">
        <v>2600</v>
      </c>
      <c r="G2608" s="170">
        <f t="shared" ca="1" si="86"/>
        <v>-0.75731251065465477</v>
      </c>
    </row>
    <row r="2609" spans="2:7">
      <c r="B2609" t="s">
        <v>5416</v>
      </c>
      <c r="C2609">
        <v>7.69</v>
      </c>
      <c r="D2609">
        <f t="shared" si="85"/>
        <v>-0.45460992907801412</v>
      </c>
      <c r="E2609">
        <v>7.8636959370904976E-3</v>
      </c>
      <c r="F2609" s="90">
        <v>2601</v>
      </c>
      <c r="G2609" s="170">
        <f t="shared" ca="1" si="86"/>
        <v>-0.52812120893083903</v>
      </c>
    </row>
    <row r="2610" spans="2:7">
      <c r="B2610" t="s">
        <v>3095</v>
      </c>
      <c r="C2610">
        <v>14.1</v>
      </c>
      <c r="D2610">
        <f t="shared" si="85"/>
        <v>-0.47719688542825361</v>
      </c>
      <c r="E2610">
        <v>7.8627591136525687E-3</v>
      </c>
      <c r="F2610" s="90">
        <v>2602</v>
      </c>
      <c r="G2610" s="170">
        <f t="shared" ca="1" si="86"/>
        <v>2.1169441396304008E-2</v>
      </c>
    </row>
    <row r="2611" spans="2:7">
      <c r="B2611" t="s">
        <v>2196</v>
      </c>
      <c r="C2611">
        <v>26.97</v>
      </c>
      <c r="D2611">
        <f t="shared" si="85"/>
        <v>0.39885892116182559</v>
      </c>
      <c r="E2611">
        <v>7.847533632286895E-3</v>
      </c>
      <c r="F2611" s="90">
        <v>2603</v>
      </c>
      <c r="G2611" s="170">
        <f t="shared" ca="1" si="86"/>
        <v>-0.11457401256392963</v>
      </c>
    </row>
    <row r="2612" spans="2:7">
      <c r="B2612" t="s">
        <v>4122</v>
      </c>
      <c r="C2612">
        <v>19.28</v>
      </c>
      <c r="D2612">
        <f t="shared" si="85"/>
        <v>1.1422222222222222</v>
      </c>
      <c r="E2612">
        <v>7.8410872974386901E-3</v>
      </c>
      <c r="F2612" s="90">
        <v>2604</v>
      </c>
      <c r="G2612" s="170">
        <f t="shared" ca="1" si="86"/>
        <v>0.2622097080937601</v>
      </c>
    </row>
    <row r="2613" spans="2:7">
      <c r="B2613" t="s">
        <v>2657</v>
      </c>
      <c r="C2613">
        <v>9</v>
      </c>
      <c r="D2613">
        <f t="shared" si="85"/>
        <v>-0.53343701399688959</v>
      </c>
      <c r="E2613">
        <v>7.838745800671924E-3</v>
      </c>
      <c r="F2613" s="90">
        <v>2605</v>
      </c>
      <c r="G2613" s="170">
        <f t="shared" ca="1" si="86"/>
        <v>-0.67897957035450707</v>
      </c>
    </row>
    <row r="2614" spans="2:7">
      <c r="B2614" t="s">
        <v>3046</v>
      </c>
      <c r="C2614">
        <v>19.29</v>
      </c>
      <c r="D2614">
        <f t="shared" si="85"/>
        <v>0.49883449883449887</v>
      </c>
      <c r="E2614">
        <v>7.8369905956112099E-3</v>
      </c>
      <c r="F2614" s="90">
        <v>2606</v>
      </c>
      <c r="G2614" s="170">
        <f t="shared" ca="1" si="86"/>
        <v>-6.5913014524162733E-2</v>
      </c>
    </row>
    <row r="2615" spans="2:7">
      <c r="B2615" t="s">
        <v>1606</v>
      </c>
      <c r="C2615">
        <v>12.87</v>
      </c>
      <c r="D2615">
        <f t="shared" si="85"/>
        <v>-0.33419555095706155</v>
      </c>
      <c r="E2615">
        <v>7.8308535630383438E-3</v>
      </c>
      <c r="F2615" s="90">
        <v>2607</v>
      </c>
      <c r="G2615" s="170">
        <f t="shared" ca="1" si="86"/>
        <v>0.42657827370945656</v>
      </c>
    </row>
    <row r="2616" spans="2:7">
      <c r="B2616" t="s">
        <v>3990</v>
      </c>
      <c r="C2616">
        <v>19.329999999999998</v>
      </c>
      <c r="D2616">
        <f t="shared" si="85"/>
        <v>0.49844961240310059</v>
      </c>
      <c r="E2616">
        <v>7.8206465067778199E-3</v>
      </c>
      <c r="F2616" s="90">
        <v>2608</v>
      </c>
      <c r="G2616" s="170">
        <f t="shared" ca="1" si="86"/>
        <v>8.6866390970599949E-2</v>
      </c>
    </row>
    <row r="2617" spans="2:7">
      <c r="B2617" t="s">
        <v>1595</v>
      </c>
      <c r="C2617">
        <v>12.9</v>
      </c>
      <c r="D2617">
        <f t="shared" si="85"/>
        <v>-0.90752025234783851</v>
      </c>
      <c r="E2617">
        <v>7.8124999999999722E-3</v>
      </c>
      <c r="F2617" s="90">
        <v>2609</v>
      </c>
      <c r="G2617" s="170">
        <f t="shared" ca="1" si="86"/>
        <v>-0.4332140071904475</v>
      </c>
    </row>
    <row r="2618" spans="2:7">
      <c r="B2618" t="s">
        <v>685</v>
      </c>
      <c r="C2618">
        <v>139.49</v>
      </c>
      <c r="D2618">
        <f t="shared" si="85"/>
        <v>12.451301832208294</v>
      </c>
      <c r="E2618">
        <v>7.8029044144210143E-3</v>
      </c>
      <c r="F2618" s="90">
        <v>2610</v>
      </c>
      <c r="G2618" s="170">
        <f t="shared" ca="1" si="86"/>
        <v>-0.16716663822485192</v>
      </c>
    </row>
    <row r="2619" spans="2:7">
      <c r="B2619" t="s">
        <v>3342</v>
      </c>
      <c r="C2619">
        <v>10.37</v>
      </c>
      <c r="D2619">
        <f t="shared" si="85"/>
        <v>0.14207048458149771</v>
      </c>
      <c r="E2619">
        <v>7.7745383867832921E-3</v>
      </c>
      <c r="F2619" s="90">
        <v>2611</v>
      </c>
      <c r="G2619" s="170">
        <f t="shared" ca="1" si="86"/>
        <v>-0.66372692257233656</v>
      </c>
    </row>
    <row r="2620" spans="2:7">
      <c r="B2620" t="s">
        <v>5208</v>
      </c>
      <c r="C2620">
        <v>9.08</v>
      </c>
      <c r="D2620">
        <f t="shared" si="85"/>
        <v>-0.94862219204436138</v>
      </c>
      <c r="E2620">
        <v>7.7691453940066909E-3</v>
      </c>
      <c r="F2620" s="90">
        <v>2612</v>
      </c>
      <c r="G2620" s="170">
        <f t="shared" ca="1" si="86"/>
        <v>-0.15860281585162714</v>
      </c>
    </row>
    <row r="2621" spans="2:7">
      <c r="B2621" t="s">
        <v>611</v>
      </c>
      <c r="C2621">
        <v>176.73</v>
      </c>
      <c r="D2621">
        <f t="shared" si="85"/>
        <v>5.7894736842105257</v>
      </c>
      <c r="E2621">
        <v>7.7550322175969962E-3</v>
      </c>
      <c r="F2621" s="90">
        <v>2613</v>
      </c>
      <c r="G2621" s="170">
        <f t="shared" ca="1" si="86"/>
        <v>0.1525303860809539</v>
      </c>
    </row>
    <row r="2622" spans="2:7">
      <c r="B2622" t="s">
        <v>2220</v>
      </c>
      <c r="C2622">
        <v>26.03</v>
      </c>
      <c r="D2622">
        <f t="shared" si="85"/>
        <v>-1.1511895625478737E-3</v>
      </c>
      <c r="E2622">
        <v>7.742934572202975E-3</v>
      </c>
      <c r="F2622" s="90">
        <v>2614</v>
      </c>
      <c r="G2622" s="170">
        <f t="shared" ca="1" si="86"/>
        <v>-3.6627849465688006E-2</v>
      </c>
    </row>
    <row r="2623" spans="2:7">
      <c r="B2623" t="s">
        <v>2206</v>
      </c>
      <c r="C2623">
        <v>26.06</v>
      </c>
      <c r="D2623">
        <f t="shared" si="85"/>
        <v>0.99846625766871167</v>
      </c>
      <c r="E2623">
        <v>7.7339520494972662E-3</v>
      </c>
      <c r="F2623" s="90">
        <v>2615</v>
      </c>
      <c r="G2623" s="170">
        <f t="shared" ca="1" si="86"/>
        <v>-1.1652425555416651E-2</v>
      </c>
    </row>
    <row r="2624" spans="2:7">
      <c r="B2624" t="s">
        <v>2517</v>
      </c>
      <c r="C2624">
        <v>13.04</v>
      </c>
      <c r="D2624">
        <f t="shared" si="85"/>
        <v>-0.33638676844783716</v>
      </c>
      <c r="E2624">
        <v>7.7279752704791076E-3</v>
      </c>
      <c r="F2624" s="90">
        <v>2616</v>
      </c>
      <c r="G2624" s="170">
        <f t="shared" ca="1" si="86"/>
        <v>0.46346207986621391</v>
      </c>
    </row>
    <row r="2625" spans="2:7">
      <c r="B2625" t="s">
        <v>4120</v>
      </c>
      <c r="C2625">
        <v>19.649999999999999</v>
      </c>
      <c r="D2625">
        <f t="shared" si="85"/>
        <v>-0.55882352941176472</v>
      </c>
      <c r="E2625">
        <v>7.692307692307619E-3</v>
      </c>
      <c r="F2625" s="90">
        <v>2617</v>
      </c>
      <c r="G2625" s="170">
        <f t="shared" ca="1" si="86"/>
        <v>-4.939716990906641E-2</v>
      </c>
    </row>
    <row r="2626" spans="2:7">
      <c r="B2626" t="s">
        <v>1110</v>
      </c>
      <c r="C2626">
        <v>44.54</v>
      </c>
      <c r="D2626">
        <f t="shared" si="85"/>
        <v>-0.65314227863873531</v>
      </c>
      <c r="E2626">
        <v>7.6923076923076086E-3</v>
      </c>
      <c r="F2626" s="90">
        <v>2618</v>
      </c>
      <c r="G2626" s="170">
        <f t="shared" ca="1" si="86"/>
        <v>-0.14849218378801479</v>
      </c>
    </row>
    <row r="2627" spans="2:7">
      <c r="B2627" t="s">
        <v>736</v>
      </c>
      <c r="C2627">
        <v>128.41</v>
      </c>
      <c r="D2627">
        <f t="shared" si="85"/>
        <v>-0.22331095384987609</v>
      </c>
      <c r="E2627">
        <v>7.6904967433099715E-3</v>
      </c>
      <c r="F2627" s="90">
        <v>2619</v>
      </c>
      <c r="G2627" s="170">
        <f t="shared" ca="1" si="86"/>
        <v>-0.4232787148844363</v>
      </c>
    </row>
    <row r="2628" spans="2:7">
      <c r="B2628" t="s">
        <v>576</v>
      </c>
      <c r="C2628">
        <v>165.33</v>
      </c>
      <c r="D2628">
        <f t="shared" si="85"/>
        <v>14.730732635585159</v>
      </c>
      <c r="E2628">
        <v>7.679648930334731E-3</v>
      </c>
      <c r="F2628" s="90">
        <v>2620</v>
      </c>
      <c r="G2628" s="170">
        <f t="shared" ca="1" si="86"/>
        <v>-0.24293167553032241</v>
      </c>
    </row>
    <row r="2629" spans="2:7">
      <c r="B2629" t="s">
        <v>2816</v>
      </c>
      <c r="C2629">
        <v>10.51</v>
      </c>
      <c r="D2629">
        <f t="shared" si="85"/>
        <v>-0.11158072696534237</v>
      </c>
      <c r="E2629">
        <v>7.6701821668264695E-3</v>
      </c>
      <c r="F2629" s="90">
        <v>2621</v>
      </c>
      <c r="G2629" s="170">
        <f t="shared" ca="1" si="86"/>
        <v>0.61777989854386806</v>
      </c>
    </row>
    <row r="2630" spans="2:7">
      <c r="B2630" t="s">
        <v>2622</v>
      </c>
      <c r="C2630">
        <v>11.83</v>
      </c>
      <c r="D2630">
        <f t="shared" si="85"/>
        <v>-0.7364081996434938</v>
      </c>
      <c r="E2630">
        <v>7.6660988074957288E-3</v>
      </c>
      <c r="F2630" s="90">
        <v>2622</v>
      </c>
      <c r="G2630" s="170">
        <f t="shared" ca="1" si="86"/>
        <v>0.30083555289277797</v>
      </c>
    </row>
    <row r="2631" spans="2:7">
      <c r="B2631" t="s">
        <v>1109</v>
      </c>
      <c r="C2631">
        <v>44.88</v>
      </c>
      <c r="D2631">
        <f t="shared" si="85"/>
        <v>1.6138613861386137</v>
      </c>
      <c r="E2631">
        <v>7.6335877862596189E-3</v>
      </c>
      <c r="F2631" s="90">
        <v>2623</v>
      </c>
      <c r="G2631" s="170">
        <f t="shared" ca="1" si="86"/>
        <v>-0.9273874984758238</v>
      </c>
    </row>
    <row r="2632" spans="2:7">
      <c r="B2632" t="s">
        <v>4196</v>
      </c>
      <c r="C2632">
        <v>17.170000000000002</v>
      </c>
      <c r="D2632">
        <f t="shared" si="85"/>
        <v>-7.2393300918422457E-2</v>
      </c>
      <c r="E2632">
        <v>7.6291079812208082E-3</v>
      </c>
      <c r="F2632" s="90">
        <v>2624</v>
      </c>
      <c r="G2632" s="170">
        <f t="shared" ca="1" si="86"/>
        <v>0.42926753606518409</v>
      </c>
    </row>
    <row r="2633" spans="2:7">
      <c r="B2633" t="s">
        <v>3869</v>
      </c>
      <c r="C2633">
        <v>18.510000000000002</v>
      </c>
      <c r="D2633">
        <f t="shared" ref="D2633:D2696" si="87">(C2633-C2634)/C2634</f>
        <v>-0.66696653472472101</v>
      </c>
      <c r="E2633">
        <v>7.6211213935765141E-3</v>
      </c>
      <c r="F2633" s="90">
        <v>2625</v>
      </c>
      <c r="G2633" s="170">
        <f t="shared" ca="1" si="86"/>
        <v>-0.57565126324079519</v>
      </c>
    </row>
    <row r="2634" spans="2:7">
      <c r="B2634" t="s">
        <v>1149</v>
      </c>
      <c r="C2634">
        <v>55.58</v>
      </c>
      <c r="D2634">
        <f t="shared" si="87"/>
        <v>19.973584905660378</v>
      </c>
      <c r="E2634">
        <v>7.6142131979695746E-3</v>
      </c>
      <c r="F2634" s="90">
        <v>2626</v>
      </c>
      <c r="G2634" s="170">
        <f t="shared" ca="1" si="86"/>
        <v>-3.0235503708525482E-2</v>
      </c>
    </row>
    <row r="2635" spans="2:7">
      <c r="B2635" t="s">
        <v>7681</v>
      </c>
      <c r="C2635">
        <v>2.65</v>
      </c>
      <c r="D2635">
        <f t="shared" si="87"/>
        <v>-0.79999999999999993</v>
      </c>
      <c r="E2635">
        <v>7.6045627376425924E-3</v>
      </c>
      <c r="F2635" s="90">
        <v>2627</v>
      </c>
      <c r="G2635" s="170">
        <f t="shared" ca="1" si="86"/>
        <v>0.18326433459816432</v>
      </c>
    </row>
    <row r="2636" spans="2:7">
      <c r="B2636" t="s">
        <v>3206</v>
      </c>
      <c r="C2636">
        <v>13.25</v>
      </c>
      <c r="D2636">
        <f t="shared" si="87"/>
        <v>-0.89263430840288471</v>
      </c>
      <c r="E2636">
        <v>7.6045627376425586E-3</v>
      </c>
      <c r="F2636" s="90">
        <v>2628</v>
      </c>
      <c r="G2636" s="170">
        <f t="shared" ca="1" si="86"/>
        <v>-0.57972205037376989</v>
      </c>
    </row>
    <row r="2637" spans="2:7">
      <c r="B2637" t="s">
        <v>770</v>
      </c>
      <c r="C2637">
        <v>123.41</v>
      </c>
      <c r="D2637">
        <f t="shared" si="87"/>
        <v>17.585843373493976</v>
      </c>
      <c r="E2637">
        <v>7.5930764206400443E-3</v>
      </c>
      <c r="F2637" s="90">
        <v>2629</v>
      </c>
      <c r="G2637" s="170">
        <f t="shared" ca="1" si="86"/>
        <v>0.51429292087727563</v>
      </c>
    </row>
    <row r="2638" spans="2:7">
      <c r="B2638" t="s">
        <v>5667</v>
      </c>
      <c r="C2638">
        <v>6.64</v>
      </c>
      <c r="D2638">
        <f t="shared" si="87"/>
        <v>3.9924812030075181</v>
      </c>
      <c r="E2638">
        <v>7.5872534142640098E-3</v>
      </c>
      <c r="F2638" s="90">
        <v>2630</v>
      </c>
      <c r="G2638" s="170">
        <f t="shared" ca="1" si="86"/>
        <v>0.3339837754754425</v>
      </c>
    </row>
    <row r="2639" spans="2:7">
      <c r="B2639" t="s">
        <v>6127</v>
      </c>
      <c r="C2639">
        <v>1.33</v>
      </c>
      <c r="D2639">
        <f t="shared" si="87"/>
        <v>-0.92316580011554017</v>
      </c>
      <c r="E2639">
        <v>7.575757575757582E-3</v>
      </c>
      <c r="F2639" s="90">
        <v>2631</v>
      </c>
      <c r="G2639" s="170">
        <f t="shared" ca="1" si="86"/>
        <v>0.17367508472845972</v>
      </c>
    </row>
    <row r="2640" spans="2:7">
      <c r="B2640" t="s">
        <v>2388</v>
      </c>
      <c r="C2640">
        <v>17.309999999999999</v>
      </c>
      <c r="D2640">
        <f t="shared" si="87"/>
        <v>-0.2354240282685513</v>
      </c>
      <c r="E2640">
        <v>7.5669383003491852E-3</v>
      </c>
      <c r="F2640" s="90">
        <v>2632</v>
      </c>
      <c r="G2640" s="170">
        <f t="shared" ca="1" si="86"/>
        <v>0.80682154199375666</v>
      </c>
    </row>
    <row r="2641" spans="2:7">
      <c r="B2641" t="s">
        <v>2047</v>
      </c>
      <c r="C2641">
        <v>22.64</v>
      </c>
      <c r="D2641">
        <f t="shared" si="87"/>
        <v>0.21394101876675614</v>
      </c>
      <c r="E2641">
        <v>7.5656430796618478E-3</v>
      </c>
      <c r="F2641" s="90">
        <v>2633</v>
      </c>
      <c r="G2641" s="170">
        <f t="shared" ca="1" si="86"/>
        <v>0.69340821599596358</v>
      </c>
    </row>
    <row r="2642" spans="2:7">
      <c r="B2642" t="s">
        <v>3868</v>
      </c>
      <c r="C2642">
        <v>18.649999999999999</v>
      </c>
      <c r="D2642">
        <f t="shared" si="87"/>
        <v>-0.62193391445367929</v>
      </c>
      <c r="E2642">
        <v>7.563479200432037E-3</v>
      </c>
      <c r="F2642" s="90">
        <v>2634</v>
      </c>
      <c r="G2642" s="170">
        <f t="shared" ca="1" si="86"/>
        <v>-8.2967757553167529E-3</v>
      </c>
    </row>
    <row r="2643" spans="2:7">
      <c r="B2643" t="s">
        <v>1205</v>
      </c>
      <c r="C2643">
        <v>49.33</v>
      </c>
      <c r="D2643">
        <f t="shared" si="87"/>
        <v>2.3603542234332426</v>
      </c>
      <c r="E2643">
        <v>7.5571895424836081E-3</v>
      </c>
      <c r="F2643" s="90">
        <v>2635</v>
      </c>
      <c r="G2643" s="170">
        <f t="shared" ca="1" si="86"/>
        <v>0.32857252509484952</v>
      </c>
    </row>
    <row r="2644" spans="2:7">
      <c r="B2644" t="s">
        <v>1754</v>
      </c>
      <c r="C2644">
        <v>14.68</v>
      </c>
      <c r="D2644">
        <f t="shared" si="87"/>
        <v>1.1976047904191618</v>
      </c>
      <c r="E2644">
        <v>7.5497597803705855E-3</v>
      </c>
      <c r="F2644" s="90">
        <v>2636</v>
      </c>
      <c r="G2644" s="170">
        <f t="shared" ca="1" si="86"/>
        <v>-0.30691013996312416</v>
      </c>
    </row>
    <row r="2645" spans="2:7">
      <c r="B2645" t="s">
        <v>5476</v>
      </c>
      <c r="C2645">
        <v>6.68</v>
      </c>
      <c r="D2645">
        <f t="shared" si="87"/>
        <v>-0.54588715159755274</v>
      </c>
      <c r="E2645">
        <v>7.541478129713397E-3</v>
      </c>
      <c r="F2645" s="90">
        <v>2637</v>
      </c>
      <c r="G2645" s="170">
        <f t="shared" ca="1" si="86"/>
        <v>0.33648124191342887</v>
      </c>
    </row>
    <row r="2646" spans="2:7">
      <c r="B2646" t="s">
        <v>3603</v>
      </c>
      <c r="C2646">
        <v>14.71</v>
      </c>
      <c r="D2646">
        <f t="shared" si="87"/>
        <v>0.37220149253731344</v>
      </c>
      <c r="E2646">
        <v>7.5342465753425484E-3</v>
      </c>
      <c r="F2646" s="90">
        <v>2638</v>
      </c>
      <c r="G2646" s="170">
        <f t="shared" ca="1" si="86"/>
        <v>-0.47923516697161417</v>
      </c>
    </row>
    <row r="2647" spans="2:7">
      <c r="B2647" t="s">
        <v>2822</v>
      </c>
      <c r="C2647">
        <v>10.72</v>
      </c>
      <c r="D2647">
        <f t="shared" si="87"/>
        <v>0.14164004259850904</v>
      </c>
      <c r="E2647">
        <v>7.5187969924812095E-3</v>
      </c>
      <c r="F2647" s="90">
        <v>2639</v>
      </c>
      <c r="G2647" s="170">
        <f t="shared" ca="1" si="86"/>
        <v>0.39111064921200667</v>
      </c>
    </row>
    <row r="2648" spans="2:7">
      <c r="B2648" t="s">
        <v>5128</v>
      </c>
      <c r="C2648">
        <v>9.39</v>
      </c>
      <c r="D2648">
        <f t="shared" si="87"/>
        <v>-2.1253985122209962E-3</v>
      </c>
      <c r="E2648">
        <v>7.5107296137339359E-3</v>
      </c>
      <c r="F2648" s="90">
        <v>2640</v>
      </c>
      <c r="G2648" s="170">
        <f t="shared" ca="1" si="86"/>
        <v>1.2817918410372667E-3</v>
      </c>
    </row>
    <row r="2649" spans="2:7">
      <c r="B2649" t="s">
        <v>4859</v>
      </c>
      <c r="C2649">
        <v>9.41</v>
      </c>
      <c r="D2649">
        <f t="shared" si="87"/>
        <v>-0.90791662589294453</v>
      </c>
      <c r="E2649">
        <v>7.4946466809422147E-3</v>
      </c>
      <c r="F2649" s="90">
        <v>2641</v>
      </c>
      <c r="G2649" s="170">
        <f t="shared" ca="1" si="86"/>
        <v>1.0403054298098651</v>
      </c>
    </row>
    <row r="2650" spans="2:7">
      <c r="B2650" t="s">
        <v>885</v>
      </c>
      <c r="C2650">
        <v>102.19</v>
      </c>
      <c r="D2650">
        <f t="shared" si="87"/>
        <v>5.5354745430135285E-2</v>
      </c>
      <c r="E2650">
        <v>7.4928522133490176E-3</v>
      </c>
      <c r="F2650" s="90">
        <v>2642</v>
      </c>
      <c r="G2650" s="170">
        <f t="shared" ca="1" si="86"/>
        <v>0.46564016595862073</v>
      </c>
    </row>
    <row r="2651" spans="2:7">
      <c r="B2651" t="s">
        <v>1003</v>
      </c>
      <c r="C2651">
        <v>96.83</v>
      </c>
      <c r="D2651">
        <f t="shared" si="87"/>
        <v>9.2791932059447984</v>
      </c>
      <c r="E2651">
        <v>7.4914160857350838E-3</v>
      </c>
      <c r="F2651" s="90">
        <v>2643</v>
      </c>
      <c r="G2651" s="170">
        <f t="shared" ca="1" si="86"/>
        <v>0.20065434116894162</v>
      </c>
    </row>
    <row r="2652" spans="2:7">
      <c r="B2652" t="s">
        <v>5237</v>
      </c>
      <c r="C2652">
        <v>9.42</v>
      </c>
      <c r="D2652">
        <f t="shared" si="87"/>
        <v>-0.41851851851851851</v>
      </c>
      <c r="E2652">
        <v>7.4866310160428117E-3</v>
      </c>
      <c r="F2652" s="90">
        <v>2644</v>
      </c>
      <c r="G2652" s="170">
        <f t="shared" ca="1" si="86"/>
        <v>0.2335249186770614</v>
      </c>
    </row>
    <row r="2653" spans="2:7">
      <c r="B2653" t="s">
        <v>2367</v>
      </c>
      <c r="C2653">
        <v>16.2</v>
      </c>
      <c r="D2653">
        <f t="shared" si="87"/>
        <v>-0.29442508710801402</v>
      </c>
      <c r="E2653">
        <v>7.4626865671642414E-3</v>
      </c>
      <c r="F2653" s="90">
        <v>2645</v>
      </c>
      <c r="G2653" s="170">
        <f t="shared" ca="1" si="86"/>
        <v>-0.12187304356816533</v>
      </c>
    </row>
    <row r="2654" spans="2:7">
      <c r="B2654" t="s">
        <v>2127</v>
      </c>
      <c r="C2654">
        <v>22.96</v>
      </c>
      <c r="D2654">
        <f t="shared" si="87"/>
        <v>6.0998151571164519E-2</v>
      </c>
      <c r="E2654">
        <v>7.4594120228171001E-3</v>
      </c>
      <c r="F2654" s="90">
        <v>2646</v>
      </c>
      <c r="G2654" s="170">
        <f t="shared" ca="1" si="86"/>
        <v>-0.20752577261108601</v>
      </c>
    </row>
    <row r="2655" spans="2:7">
      <c r="B2655" t="s">
        <v>2080</v>
      </c>
      <c r="C2655">
        <v>21.64</v>
      </c>
      <c r="D2655">
        <f t="shared" si="87"/>
        <v>6.6535239034006974E-2</v>
      </c>
      <c r="E2655">
        <v>7.4487895716946065E-3</v>
      </c>
      <c r="F2655" s="90">
        <v>2647</v>
      </c>
      <c r="G2655" s="170">
        <f t="shared" ca="1" si="86"/>
        <v>0.17272766549339702</v>
      </c>
    </row>
    <row r="2656" spans="2:7">
      <c r="B2656" t="s">
        <v>1902</v>
      </c>
      <c r="C2656">
        <v>20.29</v>
      </c>
      <c r="D2656">
        <f t="shared" si="87"/>
        <v>-0.86612562681446292</v>
      </c>
      <c r="E2656">
        <v>7.4478649453822527E-3</v>
      </c>
      <c r="F2656" s="90">
        <v>2648</v>
      </c>
      <c r="G2656" s="170">
        <f t="shared" ca="1" si="86"/>
        <v>-0.31365009141939726</v>
      </c>
    </row>
    <row r="2657" spans="2:7">
      <c r="B2657" t="s">
        <v>424</v>
      </c>
      <c r="C2657">
        <v>151.56</v>
      </c>
      <c r="D2657">
        <f t="shared" si="87"/>
        <v>4.8675958188153317</v>
      </c>
      <c r="E2657">
        <v>7.444828503057728E-3</v>
      </c>
      <c r="F2657" s="90">
        <v>2649</v>
      </c>
      <c r="G2657" s="170">
        <f t="shared" ca="1" si="86"/>
        <v>-0.4037325460482224</v>
      </c>
    </row>
    <row r="2658" spans="2:7">
      <c r="B2658" t="s">
        <v>4559</v>
      </c>
      <c r="C2658">
        <v>25.83</v>
      </c>
      <c r="D2658">
        <f t="shared" si="87"/>
        <v>17.992647058823529</v>
      </c>
      <c r="E2658">
        <v>7.4102964118563852E-3</v>
      </c>
      <c r="F2658" s="90">
        <v>2650</v>
      </c>
      <c r="G2658" s="170">
        <f t="shared" ca="1" si="86"/>
        <v>0.28195668722287476</v>
      </c>
    </row>
    <row r="2659" spans="2:7">
      <c r="B2659" t="s">
        <v>6120</v>
      </c>
      <c r="C2659">
        <v>1.36</v>
      </c>
      <c r="D2659">
        <f t="shared" si="87"/>
        <v>0</v>
      </c>
      <c r="E2659">
        <v>7.4074074074074138E-3</v>
      </c>
      <c r="F2659" s="90">
        <v>2651</v>
      </c>
      <c r="G2659" s="170">
        <f t="shared" ca="1" si="86"/>
        <v>0.1512778423742723</v>
      </c>
    </row>
    <row r="2660" spans="2:7">
      <c r="B2660" t="s">
        <v>6122</v>
      </c>
      <c r="C2660">
        <v>1.36</v>
      </c>
      <c r="D2660">
        <f t="shared" si="87"/>
        <v>0</v>
      </c>
      <c r="E2660">
        <v>7.4074074074074138E-3</v>
      </c>
      <c r="F2660" s="90">
        <v>2652</v>
      </c>
      <c r="G2660" s="170">
        <f t="shared" ca="1" si="86"/>
        <v>-0.67452527274912988</v>
      </c>
    </row>
    <row r="2661" spans="2:7">
      <c r="B2661" t="s">
        <v>6308</v>
      </c>
      <c r="C2661">
        <v>1.36</v>
      </c>
      <c r="D2661">
        <f t="shared" si="87"/>
        <v>0</v>
      </c>
      <c r="E2661">
        <v>7.4074074074074138E-3</v>
      </c>
      <c r="F2661" s="90">
        <v>2653</v>
      </c>
      <c r="G2661" s="170">
        <f t="shared" ca="1" si="86"/>
        <v>-0.18686144646036806</v>
      </c>
    </row>
    <row r="2662" spans="2:7">
      <c r="B2662" t="s">
        <v>6917</v>
      </c>
      <c r="C2662">
        <v>1.36</v>
      </c>
      <c r="D2662">
        <f t="shared" si="87"/>
        <v>-0.9002932551319649</v>
      </c>
      <c r="E2662">
        <v>7.4074074074074138E-3</v>
      </c>
      <c r="F2662" s="90">
        <v>2654</v>
      </c>
      <c r="G2662" s="170">
        <f t="shared" ca="1" si="86"/>
        <v>-0.12503346488759143</v>
      </c>
    </row>
    <row r="2663" spans="2:7">
      <c r="B2663" t="s">
        <v>2942</v>
      </c>
      <c r="C2663">
        <v>13.64</v>
      </c>
      <c r="D2663">
        <f t="shared" si="87"/>
        <v>-0.28661087866108786</v>
      </c>
      <c r="E2663">
        <v>7.3855243722305338E-3</v>
      </c>
      <c r="F2663" s="90">
        <v>2655</v>
      </c>
      <c r="G2663" s="170">
        <f t="shared" ref="G2663:G2726" ca="1" si="88">_xlfn.NORM.INV(RAND(),L$11,L$12)</f>
        <v>-0.2290104772558596</v>
      </c>
    </row>
    <row r="2664" spans="2:7">
      <c r="B2664" t="s">
        <v>3948</v>
      </c>
      <c r="C2664">
        <v>19.12</v>
      </c>
      <c r="D2664">
        <f t="shared" si="87"/>
        <v>-0.88346437496190644</v>
      </c>
      <c r="E2664">
        <v>7.3761854583772688E-3</v>
      </c>
      <c r="F2664" s="90">
        <v>2656</v>
      </c>
      <c r="G2664" s="170">
        <f t="shared" ca="1" si="88"/>
        <v>7.5898049094222153E-2</v>
      </c>
    </row>
    <row r="2665" spans="2:7">
      <c r="B2665" t="s">
        <v>577</v>
      </c>
      <c r="C2665">
        <v>164.07</v>
      </c>
      <c r="D2665">
        <f t="shared" si="87"/>
        <v>10.993421052631579</v>
      </c>
      <c r="E2665">
        <v>7.3678393811014223E-3</v>
      </c>
      <c r="F2665" s="90">
        <v>2657</v>
      </c>
      <c r="G2665" s="170">
        <f t="shared" ca="1" si="88"/>
        <v>2.4813971493099052E-2</v>
      </c>
    </row>
    <row r="2666" spans="2:7">
      <c r="B2666" t="s">
        <v>2939</v>
      </c>
      <c r="C2666">
        <v>13.68</v>
      </c>
      <c r="D2666">
        <f t="shared" si="87"/>
        <v>0.66423357664233562</v>
      </c>
      <c r="E2666">
        <v>7.3637702503681624E-3</v>
      </c>
      <c r="F2666" s="90">
        <v>2658</v>
      </c>
      <c r="G2666" s="170">
        <f t="shared" ca="1" si="88"/>
        <v>-0.56760931431453643</v>
      </c>
    </row>
    <row r="2667" spans="2:7">
      <c r="B2667" t="s">
        <v>3293</v>
      </c>
      <c r="C2667">
        <v>8.2200000000000006</v>
      </c>
      <c r="D2667">
        <f t="shared" si="87"/>
        <v>5</v>
      </c>
      <c r="E2667">
        <v>7.3529411764706488E-3</v>
      </c>
      <c r="F2667" s="90">
        <v>2659</v>
      </c>
      <c r="G2667" s="170">
        <f t="shared" ca="1" si="88"/>
        <v>-0.43757875524251394</v>
      </c>
    </row>
    <row r="2668" spans="2:7">
      <c r="B2668" t="s">
        <v>6118</v>
      </c>
      <c r="C2668">
        <v>1.37</v>
      </c>
      <c r="D2668">
        <f t="shared" si="87"/>
        <v>0</v>
      </c>
      <c r="E2668">
        <v>7.3529411764705942E-3</v>
      </c>
      <c r="F2668" s="90">
        <v>2660</v>
      </c>
      <c r="G2668" s="170">
        <f t="shared" ca="1" si="88"/>
        <v>-0.82889268420271744</v>
      </c>
    </row>
    <row r="2669" spans="2:7">
      <c r="B2669" t="s">
        <v>6167</v>
      </c>
      <c r="C2669">
        <v>1.37</v>
      </c>
      <c r="D2669">
        <f t="shared" si="87"/>
        <v>0</v>
      </c>
      <c r="E2669">
        <v>7.3529411764705942E-3</v>
      </c>
      <c r="F2669" s="90">
        <v>2661</v>
      </c>
      <c r="G2669" s="170">
        <f t="shared" ca="1" si="88"/>
        <v>3.2045450530197403E-2</v>
      </c>
    </row>
    <row r="2670" spans="2:7">
      <c r="B2670" t="s">
        <v>6957</v>
      </c>
      <c r="C2670">
        <v>1.37</v>
      </c>
      <c r="D2670">
        <f t="shared" si="87"/>
        <v>-0.98980654761904763</v>
      </c>
      <c r="E2670">
        <v>7.3529411764705942E-3</v>
      </c>
      <c r="F2670" s="90">
        <v>2662</v>
      </c>
      <c r="G2670" s="170">
        <f t="shared" ca="1" si="88"/>
        <v>0.54030839746946724</v>
      </c>
    </row>
    <row r="2671" spans="2:7">
      <c r="B2671" t="s">
        <v>445</v>
      </c>
      <c r="C2671">
        <v>134.4</v>
      </c>
      <c r="D2671">
        <f t="shared" si="87"/>
        <v>23.480874316939889</v>
      </c>
      <c r="E2671">
        <v>7.3452256033579542E-3</v>
      </c>
      <c r="F2671" s="90">
        <v>2663</v>
      </c>
      <c r="G2671" s="170">
        <f t="shared" ca="1" si="88"/>
        <v>-0.21143545304348227</v>
      </c>
    </row>
    <row r="2672" spans="2:7">
      <c r="B2672" t="s">
        <v>5705</v>
      </c>
      <c r="C2672">
        <v>5.49</v>
      </c>
      <c r="D2672">
        <f t="shared" si="87"/>
        <v>-0.73375363724539278</v>
      </c>
      <c r="E2672">
        <v>7.3394495412844101E-3</v>
      </c>
      <c r="F2672" s="90">
        <v>2664</v>
      </c>
      <c r="G2672" s="170">
        <f t="shared" ca="1" si="88"/>
        <v>0.66615110253304477</v>
      </c>
    </row>
    <row r="2673" spans="2:7">
      <c r="B2673" t="s">
        <v>4107</v>
      </c>
      <c r="C2673">
        <v>20.62</v>
      </c>
      <c r="D2673">
        <f t="shared" si="87"/>
        <v>-0.85449156728530096</v>
      </c>
      <c r="E2673">
        <v>7.3277967757695234E-3</v>
      </c>
      <c r="F2673" s="90">
        <v>2665</v>
      </c>
      <c r="G2673" s="170">
        <f t="shared" ca="1" si="88"/>
        <v>-0.50170360572744555</v>
      </c>
    </row>
    <row r="2674" spans="2:7">
      <c r="B2674" t="s">
        <v>477</v>
      </c>
      <c r="C2674">
        <v>141.71</v>
      </c>
      <c r="D2674">
        <f t="shared" si="87"/>
        <v>16.156174334140438</v>
      </c>
      <c r="E2674">
        <v>7.3215808928063768E-3</v>
      </c>
      <c r="F2674" s="90">
        <v>2666</v>
      </c>
      <c r="G2674" s="170">
        <f t="shared" ca="1" si="88"/>
        <v>0.27294129885837648</v>
      </c>
    </row>
    <row r="2675" spans="2:7">
      <c r="B2675" t="s">
        <v>5180</v>
      </c>
      <c r="C2675">
        <v>8.26</v>
      </c>
      <c r="D2675">
        <f t="shared" si="87"/>
        <v>-0.92415756128913773</v>
      </c>
      <c r="E2675">
        <v>7.3170731707317685E-3</v>
      </c>
      <c r="F2675" s="90">
        <v>2667</v>
      </c>
      <c r="G2675" s="170">
        <f t="shared" ca="1" si="88"/>
        <v>0.24233709699609984</v>
      </c>
    </row>
    <row r="2676" spans="2:7">
      <c r="B2676" t="s">
        <v>846</v>
      </c>
      <c r="C2676">
        <v>108.91</v>
      </c>
      <c r="D2676">
        <f t="shared" si="87"/>
        <v>6.174571805006587</v>
      </c>
      <c r="E2676">
        <v>7.3066962634109507E-3</v>
      </c>
      <c r="F2676" s="90">
        <v>2668</v>
      </c>
      <c r="G2676" s="170">
        <f t="shared" ca="1" si="88"/>
        <v>-0.16296844257010015</v>
      </c>
    </row>
    <row r="2677" spans="2:7">
      <c r="B2677" t="s">
        <v>4055</v>
      </c>
      <c r="C2677">
        <v>15.18</v>
      </c>
      <c r="D2677">
        <f t="shared" si="87"/>
        <v>10.000000000000002</v>
      </c>
      <c r="E2677">
        <v>7.2992700729926632E-3</v>
      </c>
      <c r="F2677" s="90">
        <v>2669</v>
      </c>
      <c r="G2677" s="170">
        <f t="shared" ca="1" si="88"/>
        <v>0.27965887531685008</v>
      </c>
    </row>
    <row r="2678" spans="2:7">
      <c r="B2678" t="s">
        <v>6166</v>
      </c>
      <c r="C2678">
        <v>1.38</v>
      </c>
      <c r="D2678">
        <f t="shared" si="87"/>
        <v>-0.87522603978300173</v>
      </c>
      <c r="E2678">
        <v>7.2992700729925444E-3</v>
      </c>
      <c r="F2678" s="90">
        <v>2670</v>
      </c>
      <c r="G2678" s="170">
        <f t="shared" ca="1" si="88"/>
        <v>-0.63784692613290783</v>
      </c>
    </row>
    <row r="2679" spans="2:7">
      <c r="B2679" t="s">
        <v>2571</v>
      </c>
      <c r="C2679">
        <v>11.06</v>
      </c>
      <c r="D2679">
        <f t="shared" si="87"/>
        <v>-0.89885688157293098</v>
      </c>
      <c r="E2679">
        <v>7.2859744990892593E-3</v>
      </c>
      <c r="F2679" s="90">
        <v>2671</v>
      </c>
      <c r="G2679" s="170">
        <f t="shared" ca="1" si="88"/>
        <v>0.83589605346031881</v>
      </c>
    </row>
    <row r="2680" spans="2:7">
      <c r="B2680" t="s">
        <v>842</v>
      </c>
      <c r="C2680">
        <v>109.35</v>
      </c>
      <c r="D2680">
        <f t="shared" si="87"/>
        <v>5.0749999999999993</v>
      </c>
      <c r="E2680">
        <v>7.2770817980839352E-3</v>
      </c>
      <c r="F2680" s="90">
        <v>2672</v>
      </c>
      <c r="G2680" s="170">
        <f t="shared" ca="1" si="88"/>
        <v>5.6036910273939311E-2</v>
      </c>
    </row>
    <row r="2681" spans="2:7">
      <c r="B2681" t="s">
        <v>4000</v>
      </c>
      <c r="C2681">
        <v>18</v>
      </c>
      <c r="D2681">
        <f t="shared" si="87"/>
        <v>8.1081081081081169E-2</v>
      </c>
      <c r="E2681">
        <v>7.2747621712366539E-3</v>
      </c>
      <c r="F2681" s="90">
        <v>2673</v>
      </c>
      <c r="G2681" s="170">
        <f t="shared" ca="1" si="88"/>
        <v>-0.2312747671479578</v>
      </c>
    </row>
    <row r="2682" spans="2:7">
      <c r="B2682" t="s">
        <v>4028</v>
      </c>
      <c r="C2682">
        <v>16.649999999999999</v>
      </c>
      <c r="D2682">
        <f t="shared" si="87"/>
        <v>-0.14307771487390639</v>
      </c>
      <c r="E2682">
        <v>7.2595281306713508E-3</v>
      </c>
      <c r="F2682" s="90">
        <v>2674</v>
      </c>
      <c r="G2682" s="170">
        <f t="shared" ca="1" si="88"/>
        <v>-0.63894558587006445</v>
      </c>
    </row>
    <row r="2683" spans="2:7">
      <c r="B2683" t="s">
        <v>3859</v>
      </c>
      <c r="C2683">
        <v>19.43</v>
      </c>
      <c r="D2683">
        <f t="shared" si="87"/>
        <v>0.99897119341563767</v>
      </c>
      <c r="E2683">
        <v>7.2576464489373027E-3</v>
      </c>
      <c r="F2683" s="90">
        <v>2675</v>
      </c>
      <c r="G2683" s="170">
        <f t="shared" ca="1" si="88"/>
        <v>-0.49242078038136056</v>
      </c>
    </row>
    <row r="2684" spans="2:7">
      <c r="B2684" t="s">
        <v>3325</v>
      </c>
      <c r="C2684">
        <v>9.7200000000000006</v>
      </c>
      <c r="D2684">
        <f t="shared" si="87"/>
        <v>-0.93864411059209696</v>
      </c>
      <c r="E2684">
        <v>7.2538860103627239E-3</v>
      </c>
      <c r="F2684" s="90">
        <v>2676</v>
      </c>
      <c r="G2684" s="170">
        <f t="shared" ca="1" si="88"/>
        <v>-2.2726775031682151E-2</v>
      </c>
    </row>
    <row r="2685" spans="2:7">
      <c r="B2685" t="s">
        <v>414</v>
      </c>
      <c r="C2685">
        <v>158.41999999999999</v>
      </c>
      <c r="D2685">
        <f t="shared" si="87"/>
        <v>112.97122302158274</v>
      </c>
      <c r="E2685">
        <v>7.2482197355034734E-3</v>
      </c>
      <c r="F2685" s="90">
        <v>2677</v>
      </c>
      <c r="G2685" s="170">
        <f t="shared" ca="1" si="88"/>
        <v>0.40252030081907986</v>
      </c>
    </row>
    <row r="2686" spans="2:7">
      <c r="B2686" t="s">
        <v>6653</v>
      </c>
      <c r="C2686">
        <v>1.39</v>
      </c>
      <c r="D2686">
        <f t="shared" si="87"/>
        <v>0</v>
      </c>
      <c r="E2686">
        <v>7.2463768115942099E-3</v>
      </c>
      <c r="F2686" s="90">
        <v>2678</v>
      </c>
      <c r="G2686" s="170">
        <f t="shared" ca="1" si="88"/>
        <v>0.28087002631313196</v>
      </c>
    </row>
    <row r="2687" spans="2:7">
      <c r="B2687" t="s">
        <v>6944</v>
      </c>
      <c r="C2687">
        <v>1.39</v>
      </c>
      <c r="D2687">
        <f t="shared" si="87"/>
        <v>-0.9333652924256951</v>
      </c>
      <c r="E2687">
        <v>7.2463768115942099E-3</v>
      </c>
      <c r="F2687" s="90">
        <v>2679</v>
      </c>
      <c r="G2687" s="170">
        <f t="shared" ca="1" si="88"/>
        <v>0.28703873346480857</v>
      </c>
    </row>
    <row r="2688" spans="2:7">
      <c r="B2688" t="s">
        <v>3923</v>
      </c>
      <c r="C2688">
        <v>20.86</v>
      </c>
      <c r="D2688">
        <f t="shared" si="87"/>
        <v>-0.54592947322594687</v>
      </c>
      <c r="E2688">
        <v>7.2428778367937506E-3</v>
      </c>
      <c r="F2688" s="90">
        <v>2680</v>
      </c>
      <c r="G2688" s="170">
        <f t="shared" ca="1" si="88"/>
        <v>0.17725295625475948</v>
      </c>
    </row>
    <row r="2689" spans="2:7">
      <c r="B2689" t="s">
        <v>1365</v>
      </c>
      <c r="C2689">
        <v>45.94</v>
      </c>
      <c r="D2689">
        <f t="shared" si="87"/>
        <v>5.5911047345767573</v>
      </c>
      <c r="E2689">
        <v>7.2352554264415326E-3</v>
      </c>
      <c r="F2689" s="90">
        <v>2681</v>
      </c>
      <c r="G2689" s="170">
        <f t="shared" ca="1" si="88"/>
        <v>-0.15558873071634044</v>
      </c>
    </row>
    <row r="2690" spans="2:7">
      <c r="B2690" t="s">
        <v>5466</v>
      </c>
      <c r="C2690">
        <v>6.97</v>
      </c>
      <c r="D2690">
        <f t="shared" si="87"/>
        <v>-0.87187500000000007</v>
      </c>
      <c r="E2690">
        <v>7.2254335260115354E-3</v>
      </c>
      <c r="F2690" s="90">
        <v>2682</v>
      </c>
      <c r="G2690" s="170">
        <f t="shared" ca="1" si="88"/>
        <v>-8.3423540589202441E-2</v>
      </c>
    </row>
    <row r="2691" spans="2:7">
      <c r="B2691" t="s">
        <v>1269</v>
      </c>
      <c r="C2691">
        <v>54.4</v>
      </c>
      <c r="D2691">
        <f t="shared" si="87"/>
        <v>2.2497013142174431</v>
      </c>
      <c r="E2691">
        <v>7.2208850212923644E-3</v>
      </c>
      <c r="F2691" s="90">
        <v>2683</v>
      </c>
      <c r="G2691" s="170">
        <f t="shared" ca="1" si="88"/>
        <v>-0.43577683747925244</v>
      </c>
    </row>
    <row r="2692" spans="2:7">
      <c r="B2692" t="s">
        <v>4185</v>
      </c>
      <c r="C2692">
        <v>16.739999999999998</v>
      </c>
      <c r="D2692">
        <f t="shared" si="87"/>
        <v>0.33174224343675401</v>
      </c>
      <c r="E2692">
        <v>7.2202166064980408E-3</v>
      </c>
      <c r="F2692" s="90">
        <v>2684</v>
      </c>
      <c r="G2692" s="170">
        <f t="shared" ca="1" si="88"/>
        <v>0.40390840412638268</v>
      </c>
    </row>
    <row r="2693" spans="2:7">
      <c r="B2693" t="s">
        <v>3733</v>
      </c>
      <c r="C2693">
        <v>12.57</v>
      </c>
      <c r="D2693">
        <f t="shared" si="87"/>
        <v>-0.35769034236075625</v>
      </c>
      <c r="E2693">
        <v>7.2115384615384498E-3</v>
      </c>
      <c r="F2693" s="90">
        <v>2685</v>
      </c>
      <c r="G2693" s="170">
        <f t="shared" ca="1" si="88"/>
        <v>0.11280793979039214</v>
      </c>
    </row>
    <row r="2694" spans="2:7">
      <c r="B2694" t="s">
        <v>3858</v>
      </c>
      <c r="C2694">
        <v>19.57</v>
      </c>
      <c r="D2694">
        <f t="shared" si="87"/>
        <v>-0.22248708780294005</v>
      </c>
      <c r="E2694">
        <v>7.2053525476068227E-3</v>
      </c>
      <c r="F2694" s="90">
        <v>2686</v>
      </c>
      <c r="G2694" s="170">
        <f t="shared" ca="1" si="88"/>
        <v>0.212702260031428</v>
      </c>
    </row>
    <row r="2695" spans="2:7">
      <c r="B2695" t="s">
        <v>2209</v>
      </c>
      <c r="C2695">
        <v>25.17</v>
      </c>
      <c r="D2695">
        <f t="shared" si="87"/>
        <v>16.978571428571431</v>
      </c>
      <c r="E2695">
        <v>7.2028811524611153E-3</v>
      </c>
      <c r="F2695" s="90">
        <v>2687</v>
      </c>
      <c r="G2695" s="170">
        <f t="shared" ca="1" si="88"/>
        <v>0.42296757990496919</v>
      </c>
    </row>
    <row r="2696" spans="2:7">
      <c r="B2696" t="s">
        <v>6488</v>
      </c>
      <c r="C2696">
        <v>1.4</v>
      </c>
      <c r="D2696">
        <f t="shared" si="87"/>
        <v>-0.83353151010701543</v>
      </c>
      <c r="E2696">
        <v>7.1942446043165541E-3</v>
      </c>
      <c r="F2696" s="90">
        <v>2688</v>
      </c>
      <c r="G2696" s="170">
        <f t="shared" ca="1" si="88"/>
        <v>-0.68088588167099751</v>
      </c>
    </row>
    <row r="2697" spans="2:7">
      <c r="B2697" t="s">
        <v>5144</v>
      </c>
      <c r="C2697">
        <v>8.41</v>
      </c>
      <c r="D2697">
        <f t="shared" ref="D2697:D2760" si="89">(C2697-C2698)/C2698</f>
        <v>-0.45460440985732814</v>
      </c>
      <c r="E2697">
        <v>7.1856287425150298E-3</v>
      </c>
      <c r="F2697" s="90">
        <v>2689</v>
      </c>
      <c r="G2697" s="170">
        <f t="shared" ca="1" si="88"/>
        <v>-0.24039274989635084</v>
      </c>
    </row>
    <row r="2698" spans="2:7">
      <c r="B2698" t="s">
        <v>5069</v>
      </c>
      <c r="C2698">
        <v>15.42</v>
      </c>
      <c r="D2698">
        <f t="shared" si="89"/>
        <v>-0.84507183763689342</v>
      </c>
      <c r="E2698">
        <v>7.1848465055518894E-3</v>
      </c>
      <c r="F2698" s="90">
        <v>2690</v>
      </c>
      <c r="G2698" s="170">
        <f t="shared" ca="1" si="88"/>
        <v>-0.5736493842640592</v>
      </c>
    </row>
    <row r="2699" spans="2:7">
      <c r="B2699" t="s">
        <v>899</v>
      </c>
      <c r="C2699">
        <v>99.53</v>
      </c>
      <c r="D2699">
        <f t="shared" si="89"/>
        <v>-0.2052223908009263</v>
      </c>
      <c r="E2699">
        <v>7.1847804088242054E-3</v>
      </c>
      <c r="F2699" s="90">
        <v>2691</v>
      </c>
      <c r="G2699" s="170">
        <f t="shared" ca="1" si="88"/>
        <v>-0.12103328008996697</v>
      </c>
    </row>
    <row r="2700" spans="2:7">
      <c r="B2700" t="s">
        <v>739</v>
      </c>
      <c r="C2700">
        <v>125.23</v>
      </c>
      <c r="D2700">
        <f t="shared" si="89"/>
        <v>7.0793548387096781</v>
      </c>
      <c r="E2700">
        <v>7.1577931478204963E-3</v>
      </c>
      <c r="F2700" s="90">
        <v>2692</v>
      </c>
      <c r="G2700" s="170">
        <f t="shared" ca="1" si="88"/>
        <v>-0.42203943484303957</v>
      </c>
    </row>
    <row r="2701" spans="2:7">
      <c r="B2701" t="s">
        <v>4737</v>
      </c>
      <c r="C2701">
        <v>15.5</v>
      </c>
      <c r="D2701">
        <f t="shared" si="89"/>
        <v>9.9929078014184398</v>
      </c>
      <c r="E2701">
        <v>7.1474983755685142E-3</v>
      </c>
      <c r="F2701" s="90">
        <v>2693</v>
      </c>
      <c r="G2701" s="170">
        <f t="shared" ca="1" si="88"/>
        <v>-0.22116740806191371</v>
      </c>
    </row>
    <row r="2702" spans="2:7">
      <c r="B2702" t="s">
        <v>6545</v>
      </c>
      <c r="C2702">
        <v>1.41</v>
      </c>
      <c r="D2702">
        <f t="shared" si="89"/>
        <v>-0.93752769162605232</v>
      </c>
      <c r="E2702">
        <v>7.1428571428571496E-3</v>
      </c>
      <c r="F2702" s="90">
        <v>2694</v>
      </c>
      <c r="G2702" s="170">
        <f t="shared" ca="1" si="88"/>
        <v>-0.22866397637675881</v>
      </c>
    </row>
    <row r="2703" spans="2:7">
      <c r="B2703" t="s">
        <v>2037</v>
      </c>
      <c r="C2703">
        <v>22.57</v>
      </c>
      <c r="D2703">
        <f t="shared" si="89"/>
        <v>-0.51545727780163153</v>
      </c>
      <c r="E2703">
        <v>7.1396697902722066E-3</v>
      </c>
      <c r="F2703" s="90">
        <v>2695</v>
      </c>
      <c r="G2703" s="170">
        <f t="shared" ca="1" si="88"/>
        <v>0.50566962799309223</v>
      </c>
    </row>
    <row r="2704" spans="2:7">
      <c r="B2704" t="s">
        <v>1354</v>
      </c>
      <c r="C2704">
        <v>46.58</v>
      </c>
      <c r="D2704">
        <f t="shared" si="89"/>
        <v>1.3560950935761253</v>
      </c>
      <c r="E2704">
        <v>7.1351351351350983E-3</v>
      </c>
      <c r="F2704" s="90">
        <v>2696</v>
      </c>
      <c r="G2704" s="170">
        <f t="shared" ca="1" si="88"/>
        <v>-0.6604125935156383</v>
      </c>
    </row>
    <row r="2705" spans="2:7">
      <c r="B2705" t="s">
        <v>3976</v>
      </c>
      <c r="C2705">
        <v>19.77</v>
      </c>
      <c r="D2705">
        <f t="shared" si="89"/>
        <v>-0.84100048254785265</v>
      </c>
      <c r="E2705">
        <v>7.1319409067753733E-3</v>
      </c>
      <c r="F2705" s="90">
        <v>2697</v>
      </c>
      <c r="G2705" s="170">
        <f t="shared" ca="1" si="88"/>
        <v>0.4260924532070709</v>
      </c>
    </row>
    <row r="2706" spans="2:7">
      <c r="B2706" t="s">
        <v>740</v>
      </c>
      <c r="C2706">
        <v>124.34</v>
      </c>
      <c r="D2706">
        <f t="shared" si="89"/>
        <v>0.15762033330229966</v>
      </c>
      <c r="E2706">
        <v>7.1278146768184811E-3</v>
      </c>
      <c r="F2706" s="90">
        <v>2698</v>
      </c>
      <c r="G2706" s="170">
        <f t="shared" ca="1" si="88"/>
        <v>-0.11831727625134456</v>
      </c>
    </row>
    <row r="2707" spans="2:7">
      <c r="B2707" t="s">
        <v>927</v>
      </c>
      <c r="C2707">
        <v>107.41</v>
      </c>
      <c r="D2707">
        <f t="shared" si="89"/>
        <v>36.954063604240282</v>
      </c>
      <c r="E2707">
        <v>7.1261134552272933E-3</v>
      </c>
      <c r="F2707" s="90">
        <v>2699</v>
      </c>
      <c r="G2707" s="170">
        <f t="shared" ca="1" si="88"/>
        <v>-0.16273204632564719</v>
      </c>
    </row>
    <row r="2708" spans="2:7">
      <c r="B2708" t="s">
        <v>7622</v>
      </c>
      <c r="C2708">
        <v>2.83</v>
      </c>
      <c r="D2708">
        <f t="shared" si="89"/>
        <v>-0.77786499215070648</v>
      </c>
      <c r="E2708">
        <v>7.1174377224199354E-3</v>
      </c>
      <c r="F2708" s="90">
        <v>2700</v>
      </c>
      <c r="G2708" s="170">
        <f t="shared" ca="1" si="88"/>
        <v>0.51241741430080812</v>
      </c>
    </row>
    <row r="2709" spans="2:7">
      <c r="B2709" t="s">
        <v>3581</v>
      </c>
      <c r="C2709">
        <v>12.74</v>
      </c>
      <c r="D2709">
        <f t="shared" si="89"/>
        <v>-0.30836047774158526</v>
      </c>
      <c r="E2709">
        <v>7.1146245059288422E-3</v>
      </c>
      <c r="F2709" s="90">
        <v>2701</v>
      </c>
      <c r="G2709" s="170">
        <f t="shared" ca="1" si="88"/>
        <v>0.63534271054976188</v>
      </c>
    </row>
    <row r="2710" spans="2:7">
      <c r="B2710" t="s">
        <v>2327</v>
      </c>
      <c r="C2710">
        <v>18.420000000000002</v>
      </c>
      <c r="D2710">
        <f t="shared" si="89"/>
        <v>-7.2040302267002504E-2</v>
      </c>
      <c r="E2710">
        <v>7.1077091306726388E-3</v>
      </c>
      <c r="F2710" s="90">
        <v>2702</v>
      </c>
      <c r="G2710" s="170">
        <f t="shared" ca="1" si="88"/>
        <v>-0.37995371929739563</v>
      </c>
    </row>
    <row r="2711" spans="2:7">
      <c r="B2711" t="s">
        <v>3897</v>
      </c>
      <c r="C2711">
        <v>19.850000000000001</v>
      </c>
      <c r="D2711">
        <f t="shared" si="89"/>
        <v>-1.5090543259556129E-3</v>
      </c>
      <c r="E2711">
        <v>7.1029934043632956E-3</v>
      </c>
      <c r="F2711" s="90">
        <v>2703</v>
      </c>
      <c r="G2711" s="170">
        <f t="shared" ca="1" si="88"/>
        <v>0.15031112050875234</v>
      </c>
    </row>
    <row r="2712" spans="2:7">
      <c r="B2712" t="s">
        <v>1912</v>
      </c>
      <c r="C2712">
        <v>19.88</v>
      </c>
      <c r="D2712">
        <f t="shared" si="89"/>
        <v>13.000000000000002</v>
      </c>
      <c r="E2712">
        <v>7.092198581560313E-3</v>
      </c>
      <c r="F2712" s="90">
        <v>2704</v>
      </c>
      <c r="G2712" s="170">
        <f t="shared" ca="1" si="88"/>
        <v>-0.49242906477401022</v>
      </c>
    </row>
    <row r="2713" spans="2:7">
      <c r="B2713" t="s">
        <v>6481</v>
      </c>
      <c r="C2713">
        <v>1.42</v>
      </c>
      <c r="D2713">
        <f t="shared" si="89"/>
        <v>-0.83333333333333337</v>
      </c>
      <c r="E2713">
        <v>7.0921985815602905E-3</v>
      </c>
      <c r="F2713" s="90">
        <v>2705</v>
      </c>
      <c r="G2713" s="170">
        <f t="shared" ca="1" si="88"/>
        <v>-4.9750915483153788E-2</v>
      </c>
    </row>
    <row r="2714" spans="2:7">
      <c r="B2714" t="s">
        <v>3300</v>
      </c>
      <c r="C2714">
        <v>8.52</v>
      </c>
      <c r="D2714">
        <f t="shared" si="89"/>
        <v>0.19327731092436976</v>
      </c>
      <c r="E2714">
        <v>7.0921985815601317E-3</v>
      </c>
      <c r="F2714" s="90">
        <v>2706</v>
      </c>
      <c r="G2714" s="170">
        <f t="shared" ca="1" si="88"/>
        <v>6.3675603216774332E-2</v>
      </c>
    </row>
    <row r="2715" spans="2:7">
      <c r="B2715" t="s">
        <v>5439</v>
      </c>
      <c r="C2715">
        <v>7.14</v>
      </c>
      <c r="D2715">
        <f t="shared" si="89"/>
        <v>-0.96032010670223411</v>
      </c>
      <c r="E2715">
        <v>7.0521861777150668E-3</v>
      </c>
      <c r="F2715" s="90">
        <v>2707</v>
      </c>
      <c r="G2715" s="170">
        <f t="shared" ca="1" si="88"/>
        <v>-0.27765038218681082</v>
      </c>
    </row>
    <row r="2716" spans="2:7">
      <c r="B2716" t="s">
        <v>603</v>
      </c>
      <c r="C2716">
        <v>179.94</v>
      </c>
      <c r="D2716">
        <f t="shared" si="89"/>
        <v>16.976023976023978</v>
      </c>
      <c r="E2716">
        <v>7.0517125587642206E-3</v>
      </c>
      <c r="F2716" s="90">
        <v>2708</v>
      </c>
      <c r="G2716" s="170">
        <f t="shared" ca="1" si="88"/>
        <v>-0.33780571079005356</v>
      </c>
    </row>
    <row r="2717" spans="2:7">
      <c r="B2717" t="s">
        <v>5353</v>
      </c>
      <c r="C2717">
        <v>10.01</v>
      </c>
      <c r="D2717">
        <f t="shared" si="89"/>
        <v>6</v>
      </c>
      <c r="E2717">
        <v>7.0422535211267893E-3</v>
      </c>
      <c r="F2717" s="90">
        <v>2709</v>
      </c>
      <c r="G2717" s="170">
        <f t="shared" ca="1" si="88"/>
        <v>-0.71075549339286948</v>
      </c>
    </row>
    <row r="2718" spans="2:7">
      <c r="B2718" t="s">
        <v>6157</v>
      </c>
      <c r="C2718">
        <v>1.43</v>
      </c>
      <c r="D2718">
        <f t="shared" si="89"/>
        <v>0</v>
      </c>
      <c r="E2718">
        <v>7.0422535211267668E-3</v>
      </c>
      <c r="F2718" s="90">
        <v>2710</v>
      </c>
      <c r="G2718" s="170">
        <f t="shared" ca="1" si="88"/>
        <v>3.5587003722223801E-2</v>
      </c>
    </row>
    <row r="2719" spans="2:7">
      <c r="B2719" t="s">
        <v>6480</v>
      </c>
      <c r="C2719">
        <v>1.43</v>
      </c>
      <c r="D2719">
        <f t="shared" si="89"/>
        <v>0</v>
      </c>
      <c r="E2719">
        <v>7.0422535211267668E-3</v>
      </c>
      <c r="F2719" s="90">
        <v>2711</v>
      </c>
      <c r="G2719" s="170">
        <f t="shared" ca="1" si="88"/>
        <v>-0.14148532185782575</v>
      </c>
    </row>
    <row r="2720" spans="2:7">
      <c r="B2720" t="s">
        <v>6483</v>
      </c>
      <c r="C2720">
        <v>1.43</v>
      </c>
      <c r="D2720">
        <f t="shared" si="89"/>
        <v>-0.99115427440306814</v>
      </c>
      <c r="E2720">
        <v>7.0422535211267668E-3</v>
      </c>
      <c r="F2720" s="90">
        <v>2712</v>
      </c>
      <c r="G2720" s="170">
        <f t="shared" ca="1" si="88"/>
        <v>0.17160835627538112</v>
      </c>
    </row>
    <row r="2721" spans="2:7">
      <c r="B2721" t="s">
        <v>537</v>
      </c>
      <c r="C2721">
        <v>161.66</v>
      </c>
      <c r="D2721">
        <f t="shared" si="89"/>
        <v>36.595348837209301</v>
      </c>
      <c r="E2721">
        <v>7.0391827072820998E-3</v>
      </c>
      <c r="F2721" s="90">
        <v>2713</v>
      </c>
      <c r="G2721" s="170">
        <f t="shared" ca="1" si="88"/>
        <v>0.89171248191378494</v>
      </c>
    </row>
    <row r="2722" spans="2:7">
      <c r="B2722" t="s">
        <v>5544</v>
      </c>
      <c r="C2722">
        <v>4.3</v>
      </c>
      <c r="D2722">
        <f t="shared" si="89"/>
        <v>-0.66769706336939727</v>
      </c>
      <c r="E2722">
        <v>7.0257611241218388E-3</v>
      </c>
      <c r="F2722" s="90">
        <v>2714</v>
      </c>
      <c r="G2722" s="170">
        <f t="shared" ca="1" si="88"/>
        <v>9.0937700735039498E-2</v>
      </c>
    </row>
    <row r="2723" spans="2:7">
      <c r="B2723" t="s">
        <v>3404</v>
      </c>
      <c r="C2723">
        <v>12.94</v>
      </c>
      <c r="D2723">
        <f t="shared" si="89"/>
        <v>7.9861111111111116</v>
      </c>
      <c r="E2723">
        <v>7.0038910505836466E-3</v>
      </c>
      <c r="F2723" s="90">
        <v>2715</v>
      </c>
      <c r="G2723" s="170">
        <f t="shared" ca="1" si="88"/>
        <v>0.81717862561373489</v>
      </c>
    </row>
    <row r="2724" spans="2:7">
      <c r="B2724" t="s">
        <v>6946</v>
      </c>
      <c r="C2724">
        <v>1.44</v>
      </c>
      <c r="D2724">
        <f t="shared" si="89"/>
        <v>-0.5</v>
      </c>
      <c r="E2724">
        <v>6.9930069930069999E-3</v>
      </c>
      <c r="F2724" s="90">
        <v>2716</v>
      </c>
      <c r="G2724" s="170">
        <f t="shared" ca="1" si="88"/>
        <v>-0.54137410438121014</v>
      </c>
    </row>
    <row r="2725" spans="2:7">
      <c r="B2725" t="s">
        <v>7653</v>
      </c>
      <c r="C2725">
        <v>2.88</v>
      </c>
      <c r="D2725">
        <f t="shared" si="89"/>
        <v>-0.85742574257425752</v>
      </c>
      <c r="E2725">
        <v>6.9930069930069999E-3</v>
      </c>
      <c r="F2725" s="90">
        <v>2717</v>
      </c>
      <c r="G2725" s="170">
        <f t="shared" ca="1" si="88"/>
        <v>-1.7694188037029265E-2</v>
      </c>
    </row>
    <row r="2726" spans="2:7">
      <c r="B2726" t="s">
        <v>1699</v>
      </c>
      <c r="C2726">
        <v>20.2</v>
      </c>
      <c r="D2726">
        <f t="shared" si="89"/>
        <v>-6.8265682656826587E-2</v>
      </c>
      <c r="E2726">
        <v>6.9790628115653326E-3</v>
      </c>
      <c r="F2726" s="90">
        <v>2718</v>
      </c>
      <c r="G2726" s="170">
        <f t="shared" ca="1" si="88"/>
        <v>-7.7148773100049542E-2</v>
      </c>
    </row>
    <row r="2727" spans="2:7">
      <c r="B2727" t="s">
        <v>1886</v>
      </c>
      <c r="C2727">
        <v>21.68</v>
      </c>
      <c r="D2727">
        <f t="shared" si="89"/>
        <v>-0.28590250329380762</v>
      </c>
      <c r="E2727">
        <v>6.9670227589409463E-3</v>
      </c>
      <c r="F2727" s="90">
        <v>2719</v>
      </c>
      <c r="G2727" s="170">
        <f t="shared" ref="G2727:G2790" ca="1" si="90">_xlfn.NORM.INV(RAND(),L$11,L$12)</f>
        <v>0.10319367033424612</v>
      </c>
    </row>
    <row r="2728" spans="2:7">
      <c r="B2728" t="s">
        <v>1417</v>
      </c>
      <c r="C2728">
        <v>30.36</v>
      </c>
      <c r="D2728">
        <f t="shared" si="89"/>
        <v>0.61403508771929838</v>
      </c>
      <c r="E2728">
        <v>6.9651741293532627E-3</v>
      </c>
      <c r="F2728" s="90">
        <v>2720</v>
      </c>
      <c r="G2728" s="170">
        <f t="shared" ca="1" si="90"/>
        <v>9.9910689281953735E-2</v>
      </c>
    </row>
    <row r="2729" spans="2:7">
      <c r="B2729" t="s">
        <v>3883</v>
      </c>
      <c r="C2729">
        <v>18.809999999999999</v>
      </c>
      <c r="D2729">
        <f t="shared" si="89"/>
        <v>11.972413793103449</v>
      </c>
      <c r="E2729">
        <v>6.9593147751605463E-3</v>
      </c>
      <c r="F2729" s="90">
        <v>2721</v>
      </c>
      <c r="G2729" s="170">
        <f t="shared" ca="1" si="90"/>
        <v>-0.11425183444892481</v>
      </c>
    </row>
    <row r="2730" spans="2:7">
      <c r="B2730" t="s">
        <v>6146</v>
      </c>
      <c r="C2730">
        <v>1.45</v>
      </c>
      <c r="D2730">
        <f t="shared" si="89"/>
        <v>0</v>
      </c>
      <c r="E2730">
        <v>6.944444444444451E-3</v>
      </c>
      <c r="F2730" s="90">
        <v>2722</v>
      </c>
      <c r="G2730" s="170">
        <f t="shared" ca="1" si="90"/>
        <v>2.7149672355035518E-2</v>
      </c>
    </row>
    <row r="2731" spans="2:7">
      <c r="B2731" t="s">
        <v>6538</v>
      </c>
      <c r="C2731">
        <v>1.45</v>
      </c>
      <c r="D2731">
        <f t="shared" si="89"/>
        <v>-0.88897396630934156</v>
      </c>
      <c r="E2731">
        <v>6.944444444444451E-3</v>
      </c>
      <c r="F2731" s="90">
        <v>2723</v>
      </c>
      <c r="G2731" s="170">
        <f t="shared" ca="1" si="90"/>
        <v>-0.12764042615878779</v>
      </c>
    </row>
    <row r="2732" spans="2:7">
      <c r="B2732" t="s">
        <v>3565</v>
      </c>
      <c r="C2732">
        <v>13.06</v>
      </c>
      <c r="D2732">
        <f t="shared" si="89"/>
        <v>0.28416912487708956</v>
      </c>
      <c r="E2732">
        <v>6.9390902081726945E-3</v>
      </c>
      <c r="F2732" s="90">
        <v>2724</v>
      </c>
      <c r="G2732" s="170">
        <f t="shared" ca="1" si="90"/>
        <v>-0.34284849440548232</v>
      </c>
    </row>
    <row r="2733" spans="2:7">
      <c r="B2733" t="s">
        <v>4914</v>
      </c>
      <c r="C2733">
        <v>10.17</v>
      </c>
      <c r="D2733">
        <f t="shared" si="89"/>
        <v>-0.22247706422018348</v>
      </c>
      <c r="E2733">
        <v>6.9306930693069594E-3</v>
      </c>
      <c r="F2733" s="90">
        <v>2725</v>
      </c>
      <c r="G2733" s="170">
        <f t="shared" ca="1" si="90"/>
        <v>-0.65721290503403551</v>
      </c>
    </row>
    <row r="2734" spans="2:7">
      <c r="B2734" t="s">
        <v>3465</v>
      </c>
      <c r="C2734">
        <v>13.08</v>
      </c>
      <c r="D2734">
        <f t="shared" si="89"/>
        <v>-0.88177874186550975</v>
      </c>
      <c r="E2734">
        <v>6.9284064665126911E-3</v>
      </c>
      <c r="F2734" s="90">
        <v>2726</v>
      </c>
      <c r="G2734" s="170">
        <f t="shared" ca="1" si="90"/>
        <v>-0.26621300456279623</v>
      </c>
    </row>
    <row r="2735" spans="2:7">
      <c r="B2735" t="s">
        <v>959</v>
      </c>
      <c r="C2735">
        <v>110.64</v>
      </c>
      <c r="D2735">
        <f t="shared" si="89"/>
        <v>-0.182986264953478</v>
      </c>
      <c r="E2735">
        <v>6.9166363305424566E-3</v>
      </c>
      <c r="F2735" s="90">
        <v>2727</v>
      </c>
      <c r="G2735" s="170">
        <f t="shared" ca="1" si="90"/>
        <v>0.1072076834277977</v>
      </c>
    </row>
    <row r="2736" spans="2:7">
      <c r="B2736" t="s">
        <v>719</v>
      </c>
      <c r="C2736">
        <v>135.41999999999999</v>
      </c>
      <c r="D2736">
        <f t="shared" si="89"/>
        <v>4.812017167381974</v>
      </c>
      <c r="E2736">
        <v>6.9150122685699925E-3</v>
      </c>
      <c r="F2736" s="90">
        <v>2728</v>
      </c>
      <c r="G2736" s="170">
        <f t="shared" ca="1" si="90"/>
        <v>0.10020243523176008</v>
      </c>
    </row>
    <row r="2737" spans="2:7">
      <c r="B2737" t="s">
        <v>2034</v>
      </c>
      <c r="C2737">
        <v>23.3</v>
      </c>
      <c r="D2737">
        <f t="shared" si="89"/>
        <v>0.32990867579908684</v>
      </c>
      <c r="E2737">
        <v>6.9144338807260218E-3</v>
      </c>
      <c r="F2737" s="90">
        <v>2729</v>
      </c>
      <c r="G2737" s="170">
        <f t="shared" ca="1" si="90"/>
        <v>-0.50585675682106968</v>
      </c>
    </row>
    <row r="2738" spans="2:7">
      <c r="B2738" t="s">
        <v>2384</v>
      </c>
      <c r="C2738">
        <v>17.52</v>
      </c>
      <c r="D2738">
        <f t="shared" si="89"/>
        <v>11</v>
      </c>
      <c r="E2738">
        <v>6.8965517241379891E-3</v>
      </c>
      <c r="F2738" s="90">
        <v>2730</v>
      </c>
      <c r="G2738" s="170">
        <f t="shared" ca="1" si="90"/>
        <v>0.24238595696614715</v>
      </c>
    </row>
    <row r="2739" spans="2:7">
      <c r="B2739" t="s">
        <v>6540</v>
      </c>
      <c r="C2739">
        <v>1.46</v>
      </c>
      <c r="D2739">
        <f t="shared" si="89"/>
        <v>-0.50170648464163825</v>
      </c>
      <c r="E2739">
        <v>6.896551724137937E-3</v>
      </c>
      <c r="F2739" s="90">
        <v>2731</v>
      </c>
      <c r="G2739" s="170">
        <f t="shared" ca="1" si="90"/>
        <v>0.10069372381963465</v>
      </c>
    </row>
    <row r="2740" spans="2:7">
      <c r="B2740" t="s">
        <v>5786</v>
      </c>
      <c r="C2740">
        <v>2.93</v>
      </c>
      <c r="D2740">
        <f t="shared" si="89"/>
        <v>-0.8750533049040512</v>
      </c>
      <c r="E2740">
        <v>6.8728522336769819E-3</v>
      </c>
      <c r="F2740" s="90">
        <v>2732</v>
      </c>
      <c r="G2740" s="170">
        <f t="shared" ca="1" si="90"/>
        <v>0.75918147513452516</v>
      </c>
    </row>
    <row r="2741" spans="2:7">
      <c r="B2741" t="s">
        <v>2286</v>
      </c>
      <c r="C2741">
        <v>23.45</v>
      </c>
      <c r="D2741">
        <f t="shared" si="89"/>
        <v>0.99404761904761907</v>
      </c>
      <c r="E2741">
        <v>6.8699012451696071E-3</v>
      </c>
      <c r="F2741" s="90">
        <v>2733</v>
      </c>
      <c r="G2741" s="170">
        <f t="shared" ca="1" si="90"/>
        <v>0.24495131982901527</v>
      </c>
    </row>
    <row r="2742" spans="2:7">
      <c r="B2742" t="s">
        <v>2567</v>
      </c>
      <c r="C2742">
        <v>11.76</v>
      </c>
      <c r="D2742">
        <f t="shared" si="89"/>
        <v>6.9999999999999991</v>
      </c>
      <c r="E2742">
        <v>6.8493150684931572E-3</v>
      </c>
      <c r="F2742" s="90">
        <v>2734</v>
      </c>
      <c r="G2742" s="170">
        <f t="shared" ca="1" si="90"/>
        <v>0.27113341628537441</v>
      </c>
    </row>
    <row r="2743" spans="2:7">
      <c r="B2743" t="s">
        <v>6477</v>
      </c>
      <c r="C2743">
        <v>1.47</v>
      </c>
      <c r="D2743">
        <f t="shared" si="89"/>
        <v>-0.91671388101983009</v>
      </c>
      <c r="E2743">
        <v>6.8493150684931572E-3</v>
      </c>
      <c r="F2743" s="90">
        <v>2735</v>
      </c>
      <c r="G2743" s="170">
        <f t="shared" ca="1" si="90"/>
        <v>0.34360209637991784</v>
      </c>
    </row>
    <row r="2744" spans="2:7">
      <c r="B2744" t="s">
        <v>2353</v>
      </c>
      <c r="C2744">
        <v>17.649999999999999</v>
      </c>
      <c r="D2744">
        <f t="shared" si="89"/>
        <v>0.19742198100407043</v>
      </c>
      <c r="E2744">
        <v>6.8454078722189069E-3</v>
      </c>
      <c r="F2744" s="90">
        <v>2736</v>
      </c>
      <c r="G2744" s="170">
        <f t="shared" ca="1" si="90"/>
        <v>6.0579332936723601E-2</v>
      </c>
    </row>
    <row r="2745" spans="2:7">
      <c r="B2745" t="s">
        <v>3633</v>
      </c>
      <c r="C2745">
        <v>14.74</v>
      </c>
      <c r="D2745">
        <f t="shared" si="89"/>
        <v>-0.60054200542005409</v>
      </c>
      <c r="E2745">
        <v>6.8306010928961504E-3</v>
      </c>
      <c r="F2745" s="90">
        <v>2737</v>
      </c>
      <c r="G2745" s="170">
        <f t="shared" ca="1" si="90"/>
        <v>-1.1583521391825295</v>
      </c>
    </row>
    <row r="2746" spans="2:7">
      <c r="B2746" t="s">
        <v>1386</v>
      </c>
      <c r="C2746">
        <v>36.9</v>
      </c>
      <c r="D2746">
        <f t="shared" si="89"/>
        <v>2.1218274111675126</v>
      </c>
      <c r="E2746">
        <v>6.8212824010914054E-3</v>
      </c>
      <c r="F2746" s="90">
        <v>2738</v>
      </c>
      <c r="G2746" s="170">
        <f t="shared" ca="1" si="90"/>
        <v>0.40379780222096773</v>
      </c>
    </row>
    <row r="2747" spans="2:7">
      <c r="B2747" t="s">
        <v>2871</v>
      </c>
      <c r="C2747">
        <v>11.82</v>
      </c>
      <c r="D2747">
        <f t="shared" si="89"/>
        <v>-0.8806181193818805</v>
      </c>
      <c r="E2747">
        <v>6.8143100511073315E-3</v>
      </c>
      <c r="F2747" s="90">
        <v>2739</v>
      </c>
      <c r="G2747" s="170">
        <f t="shared" ca="1" si="90"/>
        <v>0.16283292380820566</v>
      </c>
    </row>
    <row r="2748" spans="2:7">
      <c r="B2748" t="s">
        <v>1030</v>
      </c>
      <c r="C2748">
        <v>99.01</v>
      </c>
      <c r="D2748">
        <f t="shared" si="89"/>
        <v>65.898648648648646</v>
      </c>
      <c r="E2748">
        <v>6.8130974171242802E-3</v>
      </c>
      <c r="F2748" s="90">
        <v>2740</v>
      </c>
      <c r="G2748" s="170">
        <f t="shared" ca="1" si="90"/>
        <v>0.11849778804000079</v>
      </c>
    </row>
    <row r="2749" spans="2:7">
      <c r="B2749" t="s">
        <v>6543</v>
      </c>
      <c r="C2749">
        <v>1.48</v>
      </c>
      <c r="D2749">
        <f t="shared" si="89"/>
        <v>-0.97297297297297303</v>
      </c>
      <c r="E2749">
        <v>6.80272108843538E-3</v>
      </c>
      <c r="F2749" s="90">
        <v>2741</v>
      </c>
      <c r="G2749" s="170">
        <f t="shared" ca="1" si="90"/>
        <v>0.53472469607934536</v>
      </c>
    </row>
    <row r="2750" spans="2:7">
      <c r="B2750" t="s">
        <v>1273</v>
      </c>
      <c r="C2750">
        <v>54.76</v>
      </c>
      <c r="D2750">
        <f t="shared" si="89"/>
        <v>1.4600179694519315</v>
      </c>
      <c r="E2750">
        <v>6.8027210884353271E-3</v>
      </c>
      <c r="F2750" s="90">
        <v>2742</v>
      </c>
      <c r="G2750" s="170">
        <f t="shared" ca="1" si="90"/>
        <v>0.56400996045695684</v>
      </c>
    </row>
    <row r="2751" spans="2:7">
      <c r="B2751" t="s">
        <v>4615</v>
      </c>
      <c r="C2751">
        <v>22.26</v>
      </c>
      <c r="D2751">
        <f t="shared" si="89"/>
        <v>0.66616766467065891</v>
      </c>
      <c r="E2751">
        <v>6.7842605156038958E-3</v>
      </c>
      <c r="F2751" s="90">
        <v>2743</v>
      </c>
      <c r="G2751" s="170">
        <f t="shared" ca="1" si="90"/>
        <v>-6.4384529344979527E-2</v>
      </c>
    </row>
    <row r="2752" spans="2:7">
      <c r="B2752" t="s">
        <v>4787</v>
      </c>
      <c r="C2752">
        <v>13.36</v>
      </c>
      <c r="D2752">
        <f t="shared" si="89"/>
        <v>-1.4947683109119096E-3</v>
      </c>
      <c r="E2752">
        <v>6.7822155237377436E-3</v>
      </c>
      <c r="F2752" s="90">
        <v>2744</v>
      </c>
      <c r="G2752" s="170">
        <f t="shared" ca="1" si="90"/>
        <v>-0.34317066173985994</v>
      </c>
    </row>
    <row r="2753" spans="2:7">
      <c r="B2753" t="s">
        <v>4254</v>
      </c>
      <c r="C2753">
        <v>13.38</v>
      </c>
      <c r="D2753">
        <f t="shared" si="89"/>
        <v>-0.10080645161290322</v>
      </c>
      <c r="E2753">
        <v>6.7720090293454955E-3</v>
      </c>
      <c r="F2753" s="90">
        <v>2745</v>
      </c>
      <c r="G2753" s="170">
        <f t="shared" ca="1" si="90"/>
        <v>0.70238352700676399</v>
      </c>
    </row>
    <row r="2754" spans="2:7">
      <c r="B2754" t="s">
        <v>3601</v>
      </c>
      <c r="C2754">
        <v>14.88</v>
      </c>
      <c r="D2754">
        <f t="shared" si="89"/>
        <v>-0.75686274509803919</v>
      </c>
      <c r="E2754">
        <v>6.7658998646820991E-3</v>
      </c>
      <c r="F2754" s="90">
        <v>2746</v>
      </c>
      <c r="G2754" s="170">
        <f t="shared" ca="1" si="90"/>
        <v>-0.16459075701897508</v>
      </c>
    </row>
    <row r="2755" spans="2:7">
      <c r="B2755" t="s">
        <v>1295</v>
      </c>
      <c r="C2755">
        <v>61.2</v>
      </c>
      <c r="D2755">
        <f t="shared" si="89"/>
        <v>4.856459330143541</v>
      </c>
      <c r="E2755">
        <v>6.7445303503866376E-3</v>
      </c>
      <c r="F2755" s="90">
        <v>2747</v>
      </c>
      <c r="G2755" s="170">
        <f t="shared" ca="1" si="90"/>
        <v>-0.63975770755373373</v>
      </c>
    </row>
    <row r="2756" spans="2:7">
      <c r="B2756" t="s">
        <v>4911</v>
      </c>
      <c r="C2756">
        <v>10.45</v>
      </c>
      <c r="D2756">
        <f t="shared" si="89"/>
        <v>-0.90153585225666633</v>
      </c>
      <c r="E2756">
        <v>6.7437379576106458E-3</v>
      </c>
      <c r="F2756" s="90">
        <v>2748</v>
      </c>
      <c r="G2756" s="170">
        <f t="shared" ca="1" si="90"/>
        <v>-0.11407337632891201</v>
      </c>
    </row>
    <row r="2757" spans="2:7">
      <c r="B2757" t="s">
        <v>972</v>
      </c>
      <c r="C2757">
        <v>106.13</v>
      </c>
      <c r="D2757">
        <f t="shared" si="89"/>
        <v>-9.0184312044577886E-2</v>
      </c>
      <c r="E2757">
        <v>6.73496490229552E-3</v>
      </c>
      <c r="F2757" s="90">
        <v>2749</v>
      </c>
      <c r="G2757" s="170">
        <f t="shared" ca="1" si="90"/>
        <v>-0.3717486477388503</v>
      </c>
    </row>
    <row r="2758" spans="2:7">
      <c r="B2758" t="s">
        <v>816</v>
      </c>
      <c r="C2758">
        <v>116.65</v>
      </c>
      <c r="D2758">
        <f t="shared" si="89"/>
        <v>4.9974293059125969</v>
      </c>
      <c r="E2758">
        <v>6.7316820574782176E-3</v>
      </c>
      <c r="F2758" s="90">
        <v>2750</v>
      </c>
      <c r="G2758" s="170">
        <f t="shared" ca="1" si="90"/>
        <v>0.20338784764607956</v>
      </c>
    </row>
    <row r="2759" spans="2:7">
      <c r="B2759" t="s">
        <v>1692</v>
      </c>
      <c r="C2759">
        <v>19.45</v>
      </c>
      <c r="D2759">
        <f t="shared" si="89"/>
        <v>-0.83547623075621724</v>
      </c>
      <c r="E2759">
        <v>6.7287784679088509E-3</v>
      </c>
      <c r="F2759" s="90">
        <v>2751</v>
      </c>
      <c r="G2759" s="170">
        <f t="shared" ca="1" si="90"/>
        <v>-0.24995243157281966</v>
      </c>
    </row>
    <row r="2760" spans="2:7">
      <c r="B2760" t="s">
        <v>821</v>
      </c>
      <c r="C2760">
        <v>118.22</v>
      </c>
      <c r="D2760">
        <f t="shared" si="89"/>
        <v>-0.26884779516358465</v>
      </c>
      <c r="E2760">
        <v>6.7274120752788217E-3</v>
      </c>
      <c r="F2760" s="90">
        <v>2752</v>
      </c>
      <c r="G2760" s="170">
        <f t="shared" ca="1" si="90"/>
        <v>-0.30863107765762138</v>
      </c>
    </row>
    <row r="2761" spans="2:7">
      <c r="B2761" t="s">
        <v>629</v>
      </c>
      <c r="C2761">
        <v>161.69</v>
      </c>
      <c r="D2761">
        <f t="shared" ref="D2761:D2824" si="91">(C2761-C2762)/C2762</f>
        <v>1.76819037835987</v>
      </c>
      <c r="E2761">
        <v>6.7243633646720874E-3</v>
      </c>
      <c r="F2761" s="90">
        <v>2753</v>
      </c>
      <c r="G2761" s="170">
        <f t="shared" ca="1" si="90"/>
        <v>0.43544527386426568</v>
      </c>
    </row>
    <row r="2762" spans="2:7">
      <c r="B2762" t="s">
        <v>1297</v>
      </c>
      <c r="C2762">
        <v>58.41</v>
      </c>
      <c r="D2762">
        <f t="shared" si="91"/>
        <v>3.3298739807264637</v>
      </c>
      <c r="E2762">
        <v>6.7218200620474565E-3</v>
      </c>
      <c r="F2762" s="90">
        <v>2754</v>
      </c>
      <c r="G2762" s="170">
        <f t="shared" ca="1" si="90"/>
        <v>0.12882666761433517</v>
      </c>
    </row>
    <row r="2763" spans="2:7">
      <c r="B2763" t="s">
        <v>3538</v>
      </c>
      <c r="C2763">
        <v>13.49</v>
      </c>
      <c r="D2763">
        <f t="shared" si="91"/>
        <v>7.9933333333333332</v>
      </c>
      <c r="E2763">
        <v>6.7164179104477507E-3</v>
      </c>
      <c r="F2763" s="90">
        <v>2755</v>
      </c>
      <c r="G2763" s="170">
        <f t="shared" ca="1" si="90"/>
        <v>-0.58857364665017631</v>
      </c>
    </row>
    <row r="2764" spans="2:7">
      <c r="B2764" t="s">
        <v>6108</v>
      </c>
      <c r="C2764">
        <v>1.5</v>
      </c>
      <c r="D2764">
        <f t="shared" si="91"/>
        <v>-0.88897113249444859</v>
      </c>
      <c r="E2764">
        <v>6.7114093959731603E-3</v>
      </c>
      <c r="F2764" s="90">
        <v>2756</v>
      </c>
      <c r="G2764" s="170">
        <f t="shared" ca="1" si="90"/>
        <v>-0.73888603202512027</v>
      </c>
    </row>
    <row r="2765" spans="2:7">
      <c r="B2765" t="s">
        <v>4790</v>
      </c>
      <c r="C2765">
        <v>13.51</v>
      </c>
      <c r="D2765">
        <f t="shared" si="91"/>
        <v>-0.83695389814144339</v>
      </c>
      <c r="E2765">
        <v>6.7064083457525972E-3</v>
      </c>
      <c r="F2765" s="90">
        <v>2757</v>
      </c>
      <c r="G2765" s="170">
        <f t="shared" ca="1" si="90"/>
        <v>0.36980285193056572</v>
      </c>
    </row>
    <row r="2766" spans="2:7">
      <c r="B2766" t="s">
        <v>1087</v>
      </c>
      <c r="C2766">
        <v>82.86</v>
      </c>
      <c r="D2766">
        <f t="shared" si="91"/>
        <v>5.1061164333087685</v>
      </c>
      <c r="E2766">
        <v>6.6820556432996862E-3</v>
      </c>
      <c r="F2766" s="90">
        <v>2758</v>
      </c>
      <c r="G2766" s="170">
        <f t="shared" ca="1" si="90"/>
        <v>0.94882011953298873</v>
      </c>
    </row>
    <row r="2767" spans="2:7">
      <c r="B2767" t="s">
        <v>4259</v>
      </c>
      <c r="C2767">
        <v>13.57</v>
      </c>
      <c r="D2767">
        <f t="shared" si="91"/>
        <v>0.28382213812677387</v>
      </c>
      <c r="E2767">
        <v>6.6765578635014731E-3</v>
      </c>
      <c r="F2767" s="90">
        <v>2759</v>
      </c>
      <c r="G2767" s="170">
        <f t="shared" ca="1" si="90"/>
        <v>8.3743399591621359E-2</v>
      </c>
    </row>
    <row r="2768" spans="2:7">
      <c r="B2768" t="s">
        <v>3345</v>
      </c>
      <c r="C2768">
        <v>10.57</v>
      </c>
      <c r="D2768">
        <f t="shared" si="91"/>
        <v>0.75</v>
      </c>
      <c r="E2768">
        <v>6.666666666666694E-3</v>
      </c>
      <c r="F2768" s="90">
        <v>2760</v>
      </c>
      <c r="G2768" s="170">
        <f t="shared" ca="1" si="90"/>
        <v>0.36740369827153446</v>
      </c>
    </row>
    <row r="2769" spans="2:7">
      <c r="B2769" t="s">
        <v>5600</v>
      </c>
      <c r="C2769">
        <v>6.04</v>
      </c>
      <c r="D2769">
        <f t="shared" si="91"/>
        <v>3</v>
      </c>
      <c r="E2769">
        <v>6.6666666666666723E-3</v>
      </c>
      <c r="F2769" s="90">
        <v>2761</v>
      </c>
      <c r="G2769" s="170">
        <f t="shared" ca="1" si="90"/>
        <v>0.16652137199022396</v>
      </c>
    </row>
    <row r="2770" spans="2:7">
      <c r="B2770" t="s">
        <v>6083</v>
      </c>
      <c r="C2770">
        <v>1.51</v>
      </c>
      <c r="D2770">
        <f t="shared" si="91"/>
        <v>0</v>
      </c>
      <c r="E2770">
        <v>6.6666666666666723E-3</v>
      </c>
      <c r="F2770" s="90">
        <v>2762</v>
      </c>
      <c r="G2770" s="170">
        <f t="shared" ca="1" si="90"/>
        <v>0.83207134890643775</v>
      </c>
    </row>
    <row r="2771" spans="2:7">
      <c r="B2771" t="s">
        <v>6111</v>
      </c>
      <c r="C2771">
        <v>1.51</v>
      </c>
      <c r="D2771">
        <f t="shared" si="91"/>
        <v>-0.92331132554596229</v>
      </c>
      <c r="E2771">
        <v>6.6666666666666723E-3</v>
      </c>
      <c r="F2771" s="90">
        <v>2763</v>
      </c>
      <c r="G2771" s="170">
        <f t="shared" ca="1" si="90"/>
        <v>-0.28810008308596874</v>
      </c>
    </row>
    <row r="2772" spans="2:7">
      <c r="B2772" t="s">
        <v>1915</v>
      </c>
      <c r="C2772">
        <v>19.690000000000001</v>
      </c>
      <c r="D2772">
        <f t="shared" si="91"/>
        <v>11.953947368421053</v>
      </c>
      <c r="E2772">
        <v>6.6462167689162865E-3</v>
      </c>
      <c r="F2772" s="90">
        <v>2764</v>
      </c>
      <c r="G2772" s="170">
        <f t="shared" ca="1" si="90"/>
        <v>-0.1721839083321805</v>
      </c>
    </row>
    <row r="2773" spans="2:7">
      <c r="B2773" t="s">
        <v>6082</v>
      </c>
      <c r="C2773">
        <v>1.52</v>
      </c>
      <c r="D2773">
        <f t="shared" si="91"/>
        <v>0</v>
      </c>
      <c r="E2773">
        <v>6.6225165562913968E-3</v>
      </c>
      <c r="F2773" s="90">
        <v>2765</v>
      </c>
      <c r="G2773" s="170">
        <f t="shared" ca="1" si="90"/>
        <v>-3.3377679871505334E-2</v>
      </c>
    </row>
    <row r="2774" spans="2:7">
      <c r="B2774" t="s">
        <v>6609</v>
      </c>
      <c r="C2774">
        <v>1.52</v>
      </c>
      <c r="D2774">
        <f t="shared" si="91"/>
        <v>-0.99074806744171884</v>
      </c>
      <c r="E2774">
        <v>6.6225165562913968E-3</v>
      </c>
      <c r="F2774" s="90">
        <v>2766</v>
      </c>
      <c r="G2774" s="170">
        <f t="shared" ca="1" si="90"/>
        <v>4.6784676325306633E-2</v>
      </c>
    </row>
    <row r="2775" spans="2:7">
      <c r="B2775" t="s">
        <v>635</v>
      </c>
      <c r="C2775">
        <v>164.29</v>
      </c>
      <c r="D2775">
        <f t="shared" si="91"/>
        <v>10.99197080291971</v>
      </c>
      <c r="E2775">
        <v>6.6172415905887145E-3</v>
      </c>
      <c r="F2775" s="90">
        <v>2767</v>
      </c>
      <c r="G2775" s="170">
        <f t="shared" ca="1" si="90"/>
        <v>-0.25907904240070151</v>
      </c>
    </row>
    <row r="2776" spans="2:7">
      <c r="B2776" t="s">
        <v>4810</v>
      </c>
      <c r="C2776">
        <v>13.7</v>
      </c>
      <c r="D2776">
        <f t="shared" si="91"/>
        <v>-0.30877901109989914</v>
      </c>
      <c r="E2776">
        <v>6.6127847171197551E-3</v>
      </c>
      <c r="F2776" s="90">
        <v>2768</v>
      </c>
      <c r="G2776" s="170">
        <f t="shared" ca="1" si="90"/>
        <v>0.71855297471706236</v>
      </c>
    </row>
    <row r="2777" spans="2:7">
      <c r="B2777" t="s">
        <v>3939</v>
      </c>
      <c r="C2777">
        <v>19.82</v>
      </c>
      <c r="D2777">
        <f t="shared" si="91"/>
        <v>0.44250363901018924</v>
      </c>
      <c r="E2777">
        <v>6.6023362112747081E-3</v>
      </c>
      <c r="F2777" s="90">
        <v>2769</v>
      </c>
      <c r="G2777" s="170">
        <f t="shared" ca="1" si="90"/>
        <v>-0.18959816414184016</v>
      </c>
    </row>
    <row r="2778" spans="2:7">
      <c r="B2778" t="s">
        <v>1576</v>
      </c>
      <c r="C2778">
        <v>13.74</v>
      </c>
      <c r="D2778">
        <f t="shared" si="91"/>
        <v>-0.86370399761928385</v>
      </c>
      <c r="E2778">
        <v>6.593406593406583E-3</v>
      </c>
      <c r="F2778" s="90">
        <v>2770</v>
      </c>
      <c r="G2778" s="170">
        <f t="shared" ca="1" si="90"/>
        <v>-0.717356166904634</v>
      </c>
    </row>
    <row r="2779" spans="2:7">
      <c r="B2779" t="s">
        <v>988</v>
      </c>
      <c r="C2779">
        <v>100.81</v>
      </c>
      <c r="D2779">
        <f t="shared" si="91"/>
        <v>64.888888888888886</v>
      </c>
      <c r="E2779">
        <v>6.5901148277583282E-3</v>
      </c>
      <c r="F2779" s="90">
        <v>2771</v>
      </c>
      <c r="G2779" s="170">
        <f t="shared" ca="1" si="90"/>
        <v>0.28759778822242182</v>
      </c>
    </row>
    <row r="2780" spans="2:7">
      <c r="B2780" t="s">
        <v>6856</v>
      </c>
      <c r="C2780">
        <v>1.53</v>
      </c>
      <c r="D2780">
        <f t="shared" si="91"/>
        <v>0</v>
      </c>
      <c r="E2780">
        <v>6.5789473684210583E-3</v>
      </c>
      <c r="F2780" s="90">
        <v>2772</v>
      </c>
      <c r="G2780" s="170">
        <f t="shared" ca="1" si="90"/>
        <v>0.3501919043447333</v>
      </c>
    </row>
    <row r="2781" spans="2:7">
      <c r="B2781" t="s">
        <v>7207</v>
      </c>
      <c r="C2781">
        <v>1.53</v>
      </c>
      <c r="D2781">
        <f t="shared" si="91"/>
        <v>0</v>
      </c>
      <c r="E2781">
        <v>6.5789473684210583E-3</v>
      </c>
      <c r="F2781" s="90">
        <v>2773</v>
      </c>
      <c r="G2781" s="170">
        <f t="shared" ca="1" si="90"/>
        <v>0.10534041994236389</v>
      </c>
    </row>
    <row r="2782" spans="2:7">
      <c r="B2782" t="s">
        <v>7222</v>
      </c>
      <c r="C2782">
        <v>1.53</v>
      </c>
      <c r="D2782">
        <f t="shared" si="91"/>
        <v>0</v>
      </c>
      <c r="E2782">
        <v>6.5789473684210583E-3</v>
      </c>
      <c r="F2782" s="90">
        <v>2774</v>
      </c>
      <c r="G2782" s="170">
        <f t="shared" ca="1" si="90"/>
        <v>0.20098005843620551</v>
      </c>
    </row>
    <row r="2783" spans="2:7">
      <c r="B2783" t="s">
        <v>7224</v>
      </c>
      <c r="C2783">
        <v>1.53</v>
      </c>
      <c r="D2783">
        <f t="shared" si="91"/>
        <v>-0.9375764993880048</v>
      </c>
      <c r="E2783">
        <v>6.5789473684210583E-3</v>
      </c>
      <c r="F2783" s="90">
        <v>2775</v>
      </c>
      <c r="G2783" s="170">
        <f t="shared" ca="1" si="90"/>
        <v>0.12907619427950365</v>
      </c>
    </row>
    <row r="2784" spans="2:7">
      <c r="B2784" t="s">
        <v>2019</v>
      </c>
      <c r="C2784">
        <v>24.51</v>
      </c>
      <c r="D2784">
        <f t="shared" si="91"/>
        <v>-0.80773454659554433</v>
      </c>
      <c r="E2784">
        <v>6.5708418891170482E-3</v>
      </c>
      <c r="F2784" s="90">
        <v>2776</v>
      </c>
      <c r="G2784" s="170">
        <f t="shared" ca="1" si="90"/>
        <v>0.12447415571615029</v>
      </c>
    </row>
    <row r="2785" spans="2:7">
      <c r="B2785" t="s">
        <v>731</v>
      </c>
      <c r="C2785">
        <v>127.48</v>
      </c>
      <c r="D2785">
        <f t="shared" si="91"/>
        <v>81.779220779220779</v>
      </c>
      <c r="E2785">
        <v>6.5534938807737721E-3</v>
      </c>
      <c r="F2785" s="90">
        <v>2777</v>
      </c>
      <c r="G2785" s="170">
        <f t="shared" ca="1" si="90"/>
        <v>0.14866677867593733</v>
      </c>
    </row>
    <row r="2786" spans="2:7">
      <c r="B2786" t="s">
        <v>6938</v>
      </c>
      <c r="C2786">
        <v>1.54</v>
      </c>
      <c r="D2786">
        <f t="shared" si="91"/>
        <v>0</v>
      </c>
      <c r="E2786">
        <v>6.5359477124183061E-3</v>
      </c>
      <c r="F2786" s="90">
        <v>2778</v>
      </c>
      <c r="G2786" s="170">
        <f t="shared" ca="1" si="90"/>
        <v>-0.33865264044827248</v>
      </c>
    </row>
    <row r="2787" spans="2:7">
      <c r="B2787" t="s">
        <v>6967</v>
      </c>
      <c r="C2787">
        <v>1.54</v>
      </c>
      <c r="D2787">
        <f t="shared" si="91"/>
        <v>0</v>
      </c>
      <c r="E2787">
        <v>6.5359477124183061E-3</v>
      </c>
      <c r="F2787" s="90">
        <v>2779</v>
      </c>
      <c r="G2787" s="170">
        <f t="shared" ca="1" si="90"/>
        <v>0.29350293552717016</v>
      </c>
    </row>
    <row r="2788" spans="2:7">
      <c r="B2788" t="s">
        <v>7097</v>
      </c>
      <c r="C2788">
        <v>1.54</v>
      </c>
      <c r="D2788">
        <f t="shared" si="91"/>
        <v>-0.98113900796080822</v>
      </c>
      <c r="E2788">
        <v>6.5359477124183061E-3</v>
      </c>
      <c r="F2788" s="90">
        <v>2780</v>
      </c>
      <c r="G2788" s="170">
        <f t="shared" ca="1" si="90"/>
        <v>0.53907117629758539</v>
      </c>
    </row>
    <row r="2789" spans="2:7">
      <c r="B2789" t="s">
        <v>1085</v>
      </c>
      <c r="C2789">
        <v>81.650000000000006</v>
      </c>
      <c r="D2789">
        <f t="shared" si="91"/>
        <v>4.2950713359273669</v>
      </c>
      <c r="E2789">
        <v>6.5335305719921239E-3</v>
      </c>
      <c r="F2789" s="90">
        <v>2781</v>
      </c>
      <c r="G2789" s="170">
        <f t="shared" ca="1" si="90"/>
        <v>-0.7340034858247042</v>
      </c>
    </row>
    <row r="2790" spans="2:7">
      <c r="B2790" t="s">
        <v>1517</v>
      </c>
      <c r="C2790">
        <v>15.42</v>
      </c>
      <c r="D2790">
        <f t="shared" si="91"/>
        <v>-1.2953367875647393E-3</v>
      </c>
      <c r="E2790">
        <v>6.5274151436031103E-3</v>
      </c>
      <c r="F2790" s="90">
        <v>2782</v>
      </c>
      <c r="G2790" s="170">
        <f t="shared" ca="1" si="90"/>
        <v>0.23205758077329339</v>
      </c>
    </row>
    <row r="2791" spans="2:7">
      <c r="B2791" t="s">
        <v>5073</v>
      </c>
      <c r="C2791">
        <v>15.44</v>
      </c>
      <c r="D2791">
        <f t="shared" si="91"/>
        <v>-0.87183531169585793</v>
      </c>
      <c r="E2791">
        <v>6.5189048239895466E-3</v>
      </c>
      <c r="F2791" s="90">
        <v>2783</v>
      </c>
      <c r="G2791" s="170">
        <f t="shared" ref="G2791:G2854" ca="1" si="92">_xlfn.NORM.INV(RAND(),L$11,L$12)</f>
        <v>0.24614238423735457</v>
      </c>
    </row>
    <row r="2792" spans="2:7">
      <c r="B2792" t="s">
        <v>798</v>
      </c>
      <c r="C2792">
        <v>120.47</v>
      </c>
      <c r="D2792">
        <f t="shared" si="91"/>
        <v>1.2280377288699835</v>
      </c>
      <c r="E2792">
        <v>6.5168351574901922E-3</v>
      </c>
      <c r="F2792" s="90">
        <v>2784</v>
      </c>
      <c r="G2792" s="170">
        <f t="shared" ca="1" si="92"/>
        <v>0.24238944388443132</v>
      </c>
    </row>
    <row r="2793" spans="2:7">
      <c r="B2793" t="s">
        <v>1321</v>
      </c>
      <c r="C2793">
        <v>54.07</v>
      </c>
      <c r="D2793">
        <f t="shared" si="91"/>
        <v>33.883870967741935</v>
      </c>
      <c r="E2793">
        <v>6.5152643335815606E-3</v>
      </c>
      <c r="F2793" s="90">
        <v>2785</v>
      </c>
      <c r="G2793" s="170">
        <f t="shared" ca="1" si="92"/>
        <v>-0.31113984489234836</v>
      </c>
    </row>
    <row r="2794" spans="2:7">
      <c r="B2794" t="s">
        <v>7192</v>
      </c>
      <c r="C2794">
        <v>1.55</v>
      </c>
      <c r="D2794">
        <f t="shared" si="91"/>
        <v>0</v>
      </c>
      <c r="E2794">
        <v>6.4935064935064991E-3</v>
      </c>
      <c r="F2794" s="90">
        <v>2786</v>
      </c>
      <c r="G2794" s="170">
        <f t="shared" ca="1" si="92"/>
        <v>-0.13093838660982973</v>
      </c>
    </row>
    <row r="2795" spans="2:7">
      <c r="B2795" t="s">
        <v>7210</v>
      </c>
      <c r="C2795">
        <v>1.55</v>
      </c>
      <c r="D2795">
        <f t="shared" si="91"/>
        <v>-0.8574057037718491</v>
      </c>
      <c r="E2795">
        <v>6.4935064935064991E-3</v>
      </c>
      <c r="F2795" s="90">
        <v>2787</v>
      </c>
      <c r="G2795" s="170">
        <f t="shared" ca="1" si="92"/>
        <v>-0.47300883827432333</v>
      </c>
    </row>
    <row r="2796" spans="2:7">
      <c r="B2796" t="s">
        <v>1634</v>
      </c>
      <c r="C2796">
        <v>10.87</v>
      </c>
      <c r="D2796">
        <f t="shared" si="91"/>
        <v>-0.8205382202410435</v>
      </c>
      <c r="E2796">
        <v>6.4814814814813425E-3</v>
      </c>
      <c r="F2796" s="90">
        <v>2788</v>
      </c>
      <c r="G2796" s="170">
        <f t="shared" ca="1" si="92"/>
        <v>-0.24987074592228375</v>
      </c>
    </row>
    <row r="2797" spans="2:7">
      <c r="B2797" t="s">
        <v>1307</v>
      </c>
      <c r="C2797">
        <v>60.57</v>
      </c>
      <c r="D2797">
        <f t="shared" si="91"/>
        <v>37.826923076923073</v>
      </c>
      <c r="E2797">
        <v>6.4805583250249349E-3</v>
      </c>
      <c r="F2797" s="90">
        <v>2789</v>
      </c>
      <c r="G2797" s="170">
        <f t="shared" ca="1" si="92"/>
        <v>0.21164702302354854</v>
      </c>
    </row>
    <row r="2798" spans="2:7">
      <c r="B2798" t="s">
        <v>6561</v>
      </c>
      <c r="C2798">
        <v>1.56</v>
      </c>
      <c r="D2798">
        <f t="shared" si="91"/>
        <v>0</v>
      </c>
      <c r="E2798">
        <v>6.4516129032258117E-3</v>
      </c>
      <c r="F2798" s="90">
        <v>2790</v>
      </c>
      <c r="G2798" s="170">
        <f t="shared" ca="1" si="92"/>
        <v>0.28359338090458741</v>
      </c>
    </row>
    <row r="2799" spans="2:7">
      <c r="B2799" t="s">
        <v>6874</v>
      </c>
      <c r="C2799">
        <v>1.56</v>
      </c>
      <c r="D2799">
        <f t="shared" si="91"/>
        <v>-0.92319054652880361</v>
      </c>
      <c r="E2799">
        <v>6.4516129032258117E-3</v>
      </c>
      <c r="F2799" s="90">
        <v>2791</v>
      </c>
      <c r="G2799" s="170">
        <f t="shared" ca="1" si="92"/>
        <v>0.57574803797087282</v>
      </c>
    </row>
    <row r="2800" spans="2:7">
      <c r="B2800" t="s">
        <v>2312</v>
      </c>
      <c r="C2800">
        <v>20.309999999999999</v>
      </c>
      <c r="D2800">
        <f t="shared" si="91"/>
        <v>7.9171094580233706E-2</v>
      </c>
      <c r="E2800">
        <v>6.4420218037660555E-3</v>
      </c>
      <c r="F2800" s="90">
        <v>2792</v>
      </c>
      <c r="G2800" s="170">
        <f t="shared" ca="1" si="92"/>
        <v>0.8032941193317894</v>
      </c>
    </row>
    <row r="2801" spans="2:7">
      <c r="B2801" t="s">
        <v>3076</v>
      </c>
      <c r="C2801">
        <v>18.82</v>
      </c>
      <c r="D2801">
        <f t="shared" si="91"/>
        <v>10.987261146496815</v>
      </c>
      <c r="E2801">
        <v>6.4171122994652937E-3</v>
      </c>
      <c r="F2801" s="90">
        <v>2793</v>
      </c>
      <c r="G2801" s="170">
        <f t="shared" ca="1" si="92"/>
        <v>-0.24760888540496706</v>
      </c>
    </row>
    <row r="2802" spans="2:7">
      <c r="B2802" t="s">
        <v>7241</v>
      </c>
      <c r="C2802">
        <v>1.57</v>
      </c>
      <c r="D2802">
        <f t="shared" si="91"/>
        <v>0</v>
      </c>
      <c r="E2802">
        <v>6.4102564102564161E-3</v>
      </c>
      <c r="F2802" s="90">
        <v>2794</v>
      </c>
      <c r="G2802" s="170">
        <f t="shared" ca="1" si="92"/>
        <v>-0.19962885585266668</v>
      </c>
    </row>
    <row r="2803" spans="2:7">
      <c r="B2803" t="s">
        <v>7244</v>
      </c>
      <c r="C2803">
        <v>1.57</v>
      </c>
      <c r="D2803">
        <f t="shared" si="91"/>
        <v>-0.8572727272727273</v>
      </c>
      <c r="E2803">
        <v>6.4102564102564161E-3</v>
      </c>
      <c r="F2803" s="90">
        <v>2795</v>
      </c>
      <c r="G2803" s="170">
        <f t="shared" ca="1" si="92"/>
        <v>0.44201495508528588</v>
      </c>
    </row>
    <row r="2804" spans="2:7">
      <c r="B2804" t="s">
        <v>1631</v>
      </c>
      <c r="C2804">
        <v>11</v>
      </c>
      <c r="D2804">
        <f t="shared" si="91"/>
        <v>-0.81593038821954489</v>
      </c>
      <c r="E2804">
        <v>6.4043915827996598E-3</v>
      </c>
      <c r="F2804" s="90">
        <v>2796</v>
      </c>
      <c r="G2804" s="170">
        <f t="shared" ca="1" si="92"/>
        <v>-0.36521894411384825</v>
      </c>
    </row>
    <row r="2805" spans="2:7">
      <c r="B2805" t="s">
        <v>1313</v>
      </c>
      <c r="C2805">
        <v>59.76</v>
      </c>
      <c r="D2805">
        <f t="shared" si="91"/>
        <v>3.739095955590801</v>
      </c>
      <c r="E2805">
        <v>6.3994610980127225E-3</v>
      </c>
      <c r="F2805" s="90">
        <v>2797</v>
      </c>
      <c r="G2805" s="170">
        <f t="shared" ca="1" si="92"/>
        <v>7.6450320706542035E-2</v>
      </c>
    </row>
    <row r="2806" spans="2:7">
      <c r="B2806" t="s">
        <v>3578</v>
      </c>
      <c r="C2806">
        <v>12.61</v>
      </c>
      <c r="D2806">
        <f t="shared" si="91"/>
        <v>1.665961945031712</v>
      </c>
      <c r="E2806">
        <v>6.3846767757382347E-3</v>
      </c>
      <c r="F2806" s="90">
        <v>2798</v>
      </c>
      <c r="G2806" s="170">
        <f t="shared" ca="1" si="92"/>
        <v>-0.27147182816429732</v>
      </c>
    </row>
    <row r="2807" spans="2:7">
      <c r="B2807" t="s">
        <v>5572</v>
      </c>
      <c r="C2807">
        <v>4.7300000000000004</v>
      </c>
      <c r="D2807">
        <f t="shared" si="91"/>
        <v>-0.70006341154090046</v>
      </c>
      <c r="E2807">
        <v>6.3829787234043079E-3</v>
      </c>
      <c r="F2807" s="90">
        <v>2799</v>
      </c>
      <c r="G2807" s="170">
        <f t="shared" ca="1" si="92"/>
        <v>0.29961244171451673</v>
      </c>
    </row>
    <row r="2808" spans="2:7">
      <c r="B2808" t="s">
        <v>3752</v>
      </c>
      <c r="C2808">
        <v>15.77</v>
      </c>
      <c r="D2808">
        <f t="shared" si="91"/>
        <v>-0.82218964934039918</v>
      </c>
      <c r="E2808">
        <v>6.3816209317166337E-3</v>
      </c>
      <c r="F2808" s="90">
        <v>2800</v>
      </c>
      <c r="G2808" s="170">
        <f t="shared" ca="1" si="92"/>
        <v>0.3297480286308016</v>
      </c>
    </row>
    <row r="2809" spans="2:7">
      <c r="B2809" t="s">
        <v>1073</v>
      </c>
      <c r="C2809">
        <v>88.69</v>
      </c>
      <c r="D2809">
        <f t="shared" si="91"/>
        <v>5.9889676910953513</v>
      </c>
      <c r="E2809">
        <v>6.3542494042891449E-3</v>
      </c>
      <c r="F2809" s="90">
        <v>2801</v>
      </c>
      <c r="G2809" s="170">
        <f t="shared" ca="1" si="92"/>
        <v>0.40198298754201978</v>
      </c>
    </row>
    <row r="2810" spans="2:7">
      <c r="B2810" t="s">
        <v>4972</v>
      </c>
      <c r="C2810">
        <v>12.69</v>
      </c>
      <c r="D2810">
        <f t="shared" si="91"/>
        <v>-0.20037807183364839</v>
      </c>
      <c r="E2810">
        <v>6.344171292624907E-3</v>
      </c>
      <c r="F2810" s="90">
        <v>2802</v>
      </c>
      <c r="G2810" s="170">
        <f t="shared" ca="1" si="92"/>
        <v>-0.13285213691619163</v>
      </c>
    </row>
    <row r="2811" spans="2:7">
      <c r="B2811" t="s">
        <v>1741</v>
      </c>
      <c r="C2811">
        <v>15.87</v>
      </c>
      <c r="D2811">
        <f t="shared" si="91"/>
        <v>-6.2972292191445611E-4</v>
      </c>
      <c r="E2811">
        <v>6.3411540900443659E-3</v>
      </c>
      <c r="F2811" s="90">
        <v>2803</v>
      </c>
      <c r="G2811" s="170">
        <f t="shared" ca="1" si="92"/>
        <v>0.11971603220243326</v>
      </c>
    </row>
    <row r="2812" spans="2:7">
      <c r="B2812" t="s">
        <v>4731</v>
      </c>
      <c r="C2812">
        <v>15.88</v>
      </c>
      <c r="D2812">
        <f t="shared" si="91"/>
        <v>0.24842767295597484</v>
      </c>
      <c r="E2812">
        <v>6.3371356147022447E-3</v>
      </c>
      <c r="F2812" s="90">
        <v>2804</v>
      </c>
      <c r="G2812" s="170">
        <f t="shared" ca="1" si="92"/>
        <v>9.3896039402495801E-2</v>
      </c>
    </row>
    <row r="2813" spans="2:7">
      <c r="B2813" t="s">
        <v>2861</v>
      </c>
      <c r="C2813">
        <v>12.72</v>
      </c>
      <c r="D2813">
        <f t="shared" si="91"/>
        <v>7</v>
      </c>
      <c r="E2813">
        <v>6.329113924050638E-3</v>
      </c>
      <c r="F2813" s="90">
        <v>2805</v>
      </c>
      <c r="G2813" s="170">
        <f t="shared" ca="1" si="92"/>
        <v>-7.7898976601003242E-2</v>
      </c>
    </row>
    <row r="2814" spans="2:7">
      <c r="B2814" t="s">
        <v>6474</v>
      </c>
      <c r="C2814">
        <v>1.59</v>
      </c>
      <c r="D2814">
        <f t="shared" si="91"/>
        <v>-0.94454133240320892</v>
      </c>
      <c r="E2814">
        <v>6.329113924050638E-3</v>
      </c>
      <c r="F2814" s="90">
        <v>2806</v>
      </c>
      <c r="G2814" s="170">
        <f t="shared" ca="1" si="92"/>
        <v>-6.2061196448807351E-2</v>
      </c>
    </row>
    <row r="2815" spans="2:7">
      <c r="B2815" t="s">
        <v>1430</v>
      </c>
      <c r="C2815">
        <v>28.67</v>
      </c>
      <c r="D2815">
        <f t="shared" si="91"/>
        <v>16.918749999999999</v>
      </c>
      <c r="E2815">
        <v>6.318006318006433E-3</v>
      </c>
      <c r="F2815" s="90">
        <v>2807</v>
      </c>
      <c r="G2815" s="170">
        <f t="shared" ca="1" si="92"/>
        <v>0.11966057031111717</v>
      </c>
    </row>
    <row r="2816" spans="2:7">
      <c r="B2816" t="s">
        <v>6092</v>
      </c>
      <c r="C2816">
        <v>1.6</v>
      </c>
      <c r="D2816">
        <f t="shared" si="91"/>
        <v>0</v>
      </c>
      <c r="E2816">
        <v>6.2893081761006345E-3</v>
      </c>
      <c r="F2816" s="90">
        <v>2808</v>
      </c>
      <c r="G2816" s="170">
        <f t="shared" ca="1" si="92"/>
        <v>0.54404326241188661</v>
      </c>
    </row>
    <row r="2817" spans="2:7">
      <c r="B2817" t="s">
        <v>6583</v>
      </c>
      <c r="C2817">
        <v>1.6</v>
      </c>
      <c r="D2817">
        <f t="shared" si="91"/>
        <v>-6.2111801242236073E-3</v>
      </c>
      <c r="E2817">
        <v>6.2893081761006345E-3</v>
      </c>
      <c r="F2817" s="90">
        <v>2809</v>
      </c>
      <c r="G2817" s="170">
        <f t="shared" ca="1" si="92"/>
        <v>-0.41217659264168621</v>
      </c>
    </row>
    <row r="2818" spans="2:7">
      <c r="B2818" t="s">
        <v>6094</v>
      </c>
      <c r="C2818">
        <v>1.61</v>
      </c>
      <c r="D2818">
        <f t="shared" si="91"/>
        <v>-0.87529047250193648</v>
      </c>
      <c r="E2818">
        <v>6.2500000000000056E-3</v>
      </c>
      <c r="F2818" s="90">
        <v>2810</v>
      </c>
      <c r="G2818" s="170">
        <f t="shared" ca="1" si="92"/>
        <v>-0.1469811347006115</v>
      </c>
    </row>
    <row r="2819" spans="2:7">
      <c r="B2819" t="s">
        <v>4985</v>
      </c>
      <c r="C2819">
        <v>12.91</v>
      </c>
      <c r="D2819">
        <f t="shared" si="91"/>
        <v>-0.20012391573729865</v>
      </c>
      <c r="E2819">
        <v>6.2353858144972773E-3</v>
      </c>
      <c r="F2819" s="90">
        <v>2811</v>
      </c>
      <c r="G2819" s="170">
        <f t="shared" ca="1" si="92"/>
        <v>0.83729229208949962</v>
      </c>
    </row>
    <row r="2820" spans="2:7">
      <c r="B2820" t="s">
        <v>2972</v>
      </c>
      <c r="C2820">
        <v>16.14</v>
      </c>
      <c r="D2820">
        <f t="shared" si="91"/>
        <v>-0.88765921904364165</v>
      </c>
      <c r="E2820">
        <v>6.2344139650873705E-3</v>
      </c>
      <c r="F2820" s="90">
        <v>2812</v>
      </c>
      <c r="G2820" s="170">
        <f t="shared" ca="1" si="92"/>
        <v>-2.9086480815726127E-2</v>
      </c>
    </row>
    <row r="2821" spans="2:7">
      <c r="B2821" t="s">
        <v>497</v>
      </c>
      <c r="C2821">
        <v>143.66999999999999</v>
      </c>
      <c r="D2821">
        <f t="shared" si="91"/>
        <v>7.8904702970297027</v>
      </c>
      <c r="E2821">
        <v>6.2333660176494355E-3</v>
      </c>
      <c r="F2821" s="90">
        <v>2813</v>
      </c>
      <c r="G2821" s="170">
        <f t="shared" ca="1" si="92"/>
        <v>-0.5352671773208989</v>
      </c>
    </row>
    <row r="2822" spans="2:7">
      <c r="B2822" t="s">
        <v>1806</v>
      </c>
      <c r="C2822">
        <v>16.16</v>
      </c>
      <c r="D2822">
        <f t="shared" si="91"/>
        <v>0.10912834591626629</v>
      </c>
      <c r="E2822">
        <v>6.2266500622665897E-3</v>
      </c>
      <c r="F2822" s="90">
        <v>2814</v>
      </c>
      <c r="G2822" s="170">
        <f t="shared" ca="1" si="92"/>
        <v>-0.58666132549043226</v>
      </c>
    </row>
    <row r="2823" spans="2:7">
      <c r="B2823" t="s">
        <v>1755</v>
      </c>
      <c r="C2823">
        <v>14.57</v>
      </c>
      <c r="D2823">
        <f t="shared" si="91"/>
        <v>0.49589322381930184</v>
      </c>
      <c r="E2823">
        <v>6.2154696132596587E-3</v>
      </c>
      <c r="F2823" s="90">
        <v>2815</v>
      </c>
      <c r="G2823" s="170">
        <f t="shared" ca="1" si="92"/>
        <v>-0.21178458193874669</v>
      </c>
    </row>
    <row r="2824" spans="2:7">
      <c r="B2824" t="s">
        <v>3252</v>
      </c>
      <c r="C2824">
        <v>9.74</v>
      </c>
      <c r="D2824">
        <f t="shared" si="91"/>
        <v>-0.78612209046991655</v>
      </c>
      <c r="E2824">
        <v>6.1983471074380679E-3</v>
      </c>
      <c r="F2824" s="90">
        <v>2816</v>
      </c>
      <c r="G2824" s="170">
        <f t="shared" ca="1" si="92"/>
        <v>-7.7107243516300952E-2</v>
      </c>
    </row>
    <row r="2825" spans="2:7">
      <c r="B2825" t="s">
        <v>1360</v>
      </c>
      <c r="C2825">
        <v>45.54</v>
      </c>
      <c r="D2825">
        <f t="shared" ref="D2825:D2888" si="93">(C2825-C2826)/C2826</f>
        <v>-0.65044519496469155</v>
      </c>
      <c r="E2825">
        <v>6.1864781263809357E-3</v>
      </c>
      <c r="F2825" s="90">
        <v>2817</v>
      </c>
      <c r="G2825" s="170">
        <f t="shared" ca="1" si="92"/>
        <v>-0.23766180559227834</v>
      </c>
    </row>
    <row r="2826" spans="2:7">
      <c r="B2826" t="s">
        <v>404</v>
      </c>
      <c r="C2826">
        <v>130.28</v>
      </c>
      <c r="D2826">
        <f t="shared" si="93"/>
        <v>5.6605316973415132</v>
      </c>
      <c r="E2826">
        <v>6.1785603954279539E-3</v>
      </c>
      <c r="F2826" s="90">
        <v>2818</v>
      </c>
      <c r="G2826" s="170">
        <f t="shared" ca="1" si="92"/>
        <v>0.46485128389874414</v>
      </c>
    </row>
    <row r="2827" spans="2:7">
      <c r="B2827" t="s">
        <v>1702</v>
      </c>
      <c r="C2827">
        <v>19.559999999999999</v>
      </c>
      <c r="D2827">
        <f t="shared" si="93"/>
        <v>11</v>
      </c>
      <c r="E2827">
        <v>6.1728395061727073E-3</v>
      </c>
      <c r="F2827" s="90">
        <v>2819</v>
      </c>
      <c r="G2827" s="170">
        <f t="shared" ca="1" si="92"/>
        <v>8.3827829503786991E-2</v>
      </c>
    </row>
    <row r="2828" spans="2:7">
      <c r="B2828" t="s">
        <v>6460</v>
      </c>
      <c r="C2828">
        <v>1.63</v>
      </c>
      <c r="D2828">
        <f t="shared" si="93"/>
        <v>-0.98926289440748305</v>
      </c>
      <c r="E2828">
        <v>6.1728395061727073E-3</v>
      </c>
      <c r="F2828" s="90">
        <v>2820</v>
      </c>
      <c r="G2828" s="170">
        <f t="shared" ca="1" si="92"/>
        <v>-4.2952541432441815E-2</v>
      </c>
    </row>
    <row r="2829" spans="2:7">
      <c r="B2829" t="s">
        <v>419</v>
      </c>
      <c r="C2829">
        <v>151.81</v>
      </c>
      <c r="D2829">
        <f t="shared" si="93"/>
        <v>12.246945898778359</v>
      </c>
      <c r="E2829">
        <v>6.163838812301212E-3</v>
      </c>
      <c r="F2829" s="90">
        <v>2821</v>
      </c>
      <c r="G2829" s="170">
        <f t="shared" ca="1" si="92"/>
        <v>0.60013866157863593</v>
      </c>
    </row>
    <row r="2830" spans="2:7">
      <c r="B2830" t="s">
        <v>2582</v>
      </c>
      <c r="C2830">
        <v>11.46</v>
      </c>
      <c r="D2830">
        <f t="shared" si="93"/>
        <v>-0.41797866937531741</v>
      </c>
      <c r="E2830">
        <v>6.1457418788411133E-3</v>
      </c>
      <c r="F2830" s="90">
        <v>2822</v>
      </c>
      <c r="G2830" s="170">
        <f t="shared" ca="1" si="92"/>
        <v>-0.41046300231651894</v>
      </c>
    </row>
    <row r="2831" spans="2:7">
      <c r="B2831" t="s">
        <v>3857</v>
      </c>
      <c r="C2831">
        <v>19.690000000000001</v>
      </c>
      <c r="D2831">
        <f t="shared" si="93"/>
        <v>0.33220568335588646</v>
      </c>
      <c r="E2831">
        <v>6.1318344404701578E-3</v>
      </c>
      <c r="F2831" s="90">
        <v>2823</v>
      </c>
      <c r="G2831" s="170">
        <f t="shared" ca="1" si="92"/>
        <v>0.20084805797517369</v>
      </c>
    </row>
    <row r="2832" spans="2:7">
      <c r="B2832" t="s">
        <v>1782</v>
      </c>
      <c r="C2832">
        <v>14.78</v>
      </c>
      <c r="D2832">
        <f t="shared" si="93"/>
        <v>-0.85543818466353672</v>
      </c>
      <c r="E2832">
        <v>6.1266167460857631E-3</v>
      </c>
      <c r="F2832" s="90">
        <v>2824</v>
      </c>
      <c r="G2832" s="170">
        <f t="shared" ca="1" si="92"/>
        <v>-0.2691730464899495</v>
      </c>
    </row>
    <row r="2833" spans="2:7">
      <c r="B2833" t="s">
        <v>1063</v>
      </c>
      <c r="C2833">
        <v>102.24</v>
      </c>
      <c r="D2833">
        <f t="shared" si="93"/>
        <v>4.1662455785750376</v>
      </c>
      <c r="E2833">
        <v>6.1011611887422778E-3</v>
      </c>
      <c r="F2833" s="90">
        <v>2825</v>
      </c>
      <c r="G2833" s="170">
        <f t="shared" ca="1" si="92"/>
        <v>-4.9881682153354256E-2</v>
      </c>
    </row>
    <row r="2834" spans="2:7">
      <c r="B2834" t="s">
        <v>3855</v>
      </c>
      <c r="C2834">
        <v>19.79</v>
      </c>
      <c r="D2834">
        <f t="shared" si="93"/>
        <v>10.993939393939394</v>
      </c>
      <c r="E2834">
        <v>6.1006609049312367E-3</v>
      </c>
      <c r="F2834" s="90">
        <v>2826</v>
      </c>
      <c r="G2834" s="170">
        <f t="shared" ca="1" si="92"/>
        <v>-1.0997512054077461</v>
      </c>
    </row>
    <row r="2835" spans="2:7">
      <c r="B2835" t="s">
        <v>5994</v>
      </c>
      <c r="C2835">
        <v>1.65</v>
      </c>
      <c r="D2835">
        <f t="shared" si="93"/>
        <v>0</v>
      </c>
      <c r="E2835">
        <v>6.0975609756097615E-3</v>
      </c>
      <c r="F2835" s="90">
        <v>2827</v>
      </c>
      <c r="G2835" s="170">
        <f t="shared" ca="1" si="92"/>
        <v>-9.9652689973998981E-2</v>
      </c>
    </row>
    <row r="2836" spans="2:7">
      <c r="B2836" t="s">
        <v>5996</v>
      </c>
      <c r="C2836">
        <v>1.65</v>
      </c>
      <c r="D2836">
        <f t="shared" si="93"/>
        <v>0</v>
      </c>
      <c r="E2836">
        <v>6.0975609756097615E-3</v>
      </c>
      <c r="F2836" s="90">
        <v>2828</v>
      </c>
      <c r="G2836" s="170">
        <f t="shared" ca="1" si="92"/>
        <v>0.1149226670043669</v>
      </c>
    </row>
    <row r="2837" spans="2:7">
      <c r="B2837" t="s">
        <v>5998</v>
      </c>
      <c r="C2837">
        <v>1.65</v>
      </c>
      <c r="D2837">
        <f t="shared" si="93"/>
        <v>-0.83350151362260338</v>
      </c>
      <c r="E2837">
        <v>6.0975609756097615E-3</v>
      </c>
      <c r="F2837" s="90">
        <v>2829</v>
      </c>
      <c r="G2837" s="170">
        <f t="shared" ca="1" si="92"/>
        <v>-0.20953564719540482</v>
      </c>
    </row>
    <row r="2838" spans="2:7">
      <c r="B2838" t="s">
        <v>3348</v>
      </c>
      <c r="C2838">
        <v>9.91</v>
      </c>
      <c r="D2838">
        <f t="shared" si="93"/>
        <v>-0.90356169715842749</v>
      </c>
      <c r="E2838">
        <v>6.0913705583756856E-3</v>
      </c>
      <c r="F2838" s="90">
        <v>2830</v>
      </c>
      <c r="G2838" s="170">
        <f t="shared" ca="1" si="92"/>
        <v>-0.25230246033296161</v>
      </c>
    </row>
    <row r="2839" spans="2:7">
      <c r="B2839" t="s">
        <v>1066</v>
      </c>
      <c r="C2839">
        <v>102.76</v>
      </c>
      <c r="D2839">
        <f t="shared" si="93"/>
        <v>11.395657418576599</v>
      </c>
      <c r="E2839">
        <v>6.0700998629332733E-3</v>
      </c>
      <c r="F2839" s="90">
        <v>2831</v>
      </c>
      <c r="G2839" s="170">
        <f t="shared" ca="1" si="92"/>
        <v>5.4341322876687803E-2</v>
      </c>
    </row>
    <row r="2840" spans="2:7">
      <c r="B2840" t="s">
        <v>5279</v>
      </c>
      <c r="C2840">
        <v>8.2899999999999991</v>
      </c>
      <c r="D2840">
        <f t="shared" si="93"/>
        <v>-1.2048192771086221E-3</v>
      </c>
      <c r="E2840">
        <v>6.0679611650484144E-3</v>
      </c>
      <c r="F2840" s="90">
        <v>2832</v>
      </c>
      <c r="G2840" s="170">
        <f t="shared" ca="1" si="92"/>
        <v>0.17648787028740207</v>
      </c>
    </row>
    <row r="2841" spans="2:7">
      <c r="B2841" t="s">
        <v>2666</v>
      </c>
      <c r="C2841">
        <v>8.3000000000000007</v>
      </c>
      <c r="D2841">
        <f t="shared" si="93"/>
        <v>4.0000000000000009</v>
      </c>
      <c r="E2841">
        <v>6.0606060606061465E-3</v>
      </c>
      <c r="F2841" s="90">
        <v>2833</v>
      </c>
      <c r="G2841" s="170">
        <f t="shared" ca="1" si="92"/>
        <v>-0.17605428934276524</v>
      </c>
    </row>
    <row r="2842" spans="2:7">
      <c r="B2842" t="s">
        <v>5992</v>
      </c>
      <c r="C2842">
        <v>1.66</v>
      </c>
      <c r="D2842">
        <f t="shared" si="93"/>
        <v>0</v>
      </c>
      <c r="E2842">
        <v>6.0606060606060667E-3</v>
      </c>
      <c r="F2842" s="90">
        <v>2834</v>
      </c>
      <c r="G2842" s="170">
        <f t="shared" ca="1" si="92"/>
        <v>0.75198117767596562</v>
      </c>
    </row>
    <row r="2843" spans="2:7">
      <c r="B2843" t="s">
        <v>7233</v>
      </c>
      <c r="C2843">
        <v>1.66</v>
      </c>
      <c r="D2843">
        <f t="shared" si="93"/>
        <v>-5.988023952095814E-3</v>
      </c>
      <c r="E2843">
        <v>6.0606060606060667E-3</v>
      </c>
      <c r="F2843" s="90">
        <v>2835</v>
      </c>
      <c r="G2843" s="170">
        <f t="shared" ca="1" si="92"/>
        <v>0.30402426859226317</v>
      </c>
    </row>
    <row r="2844" spans="2:7">
      <c r="B2844" t="s">
        <v>5991</v>
      </c>
      <c r="C2844">
        <v>1.67</v>
      </c>
      <c r="D2844">
        <f t="shared" si="93"/>
        <v>-0.98551353226925742</v>
      </c>
      <c r="E2844">
        <v>6.0240963855421742E-3</v>
      </c>
      <c r="F2844" s="90">
        <v>2836</v>
      </c>
      <c r="G2844" s="170">
        <f t="shared" ca="1" si="92"/>
        <v>8.4022528014028632E-3</v>
      </c>
    </row>
    <row r="2845" spans="2:7">
      <c r="B2845" t="s">
        <v>801</v>
      </c>
      <c r="C2845">
        <v>115.28</v>
      </c>
      <c r="D2845">
        <f t="shared" si="93"/>
        <v>4.7467597208374874</v>
      </c>
      <c r="E2845">
        <v>6.0214678418709982E-3</v>
      </c>
      <c r="F2845" s="90">
        <v>2837</v>
      </c>
      <c r="G2845" s="170">
        <f t="shared" ca="1" si="92"/>
        <v>0.20297761542315385</v>
      </c>
    </row>
    <row r="2846" spans="2:7">
      <c r="B2846" t="s">
        <v>1700</v>
      </c>
      <c r="C2846">
        <v>20.059999999999999</v>
      </c>
      <c r="D2846">
        <f t="shared" si="93"/>
        <v>-0.84830611010284329</v>
      </c>
      <c r="E2846">
        <v>6.0180541624873336E-3</v>
      </c>
      <c r="F2846" s="90">
        <v>2838</v>
      </c>
      <c r="G2846" s="170">
        <f t="shared" ca="1" si="92"/>
        <v>-0.24212221171387027</v>
      </c>
    </row>
    <row r="2847" spans="2:7">
      <c r="B2847" t="s">
        <v>709</v>
      </c>
      <c r="C2847">
        <v>132.24</v>
      </c>
      <c r="D2847">
        <f t="shared" si="93"/>
        <v>14.780429594272077</v>
      </c>
      <c r="E2847">
        <v>6.0098896918982167E-3</v>
      </c>
      <c r="F2847" s="90">
        <v>2839</v>
      </c>
      <c r="G2847" s="170">
        <f t="shared" ca="1" si="92"/>
        <v>-8.4790177461329524E-2</v>
      </c>
    </row>
    <row r="2848" spans="2:7">
      <c r="B2848" t="s">
        <v>5178</v>
      </c>
      <c r="C2848">
        <v>8.3800000000000008</v>
      </c>
      <c r="D2848">
        <f t="shared" si="93"/>
        <v>0</v>
      </c>
      <c r="E2848">
        <v>6.0024009603842389E-3</v>
      </c>
      <c r="F2848" s="90">
        <v>2840</v>
      </c>
      <c r="G2848" s="170">
        <f t="shared" ca="1" si="92"/>
        <v>0.16198986454436468</v>
      </c>
    </row>
    <row r="2849" spans="2:7">
      <c r="B2849" t="s">
        <v>5303</v>
      </c>
      <c r="C2849">
        <v>8.3800000000000008</v>
      </c>
      <c r="D2849">
        <f t="shared" si="93"/>
        <v>3.988095238095239</v>
      </c>
      <c r="E2849">
        <v>6.0024009603842389E-3</v>
      </c>
      <c r="F2849" s="90">
        <v>2841</v>
      </c>
      <c r="G2849" s="170">
        <f t="shared" ca="1" si="92"/>
        <v>-0.23910631983653269</v>
      </c>
    </row>
    <row r="2850" spans="2:7">
      <c r="B2850" t="s">
        <v>6026</v>
      </c>
      <c r="C2850">
        <v>1.68</v>
      </c>
      <c r="D2850">
        <f t="shared" si="93"/>
        <v>0</v>
      </c>
      <c r="E2850">
        <v>5.988023952095814E-3</v>
      </c>
      <c r="F2850" s="90">
        <v>2842</v>
      </c>
      <c r="G2850" s="170">
        <f t="shared" ca="1" si="92"/>
        <v>-0.47833781961587829</v>
      </c>
    </row>
    <row r="2851" spans="2:7">
      <c r="B2851" t="s">
        <v>6441</v>
      </c>
      <c r="C2851">
        <v>1.68</v>
      </c>
      <c r="D2851">
        <f t="shared" si="93"/>
        <v>0</v>
      </c>
      <c r="E2851">
        <v>5.988023952095814E-3</v>
      </c>
      <c r="F2851" s="90">
        <v>2843</v>
      </c>
      <c r="G2851" s="170">
        <f t="shared" ca="1" si="92"/>
        <v>0.83484229889650241</v>
      </c>
    </row>
    <row r="2852" spans="2:7">
      <c r="B2852" t="s">
        <v>6577</v>
      </c>
      <c r="C2852">
        <v>1.68</v>
      </c>
      <c r="D2852">
        <f t="shared" si="93"/>
        <v>-0.92328767123287669</v>
      </c>
      <c r="E2852">
        <v>5.988023952095814E-3</v>
      </c>
      <c r="F2852" s="90">
        <v>2844</v>
      </c>
      <c r="G2852" s="170">
        <f t="shared" ca="1" si="92"/>
        <v>-0.8148547466857412</v>
      </c>
    </row>
    <row r="2853" spans="2:7">
      <c r="B2853" t="s">
        <v>2065</v>
      </c>
      <c r="C2853">
        <v>21.9</v>
      </c>
      <c r="D2853">
        <f t="shared" si="93"/>
        <v>0.43889618922470419</v>
      </c>
      <c r="E2853">
        <v>5.9715204409737715E-3</v>
      </c>
      <c r="F2853" s="90">
        <v>2845</v>
      </c>
      <c r="G2853" s="170">
        <f t="shared" ca="1" si="92"/>
        <v>0.31956417791521463</v>
      </c>
    </row>
    <row r="2854" spans="2:7">
      <c r="B2854" t="s">
        <v>2441</v>
      </c>
      <c r="C2854">
        <v>15.22</v>
      </c>
      <c r="D2854">
        <f t="shared" si="93"/>
        <v>-0.40102321920503736</v>
      </c>
      <c r="E2854">
        <v>5.9484467944481067E-3</v>
      </c>
      <c r="F2854" s="90">
        <v>2846</v>
      </c>
      <c r="G2854" s="170">
        <f t="shared" ca="1" si="92"/>
        <v>6.872017108414584E-2</v>
      </c>
    </row>
    <row r="2855" spans="2:7">
      <c r="B2855" t="s">
        <v>2155</v>
      </c>
      <c r="C2855">
        <v>25.41</v>
      </c>
      <c r="D2855">
        <f t="shared" si="93"/>
        <v>0.49823113207547165</v>
      </c>
      <c r="E2855">
        <v>5.9382422802849791E-3</v>
      </c>
      <c r="F2855" s="90">
        <v>2847</v>
      </c>
      <c r="G2855" s="170">
        <f t="shared" ref="G2855:G2918" ca="1" si="94">_xlfn.NORM.INV(RAND(),L$11,L$12)</f>
        <v>0.40414664420361951</v>
      </c>
    </row>
    <row r="2856" spans="2:7">
      <c r="B2856" t="s">
        <v>1504</v>
      </c>
      <c r="C2856">
        <v>16.96</v>
      </c>
      <c r="D2856">
        <f t="shared" si="93"/>
        <v>0.66601178781925352</v>
      </c>
      <c r="E2856">
        <v>5.9311981020166915E-3</v>
      </c>
      <c r="F2856" s="90">
        <v>2848</v>
      </c>
      <c r="G2856" s="170">
        <f t="shared" ca="1" si="94"/>
        <v>0.4024253705805409</v>
      </c>
    </row>
    <row r="2857" spans="2:7">
      <c r="B2857" t="s">
        <v>4905</v>
      </c>
      <c r="C2857">
        <v>10.18</v>
      </c>
      <c r="D2857">
        <f t="shared" si="93"/>
        <v>-0.76952682816391216</v>
      </c>
      <c r="E2857">
        <v>5.9288537549407614E-3</v>
      </c>
      <c r="F2857" s="90">
        <v>2849</v>
      </c>
      <c r="G2857" s="170">
        <f t="shared" ca="1" si="94"/>
        <v>-0.60893152384673088</v>
      </c>
    </row>
    <row r="2858" spans="2:7">
      <c r="B2858" t="s">
        <v>1376</v>
      </c>
      <c r="C2858">
        <v>44.17</v>
      </c>
      <c r="D2858">
        <f t="shared" si="93"/>
        <v>24.982352941176469</v>
      </c>
      <c r="E2858">
        <v>5.9212024595765231E-3</v>
      </c>
      <c r="F2858" s="90">
        <v>2850</v>
      </c>
      <c r="G2858" s="170">
        <f t="shared" ca="1" si="94"/>
        <v>1.8737078061358044E-2</v>
      </c>
    </row>
    <row r="2859" spans="2:7">
      <c r="B2859" t="s">
        <v>5979</v>
      </c>
      <c r="C2859">
        <v>1.7</v>
      </c>
      <c r="D2859">
        <f t="shared" si="93"/>
        <v>0</v>
      </c>
      <c r="E2859">
        <v>5.9171597633136145E-3</v>
      </c>
      <c r="F2859" s="90">
        <v>2851</v>
      </c>
      <c r="G2859" s="170">
        <f t="shared" ca="1" si="94"/>
        <v>0.14754300906116638</v>
      </c>
    </row>
    <row r="2860" spans="2:7">
      <c r="B2860" t="s">
        <v>5987</v>
      </c>
      <c r="C2860">
        <v>1.7</v>
      </c>
      <c r="D2860">
        <f t="shared" si="93"/>
        <v>-0.83333333333333337</v>
      </c>
      <c r="E2860">
        <v>5.9171597633136145E-3</v>
      </c>
      <c r="F2860" s="90">
        <v>2852</v>
      </c>
      <c r="G2860" s="170">
        <f t="shared" ca="1" si="94"/>
        <v>0.12160196401381915</v>
      </c>
    </row>
    <row r="2861" spans="2:7">
      <c r="B2861" t="s">
        <v>5216</v>
      </c>
      <c r="C2861">
        <v>10.199999999999999</v>
      </c>
      <c r="D2861">
        <f t="shared" si="93"/>
        <v>-0.25055106539309335</v>
      </c>
      <c r="E2861">
        <v>5.9171597633134827E-3</v>
      </c>
      <c r="F2861" s="90">
        <v>2853</v>
      </c>
      <c r="G2861" s="170">
        <f t="shared" ca="1" si="94"/>
        <v>0.14233491493861536</v>
      </c>
    </row>
    <row r="2862" spans="2:7">
      <c r="B2862" t="s">
        <v>4811</v>
      </c>
      <c r="C2862">
        <v>13.61</v>
      </c>
      <c r="D2862">
        <f t="shared" si="93"/>
        <v>-0.88424902194250721</v>
      </c>
      <c r="E2862">
        <v>5.9127864005912838E-3</v>
      </c>
      <c r="F2862" s="90">
        <v>2854</v>
      </c>
      <c r="G2862" s="170">
        <f t="shared" ca="1" si="94"/>
        <v>-0.19449901065390995</v>
      </c>
    </row>
    <row r="2863" spans="2:7">
      <c r="B2863" t="s">
        <v>823</v>
      </c>
      <c r="C2863">
        <v>117.58</v>
      </c>
      <c r="D2863">
        <f t="shared" si="93"/>
        <v>10.482421875</v>
      </c>
      <c r="E2863">
        <v>5.9029857130635443E-3</v>
      </c>
      <c r="F2863" s="90">
        <v>2855</v>
      </c>
      <c r="G2863" s="170">
        <f t="shared" ca="1" si="94"/>
        <v>-0.12743754065257384</v>
      </c>
    </row>
    <row r="2864" spans="2:7">
      <c r="B2864" t="s">
        <v>3368</v>
      </c>
      <c r="C2864">
        <v>10.24</v>
      </c>
      <c r="D2864">
        <f t="shared" si="93"/>
        <v>-0.4004683840749414</v>
      </c>
      <c r="E2864">
        <v>5.8939096267191064E-3</v>
      </c>
      <c r="F2864" s="90">
        <v>2856</v>
      </c>
      <c r="G2864" s="170">
        <f t="shared" ca="1" si="94"/>
        <v>-0.56169192563138637</v>
      </c>
    </row>
    <row r="2865" spans="2:7">
      <c r="B2865" t="s">
        <v>4497</v>
      </c>
      <c r="C2865">
        <v>17.079999999999998</v>
      </c>
      <c r="D2865">
        <f t="shared" si="93"/>
        <v>-0.89368853479397481</v>
      </c>
      <c r="E2865">
        <v>5.8892815076559404E-3</v>
      </c>
      <c r="F2865" s="90">
        <v>2857</v>
      </c>
      <c r="G2865" s="170">
        <f t="shared" ca="1" si="94"/>
        <v>0.78854141951741286</v>
      </c>
    </row>
    <row r="2866" spans="2:7">
      <c r="B2866" t="s">
        <v>526</v>
      </c>
      <c r="C2866">
        <v>160.66</v>
      </c>
      <c r="D2866">
        <f t="shared" si="93"/>
        <v>17.790643274853799</v>
      </c>
      <c r="E2866">
        <v>5.8852992737290118E-3</v>
      </c>
      <c r="F2866" s="90">
        <v>2858</v>
      </c>
      <c r="G2866" s="170">
        <f t="shared" ca="1" si="94"/>
        <v>0.2955713141366374</v>
      </c>
    </row>
    <row r="2867" spans="2:7">
      <c r="B2867" t="s">
        <v>3297</v>
      </c>
      <c r="C2867">
        <v>8.5500000000000007</v>
      </c>
      <c r="D2867">
        <f t="shared" si="93"/>
        <v>4.0000000000000009</v>
      </c>
      <c r="E2867">
        <v>5.8823529411765538E-3</v>
      </c>
      <c r="F2867" s="90">
        <v>2859</v>
      </c>
      <c r="G2867" s="170">
        <f t="shared" ca="1" si="94"/>
        <v>0.17191312064043326</v>
      </c>
    </row>
    <row r="2868" spans="2:7">
      <c r="B2868" t="s">
        <v>5986</v>
      </c>
      <c r="C2868">
        <v>1.71</v>
      </c>
      <c r="D2868">
        <f t="shared" si="93"/>
        <v>0</v>
      </c>
      <c r="E2868">
        <v>5.8823529411764757E-3</v>
      </c>
      <c r="F2868" s="90">
        <v>2860</v>
      </c>
      <c r="G2868" s="170">
        <f t="shared" ca="1" si="94"/>
        <v>0.45927186592899094</v>
      </c>
    </row>
    <row r="2869" spans="2:7">
      <c r="B2869" t="s">
        <v>6004</v>
      </c>
      <c r="C2869">
        <v>1.71</v>
      </c>
      <c r="D2869">
        <f t="shared" si="93"/>
        <v>0</v>
      </c>
      <c r="E2869">
        <v>5.8823529411764757E-3</v>
      </c>
      <c r="F2869" s="90">
        <v>2861</v>
      </c>
      <c r="G2869" s="170">
        <f t="shared" ca="1" si="94"/>
        <v>-0.18051422821737903</v>
      </c>
    </row>
    <row r="2870" spans="2:7">
      <c r="B2870" t="s">
        <v>6006</v>
      </c>
      <c r="C2870">
        <v>1.71</v>
      </c>
      <c r="D2870">
        <f t="shared" si="93"/>
        <v>-0.98389527217931816</v>
      </c>
      <c r="E2870">
        <v>5.8823529411764757E-3</v>
      </c>
      <c r="F2870" s="90">
        <v>2862</v>
      </c>
      <c r="G2870" s="170">
        <f t="shared" ca="1" si="94"/>
        <v>1.7227588580177207E-3</v>
      </c>
    </row>
    <row r="2871" spans="2:7">
      <c r="B2871" t="s">
        <v>979</v>
      </c>
      <c r="C2871">
        <v>106.18</v>
      </c>
      <c r="D2871">
        <f t="shared" si="93"/>
        <v>5.8858625162127112</v>
      </c>
      <c r="E2871">
        <v>5.8734369079197091E-3</v>
      </c>
      <c r="F2871" s="90">
        <v>2863</v>
      </c>
      <c r="G2871" s="170">
        <f t="shared" ca="1" si="94"/>
        <v>0.23656885276680492</v>
      </c>
    </row>
    <row r="2872" spans="2:7">
      <c r="B2872" t="s">
        <v>2986</v>
      </c>
      <c r="C2872">
        <v>15.42</v>
      </c>
      <c r="D2872">
        <f t="shared" si="93"/>
        <v>-1.9417475728154927E-3</v>
      </c>
      <c r="E2872">
        <v>5.8708414872798344E-3</v>
      </c>
      <c r="F2872" s="90">
        <v>2864</v>
      </c>
      <c r="G2872" s="170">
        <f t="shared" ca="1" si="94"/>
        <v>8.2156130390649618E-2</v>
      </c>
    </row>
    <row r="2873" spans="2:7">
      <c r="B2873" t="s">
        <v>2496</v>
      </c>
      <c r="C2873">
        <v>15.45</v>
      </c>
      <c r="D2873">
        <f t="shared" si="93"/>
        <v>0.12200435729847493</v>
      </c>
      <c r="E2873">
        <v>5.8593749999999913E-3</v>
      </c>
      <c r="F2873" s="90">
        <v>2865</v>
      </c>
      <c r="G2873" s="170">
        <f t="shared" ca="1" si="94"/>
        <v>9.0674022254537343E-2</v>
      </c>
    </row>
    <row r="2874" spans="2:7">
      <c r="B2874" t="s">
        <v>3739</v>
      </c>
      <c r="C2874">
        <v>13.77</v>
      </c>
      <c r="D2874">
        <f t="shared" si="93"/>
        <v>-0.33349467570183933</v>
      </c>
      <c r="E2874">
        <v>5.8436815193572004E-3</v>
      </c>
      <c r="F2874" s="90">
        <v>2866</v>
      </c>
      <c r="G2874" s="170">
        <f t="shared" ca="1" si="94"/>
        <v>0.37126043757868593</v>
      </c>
    </row>
    <row r="2875" spans="2:7">
      <c r="B2875" t="s">
        <v>1961</v>
      </c>
      <c r="C2875">
        <v>20.66</v>
      </c>
      <c r="D2875">
        <f t="shared" si="93"/>
        <v>8.9662447257383926E-2</v>
      </c>
      <c r="E2875">
        <v>5.8422590068160172E-3</v>
      </c>
      <c r="F2875" s="90">
        <v>2867</v>
      </c>
      <c r="G2875" s="170">
        <f t="shared" ca="1" si="94"/>
        <v>0.13528533447067811</v>
      </c>
    </row>
    <row r="2876" spans="2:7">
      <c r="B2876" t="s">
        <v>4129</v>
      </c>
      <c r="C2876">
        <v>18.96</v>
      </c>
      <c r="D2876">
        <f t="shared" si="93"/>
        <v>-0.59278350515463918</v>
      </c>
      <c r="E2876">
        <v>5.8355437665782188E-3</v>
      </c>
      <c r="F2876" s="90">
        <v>2868</v>
      </c>
      <c r="G2876" s="170">
        <f t="shared" ca="1" si="94"/>
        <v>0.16414469296923748</v>
      </c>
    </row>
    <row r="2877" spans="2:7">
      <c r="B2877" t="s">
        <v>1121</v>
      </c>
      <c r="C2877">
        <v>46.56</v>
      </c>
      <c r="D2877">
        <f t="shared" si="93"/>
        <v>2.8543046357615895</v>
      </c>
      <c r="E2877">
        <v>5.8327932598834118E-3</v>
      </c>
      <c r="F2877" s="90">
        <v>2869</v>
      </c>
      <c r="G2877" s="170">
        <f t="shared" ca="1" si="94"/>
        <v>-7.5190596459931563E-2</v>
      </c>
    </row>
    <row r="2878" spans="2:7">
      <c r="B2878" t="s">
        <v>2898</v>
      </c>
      <c r="C2878">
        <v>12.08</v>
      </c>
      <c r="D2878">
        <f t="shared" si="93"/>
        <v>5.9826589595375719</v>
      </c>
      <c r="E2878">
        <v>5.8284762697752108E-3</v>
      </c>
      <c r="F2878" s="90">
        <v>2870</v>
      </c>
      <c r="G2878" s="170">
        <f t="shared" ca="1" si="94"/>
        <v>-0.47080448287162097</v>
      </c>
    </row>
    <row r="2879" spans="2:7">
      <c r="B2879" t="s">
        <v>6020</v>
      </c>
      <c r="C2879">
        <v>1.73</v>
      </c>
      <c r="D2879">
        <f t="shared" si="93"/>
        <v>0</v>
      </c>
      <c r="E2879">
        <v>5.8139534883720981E-3</v>
      </c>
      <c r="F2879" s="90">
        <v>2871</v>
      </c>
      <c r="G2879" s="170">
        <f t="shared" ca="1" si="94"/>
        <v>-0.12337459165224354</v>
      </c>
    </row>
    <row r="2880" spans="2:7">
      <c r="B2880" t="s">
        <v>6677</v>
      </c>
      <c r="C2880">
        <v>1.73</v>
      </c>
      <c r="D2880">
        <f t="shared" si="93"/>
        <v>-0.80046136101499421</v>
      </c>
      <c r="E2880">
        <v>5.8139534883720981E-3</v>
      </c>
      <c r="F2880" s="90">
        <v>2872</v>
      </c>
      <c r="G2880" s="170">
        <f t="shared" ca="1" si="94"/>
        <v>-0.23116217115409593</v>
      </c>
    </row>
    <row r="2881" spans="2:7">
      <c r="B2881" t="s">
        <v>2738</v>
      </c>
      <c r="C2881">
        <v>8.67</v>
      </c>
      <c r="D2881">
        <f t="shared" si="93"/>
        <v>3.9827586206896552</v>
      </c>
      <c r="E2881">
        <v>5.8004640371230529E-3</v>
      </c>
      <c r="F2881" s="90">
        <v>2873</v>
      </c>
      <c r="G2881" s="170">
        <f t="shared" ca="1" si="94"/>
        <v>1.4449041450604671E-2</v>
      </c>
    </row>
    <row r="2882" spans="2:7">
      <c r="B2882" t="s">
        <v>7230</v>
      </c>
      <c r="C2882">
        <v>1.74</v>
      </c>
      <c r="D2882">
        <f t="shared" si="93"/>
        <v>-0.90913838120104451</v>
      </c>
      <c r="E2882">
        <v>5.7803468208092535E-3</v>
      </c>
      <c r="F2882" s="90">
        <v>2874</v>
      </c>
      <c r="G2882" s="170">
        <f t="shared" ca="1" si="94"/>
        <v>-0.2491831743625697</v>
      </c>
    </row>
    <row r="2883" spans="2:7">
      <c r="B2883" t="s">
        <v>1705</v>
      </c>
      <c r="C2883">
        <v>19.149999999999999</v>
      </c>
      <c r="D2883">
        <f t="shared" si="93"/>
        <v>-0.15415194346289762</v>
      </c>
      <c r="E2883">
        <v>5.7773109243697187E-3</v>
      </c>
      <c r="F2883" s="90">
        <v>2875</v>
      </c>
      <c r="G2883" s="170">
        <f t="shared" ca="1" si="94"/>
        <v>-0.70274795265068934</v>
      </c>
    </row>
    <row r="2884" spans="2:7">
      <c r="B2884" t="s">
        <v>1990</v>
      </c>
      <c r="C2884">
        <v>22.64</v>
      </c>
      <c r="D2884">
        <f t="shared" si="93"/>
        <v>0.62410329985652813</v>
      </c>
      <c r="E2884">
        <v>5.7752110173255886E-3</v>
      </c>
      <c r="F2884" s="90">
        <v>2876</v>
      </c>
      <c r="G2884" s="170">
        <f t="shared" ca="1" si="94"/>
        <v>-3.7550238818327905E-2</v>
      </c>
    </row>
    <row r="2885" spans="2:7">
      <c r="B2885" t="s">
        <v>3194</v>
      </c>
      <c r="C2885">
        <v>13.94</v>
      </c>
      <c r="D2885">
        <f t="shared" si="93"/>
        <v>0</v>
      </c>
      <c r="E2885">
        <v>5.7720057720057772E-3</v>
      </c>
      <c r="F2885" s="90">
        <v>2877</v>
      </c>
      <c r="G2885" s="170">
        <f t="shared" ca="1" si="94"/>
        <v>0.48120233730878886</v>
      </c>
    </row>
    <row r="2886" spans="2:7">
      <c r="B2886" t="s">
        <v>4805</v>
      </c>
      <c r="C2886">
        <v>13.94</v>
      </c>
      <c r="D2886">
        <f t="shared" si="93"/>
        <v>-0.9215752461322082</v>
      </c>
      <c r="E2886">
        <v>5.7720057720057772E-3</v>
      </c>
      <c r="F2886" s="90">
        <v>2878</v>
      </c>
      <c r="G2886" s="170">
        <f t="shared" ca="1" si="94"/>
        <v>5.0272773989284203E-2</v>
      </c>
    </row>
    <row r="2887" spans="2:7">
      <c r="B2887" t="s">
        <v>610</v>
      </c>
      <c r="C2887">
        <v>177.75</v>
      </c>
      <c r="D2887">
        <f t="shared" si="93"/>
        <v>0.78410117434507687</v>
      </c>
      <c r="E2887">
        <v>5.7715158716687056E-3</v>
      </c>
      <c r="F2887" s="90">
        <v>2879</v>
      </c>
      <c r="G2887" s="170">
        <f t="shared" ca="1" si="94"/>
        <v>-0.16384915393531052</v>
      </c>
    </row>
    <row r="2888" spans="2:7">
      <c r="B2888" t="s">
        <v>897</v>
      </c>
      <c r="C2888">
        <v>99.63</v>
      </c>
      <c r="D2888">
        <f t="shared" si="93"/>
        <v>2.796875</v>
      </c>
      <c r="E2888">
        <v>5.7540884312537168E-3</v>
      </c>
      <c r="F2888" s="90">
        <v>2880</v>
      </c>
      <c r="G2888" s="170">
        <f t="shared" ca="1" si="94"/>
        <v>0.14216554071037191</v>
      </c>
    </row>
    <row r="2889" spans="2:7">
      <c r="B2889" t="s">
        <v>2251</v>
      </c>
      <c r="C2889">
        <v>26.24</v>
      </c>
      <c r="D2889">
        <f t="shared" ref="D2889:D2952" si="95">(C2889-C2890)/C2890</f>
        <v>0.49942857142857133</v>
      </c>
      <c r="E2889">
        <v>5.7493292449213714E-3</v>
      </c>
      <c r="F2889" s="90">
        <v>2881</v>
      </c>
      <c r="G2889" s="170">
        <f t="shared" ca="1" si="94"/>
        <v>0.28441740903452944</v>
      </c>
    </row>
    <row r="2890" spans="2:7">
      <c r="B2890" t="s">
        <v>3052</v>
      </c>
      <c r="C2890">
        <v>17.5</v>
      </c>
      <c r="D2890">
        <f t="shared" si="95"/>
        <v>9</v>
      </c>
      <c r="E2890">
        <v>5.7471264367816915E-3</v>
      </c>
      <c r="F2890" s="90">
        <v>2882</v>
      </c>
      <c r="G2890" s="170">
        <f t="shared" ca="1" si="94"/>
        <v>-0.18421229306290221</v>
      </c>
    </row>
    <row r="2891" spans="2:7">
      <c r="B2891" t="s">
        <v>6783</v>
      </c>
      <c r="C2891">
        <v>1.75</v>
      </c>
      <c r="D2891">
        <f t="shared" si="95"/>
        <v>-0.90017113519680547</v>
      </c>
      <c r="E2891">
        <v>5.7471264367816143E-3</v>
      </c>
      <c r="F2891" s="90">
        <v>2883</v>
      </c>
      <c r="G2891" s="170">
        <f t="shared" ca="1" si="94"/>
        <v>-0.21867980761949191</v>
      </c>
    </row>
    <row r="2892" spans="2:7">
      <c r="B2892" t="s">
        <v>4223</v>
      </c>
      <c r="C2892">
        <v>17.53</v>
      </c>
      <c r="D2892">
        <f t="shared" si="95"/>
        <v>-0.62970004224757081</v>
      </c>
      <c r="E2892">
        <v>5.7372346528973854E-3</v>
      </c>
      <c r="F2892" s="90">
        <v>2884</v>
      </c>
      <c r="G2892" s="170">
        <f t="shared" ca="1" si="94"/>
        <v>0.312682036329614</v>
      </c>
    </row>
    <row r="2893" spans="2:7">
      <c r="B2893" t="s">
        <v>1215</v>
      </c>
      <c r="C2893">
        <v>47.34</v>
      </c>
      <c r="D2893">
        <f t="shared" si="95"/>
        <v>4.397947548460662</v>
      </c>
      <c r="E2893">
        <v>5.7361376673040814E-3</v>
      </c>
      <c r="F2893" s="90">
        <v>2885</v>
      </c>
      <c r="G2893" s="170">
        <f t="shared" ca="1" si="94"/>
        <v>-2.6611706373556237E-2</v>
      </c>
    </row>
    <row r="2894" spans="2:7">
      <c r="B2894" t="s">
        <v>5286</v>
      </c>
      <c r="C2894">
        <v>8.77</v>
      </c>
      <c r="D2894">
        <f t="shared" si="95"/>
        <v>-0.37535612535612534</v>
      </c>
      <c r="E2894">
        <v>5.7339449541283175E-3</v>
      </c>
      <c r="F2894" s="90">
        <v>2886</v>
      </c>
      <c r="G2894" s="170">
        <f t="shared" ca="1" si="94"/>
        <v>0.83141369319336333</v>
      </c>
    </row>
    <row r="2895" spans="2:7">
      <c r="B2895" t="s">
        <v>4256</v>
      </c>
      <c r="C2895">
        <v>14.04</v>
      </c>
      <c r="D2895">
        <f t="shared" si="95"/>
        <v>0.14146341463414622</v>
      </c>
      <c r="E2895">
        <v>5.7306590257878431E-3</v>
      </c>
      <c r="F2895" s="90">
        <v>2887</v>
      </c>
      <c r="G2895" s="170">
        <f t="shared" ca="1" si="94"/>
        <v>0.42102926138321145</v>
      </c>
    </row>
    <row r="2896" spans="2:7">
      <c r="B2896" t="s">
        <v>2612</v>
      </c>
      <c r="C2896">
        <v>12.3</v>
      </c>
      <c r="D2896">
        <f t="shared" si="95"/>
        <v>-0.87729449321628095</v>
      </c>
      <c r="E2896">
        <v>5.7236304170073821E-3</v>
      </c>
      <c r="F2896" s="90">
        <v>2888</v>
      </c>
      <c r="G2896" s="170">
        <f t="shared" ca="1" si="94"/>
        <v>1.6755920587366347E-2</v>
      </c>
    </row>
    <row r="2897" spans="2:7">
      <c r="B2897" t="s">
        <v>868</v>
      </c>
      <c r="C2897">
        <v>100.24</v>
      </c>
      <c r="D2897">
        <f t="shared" si="95"/>
        <v>55.954545454545446</v>
      </c>
      <c r="E2897">
        <v>5.7188722785190445E-3</v>
      </c>
      <c r="F2897" s="90">
        <v>2889</v>
      </c>
      <c r="G2897" s="170">
        <f t="shared" ca="1" si="94"/>
        <v>-0.46415329900868474</v>
      </c>
    </row>
    <row r="2898" spans="2:7">
      <c r="B2898" t="s">
        <v>6782</v>
      </c>
      <c r="C2898">
        <v>1.76</v>
      </c>
      <c r="D2898">
        <f t="shared" si="95"/>
        <v>-0.87570621468926557</v>
      </c>
      <c r="E2898">
        <v>5.7142857142857195E-3</v>
      </c>
      <c r="F2898" s="90">
        <v>2890</v>
      </c>
      <c r="G2898" s="170">
        <f t="shared" ca="1" si="94"/>
        <v>7.2765221528495488E-2</v>
      </c>
    </row>
    <row r="2899" spans="2:7">
      <c r="B2899" t="s">
        <v>1571</v>
      </c>
      <c r="C2899">
        <v>14.16</v>
      </c>
      <c r="D2899">
        <f t="shared" si="95"/>
        <v>7</v>
      </c>
      <c r="E2899">
        <v>5.6818181818181872E-3</v>
      </c>
      <c r="F2899" s="90">
        <v>2891</v>
      </c>
      <c r="G2899" s="170">
        <f t="shared" ca="1" si="94"/>
        <v>2.7273268677360778E-2</v>
      </c>
    </row>
    <row r="2900" spans="2:7">
      <c r="B2900" t="s">
        <v>6843</v>
      </c>
      <c r="C2900">
        <v>1.77</v>
      </c>
      <c r="D2900">
        <f t="shared" si="95"/>
        <v>-0.98937256079255476</v>
      </c>
      <c r="E2900">
        <v>5.6818181818181872E-3</v>
      </c>
      <c r="F2900" s="90">
        <v>2892</v>
      </c>
      <c r="G2900" s="170">
        <f t="shared" ca="1" si="94"/>
        <v>0.48789625719821883</v>
      </c>
    </row>
    <row r="2901" spans="2:7">
      <c r="B2901" t="s">
        <v>535</v>
      </c>
      <c r="C2901">
        <v>166.55</v>
      </c>
      <c r="D2901">
        <f t="shared" si="95"/>
        <v>17.797968397291196</v>
      </c>
      <c r="E2901">
        <v>5.6759857496527849E-3</v>
      </c>
      <c r="F2901" s="90">
        <v>2893</v>
      </c>
      <c r="G2901" s="170">
        <f t="shared" ca="1" si="94"/>
        <v>-0.13255333393807267</v>
      </c>
    </row>
    <row r="2902" spans="2:7">
      <c r="B2902" t="s">
        <v>5385</v>
      </c>
      <c r="C2902">
        <v>8.86</v>
      </c>
      <c r="D2902">
        <f t="shared" si="95"/>
        <v>-0.37649542575650957</v>
      </c>
      <c r="E2902">
        <v>5.675368898978312E-3</v>
      </c>
      <c r="F2902" s="90">
        <v>2894</v>
      </c>
      <c r="G2902" s="170">
        <f t="shared" ca="1" si="94"/>
        <v>-2.0482580461012912E-2</v>
      </c>
    </row>
    <row r="2903" spans="2:7">
      <c r="B2903" t="s">
        <v>3197</v>
      </c>
      <c r="C2903">
        <v>14.21</v>
      </c>
      <c r="D2903">
        <f t="shared" si="95"/>
        <v>-0.46679174484052527</v>
      </c>
      <c r="E2903">
        <v>5.6617126680820994E-3</v>
      </c>
      <c r="F2903" s="90">
        <v>2895</v>
      </c>
      <c r="G2903" s="170">
        <f t="shared" ca="1" si="94"/>
        <v>0.32488224602902332</v>
      </c>
    </row>
    <row r="2904" spans="2:7">
      <c r="B2904" t="s">
        <v>4657</v>
      </c>
      <c r="C2904">
        <v>26.65</v>
      </c>
      <c r="D2904">
        <f t="shared" si="95"/>
        <v>1.99438202247191</v>
      </c>
      <c r="E2904">
        <v>5.6603773584905127E-3</v>
      </c>
      <c r="F2904" s="90">
        <v>2896</v>
      </c>
      <c r="G2904" s="170">
        <f t="shared" ca="1" si="94"/>
        <v>0.34433676291256071</v>
      </c>
    </row>
    <row r="2905" spans="2:7">
      <c r="B2905" t="s">
        <v>5267</v>
      </c>
      <c r="C2905">
        <v>8.9</v>
      </c>
      <c r="D2905">
        <f t="shared" si="95"/>
        <v>4</v>
      </c>
      <c r="E2905">
        <v>5.6497175141243744E-3</v>
      </c>
      <c r="F2905" s="90">
        <v>2897</v>
      </c>
      <c r="G2905" s="170">
        <f t="shared" ca="1" si="94"/>
        <v>-6.2651530427947508E-2</v>
      </c>
    </row>
    <row r="2906" spans="2:7">
      <c r="B2906" t="s">
        <v>6742</v>
      </c>
      <c r="C2906">
        <v>1.78</v>
      </c>
      <c r="D2906">
        <f t="shared" si="95"/>
        <v>-0.92311015118790496</v>
      </c>
      <c r="E2906">
        <v>5.649717514124299E-3</v>
      </c>
      <c r="F2906" s="90">
        <v>2898</v>
      </c>
      <c r="G2906" s="170">
        <f t="shared" ca="1" si="94"/>
        <v>-0.39083343459944936</v>
      </c>
    </row>
    <row r="2907" spans="2:7">
      <c r="B2907" t="s">
        <v>4621</v>
      </c>
      <c r="C2907">
        <v>23.15</v>
      </c>
      <c r="D2907">
        <f t="shared" si="95"/>
        <v>-0.53625801282051289</v>
      </c>
      <c r="E2907">
        <v>5.6472632493483497E-3</v>
      </c>
      <c r="F2907" s="90">
        <v>2899</v>
      </c>
      <c r="G2907" s="170">
        <f t="shared" ca="1" si="94"/>
        <v>-0.62333841384097377</v>
      </c>
    </row>
    <row r="2908" spans="2:7">
      <c r="B2908" t="s">
        <v>1186</v>
      </c>
      <c r="C2908">
        <v>49.92</v>
      </c>
      <c r="D2908">
        <f t="shared" si="95"/>
        <v>4.5901455767077275</v>
      </c>
      <c r="E2908">
        <v>5.6406124093473231E-3</v>
      </c>
      <c r="F2908" s="90">
        <v>2900</v>
      </c>
      <c r="G2908" s="170">
        <f t="shared" ca="1" si="94"/>
        <v>-1.0623066996770621E-2</v>
      </c>
    </row>
    <row r="2909" spans="2:7">
      <c r="B2909" t="s">
        <v>5405</v>
      </c>
      <c r="C2909">
        <v>8.93</v>
      </c>
      <c r="D2909">
        <f t="shared" si="95"/>
        <v>3.988826815642458</v>
      </c>
      <c r="E2909">
        <v>5.6306306306305098E-3</v>
      </c>
      <c r="F2909" s="90">
        <v>2901</v>
      </c>
      <c r="G2909" s="170">
        <f t="shared" ca="1" si="94"/>
        <v>-0.75794854224193253</v>
      </c>
    </row>
    <row r="2910" spans="2:7">
      <c r="B2910" t="s">
        <v>6741</v>
      </c>
      <c r="C2910">
        <v>1.79</v>
      </c>
      <c r="D2910">
        <f t="shared" si="95"/>
        <v>-0.96307755775577564</v>
      </c>
      <c r="E2910">
        <v>5.6179775280898927E-3</v>
      </c>
      <c r="F2910" s="90">
        <v>2902</v>
      </c>
      <c r="G2910" s="170">
        <f t="shared" ca="1" si="94"/>
        <v>-0.65444207721085301</v>
      </c>
    </row>
    <row r="2911" spans="2:7">
      <c r="B2911" t="s">
        <v>1209</v>
      </c>
      <c r="C2911">
        <v>48.48</v>
      </c>
      <c r="D2911">
        <f t="shared" si="95"/>
        <v>-0.71300023679848457</v>
      </c>
      <c r="E2911">
        <v>5.6004978220285419E-3</v>
      </c>
      <c r="F2911" s="90">
        <v>2903</v>
      </c>
      <c r="G2911" s="170">
        <f t="shared" ca="1" si="94"/>
        <v>0.43091895620617232</v>
      </c>
    </row>
    <row r="2912" spans="2:7">
      <c r="B2912" t="s">
        <v>589</v>
      </c>
      <c r="C2912">
        <v>168.92</v>
      </c>
      <c r="D2912">
        <f t="shared" si="95"/>
        <v>22.493741307371348</v>
      </c>
      <c r="E2912">
        <v>5.5959042743183585E-3</v>
      </c>
      <c r="F2912" s="90">
        <v>2904</v>
      </c>
      <c r="G2912" s="170">
        <f t="shared" ca="1" si="94"/>
        <v>-0.625069107379712</v>
      </c>
    </row>
    <row r="2913" spans="2:7">
      <c r="B2913" t="s">
        <v>5434</v>
      </c>
      <c r="C2913">
        <v>7.19</v>
      </c>
      <c r="D2913">
        <f t="shared" si="95"/>
        <v>2.9944444444444449</v>
      </c>
      <c r="E2913">
        <v>5.5944055944055987E-3</v>
      </c>
      <c r="F2913" s="90">
        <v>2905</v>
      </c>
      <c r="G2913" s="170">
        <f t="shared" ca="1" si="94"/>
        <v>-2.9750670296762798E-2</v>
      </c>
    </row>
    <row r="2914" spans="2:7">
      <c r="B2914" t="s">
        <v>5967</v>
      </c>
      <c r="C2914">
        <v>1.8</v>
      </c>
      <c r="D2914">
        <f t="shared" si="95"/>
        <v>0</v>
      </c>
      <c r="E2914">
        <v>5.5865921787709542E-3</v>
      </c>
      <c r="F2914" s="90">
        <v>2906</v>
      </c>
      <c r="G2914" s="170">
        <f t="shared" ca="1" si="94"/>
        <v>0.39150213192707178</v>
      </c>
    </row>
    <row r="2915" spans="2:7">
      <c r="B2915" t="s">
        <v>6336</v>
      </c>
      <c r="C2915">
        <v>1.8</v>
      </c>
      <c r="D2915">
        <f t="shared" si="95"/>
        <v>-0.90909090909090906</v>
      </c>
      <c r="E2915">
        <v>5.5865921787709542E-3</v>
      </c>
      <c r="F2915" s="90">
        <v>2907</v>
      </c>
      <c r="G2915" s="170">
        <f t="shared" ca="1" si="94"/>
        <v>0.38463288269029894</v>
      </c>
    </row>
    <row r="2916" spans="2:7">
      <c r="B2916" t="s">
        <v>1914</v>
      </c>
      <c r="C2916">
        <v>19.8</v>
      </c>
      <c r="D2916">
        <f t="shared" si="95"/>
        <v>-0.82816974746159855</v>
      </c>
      <c r="E2916">
        <v>5.5865921787709204E-3</v>
      </c>
      <c r="F2916" s="90">
        <v>2908</v>
      </c>
      <c r="G2916" s="170">
        <f t="shared" ca="1" si="94"/>
        <v>-0.31263322420309736</v>
      </c>
    </row>
    <row r="2917" spans="2:7">
      <c r="B2917" t="s">
        <v>805</v>
      </c>
      <c r="C2917">
        <v>115.23</v>
      </c>
      <c r="D2917">
        <f t="shared" si="95"/>
        <v>1.4548359608010228</v>
      </c>
      <c r="E2917">
        <v>5.5851295924600796E-3</v>
      </c>
      <c r="F2917" s="90">
        <v>2909</v>
      </c>
      <c r="G2917" s="170">
        <f t="shared" ca="1" si="94"/>
        <v>0.24329528062087402</v>
      </c>
    </row>
    <row r="2918" spans="2:7">
      <c r="B2918" t="s">
        <v>1343</v>
      </c>
      <c r="C2918">
        <v>46.94</v>
      </c>
      <c r="D2918">
        <f t="shared" si="95"/>
        <v>1.8886153846153846</v>
      </c>
      <c r="E2918">
        <v>5.5698371893744218E-3</v>
      </c>
      <c r="F2918" s="90">
        <v>2910</v>
      </c>
      <c r="G2918" s="170">
        <f t="shared" ca="1" si="94"/>
        <v>-0.21545732243290797</v>
      </c>
    </row>
    <row r="2919" spans="2:7">
      <c r="B2919" t="s">
        <v>2980</v>
      </c>
      <c r="C2919">
        <v>16.25</v>
      </c>
      <c r="D2919">
        <f t="shared" si="95"/>
        <v>-0.88751990032532702</v>
      </c>
      <c r="E2919">
        <v>5.5693069306930604E-3</v>
      </c>
      <c r="F2919" s="90">
        <v>2911</v>
      </c>
      <c r="G2919" s="170">
        <f t="shared" ref="G2919:G2982" ca="1" si="96">_xlfn.NORM.INV(RAND(),L$11,L$12)</f>
        <v>-4.1934275147311947E-2</v>
      </c>
    </row>
    <row r="2920" spans="2:7">
      <c r="B2920" t="s">
        <v>496</v>
      </c>
      <c r="C2920">
        <v>144.47</v>
      </c>
      <c r="D2920">
        <f t="shared" si="95"/>
        <v>8.9841050449205255</v>
      </c>
      <c r="E2920">
        <v>5.5683162803648045E-3</v>
      </c>
      <c r="F2920" s="90">
        <v>2912</v>
      </c>
      <c r="G2920" s="170">
        <f t="shared" ca="1" si="96"/>
        <v>0.23935712607256734</v>
      </c>
    </row>
    <row r="2921" spans="2:7">
      <c r="B2921" t="s">
        <v>3748</v>
      </c>
      <c r="C2921">
        <v>14.47</v>
      </c>
      <c r="D2921">
        <f t="shared" si="95"/>
        <v>-0.89615329410076072</v>
      </c>
      <c r="E2921">
        <v>5.5594162612925694E-3</v>
      </c>
      <c r="F2921" s="90">
        <v>2913</v>
      </c>
      <c r="G2921" s="170">
        <f t="shared" ca="1" si="96"/>
        <v>1.1443819911667745</v>
      </c>
    </row>
    <row r="2922" spans="2:7">
      <c r="B2922" t="s">
        <v>427</v>
      </c>
      <c r="C2922">
        <v>139.34</v>
      </c>
      <c r="D2922">
        <f t="shared" si="95"/>
        <v>75.983425414364646</v>
      </c>
      <c r="E2922">
        <v>5.5567583170961264E-3</v>
      </c>
      <c r="F2922" s="90">
        <v>2914</v>
      </c>
      <c r="G2922" s="170">
        <f t="shared" ca="1" si="96"/>
        <v>0.46616578315430685</v>
      </c>
    </row>
    <row r="2923" spans="2:7">
      <c r="B2923" t="s">
        <v>5846</v>
      </c>
      <c r="C2923">
        <v>1.81</v>
      </c>
      <c r="D2923">
        <f t="shared" si="95"/>
        <v>0</v>
      </c>
      <c r="E2923">
        <v>5.5555555555555601E-3</v>
      </c>
      <c r="F2923" s="90">
        <v>2915</v>
      </c>
      <c r="G2923" s="170">
        <f t="shared" ca="1" si="96"/>
        <v>-0.53417639547282536</v>
      </c>
    </row>
    <row r="2924" spans="2:7">
      <c r="B2924" t="s">
        <v>6335</v>
      </c>
      <c r="C2924">
        <v>1.81</v>
      </c>
      <c r="D2924">
        <f t="shared" si="95"/>
        <v>0</v>
      </c>
      <c r="E2924">
        <v>5.5555555555555601E-3</v>
      </c>
      <c r="F2924" s="90">
        <v>2916</v>
      </c>
      <c r="G2924" s="170">
        <f t="shared" ca="1" si="96"/>
        <v>-0.4240127817726681</v>
      </c>
    </row>
    <row r="2925" spans="2:7">
      <c r="B2925" t="s">
        <v>6360</v>
      </c>
      <c r="C2925">
        <v>1.81</v>
      </c>
      <c r="D2925">
        <f t="shared" si="95"/>
        <v>0</v>
      </c>
      <c r="E2925">
        <v>5.5555555555555601E-3</v>
      </c>
      <c r="F2925" s="90">
        <v>2917</v>
      </c>
      <c r="G2925" s="170">
        <f t="shared" ca="1" si="96"/>
        <v>8.8272837337010523E-2</v>
      </c>
    </row>
    <row r="2926" spans="2:7">
      <c r="B2926" t="s">
        <v>6751</v>
      </c>
      <c r="C2926">
        <v>1.81</v>
      </c>
      <c r="D2926">
        <f t="shared" si="95"/>
        <v>-0.92314225053078558</v>
      </c>
      <c r="E2926">
        <v>5.5555555555555601E-3</v>
      </c>
      <c r="F2926" s="90">
        <v>2918</v>
      </c>
      <c r="G2926" s="170">
        <f t="shared" ca="1" si="96"/>
        <v>0.46366418898519596</v>
      </c>
    </row>
    <row r="2927" spans="2:7">
      <c r="B2927" t="s">
        <v>4575</v>
      </c>
      <c r="C2927">
        <v>23.55</v>
      </c>
      <c r="D2927">
        <f t="shared" si="95"/>
        <v>2.2438016528925617</v>
      </c>
      <c r="E2927">
        <v>5.5508112724166952E-3</v>
      </c>
      <c r="F2927" s="90">
        <v>2919</v>
      </c>
      <c r="G2927" s="170">
        <f t="shared" ca="1" si="96"/>
        <v>-0.72338407400299476</v>
      </c>
    </row>
    <row r="2928" spans="2:7">
      <c r="B2928" t="s">
        <v>4412</v>
      </c>
      <c r="C2928">
        <v>7.26</v>
      </c>
      <c r="D2928">
        <f t="shared" si="95"/>
        <v>0.33211009174311917</v>
      </c>
      <c r="E2928">
        <v>5.5401662049861548E-3</v>
      </c>
      <c r="F2928" s="90">
        <v>2920</v>
      </c>
      <c r="G2928" s="170">
        <f t="shared" ca="1" si="96"/>
        <v>0.66022789155897232</v>
      </c>
    </row>
    <row r="2929" spans="2:7">
      <c r="B2929" t="s">
        <v>5683</v>
      </c>
      <c r="C2929">
        <v>5.45</v>
      </c>
      <c r="D2929">
        <f t="shared" si="95"/>
        <v>-0.70038482682792746</v>
      </c>
      <c r="E2929">
        <v>5.5350553505535511E-3</v>
      </c>
      <c r="F2929" s="90">
        <v>2921</v>
      </c>
      <c r="G2929" s="170">
        <f t="shared" ca="1" si="96"/>
        <v>-0.22844608165202207</v>
      </c>
    </row>
    <row r="2930" spans="2:7">
      <c r="B2930" t="s">
        <v>3789</v>
      </c>
      <c r="C2930">
        <v>18.190000000000001</v>
      </c>
      <c r="D2930">
        <f t="shared" si="95"/>
        <v>-3.2876712328766423E-3</v>
      </c>
      <c r="E2930">
        <v>5.5279159756772486E-3</v>
      </c>
      <c r="F2930" s="90">
        <v>2922</v>
      </c>
      <c r="G2930" s="170">
        <f t="shared" ca="1" si="96"/>
        <v>0.20282502600603056</v>
      </c>
    </row>
    <row r="2931" spans="2:7">
      <c r="B2931" t="s">
        <v>3058</v>
      </c>
      <c r="C2931">
        <v>18.25</v>
      </c>
      <c r="D2931">
        <f t="shared" si="95"/>
        <v>0.24829001367989062</v>
      </c>
      <c r="E2931">
        <v>5.509641873278316E-3</v>
      </c>
      <c r="F2931" s="90">
        <v>2923</v>
      </c>
      <c r="G2931" s="170">
        <f t="shared" ca="1" si="96"/>
        <v>-0.34889693575201408</v>
      </c>
    </row>
    <row r="2932" spans="2:7">
      <c r="B2932" t="s">
        <v>2444</v>
      </c>
      <c r="C2932">
        <v>14.62</v>
      </c>
      <c r="D2932">
        <f t="shared" si="95"/>
        <v>-0.83013825955617515</v>
      </c>
      <c r="E2932">
        <v>5.5020632737276531E-3</v>
      </c>
      <c r="F2932" s="90">
        <v>2924</v>
      </c>
      <c r="G2932" s="170">
        <f t="shared" ca="1" si="96"/>
        <v>-0.49017193165114131</v>
      </c>
    </row>
    <row r="2933" spans="2:7">
      <c r="B2933" t="s">
        <v>1097</v>
      </c>
      <c r="C2933">
        <v>86.07</v>
      </c>
      <c r="D2933">
        <f t="shared" si="95"/>
        <v>4.8670756646216766</v>
      </c>
      <c r="E2933">
        <v>5.4906542056074635E-3</v>
      </c>
      <c r="F2933" s="90">
        <v>2925</v>
      </c>
      <c r="G2933" s="170">
        <f t="shared" ca="1" si="96"/>
        <v>-0.12968866633571013</v>
      </c>
    </row>
    <row r="2934" spans="2:7">
      <c r="B2934" t="s">
        <v>3595</v>
      </c>
      <c r="C2934">
        <v>14.67</v>
      </c>
      <c r="D2934">
        <f t="shared" si="95"/>
        <v>0.59283387622149819</v>
      </c>
      <c r="E2934">
        <v>5.4832076764907518E-3</v>
      </c>
      <c r="F2934" s="90">
        <v>2926</v>
      </c>
      <c r="G2934" s="170">
        <f t="shared" ca="1" si="96"/>
        <v>0.29189222197485282</v>
      </c>
    </row>
    <row r="2935" spans="2:7">
      <c r="B2935" t="s">
        <v>5382</v>
      </c>
      <c r="C2935">
        <v>9.2100000000000009</v>
      </c>
      <c r="D2935">
        <f t="shared" si="95"/>
        <v>-0.37516960651289005</v>
      </c>
      <c r="E2935">
        <v>5.4585152838428725E-3</v>
      </c>
      <c r="F2935" s="90">
        <v>2927</v>
      </c>
      <c r="G2935" s="170">
        <f t="shared" ca="1" si="96"/>
        <v>-0.27066243765673986</v>
      </c>
    </row>
    <row r="2936" spans="2:7">
      <c r="B2936" t="s">
        <v>2470</v>
      </c>
      <c r="C2936">
        <v>14.74</v>
      </c>
      <c r="D2936">
        <f t="shared" si="95"/>
        <v>-0.89487947511054067</v>
      </c>
      <c r="E2936">
        <v>5.4570259208731285E-3</v>
      </c>
      <c r="F2936" s="90">
        <v>2928</v>
      </c>
      <c r="G2936" s="170">
        <f t="shared" ca="1" si="96"/>
        <v>-0.1533948519449172</v>
      </c>
    </row>
    <row r="2937" spans="2:7">
      <c r="B2937" t="s">
        <v>499</v>
      </c>
      <c r="C2937">
        <v>140.22</v>
      </c>
      <c r="D2937">
        <f t="shared" si="95"/>
        <v>1.9169960474308301</v>
      </c>
      <c r="E2937">
        <v>5.4495912806538857E-3</v>
      </c>
      <c r="F2937" s="90">
        <v>2929</v>
      </c>
      <c r="G2937" s="170">
        <f t="shared" ca="1" si="96"/>
        <v>-0.31188402029631079</v>
      </c>
    </row>
    <row r="2938" spans="2:7">
      <c r="B2938" t="s">
        <v>1349</v>
      </c>
      <c r="C2938">
        <v>48.07</v>
      </c>
      <c r="D2938">
        <f t="shared" si="95"/>
        <v>2.7005388760585065</v>
      </c>
      <c r="E2938">
        <v>5.4381928466847524E-3</v>
      </c>
      <c r="F2938" s="90">
        <v>2930</v>
      </c>
      <c r="G2938" s="170">
        <f t="shared" ca="1" si="96"/>
        <v>-0.14811086496631207</v>
      </c>
    </row>
    <row r="2939" spans="2:7">
      <c r="B2939" t="s">
        <v>3440</v>
      </c>
      <c r="C2939">
        <v>12.99</v>
      </c>
      <c r="D2939">
        <f t="shared" si="95"/>
        <v>-0.87502405233788727</v>
      </c>
      <c r="E2939">
        <v>5.417956656346771E-3</v>
      </c>
      <c r="F2939" s="90">
        <v>2931</v>
      </c>
      <c r="G2939" s="170">
        <f t="shared" ca="1" si="96"/>
        <v>-7.7627823462755818E-2</v>
      </c>
    </row>
    <row r="2940" spans="2:7">
      <c r="B2940" t="s">
        <v>854</v>
      </c>
      <c r="C2940">
        <v>103.94</v>
      </c>
      <c r="D2940">
        <f t="shared" si="95"/>
        <v>54.881720430107521</v>
      </c>
      <c r="E2940">
        <v>5.4169084929386949E-3</v>
      </c>
      <c r="F2940" s="90">
        <v>2932</v>
      </c>
      <c r="G2940" s="170">
        <f t="shared" ca="1" si="96"/>
        <v>0.18735567528025268</v>
      </c>
    </row>
    <row r="2941" spans="2:7">
      <c r="B2941" t="s">
        <v>5958</v>
      </c>
      <c r="C2941">
        <v>1.86</v>
      </c>
      <c r="D2941">
        <f t="shared" si="95"/>
        <v>-0.88888888888888895</v>
      </c>
      <c r="E2941">
        <v>5.40540540540541E-3</v>
      </c>
      <c r="F2941" s="90">
        <v>2933</v>
      </c>
      <c r="G2941" s="170">
        <f t="shared" ca="1" si="96"/>
        <v>-5.6950680787080613E-2</v>
      </c>
    </row>
    <row r="2942" spans="2:7">
      <c r="B2942" t="s">
        <v>2430</v>
      </c>
      <c r="C2942">
        <v>16.739999999999998</v>
      </c>
      <c r="D2942">
        <f t="shared" si="95"/>
        <v>7.9518716577540092</v>
      </c>
      <c r="E2942">
        <v>5.405405405405397E-3</v>
      </c>
      <c r="F2942" s="90">
        <v>2934</v>
      </c>
      <c r="G2942" s="170">
        <f t="shared" ca="1" si="96"/>
        <v>0.35203881421091082</v>
      </c>
    </row>
    <row r="2943" spans="2:7">
      <c r="B2943" t="s">
        <v>5957</v>
      </c>
      <c r="C2943">
        <v>1.87</v>
      </c>
      <c r="D2943">
        <f t="shared" si="95"/>
        <v>0</v>
      </c>
      <c r="E2943">
        <v>5.3763440860215101E-3</v>
      </c>
      <c r="F2943" s="90">
        <v>2935</v>
      </c>
      <c r="G2943" s="170">
        <f t="shared" ca="1" si="96"/>
        <v>-0.10910494964178555</v>
      </c>
    </row>
    <row r="2944" spans="2:7">
      <c r="B2944" t="s">
        <v>6042</v>
      </c>
      <c r="C2944">
        <v>1.87</v>
      </c>
      <c r="D2944">
        <f t="shared" si="95"/>
        <v>-0.90026666666666666</v>
      </c>
      <c r="E2944">
        <v>5.3763440860215101E-3</v>
      </c>
      <c r="F2944" s="90">
        <v>2936</v>
      </c>
      <c r="G2944" s="170">
        <f t="shared" ca="1" si="96"/>
        <v>-0.32269828844416781</v>
      </c>
    </row>
    <row r="2945" spans="2:7">
      <c r="B2945" t="s">
        <v>3867</v>
      </c>
      <c r="C2945">
        <v>18.75</v>
      </c>
      <c r="D2945">
        <f t="shared" si="95"/>
        <v>0.42585551330798477</v>
      </c>
      <c r="E2945">
        <v>5.3619302949062426E-3</v>
      </c>
      <c r="F2945" s="90">
        <v>2937</v>
      </c>
      <c r="G2945" s="170">
        <f t="shared" ca="1" si="96"/>
        <v>-0.61309413719476602</v>
      </c>
    </row>
    <row r="2946" spans="2:7">
      <c r="B2946" t="s">
        <v>3464</v>
      </c>
      <c r="C2946">
        <v>13.15</v>
      </c>
      <c r="D2946">
        <f t="shared" si="95"/>
        <v>-0.30164630908125323</v>
      </c>
      <c r="E2946">
        <v>5.3516819571865657E-3</v>
      </c>
      <c r="F2946" s="90">
        <v>2938</v>
      </c>
      <c r="G2946" s="170">
        <f t="shared" ca="1" si="96"/>
        <v>0.34755016288852997</v>
      </c>
    </row>
    <row r="2947" spans="2:7">
      <c r="B2947" t="s">
        <v>2331</v>
      </c>
      <c r="C2947">
        <v>18.829999999999998</v>
      </c>
      <c r="D2947">
        <f t="shared" si="95"/>
        <v>-0.47416922647305232</v>
      </c>
      <c r="E2947">
        <v>5.3390282968498598E-3</v>
      </c>
      <c r="F2947" s="90">
        <v>2939</v>
      </c>
      <c r="G2947" s="170">
        <f t="shared" ca="1" si="96"/>
        <v>-1.2413719159535826E-2</v>
      </c>
    </row>
    <row r="2948" spans="2:7">
      <c r="B2948" t="s">
        <v>1396</v>
      </c>
      <c r="C2948">
        <v>35.81</v>
      </c>
      <c r="D2948">
        <f t="shared" si="95"/>
        <v>0.89470899470899501</v>
      </c>
      <c r="E2948">
        <v>5.3340819764178789E-3</v>
      </c>
      <c r="F2948" s="90">
        <v>2940</v>
      </c>
      <c r="G2948" s="170">
        <f t="shared" ca="1" si="96"/>
        <v>3.0022015578488648E-2</v>
      </c>
    </row>
    <row r="2949" spans="2:7">
      <c r="B2949" t="s">
        <v>3036</v>
      </c>
      <c r="C2949">
        <v>18.899999999999999</v>
      </c>
      <c r="D2949">
        <f t="shared" si="95"/>
        <v>0.42749244712990925</v>
      </c>
      <c r="E2949">
        <v>5.319148936170099E-3</v>
      </c>
      <c r="F2949" s="90">
        <v>2941</v>
      </c>
      <c r="G2949" s="170">
        <f t="shared" ca="1" si="96"/>
        <v>-2.7758219373856054E-2</v>
      </c>
    </row>
    <row r="2950" spans="2:7">
      <c r="B2950" t="s">
        <v>3412</v>
      </c>
      <c r="C2950">
        <v>13.24</v>
      </c>
      <c r="D2950">
        <f t="shared" si="95"/>
        <v>1.330985915492958</v>
      </c>
      <c r="E2950">
        <v>5.3151100987092088E-3</v>
      </c>
      <c r="F2950" s="90">
        <v>2942</v>
      </c>
      <c r="G2950" s="170">
        <f t="shared" ca="1" si="96"/>
        <v>0.15064778614068094</v>
      </c>
    </row>
    <row r="2951" spans="2:7">
      <c r="B2951" t="s">
        <v>5604</v>
      </c>
      <c r="C2951">
        <v>5.68</v>
      </c>
      <c r="D2951">
        <f t="shared" si="95"/>
        <v>-0.78622506586375618</v>
      </c>
      <c r="E2951">
        <v>5.3097345132742226E-3</v>
      </c>
      <c r="F2951" s="90">
        <v>2943</v>
      </c>
      <c r="G2951" s="170">
        <f t="shared" ca="1" si="96"/>
        <v>-6.1297196514346897E-2</v>
      </c>
    </row>
    <row r="2952" spans="2:7">
      <c r="B2952" t="s">
        <v>1459</v>
      </c>
      <c r="C2952">
        <v>26.57</v>
      </c>
      <c r="D2952">
        <f t="shared" si="95"/>
        <v>-0.12684850476503448</v>
      </c>
      <c r="E2952">
        <v>5.2970109723798932E-3</v>
      </c>
      <c r="F2952" s="90">
        <v>2944</v>
      </c>
      <c r="G2952" s="170">
        <f t="shared" ca="1" si="96"/>
        <v>0.33361439047616337</v>
      </c>
    </row>
    <row r="2953" spans="2:7">
      <c r="B2953" t="s">
        <v>1413</v>
      </c>
      <c r="C2953">
        <v>30.43</v>
      </c>
      <c r="D2953">
        <f t="shared" ref="D2953:D3016" si="97">(C2953-C2954)/C2954</f>
        <v>4.3292469352014011</v>
      </c>
      <c r="E2953">
        <v>5.2857614800132192E-3</v>
      </c>
      <c r="F2953" s="90">
        <v>2945</v>
      </c>
      <c r="G2953" s="170">
        <f t="shared" ca="1" si="96"/>
        <v>-0.59496346762903374</v>
      </c>
    </row>
    <row r="2954" spans="2:7">
      <c r="B2954" t="s">
        <v>5603</v>
      </c>
      <c r="C2954">
        <v>5.71</v>
      </c>
      <c r="D2954">
        <f t="shared" si="97"/>
        <v>-0.7699435938759065</v>
      </c>
      <c r="E2954">
        <v>5.2816901408451146E-3</v>
      </c>
      <c r="F2954" s="90">
        <v>2946</v>
      </c>
      <c r="G2954" s="170">
        <f t="shared" ca="1" si="96"/>
        <v>-5.7492430900116076E-2</v>
      </c>
    </row>
    <row r="2955" spans="2:7">
      <c r="B2955" t="s">
        <v>2269</v>
      </c>
      <c r="C2955">
        <v>24.82</v>
      </c>
      <c r="D2955">
        <f t="shared" si="97"/>
        <v>-0.79695680628272247</v>
      </c>
      <c r="E2955">
        <v>5.2652895909274609E-3</v>
      </c>
      <c r="F2955" s="90">
        <v>2947</v>
      </c>
      <c r="G2955" s="170">
        <f t="shared" ca="1" si="96"/>
        <v>-0.69506480374670454</v>
      </c>
    </row>
    <row r="2956" spans="2:7">
      <c r="B2956" t="s">
        <v>747</v>
      </c>
      <c r="C2956">
        <v>122.24</v>
      </c>
      <c r="D2956">
        <f t="shared" si="97"/>
        <v>6.1069767441860465</v>
      </c>
      <c r="E2956">
        <v>5.2631578947368472E-3</v>
      </c>
      <c r="F2956" s="90">
        <v>2948</v>
      </c>
      <c r="G2956" s="170">
        <f t="shared" ca="1" si="96"/>
        <v>-0.72734743068485097</v>
      </c>
    </row>
    <row r="2957" spans="2:7">
      <c r="B2957" t="s">
        <v>2424</v>
      </c>
      <c r="C2957">
        <v>17.2</v>
      </c>
      <c r="D2957">
        <f t="shared" si="97"/>
        <v>-0.10323253388946822</v>
      </c>
      <c r="E2957">
        <v>5.2600818234950237E-3</v>
      </c>
      <c r="F2957" s="90">
        <v>2949</v>
      </c>
      <c r="G2957" s="170">
        <f t="shared" ca="1" si="96"/>
        <v>0.68895192905707825</v>
      </c>
    </row>
    <row r="2958" spans="2:7">
      <c r="B2958" t="s">
        <v>3991</v>
      </c>
      <c r="C2958">
        <v>19.18</v>
      </c>
      <c r="D2958">
        <f t="shared" si="97"/>
        <v>0.66637706342311032</v>
      </c>
      <c r="E2958">
        <v>5.241090146750599E-3</v>
      </c>
      <c r="F2958" s="90">
        <v>2950</v>
      </c>
      <c r="G2958" s="170">
        <f t="shared" ca="1" si="96"/>
        <v>-7.4993993577111381E-2</v>
      </c>
    </row>
    <row r="2959" spans="2:7">
      <c r="B2959" t="s">
        <v>3673</v>
      </c>
      <c r="C2959">
        <v>11.51</v>
      </c>
      <c r="D2959">
        <f t="shared" si="97"/>
        <v>4.994791666666667</v>
      </c>
      <c r="E2959">
        <v>5.2401746724891271E-3</v>
      </c>
      <c r="F2959" s="90">
        <v>2951</v>
      </c>
      <c r="G2959" s="170">
        <f t="shared" ca="1" si="96"/>
        <v>0.66451019497822295</v>
      </c>
    </row>
    <row r="2960" spans="2:7">
      <c r="B2960" t="s">
        <v>7140</v>
      </c>
      <c r="C2960">
        <v>1.92</v>
      </c>
      <c r="D2960">
        <f t="shared" si="97"/>
        <v>-0.90005205622071827</v>
      </c>
      <c r="E2960">
        <v>5.2356020942408424E-3</v>
      </c>
      <c r="F2960" s="90">
        <v>2952</v>
      </c>
      <c r="G2960" s="170">
        <f t="shared" ca="1" si="96"/>
        <v>-0.13473521176985606</v>
      </c>
    </row>
    <row r="2961" spans="2:7">
      <c r="B2961" t="s">
        <v>1683</v>
      </c>
      <c r="C2961">
        <v>19.21</v>
      </c>
      <c r="D2961">
        <f t="shared" si="97"/>
        <v>0.42296296296296304</v>
      </c>
      <c r="E2961">
        <v>5.232862375719593E-3</v>
      </c>
      <c r="F2961" s="90">
        <v>2953</v>
      </c>
      <c r="G2961" s="170">
        <f t="shared" ca="1" si="96"/>
        <v>-0.12330786418952916</v>
      </c>
    </row>
    <row r="2962" spans="2:7">
      <c r="B2962" t="s">
        <v>3097</v>
      </c>
      <c r="C2962">
        <v>13.5</v>
      </c>
      <c r="D2962">
        <f t="shared" si="97"/>
        <v>-0.12508101101749836</v>
      </c>
      <c r="E2962">
        <v>5.2122114668652483E-3</v>
      </c>
      <c r="F2962" s="90">
        <v>2954</v>
      </c>
      <c r="G2962" s="170">
        <f t="shared" ca="1" si="96"/>
        <v>-0.54110628568144292</v>
      </c>
    </row>
    <row r="2963" spans="2:7">
      <c r="B2963" t="s">
        <v>3645</v>
      </c>
      <c r="C2963">
        <v>15.43</v>
      </c>
      <c r="D2963">
        <f t="shared" si="97"/>
        <v>2.9974093264248705</v>
      </c>
      <c r="E2963">
        <v>5.2117263843648254E-3</v>
      </c>
      <c r="F2963" s="90">
        <v>2955</v>
      </c>
      <c r="G2963" s="170">
        <f t="shared" ca="1" si="96"/>
        <v>-7.3819677021234306E-2</v>
      </c>
    </row>
    <row r="2964" spans="2:7">
      <c r="B2964" t="s">
        <v>5748</v>
      </c>
      <c r="C2964">
        <v>3.86</v>
      </c>
      <c r="D2964">
        <f t="shared" si="97"/>
        <v>-0.66724137931034488</v>
      </c>
      <c r="E2964">
        <v>5.2083333333333382E-3</v>
      </c>
      <c r="F2964" s="90">
        <v>2956</v>
      </c>
      <c r="G2964" s="170">
        <f t="shared" ca="1" si="96"/>
        <v>0.63399288322425584</v>
      </c>
    </row>
    <row r="2965" spans="2:7">
      <c r="B2965" t="s">
        <v>2601</v>
      </c>
      <c r="C2965">
        <v>11.6</v>
      </c>
      <c r="D2965">
        <f t="shared" si="97"/>
        <v>-0.14327917282127028</v>
      </c>
      <c r="E2965">
        <v>5.1993067590988306E-3</v>
      </c>
      <c r="F2965" s="90">
        <v>2957</v>
      </c>
      <c r="G2965" s="170">
        <f t="shared" ca="1" si="96"/>
        <v>0.31134745816169052</v>
      </c>
    </row>
    <row r="2966" spans="2:7">
      <c r="B2966" t="s">
        <v>3119</v>
      </c>
      <c r="C2966">
        <v>13.54</v>
      </c>
      <c r="D2966">
        <f t="shared" si="97"/>
        <v>0.16423043852106606</v>
      </c>
      <c r="E2966">
        <v>5.196733481811322E-3</v>
      </c>
      <c r="F2966" s="90">
        <v>2958</v>
      </c>
      <c r="G2966" s="170">
        <f t="shared" ca="1" si="96"/>
        <v>-0.16296492610268942</v>
      </c>
    </row>
    <row r="2967" spans="2:7">
      <c r="B2967" t="s">
        <v>2606</v>
      </c>
      <c r="C2967">
        <v>11.63</v>
      </c>
      <c r="D2967">
        <f t="shared" si="97"/>
        <v>-0.40051546391752568</v>
      </c>
      <c r="E2967">
        <v>5.1858254105445548E-3</v>
      </c>
      <c r="F2967" s="90">
        <v>2959</v>
      </c>
      <c r="G2967" s="170">
        <f t="shared" ca="1" si="96"/>
        <v>-0.67889023378984525</v>
      </c>
    </row>
    <row r="2968" spans="2:7">
      <c r="B2968" t="s">
        <v>3911</v>
      </c>
      <c r="C2968">
        <v>19.399999999999999</v>
      </c>
      <c r="D2968">
        <f t="shared" si="97"/>
        <v>0.1041548093340921</v>
      </c>
      <c r="E2968">
        <v>5.1813471502589565E-3</v>
      </c>
      <c r="F2968" s="90">
        <v>2960</v>
      </c>
      <c r="G2968" s="170">
        <f t="shared" ca="1" si="96"/>
        <v>-0.18089493940863777</v>
      </c>
    </row>
    <row r="2969" spans="2:7">
      <c r="B2969" t="s">
        <v>1676</v>
      </c>
      <c r="C2969">
        <v>17.57</v>
      </c>
      <c r="D2969">
        <f t="shared" si="97"/>
        <v>0</v>
      </c>
      <c r="E2969">
        <v>5.1487414187642942E-3</v>
      </c>
      <c r="F2969" s="90">
        <v>2961</v>
      </c>
      <c r="G2969" s="170">
        <f t="shared" ca="1" si="96"/>
        <v>-8.5489997491219535E-2</v>
      </c>
    </row>
    <row r="2970" spans="2:7">
      <c r="B2970" t="s">
        <v>4089</v>
      </c>
      <c r="C2970">
        <v>17.57</v>
      </c>
      <c r="D2970">
        <f t="shared" si="97"/>
        <v>-0.82710096437709124</v>
      </c>
      <c r="E2970">
        <v>5.1487414187642942E-3</v>
      </c>
      <c r="F2970" s="90">
        <v>2962</v>
      </c>
      <c r="G2970" s="170">
        <f t="shared" ca="1" si="96"/>
        <v>-0.14897684227999011</v>
      </c>
    </row>
    <row r="2971" spans="2:7">
      <c r="B2971" t="s">
        <v>887</v>
      </c>
      <c r="C2971">
        <v>101.62</v>
      </c>
      <c r="D2971">
        <f t="shared" si="97"/>
        <v>-0.17656591848310504</v>
      </c>
      <c r="E2971">
        <v>5.1434223541049484E-3</v>
      </c>
      <c r="F2971" s="90">
        <v>2963</v>
      </c>
      <c r="G2971" s="170">
        <f t="shared" ca="1" si="96"/>
        <v>-0.19969365170892911</v>
      </c>
    </row>
    <row r="2972" spans="2:7">
      <c r="B2972" t="s">
        <v>774</v>
      </c>
      <c r="C2972">
        <v>123.41</v>
      </c>
      <c r="D2972">
        <f t="shared" si="97"/>
        <v>4.2492556358996163</v>
      </c>
      <c r="E2972">
        <v>5.1311288483465991E-3</v>
      </c>
      <c r="F2972" s="90">
        <v>2964</v>
      </c>
      <c r="G2972" s="170">
        <f t="shared" ca="1" si="96"/>
        <v>-0.73008128670964068</v>
      </c>
    </row>
    <row r="2973" spans="2:7">
      <c r="B2973" t="s">
        <v>2109</v>
      </c>
      <c r="C2973">
        <v>23.51</v>
      </c>
      <c r="D2973">
        <f t="shared" si="97"/>
        <v>0.99575551782682536</v>
      </c>
      <c r="E2973">
        <v>5.1303976058144933E-3</v>
      </c>
      <c r="F2973" s="90">
        <v>2965</v>
      </c>
      <c r="G2973" s="170">
        <f t="shared" ca="1" si="96"/>
        <v>0.39076750630256163</v>
      </c>
    </row>
    <row r="2974" spans="2:7">
      <c r="B2974" t="s">
        <v>2575</v>
      </c>
      <c r="C2974">
        <v>11.78</v>
      </c>
      <c r="D2974">
        <f t="shared" si="97"/>
        <v>1</v>
      </c>
      <c r="E2974">
        <v>5.1194539249145663E-3</v>
      </c>
      <c r="F2974" s="90">
        <v>2966</v>
      </c>
      <c r="G2974" s="170">
        <f t="shared" ca="1" si="96"/>
        <v>0.15107726288413253</v>
      </c>
    </row>
    <row r="2975" spans="2:7">
      <c r="B2975" t="s">
        <v>5591</v>
      </c>
      <c r="C2975">
        <v>5.89</v>
      </c>
      <c r="D2975">
        <f t="shared" si="97"/>
        <v>-0.87515896566341667</v>
      </c>
      <c r="E2975">
        <v>5.1194539249145663E-3</v>
      </c>
      <c r="F2975" s="90">
        <v>2967</v>
      </c>
      <c r="G2975" s="170">
        <f t="shared" ca="1" si="96"/>
        <v>-0.20015055419356748</v>
      </c>
    </row>
    <row r="2976" spans="2:7">
      <c r="B2976" t="s">
        <v>1231</v>
      </c>
      <c r="C2976">
        <v>47.18</v>
      </c>
      <c r="D2976">
        <f t="shared" si="97"/>
        <v>1.17619926199262</v>
      </c>
      <c r="E2976">
        <v>5.112910097997486E-3</v>
      </c>
      <c r="F2976" s="90">
        <v>2968</v>
      </c>
      <c r="G2976" s="170">
        <f t="shared" ca="1" si="96"/>
        <v>-1.23059786551932E-2</v>
      </c>
    </row>
    <row r="2977" spans="2:7">
      <c r="B2977" t="s">
        <v>2054</v>
      </c>
      <c r="C2977">
        <v>21.68</v>
      </c>
      <c r="D2977">
        <f t="shared" si="97"/>
        <v>1.1987829614604464</v>
      </c>
      <c r="E2977">
        <v>5.0996754751970064E-3</v>
      </c>
      <c r="F2977" s="90">
        <v>2969</v>
      </c>
      <c r="G2977" s="170">
        <f t="shared" ca="1" si="96"/>
        <v>3.6045170121750292E-2</v>
      </c>
    </row>
    <row r="2978" spans="2:7">
      <c r="B2978" t="s">
        <v>5231</v>
      </c>
      <c r="C2978">
        <v>9.86</v>
      </c>
      <c r="D2978">
        <f t="shared" si="97"/>
        <v>-0.28860028860028863</v>
      </c>
      <c r="E2978">
        <v>5.0968399592251712E-3</v>
      </c>
      <c r="F2978" s="90">
        <v>2970</v>
      </c>
      <c r="G2978" s="170">
        <f t="shared" ca="1" si="96"/>
        <v>0.45215951021611162</v>
      </c>
    </row>
    <row r="2979" spans="2:7">
      <c r="B2979" t="s">
        <v>4806</v>
      </c>
      <c r="C2979">
        <v>13.86</v>
      </c>
      <c r="D2979">
        <f t="shared" si="97"/>
        <v>5.9999999999999991</v>
      </c>
      <c r="E2979">
        <v>5.0761421319797167E-3</v>
      </c>
      <c r="F2979" s="90">
        <v>2971</v>
      </c>
      <c r="G2979" s="170">
        <f t="shared" ca="1" si="96"/>
        <v>2.4880140887530981E-2</v>
      </c>
    </row>
    <row r="2980" spans="2:7">
      <c r="B2980" t="s">
        <v>5829</v>
      </c>
      <c r="C2980">
        <v>1.98</v>
      </c>
      <c r="D2980">
        <f t="shared" si="97"/>
        <v>0</v>
      </c>
      <c r="E2980">
        <v>5.0761421319797002E-3</v>
      </c>
      <c r="F2980" s="90">
        <v>2972</v>
      </c>
      <c r="G2980" s="170">
        <f t="shared" ca="1" si="96"/>
        <v>0.11734374067835435</v>
      </c>
    </row>
    <row r="2981" spans="2:7">
      <c r="B2981" t="s">
        <v>7153</v>
      </c>
      <c r="C2981">
        <v>1.98</v>
      </c>
      <c r="D2981">
        <f t="shared" si="97"/>
        <v>-0.87507886435331228</v>
      </c>
      <c r="E2981">
        <v>5.0761421319797002E-3</v>
      </c>
      <c r="F2981" s="90">
        <v>2973</v>
      </c>
      <c r="G2981" s="170">
        <f t="shared" ca="1" si="96"/>
        <v>3.4992479651510575E-2</v>
      </c>
    </row>
    <row r="2982" spans="2:7">
      <c r="B2982" t="s">
        <v>4037</v>
      </c>
      <c r="C2982">
        <v>15.85</v>
      </c>
      <c r="D2982">
        <f t="shared" si="97"/>
        <v>-0.87307815502882768</v>
      </c>
      <c r="E2982">
        <v>5.0729232720355148E-3</v>
      </c>
      <c r="F2982" s="90">
        <v>2974</v>
      </c>
      <c r="G2982" s="170">
        <f t="shared" ca="1" si="96"/>
        <v>-6.7293285483842266E-3</v>
      </c>
    </row>
    <row r="2983" spans="2:7">
      <c r="B2983" t="s">
        <v>782</v>
      </c>
      <c r="C2983">
        <v>124.88</v>
      </c>
      <c r="D2983">
        <f t="shared" si="97"/>
        <v>4.7231897341888178</v>
      </c>
      <c r="E2983">
        <v>5.070422535211231E-3</v>
      </c>
      <c r="F2983" s="90">
        <v>2975</v>
      </c>
      <c r="G2983" s="170">
        <f t="shared" ref="G2983:G3046" ca="1" si="98">_xlfn.NORM.INV(RAND(),L$11,L$12)</f>
        <v>-0.16892464838951138</v>
      </c>
    </row>
    <row r="2984" spans="2:7">
      <c r="B2984" t="s">
        <v>1992</v>
      </c>
      <c r="C2984">
        <v>21.82</v>
      </c>
      <c r="D2984">
        <f t="shared" si="97"/>
        <v>1.1973816717019135</v>
      </c>
      <c r="E2984">
        <v>5.0667894979271964E-3</v>
      </c>
      <c r="F2984" s="90">
        <v>2976</v>
      </c>
      <c r="G2984" s="170">
        <f t="shared" ca="1" si="98"/>
        <v>0.26444984334123073</v>
      </c>
    </row>
    <row r="2985" spans="2:7">
      <c r="B2985" t="s">
        <v>5364</v>
      </c>
      <c r="C2985">
        <v>9.93</v>
      </c>
      <c r="D2985">
        <f t="shared" si="97"/>
        <v>-0.91533805098473875</v>
      </c>
      <c r="E2985">
        <v>5.0607287449391629E-3</v>
      </c>
      <c r="F2985" s="90">
        <v>2977</v>
      </c>
      <c r="G2985" s="170">
        <f t="shared" ca="1" si="98"/>
        <v>-0.24401838342221549</v>
      </c>
    </row>
    <row r="2986" spans="2:7">
      <c r="B2986" t="s">
        <v>751</v>
      </c>
      <c r="C2986">
        <v>117.29</v>
      </c>
      <c r="D2986">
        <f t="shared" si="97"/>
        <v>4.8998993963782702</v>
      </c>
      <c r="E2986">
        <v>5.0556983718937736E-3</v>
      </c>
      <c r="F2986" s="90">
        <v>2978</v>
      </c>
      <c r="G2986" s="170">
        <f t="shared" ca="1" si="98"/>
        <v>8.9464494653592352E-2</v>
      </c>
    </row>
    <row r="2987" spans="2:7">
      <c r="B2987" t="s">
        <v>1832</v>
      </c>
      <c r="C2987">
        <v>19.88</v>
      </c>
      <c r="D2987">
        <f t="shared" si="97"/>
        <v>0.42816091954022983</v>
      </c>
      <c r="E2987">
        <v>5.0556117290191036E-3</v>
      </c>
      <c r="F2987" s="90">
        <v>2979</v>
      </c>
      <c r="G2987" s="170">
        <f t="shared" ca="1" si="98"/>
        <v>3.5186349262091812E-2</v>
      </c>
    </row>
    <row r="2988" spans="2:7">
      <c r="B2988" t="s">
        <v>3725</v>
      </c>
      <c r="C2988">
        <v>13.92</v>
      </c>
      <c r="D2988">
        <f t="shared" si="97"/>
        <v>5.9949748743718594</v>
      </c>
      <c r="E2988">
        <v>5.0541516245487571E-3</v>
      </c>
      <c r="F2988" s="90">
        <v>2980</v>
      </c>
      <c r="G2988" s="170">
        <f t="shared" ca="1" si="98"/>
        <v>0.31839638270887094</v>
      </c>
    </row>
    <row r="2989" spans="2:7">
      <c r="B2989" t="s">
        <v>7272</v>
      </c>
      <c r="C2989">
        <v>1.99</v>
      </c>
      <c r="D2989">
        <f t="shared" si="97"/>
        <v>-0.98275862068965525</v>
      </c>
      <c r="E2989">
        <v>5.0505050505050553E-3</v>
      </c>
      <c r="F2989" s="90">
        <v>2981</v>
      </c>
      <c r="G2989" s="170">
        <f t="shared" ca="1" si="98"/>
        <v>-0.3997267184141603</v>
      </c>
    </row>
    <row r="2990" spans="2:7">
      <c r="B2990" t="s">
        <v>830</v>
      </c>
      <c r="C2990">
        <v>115.42</v>
      </c>
      <c r="D2990">
        <f t="shared" si="97"/>
        <v>3.4460708782742682</v>
      </c>
      <c r="E2990">
        <v>5.0505050505050353E-3</v>
      </c>
      <c r="F2990" s="90">
        <v>2982</v>
      </c>
      <c r="G2990" s="170">
        <f t="shared" ca="1" si="98"/>
        <v>0.11602082115862898</v>
      </c>
    </row>
    <row r="2991" spans="2:7">
      <c r="B2991" t="s">
        <v>2240</v>
      </c>
      <c r="C2991">
        <v>25.96</v>
      </c>
      <c r="D2991">
        <f t="shared" si="97"/>
        <v>11.98</v>
      </c>
      <c r="E2991">
        <v>5.0329074719319619E-3</v>
      </c>
      <c r="F2991" s="90">
        <v>2983</v>
      </c>
      <c r="G2991" s="170">
        <f t="shared" ca="1" si="98"/>
        <v>0.20849084147045052</v>
      </c>
    </row>
    <row r="2992" spans="2:7">
      <c r="B2992" t="s">
        <v>6796</v>
      </c>
      <c r="C2992">
        <v>2</v>
      </c>
      <c r="D2992">
        <f t="shared" si="97"/>
        <v>0</v>
      </c>
      <c r="E2992">
        <v>5.0251256281407079E-3</v>
      </c>
      <c r="F2992" s="90">
        <v>2984</v>
      </c>
      <c r="G2992" s="170">
        <f t="shared" ca="1" si="98"/>
        <v>-0.16774316669185324</v>
      </c>
    </row>
    <row r="2993" spans="2:7">
      <c r="B2993" t="s">
        <v>7156</v>
      </c>
      <c r="C2993">
        <v>2</v>
      </c>
      <c r="D2993">
        <f t="shared" si="97"/>
        <v>-0.92307692307692313</v>
      </c>
      <c r="E2993">
        <v>5.0251256281407079E-3</v>
      </c>
      <c r="F2993" s="90">
        <v>2985</v>
      </c>
      <c r="G2993" s="170">
        <f t="shared" ca="1" si="98"/>
        <v>0.62559308848162454</v>
      </c>
    </row>
    <row r="2994" spans="2:7">
      <c r="B2994" t="s">
        <v>2157</v>
      </c>
      <c r="C2994">
        <v>26</v>
      </c>
      <c r="D2994">
        <f t="shared" si="97"/>
        <v>0.85581727337615987</v>
      </c>
      <c r="E2994">
        <v>5.0251256281406646E-3</v>
      </c>
      <c r="F2994" s="90">
        <v>2986</v>
      </c>
      <c r="G2994" s="170">
        <f t="shared" ca="1" si="98"/>
        <v>-8.0253013678199286E-2</v>
      </c>
    </row>
    <row r="2995" spans="2:7">
      <c r="B2995" t="s">
        <v>4781</v>
      </c>
      <c r="C2995">
        <v>14.01</v>
      </c>
      <c r="D2995">
        <f t="shared" si="97"/>
        <v>-0.22639425731639976</v>
      </c>
      <c r="E2995">
        <v>5.021520803443349E-3</v>
      </c>
      <c r="F2995" s="90">
        <v>2987</v>
      </c>
      <c r="G2995" s="170">
        <f t="shared" ca="1" si="98"/>
        <v>-0.32738311209058185</v>
      </c>
    </row>
    <row r="2996" spans="2:7">
      <c r="B2996" t="s">
        <v>2395</v>
      </c>
      <c r="C2996">
        <v>18.11</v>
      </c>
      <c r="D2996">
        <f t="shared" si="97"/>
        <v>0.28439716312056734</v>
      </c>
      <c r="E2996">
        <v>4.994450610432845E-3</v>
      </c>
      <c r="F2996" s="90">
        <v>2988</v>
      </c>
      <c r="G2996" s="170">
        <f t="shared" ca="1" si="98"/>
        <v>-6.6417212066509454E-2</v>
      </c>
    </row>
    <row r="2997" spans="2:7">
      <c r="B2997" t="s">
        <v>3113</v>
      </c>
      <c r="C2997">
        <v>14.1</v>
      </c>
      <c r="D2997">
        <f t="shared" si="97"/>
        <v>-0.87724185965523249</v>
      </c>
      <c r="E2997">
        <v>4.9893086243763566E-3</v>
      </c>
      <c r="F2997" s="90">
        <v>2989</v>
      </c>
      <c r="G2997" s="170">
        <f t="shared" ca="1" si="98"/>
        <v>0.33359519599322901</v>
      </c>
    </row>
    <row r="2998" spans="2:7">
      <c r="B2998" t="s">
        <v>945</v>
      </c>
      <c r="C2998">
        <v>114.86</v>
      </c>
      <c r="D2998">
        <f t="shared" si="97"/>
        <v>55.861386138613859</v>
      </c>
      <c r="E2998">
        <v>4.9873129757633493E-3</v>
      </c>
      <c r="F2998" s="90">
        <v>2990</v>
      </c>
      <c r="G2998" s="170">
        <f t="shared" ca="1" si="98"/>
        <v>-6.7898332944111399E-3</v>
      </c>
    </row>
    <row r="2999" spans="2:7">
      <c r="B2999" t="s">
        <v>7421</v>
      </c>
      <c r="C2999">
        <v>2.02</v>
      </c>
      <c r="D2999">
        <f t="shared" si="97"/>
        <v>0</v>
      </c>
      <c r="E2999">
        <v>4.975124378109568E-3</v>
      </c>
      <c r="F2999" s="90">
        <v>2991</v>
      </c>
      <c r="G2999" s="170">
        <f t="shared" ca="1" si="98"/>
        <v>-0.20478575926828219</v>
      </c>
    </row>
    <row r="3000" spans="2:7">
      <c r="B3000" t="s">
        <v>7734</v>
      </c>
      <c r="C3000">
        <v>2.02</v>
      </c>
      <c r="D3000">
        <f t="shared" si="97"/>
        <v>-0.87507730364873226</v>
      </c>
      <c r="E3000">
        <v>4.975124378109568E-3</v>
      </c>
      <c r="F3000" s="90">
        <v>2992</v>
      </c>
      <c r="G3000" s="170">
        <f t="shared" ca="1" si="98"/>
        <v>-0.31779224555454116</v>
      </c>
    </row>
    <row r="3001" spans="2:7">
      <c r="B3001" t="s">
        <v>4012</v>
      </c>
      <c r="C3001">
        <v>16.170000000000002</v>
      </c>
      <c r="D3001">
        <f t="shared" si="97"/>
        <v>0.33305853256389123</v>
      </c>
      <c r="E3001">
        <v>4.9720323182101834E-3</v>
      </c>
      <c r="F3001" s="90">
        <v>2993</v>
      </c>
      <c r="G3001" s="170">
        <f t="shared" ca="1" si="98"/>
        <v>0.23738552271603514</v>
      </c>
    </row>
    <row r="3002" spans="2:7">
      <c r="B3002" t="s">
        <v>3156</v>
      </c>
      <c r="C3002">
        <v>12.13</v>
      </c>
      <c r="D3002">
        <f t="shared" si="97"/>
        <v>0.49568434032059205</v>
      </c>
      <c r="E3002">
        <v>4.9710024855012837E-3</v>
      </c>
      <c r="F3002" s="90">
        <v>2994</v>
      </c>
      <c r="G3002" s="170">
        <f t="shared" ca="1" si="98"/>
        <v>-0.11233510345018824</v>
      </c>
    </row>
    <row r="3003" spans="2:7">
      <c r="B3003" t="s">
        <v>2720</v>
      </c>
      <c r="C3003">
        <v>8.11</v>
      </c>
      <c r="D3003">
        <f t="shared" si="97"/>
        <v>-0.95459889156356703</v>
      </c>
      <c r="E3003">
        <v>4.9566294919453713E-3</v>
      </c>
      <c r="F3003" s="90">
        <v>2995</v>
      </c>
      <c r="G3003" s="170">
        <f t="shared" ca="1" si="98"/>
        <v>-0.37340335527815383</v>
      </c>
    </row>
    <row r="3004" spans="2:7">
      <c r="B3004" t="s">
        <v>609</v>
      </c>
      <c r="C3004">
        <v>178.63</v>
      </c>
      <c r="D3004">
        <f t="shared" si="97"/>
        <v>16.564405113077679</v>
      </c>
      <c r="E3004">
        <v>4.9507735583684698E-3</v>
      </c>
      <c r="F3004" s="90">
        <v>2996</v>
      </c>
      <c r="G3004" s="170">
        <f t="shared" ca="1" si="98"/>
        <v>0.11727878182905946</v>
      </c>
    </row>
    <row r="3005" spans="2:7">
      <c r="B3005" t="s">
        <v>2648</v>
      </c>
      <c r="C3005">
        <v>10.17</v>
      </c>
      <c r="D3005">
        <f t="shared" si="97"/>
        <v>0.66176470588235292</v>
      </c>
      <c r="E3005">
        <v>4.9407114624506632E-3</v>
      </c>
      <c r="F3005" s="90">
        <v>2997</v>
      </c>
      <c r="G3005" s="170">
        <f t="shared" ca="1" si="98"/>
        <v>0.19969203728349808</v>
      </c>
    </row>
    <row r="3006" spans="2:7">
      <c r="B3006" t="s">
        <v>5513</v>
      </c>
      <c r="C3006">
        <v>6.12</v>
      </c>
      <c r="D3006">
        <f t="shared" si="97"/>
        <v>-0.72751558325912735</v>
      </c>
      <c r="E3006">
        <v>4.9261083743842773E-3</v>
      </c>
      <c r="F3006" s="90">
        <v>2998</v>
      </c>
      <c r="G3006" s="170">
        <f t="shared" ca="1" si="98"/>
        <v>7.1575314328739828E-2</v>
      </c>
    </row>
    <row r="3007" spans="2:7">
      <c r="B3007" t="s">
        <v>2003</v>
      </c>
      <c r="C3007">
        <v>22.46</v>
      </c>
      <c r="D3007">
        <f t="shared" si="97"/>
        <v>0.56734124214933712</v>
      </c>
      <c r="E3007">
        <v>4.9217002237136208E-3</v>
      </c>
      <c r="F3007" s="90">
        <v>2999</v>
      </c>
      <c r="G3007" s="170">
        <f t="shared" ca="1" si="98"/>
        <v>-0.34892106915730076</v>
      </c>
    </row>
    <row r="3008" spans="2:7">
      <c r="B3008" t="s">
        <v>1757</v>
      </c>
      <c r="C3008">
        <v>14.33</v>
      </c>
      <c r="D3008">
        <f t="shared" si="97"/>
        <v>5.9902439024390253</v>
      </c>
      <c r="E3008">
        <v>4.9088359046283508E-3</v>
      </c>
      <c r="F3008" s="90">
        <v>3000</v>
      </c>
      <c r="G3008" s="170">
        <f t="shared" ca="1" si="98"/>
        <v>0.77467034530873602</v>
      </c>
    </row>
    <row r="3009" spans="2:7">
      <c r="B3009" t="s">
        <v>5934</v>
      </c>
      <c r="C3009">
        <v>2.0499999999999998</v>
      </c>
      <c r="D3009">
        <f t="shared" si="97"/>
        <v>0</v>
      </c>
      <c r="E3009">
        <v>4.9019607843136213E-3</v>
      </c>
      <c r="F3009" s="90">
        <v>3001</v>
      </c>
      <c r="G3009" s="170">
        <f t="shared" ca="1" si="98"/>
        <v>0.19644975365929826</v>
      </c>
    </row>
    <row r="3010" spans="2:7">
      <c r="B3010" t="s">
        <v>7526</v>
      </c>
      <c r="C3010">
        <v>2.0499999999999998</v>
      </c>
      <c r="D3010">
        <f t="shared" si="97"/>
        <v>-0.98148482658959535</v>
      </c>
      <c r="E3010">
        <v>4.9019607843136213E-3</v>
      </c>
      <c r="F3010" s="90">
        <v>3002</v>
      </c>
      <c r="G3010" s="170">
        <f t="shared" ca="1" si="98"/>
        <v>-0.5497320106691167</v>
      </c>
    </row>
    <row r="3011" spans="2:7">
      <c r="B3011" t="s">
        <v>838</v>
      </c>
      <c r="C3011">
        <v>110.72</v>
      </c>
      <c r="D3011">
        <f t="shared" si="97"/>
        <v>52.747572815533978</v>
      </c>
      <c r="E3011">
        <v>4.9010709747684877E-3</v>
      </c>
      <c r="F3011" s="90">
        <v>3003</v>
      </c>
      <c r="G3011" s="170">
        <f t="shared" ca="1" si="98"/>
        <v>0.31008219654967134</v>
      </c>
    </row>
    <row r="3012" spans="2:7">
      <c r="B3012" t="s">
        <v>5825</v>
      </c>
      <c r="C3012">
        <v>2.06</v>
      </c>
      <c r="D3012">
        <f t="shared" si="97"/>
        <v>-0.87522713506965477</v>
      </c>
      <c r="E3012">
        <v>4.8780487804879176E-3</v>
      </c>
      <c r="F3012" s="90">
        <v>3004</v>
      </c>
      <c r="G3012" s="170">
        <f t="shared" ca="1" si="98"/>
        <v>0.39720063896240615</v>
      </c>
    </row>
    <row r="3013" spans="2:7">
      <c r="B3013" t="s">
        <v>4030</v>
      </c>
      <c r="C3013">
        <v>16.510000000000002</v>
      </c>
      <c r="D3013">
        <f t="shared" si="97"/>
        <v>0.14256055363321815</v>
      </c>
      <c r="E3013">
        <v>4.8691418137554385E-3</v>
      </c>
      <c r="F3013" s="90">
        <v>3005</v>
      </c>
      <c r="G3013" s="170">
        <f t="shared" ca="1" si="98"/>
        <v>-0.32269644547745951</v>
      </c>
    </row>
    <row r="3014" spans="2:7">
      <c r="B3014" t="s">
        <v>4063</v>
      </c>
      <c r="C3014">
        <v>14.45</v>
      </c>
      <c r="D3014">
        <f t="shared" si="97"/>
        <v>-0.69623712423796524</v>
      </c>
      <c r="E3014">
        <v>4.8678720445061545E-3</v>
      </c>
      <c r="F3014" s="90">
        <v>3006</v>
      </c>
      <c r="G3014" s="170">
        <f t="shared" ca="1" si="98"/>
        <v>0.63229742998646332</v>
      </c>
    </row>
    <row r="3015" spans="2:7">
      <c r="B3015" t="s">
        <v>1214</v>
      </c>
      <c r="C3015">
        <v>47.57</v>
      </c>
      <c r="D3015">
        <f t="shared" si="97"/>
        <v>21.980676328502419</v>
      </c>
      <c r="E3015">
        <v>4.8584706379382519E-3</v>
      </c>
      <c r="F3015" s="90">
        <v>3007</v>
      </c>
      <c r="G3015" s="170">
        <f t="shared" ca="1" si="98"/>
        <v>-0.73164015672359317</v>
      </c>
    </row>
    <row r="3016" spans="2:7">
      <c r="B3016" t="s">
        <v>5924</v>
      </c>
      <c r="C3016">
        <v>2.0699999999999998</v>
      </c>
      <c r="D3016">
        <f t="shared" si="97"/>
        <v>0</v>
      </c>
      <c r="E3016">
        <v>4.8543689320387313E-3</v>
      </c>
      <c r="F3016" s="90">
        <v>3008</v>
      </c>
      <c r="G3016" s="170">
        <f t="shared" ca="1" si="98"/>
        <v>-0.33157830046989156</v>
      </c>
    </row>
    <row r="3017" spans="2:7">
      <c r="B3017" t="s">
        <v>7531</v>
      </c>
      <c r="C3017">
        <v>2.0699999999999998</v>
      </c>
      <c r="D3017">
        <f t="shared" ref="D3017:D3080" si="99">(C3017-C3018)/C3018</f>
        <v>-0.90932982917214189</v>
      </c>
      <c r="E3017">
        <v>4.8543689320387313E-3</v>
      </c>
      <c r="F3017" s="90">
        <v>3009</v>
      </c>
      <c r="G3017" s="170">
        <f t="shared" ca="1" si="98"/>
        <v>-0.64386913848592153</v>
      </c>
    </row>
    <row r="3018" spans="2:7">
      <c r="B3018" t="s">
        <v>2011</v>
      </c>
      <c r="C3018">
        <v>22.83</v>
      </c>
      <c r="D3018">
        <f t="shared" si="99"/>
        <v>-0.85969764011799399</v>
      </c>
      <c r="E3018">
        <v>4.8415492957746232E-3</v>
      </c>
      <c r="F3018" s="90">
        <v>3010</v>
      </c>
      <c r="G3018" s="170">
        <f t="shared" ca="1" si="98"/>
        <v>-0.13829122201364921</v>
      </c>
    </row>
    <row r="3019" spans="2:7">
      <c r="B3019" t="s">
        <v>651</v>
      </c>
      <c r="C3019">
        <v>162.72</v>
      </c>
      <c r="D3019">
        <f t="shared" si="99"/>
        <v>14.571291866028711</v>
      </c>
      <c r="E3019">
        <v>4.8165987402741823E-3</v>
      </c>
      <c r="F3019" s="90">
        <v>3011</v>
      </c>
      <c r="G3019" s="170">
        <f t="shared" ca="1" si="98"/>
        <v>-0.68341108688797159</v>
      </c>
    </row>
    <row r="3020" spans="2:7">
      <c r="B3020" t="s">
        <v>2824</v>
      </c>
      <c r="C3020">
        <v>10.45</v>
      </c>
      <c r="D3020">
        <f t="shared" si="99"/>
        <v>4</v>
      </c>
      <c r="E3020">
        <v>4.8076923076922047E-3</v>
      </c>
      <c r="F3020" s="90">
        <v>3012</v>
      </c>
      <c r="G3020" s="170">
        <f t="shared" ca="1" si="98"/>
        <v>4.6534634040592396E-2</v>
      </c>
    </row>
    <row r="3021" spans="2:7">
      <c r="B3021" t="s">
        <v>6418</v>
      </c>
      <c r="C3021">
        <v>2.09</v>
      </c>
      <c r="D3021">
        <f t="shared" si="99"/>
        <v>-0.88906581740976642</v>
      </c>
      <c r="E3021">
        <v>4.8076923076922047E-3</v>
      </c>
      <c r="F3021" s="90">
        <v>3013</v>
      </c>
      <c r="G3021" s="170">
        <f t="shared" ca="1" si="98"/>
        <v>0.4701166851741892</v>
      </c>
    </row>
    <row r="3022" spans="2:7">
      <c r="B3022" t="s">
        <v>4172</v>
      </c>
      <c r="C3022">
        <v>18.84</v>
      </c>
      <c r="D3022">
        <f t="shared" si="99"/>
        <v>1.2482100238663483</v>
      </c>
      <c r="E3022">
        <v>4.7999999999999926E-3</v>
      </c>
      <c r="F3022" s="90">
        <v>3014</v>
      </c>
      <c r="G3022" s="170">
        <f t="shared" ca="1" si="98"/>
        <v>0.23250292904428635</v>
      </c>
    </row>
    <row r="3023" spans="2:7">
      <c r="B3023" t="s">
        <v>5329</v>
      </c>
      <c r="C3023">
        <v>8.3800000000000008</v>
      </c>
      <c r="D3023">
        <f t="shared" si="99"/>
        <v>2.990476190476191</v>
      </c>
      <c r="E3023">
        <v>4.7961630695444752E-3</v>
      </c>
      <c r="F3023" s="90">
        <v>3015</v>
      </c>
      <c r="G3023" s="170">
        <f t="shared" ca="1" si="98"/>
        <v>0.22883619663682661</v>
      </c>
    </row>
    <row r="3024" spans="2:7">
      <c r="B3024" t="s">
        <v>5887</v>
      </c>
      <c r="C3024">
        <v>2.1</v>
      </c>
      <c r="D3024">
        <f t="shared" si="99"/>
        <v>0</v>
      </c>
      <c r="E3024">
        <v>4.7846889952154218E-3</v>
      </c>
      <c r="F3024" s="90">
        <v>3016</v>
      </c>
      <c r="G3024" s="170">
        <f t="shared" ca="1" si="98"/>
        <v>0.97972479902442877</v>
      </c>
    </row>
    <row r="3025" spans="2:7">
      <c r="B3025" t="s">
        <v>7548</v>
      </c>
      <c r="C3025">
        <v>2.1</v>
      </c>
      <c r="D3025">
        <f t="shared" si="99"/>
        <v>-0.98309178743961356</v>
      </c>
      <c r="E3025">
        <v>4.7846889952154218E-3</v>
      </c>
      <c r="F3025" s="90">
        <v>3017</v>
      </c>
      <c r="G3025" s="170">
        <f t="shared" ca="1" si="98"/>
        <v>-0.42195140728921565</v>
      </c>
    </row>
    <row r="3026" spans="2:7">
      <c r="B3026" t="s">
        <v>742</v>
      </c>
      <c r="C3026">
        <v>124.2</v>
      </c>
      <c r="D3026">
        <f t="shared" si="99"/>
        <v>57.862559241706165</v>
      </c>
      <c r="E3026">
        <v>4.7730766119246293E-3</v>
      </c>
      <c r="F3026" s="90">
        <v>3018</v>
      </c>
      <c r="G3026" s="170">
        <f t="shared" ca="1" si="98"/>
        <v>0.36463030873356428</v>
      </c>
    </row>
    <row r="3027" spans="2:7">
      <c r="B3027" t="s">
        <v>7292</v>
      </c>
      <c r="C3027">
        <v>2.11</v>
      </c>
      <c r="D3027">
        <f t="shared" si="99"/>
        <v>0</v>
      </c>
      <c r="E3027">
        <v>4.76190476190466E-3</v>
      </c>
      <c r="F3027" s="90">
        <v>3019</v>
      </c>
      <c r="G3027" s="170">
        <f t="shared" ca="1" si="98"/>
        <v>7.5521664152942161E-2</v>
      </c>
    </row>
    <row r="3028" spans="2:7">
      <c r="B3028" t="s">
        <v>7544</v>
      </c>
      <c r="C3028">
        <v>2.11</v>
      </c>
      <c r="D3028">
        <f t="shared" si="99"/>
        <v>-0.85723951285520983</v>
      </c>
      <c r="E3028">
        <v>4.76190476190466E-3</v>
      </c>
      <c r="F3028" s="90">
        <v>3020</v>
      </c>
      <c r="G3028" s="170">
        <f t="shared" ca="1" si="98"/>
        <v>0.27467958470240705</v>
      </c>
    </row>
    <row r="3029" spans="2:7">
      <c r="B3029" t="s">
        <v>3602</v>
      </c>
      <c r="C3029">
        <v>14.78</v>
      </c>
      <c r="D3029">
        <f t="shared" si="99"/>
        <v>0.16653512233622728</v>
      </c>
      <c r="E3029">
        <v>4.7586675730794357E-3</v>
      </c>
      <c r="F3029" s="90">
        <v>3021</v>
      </c>
      <c r="G3029" s="170">
        <f t="shared" ca="1" si="98"/>
        <v>9.7302107018231734E-2</v>
      </c>
    </row>
    <row r="3030" spans="2:7">
      <c r="B3030" t="s">
        <v>2561</v>
      </c>
      <c r="C3030">
        <v>12.67</v>
      </c>
      <c r="D3030">
        <f t="shared" si="99"/>
        <v>-0.76062724352918942</v>
      </c>
      <c r="E3030">
        <v>4.7581284694687151E-3</v>
      </c>
      <c r="F3030" s="90">
        <v>3022</v>
      </c>
      <c r="G3030" s="170">
        <f t="shared" ca="1" si="98"/>
        <v>-0.18672168517324744</v>
      </c>
    </row>
    <row r="3031" spans="2:7">
      <c r="B3031" t="s">
        <v>1182</v>
      </c>
      <c r="C3031">
        <v>52.93</v>
      </c>
      <c r="D3031">
        <f t="shared" si="99"/>
        <v>23.966981132075471</v>
      </c>
      <c r="E3031">
        <v>4.7456340167046319E-3</v>
      </c>
      <c r="F3031" s="90">
        <v>3023</v>
      </c>
      <c r="G3031" s="170">
        <f t="shared" ca="1" si="98"/>
        <v>0.188245874675289</v>
      </c>
    </row>
    <row r="3032" spans="2:7">
      <c r="B3032" t="s">
        <v>5920</v>
      </c>
      <c r="C3032">
        <v>2.12</v>
      </c>
      <c r="D3032">
        <f t="shared" si="99"/>
        <v>-0.88894709271870087</v>
      </c>
      <c r="E3032">
        <v>4.7393364928911049E-3</v>
      </c>
      <c r="F3032" s="90">
        <v>3024</v>
      </c>
      <c r="G3032" s="170">
        <f t="shared" ca="1" si="98"/>
        <v>2.4528812605287227E-2</v>
      </c>
    </row>
    <row r="3033" spans="2:7">
      <c r="B3033" t="s">
        <v>3861</v>
      </c>
      <c r="C3033">
        <v>19.09</v>
      </c>
      <c r="D3033">
        <f t="shared" si="99"/>
        <v>-1.0465724751438814E-3</v>
      </c>
      <c r="E3033">
        <v>4.7368421052631504E-3</v>
      </c>
      <c r="F3033" s="90">
        <v>3025</v>
      </c>
      <c r="G3033" s="170">
        <f t="shared" ca="1" si="98"/>
        <v>0.18096007208949746</v>
      </c>
    </row>
    <row r="3034" spans="2:7">
      <c r="B3034" t="s">
        <v>3842</v>
      </c>
      <c r="C3034">
        <v>19.11</v>
      </c>
      <c r="D3034">
        <f t="shared" si="99"/>
        <v>0.49882352941176467</v>
      </c>
      <c r="E3034">
        <v>4.7318611987381626E-3</v>
      </c>
      <c r="F3034" s="90">
        <v>3026</v>
      </c>
      <c r="G3034" s="170">
        <f t="shared" ca="1" si="98"/>
        <v>0.40678268207344764</v>
      </c>
    </row>
    <row r="3035" spans="2:7">
      <c r="B3035" t="s">
        <v>4971</v>
      </c>
      <c r="C3035">
        <v>12.75</v>
      </c>
      <c r="D3035">
        <f t="shared" si="99"/>
        <v>4.9859154929577469</v>
      </c>
      <c r="E3035">
        <v>4.7281323877068956E-3</v>
      </c>
      <c r="F3035" s="90">
        <v>3027</v>
      </c>
      <c r="G3035" s="170">
        <f t="shared" ca="1" si="98"/>
        <v>0.30007226692168648</v>
      </c>
    </row>
    <row r="3036" spans="2:7">
      <c r="B3036" t="s">
        <v>7302</v>
      </c>
      <c r="C3036">
        <v>2.13</v>
      </c>
      <c r="D3036">
        <f t="shared" si="99"/>
        <v>-0.88923556942277693</v>
      </c>
      <c r="E3036">
        <v>4.7169811320753709E-3</v>
      </c>
      <c r="F3036" s="90">
        <v>3028</v>
      </c>
      <c r="G3036" s="170">
        <f t="shared" ca="1" si="98"/>
        <v>-0.71538768956155718</v>
      </c>
    </row>
    <row r="3037" spans="2:7">
      <c r="B3037" t="s">
        <v>3968</v>
      </c>
      <c r="C3037">
        <v>19.23</v>
      </c>
      <c r="D3037">
        <f t="shared" si="99"/>
        <v>-0.81260962775287471</v>
      </c>
      <c r="E3037">
        <v>4.7021943573667636E-3</v>
      </c>
      <c r="F3037" s="90">
        <v>3029</v>
      </c>
      <c r="G3037" s="170">
        <f t="shared" ca="1" si="98"/>
        <v>-0.11312381181254921</v>
      </c>
    </row>
    <row r="3038" spans="2:7">
      <c r="B3038" t="s">
        <v>891</v>
      </c>
      <c r="C3038">
        <v>102.62</v>
      </c>
      <c r="D3038">
        <f t="shared" si="99"/>
        <v>46.953271028037385</v>
      </c>
      <c r="E3038">
        <v>4.6994321519483453E-3</v>
      </c>
      <c r="F3038" s="90">
        <v>3030</v>
      </c>
      <c r="G3038" s="170">
        <f t="shared" ca="1" si="98"/>
        <v>-0.36078391861752435</v>
      </c>
    </row>
    <row r="3039" spans="2:7">
      <c r="B3039" t="s">
        <v>7382</v>
      </c>
      <c r="C3039">
        <v>2.14</v>
      </c>
      <c r="D3039">
        <f t="shared" si="99"/>
        <v>-0.98612281953180736</v>
      </c>
      <c r="E3039">
        <v>4.6948356807512822E-3</v>
      </c>
      <c r="F3039" s="90">
        <v>3031</v>
      </c>
      <c r="G3039" s="170">
        <f t="shared" ca="1" si="98"/>
        <v>0.39753214293362743</v>
      </c>
    </row>
    <row r="3040" spans="2:7">
      <c r="B3040" t="s">
        <v>544</v>
      </c>
      <c r="C3040">
        <v>154.21</v>
      </c>
      <c r="D3040">
        <f t="shared" si="99"/>
        <v>22.982892690513221</v>
      </c>
      <c r="E3040">
        <v>4.6908593393706352E-3</v>
      </c>
      <c r="F3040" s="90">
        <v>3032</v>
      </c>
      <c r="G3040" s="170">
        <f t="shared" ca="1" si="98"/>
        <v>-0.69192278705541155</v>
      </c>
    </row>
    <row r="3041" spans="2:7">
      <c r="B3041" t="s">
        <v>4427</v>
      </c>
      <c r="C3041">
        <v>6.43</v>
      </c>
      <c r="D3041">
        <f t="shared" si="99"/>
        <v>-0.50270688321732404</v>
      </c>
      <c r="E3041">
        <v>4.6874999999999001E-3</v>
      </c>
      <c r="F3041" s="90">
        <v>3033</v>
      </c>
      <c r="G3041" s="170">
        <f t="shared" ca="1" si="98"/>
        <v>0.61272235741220915</v>
      </c>
    </row>
    <row r="3042" spans="2:7">
      <c r="B3042" t="s">
        <v>3211</v>
      </c>
      <c r="C3042">
        <v>12.93</v>
      </c>
      <c r="D3042">
        <f t="shared" si="99"/>
        <v>-0.8753254266705236</v>
      </c>
      <c r="E3042">
        <v>4.662004662004701E-3</v>
      </c>
      <c r="F3042" s="90">
        <v>3034</v>
      </c>
      <c r="G3042" s="170">
        <f t="shared" ca="1" si="98"/>
        <v>0.34297323555012627</v>
      </c>
    </row>
    <row r="3043" spans="2:7">
      <c r="B3043" t="s">
        <v>932</v>
      </c>
      <c r="C3043">
        <v>103.71</v>
      </c>
      <c r="D3043">
        <f t="shared" si="99"/>
        <v>10.961937716262975</v>
      </c>
      <c r="E3043">
        <v>4.6498111014239051E-3</v>
      </c>
      <c r="F3043" s="90">
        <v>3035</v>
      </c>
      <c r="G3043" s="170">
        <f t="shared" ca="1" si="98"/>
        <v>0.9058432167490148</v>
      </c>
    </row>
    <row r="3044" spans="2:7">
      <c r="B3044" t="s">
        <v>5142</v>
      </c>
      <c r="C3044">
        <v>8.67</v>
      </c>
      <c r="D3044">
        <f t="shared" si="99"/>
        <v>-0.69277108433734935</v>
      </c>
      <c r="E3044">
        <v>4.6349942062571432E-3</v>
      </c>
      <c r="F3044" s="90">
        <v>3036</v>
      </c>
      <c r="G3044" s="170">
        <f t="shared" ca="1" si="98"/>
        <v>-0.63552610054057312</v>
      </c>
    </row>
    <row r="3045" spans="2:7">
      <c r="B3045" t="s">
        <v>1455</v>
      </c>
      <c r="C3045">
        <v>28.22</v>
      </c>
      <c r="D3045">
        <f t="shared" si="99"/>
        <v>3.3215926493108725</v>
      </c>
      <c r="E3045">
        <v>4.6279814880740124E-3</v>
      </c>
      <c r="F3045" s="90">
        <v>3037</v>
      </c>
      <c r="G3045" s="170">
        <f t="shared" ca="1" si="98"/>
        <v>0.14318710172947291</v>
      </c>
    </row>
    <row r="3046" spans="2:7">
      <c r="B3046" t="s">
        <v>5631</v>
      </c>
      <c r="C3046">
        <v>6.53</v>
      </c>
      <c r="D3046">
        <f t="shared" si="99"/>
        <v>-0.72734864300626301</v>
      </c>
      <c r="E3046">
        <v>4.615384615384654E-3</v>
      </c>
      <c r="F3046" s="90">
        <v>3038</v>
      </c>
      <c r="G3046" s="170">
        <f t="shared" ca="1" si="98"/>
        <v>0.39109133776146882</v>
      </c>
    </row>
    <row r="3047" spans="2:7">
      <c r="B3047" t="s">
        <v>2261</v>
      </c>
      <c r="C3047">
        <v>23.95</v>
      </c>
      <c r="D3047">
        <f t="shared" si="99"/>
        <v>1.7497129735935704</v>
      </c>
      <c r="E3047">
        <v>4.6140939597315196E-3</v>
      </c>
      <c r="F3047" s="90">
        <v>3039</v>
      </c>
      <c r="G3047" s="170">
        <f t="shared" ref="G3047:G3110" ca="1" si="100">_xlfn.NORM.INV(RAND(),L$11,L$12)</f>
        <v>0.50116984358705963</v>
      </c>
    </row>
    <row r="3048" spans="2:7">
      <c r="B3048" t="s">
        <v>2735</v>
      </c>
      <c r="C3048">
        <v>8.7100000000000009</v>
      </c>
      <c r="D3048">
        <f t="shared" si="99"/>
        <v>-0.63678065054211841</v>
      </c>
      <c r="E3048">
        <v>4.6136101499424367E-3</v>
      </c>
      <c r="F3048" s="90">
        <v>3040</v>
      </c>
      <c r="G3048" s="170">
        <f t="shared" ca="1" si="100"/>
        <v>-0.71454801080606989</v>
      </c>
    </row>
    <row r="3049" spans="2:7">
      <c r="B3049" t="s">
        <v>2015</v>
      </c>
      <c r="C3049">
        <v>23.98</v>
      </c>
      <c r="D3049">
        <f t="shared" si="99"/>
        <v>-0.15384615384615383</v>
      </c>
      <c r="E3049">
        <v>4.6082949308755517E-3</v>
      </c>
      <c r="F3049" s="90">
        <v>3041</v>
      </c>
      <c r="G3049" s="170">
        <f t="shared" ca="1" si="100"/>
        <v>-5.8288619395618385E-2</v>
      </c>
    </row>
    <row r="3050" spans="2:7">
      <c r="B3050" t="s">
        <v>2192</v>
      </c>
      <c r="C3050">
        <v>28.34</v>
      </c>
      <c r="D3050">
        <f t="shared" si="99"/>
        <v>-0.78031007751937986</v>
      </c>
      <c r="E3050">
        <v>4.6082949308755405E-3</v>
      </c>
      <c r="F3050" s="90">
        <v>3042</v>
      </c>
      <c r="G3050" s="170">
        <f t="shared" ca="1" si="100"/>
        <v>-1.4221496545690181E-2</v>
      </c>
    </row>
    <row r="3051" spans="2:7">
      <c r="B3051" t="s">
        <v>735</v>
      </c>
      <c r="C3051">
        <v>129</v>
      </c>
      <c r="D3051">
        <f t="shared" si="99"/>
        <v>7.4203655352480418</v>
      </c>
      <c r="E3051">
        <v>4.5946577369364028E-3</v>
      </c>
      <c r="F3051" s="90">
        <v>3043</v>
      </c>
      <c r="G3051" s="170">
        <f t="shared" ca="1" si="100"/>
        <v>9.8605002494553569E-3</v>
      </c>
    </row>
    <row r="3052" spans="2:7">
      <c r="B3052" t="s">
        <v>1515</v>
      </c>
      <c r="C3052">
        <v>15.32</v>
      </c>
      <c r="D3052">
        <f t="shared" si="99"/>
        <v>-0.88159826879975267</v>
      </c>
      <c r="E3052">
        <v>4.5901639344262477E-3</v>
      </c>
      <c r="F3052" s="90">
        <v>3044</v>
      </c>
      <c r="G3052" s="170">
        <f t="shared" ca="1" si="100"/>
        <v>0.38296118947217517</v>
      </c>
    </row>
    <row r="3053" spans="2:7">
      <c r="B3053" t="s">
        <v>728</v>
      </c>
      <c r="C3053">
        <v>129.38999999999999</v>
      </c>
      <c r="D3053">
        <f t="shared" si="99"/>
        <v>6.3726495726495722</v>
      </c>
      <c r="E3053">
        <v>4.580745341614712E-3</v>
      </c>
      <c r="F3053" s="90">
        <v>3045</v>
      </c>
      <c r="G3053" s="170">
        <f t="shared" ca="1" si="100"/>
        <v>0.18482112212401289</v>
      </c>
    </row>
    <row r="3054" spans="2:7">
      <c r="B3054" t="s">
        <v>4137</v>
      </c>
      <c r="C3054">
        <v>17.55</v>
      </c>
      <c r="D3054">
        <f t="shared" si="99"/>
        <v>0.99431818181818177</v>
      </c>
      <c r="E3054">
        <v>4.5792787635948401E-3</v>
      </c>
      <c r="F3054" s="90">
        <v>3046</v>
      </c>
      <c r="G3054" s="170">
        <f t="shared" ca="1" si="100"/>
        <v>-0.59054611338877294</v>
      </c>
    </row>
    <row r="3055" spans="2:7">
      <c r="B3055" t="s">
        <v>5188</v>
      </c>
      <c r="C3055">
        <v>8.8000000000000007</v>
      </c>
      <c r="D3055">
        <f t="shared" si="99"/>
        <v>3</v>
      </c>
      <c r="E3055">
        <v>4.566210045662206E-3</v>
      </c>
      <c r="F3055" s="90">
        <v>3047</v>
      </c>
      <c r="G3055" s="170">
        <f t="shared" ca="1" si="100"/>
        <v>9.8136932895361614E-2</v>
      </c>
    </row>
    <row r="3056" spans="2:7">
      <c r="B3056" t="s">
        <v>7492</v>
      </c>
      <c r="C3056">
        <v>2.2000000000000002</v>
      </c>
      <c r="D3056">
        <f t="shared" si="99"/>
        <v>-0.66666666666666663</v>
      </c>
      <c r="E3056">
        <v>4.566210045662206E-3</v>
      </c>
      <c r="F3056" s="90">
        <v>3048</v>
      </c>
      <c r="G3056" s="170">
        <f t="shared" ca="1" si="100"/>
        <v>-0.21995764204844093</v>
      </c>
    </row>
    <row r="3057" spans="2:7">
      <c r="B3057" t="s">
        <v>5660</v>
      </c>
      <c r="C3057">
        <v>6.6</v>
      </c>
      <c r="D3057">
        <f t="shared" si="99"/>
        <v>-0.62542565266742345</v>
      </c>
      <c r="E3057">
        <v>4.5662100456620031E-3</v>
      </c>
      <c r="F3057" s="90">
        <v>3049</v>
      </c>
      <c r="G3057" s="170">
        <f t="shared" ca="1" si="100"/>
        <v>-0.61714562670008555</v>
      </c>
    </row>
    <row r="3058" spans="2:7">
      <c r="B3058" t="s">
        <v>1546</v>
      </c>
      <c r="C3058">
        <v>17.62</v>
      </c>
      <c r="D3058">
        <f t="shared" si="99"/>
        <v>0.33282904689863846</v>
      </c>
      <c r="E3058">
        <v>4.5610034207526715E-3</v>
      </c>
      <c r="F3058" s="90">
        <v>3050</v>
      </c>
      <c r="G3058" s="170">
        <f t="shared" ca="1" si="100"/>
        <v>-0.30386439473283089</v>
      </c>
    </row>
    <row r="3059" spans="2:7">
      <c r="B3059" t="s">
        <v>3525</v>
      </c>
      <c r="C3059">
        <v>13.22</v>
      </c>
      <c r="D3059">
        <f t="shared" si="99"/>
        <v>-0.33333333333333326</v>
      </c>
      <c r="E3059">
        <v>4.5592705167173632E-3</v>
      </c>
      <c r="F3059" s="90">
        <v>3051</v>
      </c>
      <c r="G3059" s="170">
        <f t="shared" ca="1" si="100"/>
        <v>3.1262128065686692E-2</v>
      </c>
    </row>
    <row r="3060" spans="2:7">
      <c r="B3060" t="s">
        <v>2321</v>
      </c>
      <c r="C3060">
        <v>19.829999999999998</v>
      </c>
      <c r="D3060">
        <f t="shared" si="99"/>
        <v>-0.86785285885645758</v>
      </c>
      <c r="E3060">
        <v>4.5592705167173181E-3</v>
      </c>
      <c r="F3060" s="90">
        <v>3052</v>
      </c>
      <c r="G3060" s="170">
        <f t="shared" ca="1" si="100"/>
        <v>0.24497990134534706</v>
      </c>
    </row>
    <row r="3061" spans="2:7">
      <c r="B3061" t="s">
        <v>514</v>
      </c>
      <c r="C3061">
        <v>150.06</v>
      </c>
      <c r="D3061">
        <f t="shared" si="99"/>
        <v>15.994337485843714</v>
      </c>
      <c r="E3061">
        <v>4.5521488820458355E-3</v>
      </c>
      <c r="F3061" s="90">
        <v>3053</v>
      </c>
      <c r="G3061" s="170">
        <f t="shared" ca="1" si="100"/>
        <v>8.7438856885894242E-2</v>
      </c>
    </row>
    <row r="3062" spans="2:7">
      <c r="B3062" t="s">
        <v>2796</v>
      </c>
      <c r="C3062">
        <v>8.83</v>
      </c>
      <c r="D3062">
        <f t="shared" si="99"/>
        <v>2.995475113122172</v>
      </c>
      <c r="E3062">
        <v>4.5506257110353729E-3</v>
      </c>
      <c r="F3062" s="90">
        <v>3054</v>
      </c>
      <c r="G3062" s="170">
        <f t="shared" ca="1" si="100"/>
        <v>0.21915616808353594</v>
      </c>
    </row>
    <row r="3063" spans="2:7">
      <c r="B3063" t="s">
        <v>5818</v>
      </c>
      <c r="C3063">
        <v>2.21</v>
      </c>
      <c r="D3063">
        <f t="shared" si="99"/>
        <v>0</v>
      </c>
      <c r="E3063">
        <v>4.5454545454544481E-3</v>
      </c>
      <c r="F3063" s="90">
        <v>3055</v>
      </c>
      <c r="G3063" s="170">
        <f t="shared" ca="1" si="100"/>
        <v>0.25326560663434794</v>
      </c>
    </row>
    <row r="3064" spans="2:7">
      <c r="B3064" t="s">
        <v>5893</v>
      </c>
      <c r="C3064">
        <v>2.21</v>
      </c>
      <c r="D3064">
        <f t="shared" si="99"/>
        <v>-0.83358433734939763</v>
      </c>
      <c r="E3064">
        <v>4.5454545454544481E-3</v>
      </c>
      <c r="F3064" s="90">
        <v>3056</v>
      </c>
      <c r="G3064" s="170">
        <f t="shared" ca="1" si="100"/>
        <v>0.26928435055704353</v>
      </c>
    </row>
    <row r="3065" spans="2:7">
      <c r="B3065" t="s">
        <v>3524</v>
      </c>
      <c r="C3065">
        <v>13.28</v>
      </c>
      <c r="D3065">
        <f t="shared" si="99"/>
        <v>-0.40341419586702615</v>
      </c>
      <c r="E3065">
        <v>4.5385779122540633E-3</v>
      </c>
      <c r="F3065" s="90">
        <v>3057</v>
      </c>
      <c r="G3065" s="170">
        <f t="shared" ca="1" si="100"/>
        <v>-0.68903749913022205</v>
      </c>
    </row>
    <row r="3066" spans="2:7">
      <c r="B3066" t="s">
        <v>2097</v>
      </c>
      <c r="C3066">
        <v>22.26</v>
      </c>
      <c r="D3066">
        <f t="shared" si="99"/>
        <v>0.2484576556365678</v>
      </c>
      <c r="E3066">
        <v>4.512635379061436E-3</v>
      </c>
      <c r="F3066" s="90">
        <v>3058</v>
      </c>
      <c r="G3066" s="170">
        <f t="shared" ca="1" si="100"/>
        <v>-0.85501867119331798</v>
      </c>
    </row>
    <row r="3067" spans="2:7">
      <c r="B3067" t="s">
        <v>4085</v>
      </c>
      <c r="C3067">
        <v>17.829999999999998</v>
      </c>
      <c r="D3067">
        <f t="shared" si="99"/>
        <v>-1.6797312430011835E-3</v>
      </c>
      <c r="E3067">
        <v>4.5070422535210307E-3</v>
      </c>
      <c r="F3067" s="90">
        <v>3059</v>
      </c>
      <c r="G3067" s="170">
        <f t="shared" ca="1" si="100"/>
        <v>0.66421863819392724</v>
      </c>
    </row>
    <row r="3068" spans="2:7">
      <c r="B3068" t="s">
        <v>2380</v>
      </c>
      <c r="C3068">
        <v>17.86</v>
      </c>
      <c r="D3068">
        <f t="shared" si="99"/>
        <v>6.9732142857142847</v>
      </c>
      <c r="E3068">
        <v>4.4994375703036162E-3</v>
      </c>
      <c r="F3068" s="90">
        <v>3060</v>
      </c>
      <c r="G3068" s="170">
        <f t="shared" ca="1" si="100"/>
        <v>0.46943478032864772</v>
      </c>
    </row>
    <row r="3069" spans="2:7">
      <c r="B3069" t="s">
        <v>7310</v>
      </c>
      <c r="C3069">
        <v>2.2400000000000002</v>
      </c>
      <c r="D3069">
        <f t="shared" si="99"/>
        <v>-0.87513935340022297</v>
      </c>
      <c r="E3069">
        <v>4.48430493273553E-3</v>
      </c>
      <c r="F3069" s="90">
        <v>3061</v>
      </c>
      <c r="G3069" s="170">
        <f t="shared" ca="1" si="100"/>
        <v>0.76092689160465721</v>
      </c>
    </row>
    <row r="3070" spans="2:7">
      <c r="B3070" t="s">
        <v>4506</v>
      </c>
      <c r="C3070">
        <v>17.940000000000001</v>
      </c>
      <c r="D3070">
        <f t="shared" si="99"/>
        <v>-1.6694490818028706E-3</v>
      </c>
      <c r="E3070">
        <v>4.4792833146697561E-3</v>
      </c>
      <c r="F3070" s="90">
        <v>3062</v>
      </c>
      <c r="G3070" s="170">
        <f t="shared" ca="1" si="100"/>
        <v>0.55515281880253631</v>
      </c>
    </row>
    <row r="3071" spans="2:7">
      <c r="B3071" t="s">
        <v>1717</v>
      </c>
      <c r="C3071">
        <v>17.97</v>
      </c>
      <c r="D3071">
        <f t="shared" si="99"/>
        <v>-0.52958115183246079</v>
      </c>
      <c r="E3071">
        <v>4.4717719396309835E-3</v>
      </c>
      <c r="F3071" s="90">
        <v>3063</v>
      </c>
      <c r="G3071" s="170">
        <f t="shared" ca="1" si="100"/>
        <v>-0.1565738670946786</v>
      </c>
    </row>
    <row r="3072" spans="2:7">
      <c r="B3072" t="s">
        <v>1384</v>
      </c>
      <c r="C3072">
        <v>38.200000000000003</v>
      </c>
      <c r="D3072">
        <f t="shared" si="99"/>
        <v>3.2444444444444449</v>
      </c>
      <c r="E3072">
        <v>4.4701551406784567E-3</v>
      </c>
      <c r="F3072" s="90">
        <v>3064</v>
      </c>
      <c r="G3072" s="170">
        <f t="shared" ca="1" si="100"/>
        <v>7.5685141788088453E-2</v>
      </c>
    </row>
    <row r="3073" spans="2:7">
      <c r="B3073" t="s">
        <v>2695</v>
      </c>
      <c r="C3073">
        <v>9</v>
      </c>
      <c r="D3073">
        <f t="shared" si="99"/>
        <v>3</v>
      </c>
      <c r="E3073">
        <v>4.4642857142856186E-3</v>
      </c>
      <c r="F3073" s="90">
        <v>3065</v>
      </c>
      <c r="G3073" s="170">
        <f t="shared" ca="1" si="100"/>
        <v>0.59803811054622624</v>
      </c>
    </row>
    <row r="3074" spans="2:7">
      <c r="B3074" t="s">
        <v>7432</v>
      </c>
      <c r="C3074">
        <v>2.25</v>
      </c>
      <c r="D3074">
        <f t="shared" si="99"/>
        <v>0</v>
      </c>
      <c r="E3074">
        <v>4.4642857142856186E-3</v>
      </c>
      <c r="F3074" s="90">
        <v>3066</v>
      </c>
      <c r="G3074" s="170">
        <f t="shared" ca="1" si="100"/>
        <v>-3.2794112516503229E-2</v>
      </c>
    </row>
    <row r="3075" spans="2:7">
      <c r="B3075" t="s">
        <v>7437</v>
      </c>
      <c r="C3075">
        <v>2.25</v>
      </c>
      <c r="D3075">
        <f t="shared" si="99"/>
        <v>-0.8338257016248154</v>
      </c>
      <c r="E3075">
        <v>4.4642857142856186E-3</v>
      </c>
      <c r="F3075" s="90">
        <v>3067</v>
      </c>
      <c r="G3075" s="170">
        <f t="shared" ca="1" si="100"/>
        <v>-0.29322003332192492</v>
      </c>
    </row>
    <row r="3076" spans="2:7">
      <c r="B3076" t="s">
        <v>4746</v>
      </c>
      <c r="C3076">
        <v>13.54</v>
      </c>
      <c r="D3076">
        <f t="shared" si="99"/>
        <v>0.19929140832595219</v>
      </c>
      <c r="E3076">
        <v>4.4510385756675605E-3</v>
      </c>
      <c r="F3076" s="90">
        <v>3068</v>
      </c>
      <c r="G3076" s="170">
        <f t="shared" ca="1" si="100"/>
        <v>-0.36746120138817256</v>
      </c>
    </row>
    <row r="3077" spans="2:7">
      <c r="B3077" t="s">
        <v>3222</v>
      </c>
      <c r="C3077">
        <v>11.29</v>
      </c>
      <c r="D3077">
        <f t="shared" si="99"/>
        <v>3.9955752212389379</v>
      </c>
      <c r="E3077">
        <v>4.4483985765123605E-3</v>
      </c>
      <c r="F3077" s="90">
        <v>3069</v>
      </c>
      <c r="G3077" s="170">
        <f t="shared" ca="1" si="100"/>
        <v>0.20025801724547954</v>
      </c>
    </row>
    <row r="3078" spans="2:7">
      <c r="B3078" t="s">
        <v>7436</v>
      </c>
      <c r="C3078">
        <v>2.2599999999999998</v>
      </c>
      <c r="D3078">
        <f t="shared" si="99"/>
        <v>-0.75327510917030571</v>
      </c>
      <c r="E3078">
        <v>4.4444444444443499E-3</v>
      </c>
      <c r="F3078" s="90">
        <v>3070</v>
      </c>
      <c r="G3078" s="170">
        <f t="shared" ca="1" si="100"/>
        <v>-0.23642684016996857</v>
      </c>
    </row>
    <row r="3079" spans="2:7">
      <c r="B3079" t="s">
        <v>2693</v>
      </c>
      <c r="C3079">
        <v>9.16</v>
      </c>
      <c r="D3079">
        <f t="shared" si="99"/>
        <v>-0.50081743869209816</v>
      </c>
      <c r="E3079">
        <v>4.385964912280803E-3</v>
      </c>
      <c r="F3079" s="90">
        <v>3071</v>
      </c>
      <c r="G3079" s="170">
        <f t="shared" ca="1" si="100"/>
        <v>0.38687487752038591</v>
      </c>
    </row>
    <row r="3080" spans="2:7">
      <c r="B3080" t="s">
        <v>3963</v>
      </c>
      <c r="C3080">
        <v>18.350000000000001</v>
      </c>
      <c r="D3080">
        <f t="shared" si="99"/>
        <v>0.99891067538126388</v>
      </c>
      <c r="E3080">
        <v>4.3787629994527563E-3</v>
      </c>
      <c r="F3080" s="90">
        <v>3072</v>
      </c>
      <c r="G3080" s="170">
        <f t="shared" ca="1" si="100"/>
        <v>-0.29939469505806432</v>
      </c>
    </row>
    <row r="3081" spans="2:7">
      <c r="B3081" t="s">
        <v>3305</v>
      </c>
      <c r="C3081">
        <v>9.18</v>
      </c>
      <c r="D3081">
        <f t="shared" ref="D3081:D3144" si="101">(C3081-C3082)/C3082</f>
        <v>-0.55609284332688591</v>
      </c>
      <c r="E3081">
        <v>4.3763676148795561E-3</v>
      </c>
      <c r="F3081" s="90">
        <v>3073</v>
      </c>
      <c r="G3081" s="170">
        <f t="shared" ca="1" si="100"/>
        <v>-0.43331054611369363</v>
      </c>
    </row>
    <row r="3082" spans="2:7">
      <c r="B3082" t="s">
        <v>1899</v>
      </c>
      <c r="C3082">
        <v>20.68</v>
      </c>
      <c r="D3082">
        <f t="shared" si="101"/>
        <v>0.49963741841914439</v>
      </c>
      <c r="E3082">
        <v>4.3710539096648788E-3</v>
      </c>
      <c r="F3082" s="90">
        <v>3074</v>
      </c>
      <c r="G3082" s="170">
        <f t="shared" ca="1" si="100"/>
        <v>2.0447813430569221E-3</v>
      </c>
    </row>
    <row r="3083" spans="2:7">
      <c r="B3083" t="s">
        <v>4807</v>
      </c>
      <c r="C3083">
        <v>13.79</v>
      </c>
      <c r="D3083">
        <f t="shared" si="101"/>
        <v>4.9956521739130428</v>
      </c>
      <c r="E3083">
        <v>4.3699927166787125E-3</v>
      </c>
      <c r="F3083" s="90">
        <v>3075</v>
      </c>
      <c r="G3083" s="170">
        <f t="shared" ca="1" si="100"/>
        <v>0.15131055814786243</v>
      </c>
    </row>
    <row r="3084" spans="2:7">
      <c r="B3084" t="s">
        <v>7486</v>
      </c>
      <c r="C3084">
        <v>2.2999999999999998</v>
      </c>
      <c r="D3084">
        <f t="shared" si="101"/>
        <v>-0.88894253983582805</v>
      </c>
      <c r="E3084">
        <v>4.3668122270741428E-3</v>
      </c>
      <c r="F3084" s="90">
        <v>3076</v>
      </c>
      <c r="G3084" s="170">
        <f t="shared" ca="1" si="100"/>
        <v>0.47893982827185894</v>
      </c>
    </row>
    <row r="3085" spans="2:7">
      <c r="B3085" t="s">
        <v>3924</v>
      </c>
      <c r="C3085">
        <v>20.71</v>
      </c>
      <c r="D3085">
        <f t="shared" si="101"/>
        <v>-0.80903642231443063</v>
      </c>
      <c r="E3085">
        <v>4.364694471386996E-3</v>
      </c>
      <c r="F3085" s="90">
        <v>3077</v>
      </c>
      <c r="G3085" s="170">
        <f t="shared" ca="1" si="100"/>
        <v>-0.16411183156886175</v>
      </c>
    </row>
    <row r="3086" spans="2:7">
      <c r="B3086" t="s">
        <v>850</v>
      </c>
      <c r="C3086">
        <v>108.45</v>
      </c>
      <c r="D3086">
        <f t="shared" si="101"/>
        <v>10.737012987012987</v>
      </c>
      <c r="E3086">
        <v>4.3526578996110283E-3</v>
      </c>
      <c r="F3086" s="90">
        <v>3078</v>
      </c>
      <c r="G3086" s="170">
        <f t="shared" ca="1" si="100"/>
        <v>-0.1703919831018024</v>
      </c>
    </row>
    <row r="3087" spans="2:7">
      <c r="B3087" t="s">
        <v>2789</v>
      </c>
      <c r="C3087">
        <v>9.24</v>
      </c>
      <c r="D3087">
        <f t="shared" si="101"/>
        <v>3</v>
      </c>
      <c r="E3087">
        <v>4.3478260869566224E-3</v>
      </c>
      <c r="F3087" s="90">
        <v>3079</v>
      </c>
      <c r="G3087" s="170">
        <f t="shared" ca="1" si="100"/>
        <v>0.48009068727959209</v>
      </c>
    </row>
    <row r="3088" spans="2:7">
      <c r="B3088" t="s">
        <v>7584</v>
      </c>
      <c r="C3088">
        <v>2.31</v>
      </c>
      <c r="D3088">
        <f t="shared" si="101"/>
        <v>-0.80069025021570317</v>
      </c>
      <c r="E3088">
        <v>4.3478260869566224E-3</v>
      </c>
      <c r="F3088" s="90">
        <v>3080</v>
      </c>
      <c r="G3088" s="170">
        <f t="shared" ca="1" si="100"/>
        <v>-0.90641570368188329</v>
      </c>
    </row>
    <row r="3089" spans="2:7">
      <c r="B3089" t="s">
        <v>3140</v>
      </c>
      <c r="C3089">
        <v>11.59</v>
      </c>
      <c r="D3089">
        <f t="shared" si="101"/>
        <v>-0.16738505747126436</v>
      </c>
      <c r="E3089">
        <v>4.3327556325823847E-3</v>
      </c>
      <c r="F3089" s="90">
        <v>3081</v>
      </c>
      <c r="G3089" s="170">
        <f t="shared" ca="1" si="100"/>
        <v>-0.22471271924554825</v>
      </c>
    </row>
    <row r="3090" spans="2:7">
      <c r="B3090" t="s">
        <v>4269</v>
      </c>
      <c r="C3090">
        <v>13.92</v>
      </c>
      <c r="D3090">
        <f t="shared" si="101"/>
        <v>5</v>
      </c>
      <c r="E3090">
        <v>4.3290043290043654E-3</v>
      </c>
      <c r="F3090" s="90">
        <v>3082</v>
      </c>
      <c r="G3090" s="170">
        <f t="shared" ca="1" si="100"/>
        <v>-0.33078091951941263</v>
      </c>
    </row>
    <row r="3091" spans="2:7">
      <c r="B3091" t="s">
        <v>7324</v>
      </c>
      <c r="C3091">
        <v>2.3199999999999998</v>
      </c>
      <c r="D3091">
        <f t="shared" si="101"/>
        <v>-0.87533584094572814</v>
      </c>
      <c r="E3091">
        <v>4.3290043290042362E-3</v>
      </c>
      <c r="F3091" s="90">
        <v>3083</v>
      </c>
      <c r="G3091" s="170">
        <f t="shared" ca="1" si="100"/>
        <v>4.2866357913674234E-3</v>
      </c>
    </row>
    <row r="3092" spans="2:7">
      <c r="B3092" t="s">
        <v>4124</v>
      </c>
      <c r="C3092">
        <v>18.61</v>
      </c>
      <c r="D3092">
        <f t="shared" si="101"/>
        <v>6.9191489361702114</v>
      </c>
      <c r="E3092">
        <v>4.3173232595789691E-3</v>
      </c>
      <c r="F3092" s="90">
        <v>3084</v>
      </c>
      <c r="G3092" s="170">
        <f t="shared" ca="1" si="100"/>
        <v>-0.34295865815607351</v>
      </c>
    </row>
    <row r="3093" spans="2:7">
      <c r="B3093" t="s">
        <v>5805</v>
      </c>
      <c r="C3093">
        <v>2.35</v>
      </c>
      <c r="D3093">
        <f t="shared" si="101"/>
        <v>-0.85714285714285721</v>
      </c>
      <c r="E3093">
        <v>4.2735042735043728E-3</v>
      </c>
      <c r="F3093" s="90">
        <v>3085</v>
      </c>
      <c r="G3093" s="170">
        <f t="shared" ca="1" si="100"/>
        <v>-0.8135525230732753</v>
      </c>
    </row>
    <row r="3094" spans="2:7">
      <c r="B3094" t="s">
        <v>2970</v>
      </c>
      <c r="C3094">
        <v>16.45</v>
      </c>
      <c r="D3094">
        <f t="shared" si="101"/>
        <v>-0.87046224112134807</v>
      </c>
      <c r="E3094">
        <v>4.2735042735042913E-3</v>
      </c>
      <c r="F3094" s="90">
        <v>3086</v>
      </c>
      <c r="G3094" s="170">
        <f t="shared" ca="1" si="100"/>
        <v>-0.29223697987787656</v>
      </c>
    </row>
    <row r="3095" spans="2:7">
      <c r="B3095" t="s">
        <v>789</v>
      </c>
      <c r="C3095">
        <v>126.99</v>
      </c>
      <c r="D3095">
        <f t="shared" si="101"/>
        <v>3.8993055555555549</v>
      </c>
      <c r="E3095">
        <v>4.2704626334518943E-3</v>
      </c>
      <c r="F3095" s="90">
        <v>3087</v>
      </c>
      <c r="G3095" s="170">
        <f t="shared" ca="1" si="100"/>
        <v>0.34007108298573474</v>
      </c>
    </row>
    <row r="3096" spans="2:7">
      <c r="B3096" t="s">
        <v>4701</v>
      </c>
      <c r="C3096">
        <v>25.92</v>
      </c>
      <c r="D3096">
        <f t="shared" si="101"/>
        <v>-0.79683335946073053</v>
      </c>
      <c r="E3096">
        <v>4.2619139868269275E-3</v>
      </c>
      <c r="F3096" s="90">
        <v>3088</v>
      </c>
      <c r="G3096" s="170">
        <f t="shared" ca="1" si="100"/>
        <v>-0.46574976824205772</v>
      </c>
    </row>
    <row r="3097" spans="2:7">
      <c r="B3097" t="s">
        <v>793</v>
      </c>
      <c r="C3097">
        <v>127.58</v>
      </c>
      <c r="D3097">
        <f t="shared" si="101"/>
        <v>7.9971791255289144</v>
      </c>
      <c r="E3097">
        <v>4.2506297229218514E-3</v>
      </c>
      <c r="F3097" s="90">
        <v>3089</v>
      </c>
      <c r="G3097" s="170">
        <f t="shared" ca="1" si="100"/>
        <v>0.28988231526398123</v>
      </c>
    </row>
    <row r="3098" spans="2:7">
      <c r="B3098" t="s">
        <v>1574</v>
      </c>
      <c r="C3098">
        <v>14.18</v>
      </c>
      <c r="D3098">
        <f t="shared" si="101"/>
        <v>0.49894291754756853</v>
      </c>
      <c r="E3098">
        <v>4.2492917847025847E-3</v>
      </c>
      <c r="F3098" s="90">
        <v>3090</v>
      </c>
      <c r="G3098" s="170">
        <f t="shared" ca="1" si="100"/>
        <v>-0.30699399096549462</v>
      </c>
    </row>
    <row r="3099" spans="2:7">
      <c r="B3099" t="s">
        <v>4862</v>
      </c>
      <c r="C3099">
        <v>9.4600000000000009</v>
      </c>
      <c r="D3099">
        <f t="shared" si="101"/>
        <v>-0.63643351268255188</v>
      </c>
      <c r="E3099">
        <v>4.2462845010616691E-3</v>
      </c>
      <c r="F3099" s="90">
        <v>3091</v>
      </c>
      <c r="G3099" s="170">
        <f t="shared" ca="1" si="100"/>
        <v>0.26273386330669235</v>
      </c>
    </row>
    <row r="3100" spans="2:7">
      <c r="B3100" t="s">
        <v>2238</v>
      </c>
      <c r="C3100">
        <v>26.02</v>
      </c>
      <c r="D3100">
        <f t="shared" si="101"/>
        <v>-0.74525161542980223</v>
      </c>
      <c r="E3100">
        <v>4.2454650714009818E-3</v>
      </c>
      <c r="F3100" s="90">
        <v>3092</v>
      </c>
      <c r="G3100" s="170">
        <f t="shared" ca="1" si="100"/>
        <v>6.00789949110298E-3</v>
      </c>
    </row>
    <row r="3101" spans="2:7">
      <c r="B3101" t="s">
        <v>892</v>
      </c>
      <c r="C3101">
        <v>102.14</v>
      </c>
      <c r="D3101">
        <f t="shared" si="101"/>
        <v>9.7402733964248149</v>
      </c>
      <c r="E3101">
        <v>4.227706223576903E-3</v>
      </c>
      <c r="F3101" s="90">
        <v>3093</v>
      </c>
      <c r="G3101" s="170">
        <f t="shared" ca="1" si="100"/>
        <v>-0.13395452688982537</v>
      </c>
    </row>
    <row r="3102" spans="2:7">
      <c r="B3102" t="s">
        <v>5137</v>
      </c>
      <c r="C3102">
        <v>9.51</v>
      </c>
      <c r="D3102">
        <f t="shared" si="101"/>
        <v>2.9957983193277311</v>
      </c>
      <c r="E3102">
        <v>4.2238648363251471E-3</v>
      </c>
      <c r="F3102" s="90">
        <v>3094</v>
      </c>
      <c r="G3102" s="170">
        <f t="shared" ca="1" si="100"/>
        <v>0.65968817779996702</v>
      </c>
    </row>
    <row r="3103" spans="2:7">
      <c r="B3103" t="s">
        <v>7458</v>
      </c>
      <c r="C3103">
        <v>2.38</v>
      </c>
      <c r="D3103">
        <f t="shared" si="101"/>
        <v>0</v>
      </c>
      <c r="E3103">
        <v>4.2194092827003314E-3</v>
      </c>
      <c r="F3103" s="90">
        <v>3095</v>
      </c>
      <c r="G3103" s="170">
        <f t="shared" ca="1" si="100"/>
        <v>0.17509519935142071</v>
      </c>
    </row>
    <row r="3104" spans="2:7">
      <c r="B3104" t="s">
        <v>7578</v>
      </c>
      <c r="C3104">
        <v>2.38</v>
      </c>
      <c r="D3104">
        <f t="shared" si="101"/>
        <v>-0.83356643356643367</v>
      </c>
      <c r="E3104">
        <v>4.2194092827003314E-3</v>
      </c>
      <c r="F3104" s="90">
        <v>3096</v>
      </c>
      <c r="G3104" s="170">
        <f t="shared" ca="1" si="100"/>
        <v>1.4344202689569506E-2</v>
      </c>
    </row>
    <row r="3105" spans="2:7">
      <c r="B3105" t="s">
        <v>3182</v>
      </c>
      <c r="C3105">
        <v>14.3</v>
      </c>
      <c r="D3105">
        <f t="shared" si="101"/>
        <v>0.4989517819706501</v>
      </c>
      <c r="E3105">
        <v>4.2134831460674503E-3</v>
      </c>
      <c r="F3105" s="90">
        <v>3097</v>
      </c>
      <c r="G3105" s="170">
        <f t="shared" ca="1" si="100"/>
        <v>4.6023591904419875E-2</v>
      </c>
    </row>
    <row r="3106" spans="2:7">
      <c r="B3106" t="s">
        <v>5373</v>
      </c>
      <c r="C3106">
        <v>9.5399999999999991</v>
      </c>
      <c r="D3106">
        <f t="shared" si="101"/>
        <v>-1.0471204188483311E-3</v>
      </c>
      <c r="E3106">
        <v>4.2105263157893843E-3</v>
      </c>
      <c r="F3106" s="90">
        <v>3098</v>
      </c>
      <c r="G3106" s="170">
        <f t="shared" ca="1" si="100"/>
        <v>0.31416792960195239</v>
      </c>
    </row>
    <row r="3107" spans="2:7">
      <c r="B3107" t="s">
        <v>5370</v>
      </c>
      <c r="C3107">
        <v>9.5500000000000007</v>
      </c>
      <c r="D3107">
        <f t="shared" si="101"/>
        <v>0.9937369519832987</v>
      </c>
      <c r="E3107">
        <v>4.2060988433229151E-3</v>
      </c>
      <c r="F3107" s="90">
        <v>3099</v>
      </c>
      <c r="G3107" s="170">
        <f t="shared" ca="1" si="100"/>
        <v>0.27378451307938312</v>
      </c>
    </row>
    <row r="3108" spans="2:7">
      <c r="B3108" t="s">
        <v>4378</v>
      </c>
      <c r="C3108">
        <v>4.79</v>
      </c>
      <c r="D3108">
        <f t="shared" si="101"/>
        <v>0.98755186721991695</v>
      </c>
      <c r="E3108">
        <v>4.1928721174005167E-3</v>
      </c>
      <c r="F3108" s="90">
        <v>3100</v>
      </c>
      <c r="G3108" s="170">
        <f t="shared" ca="1" si="100"/>
        <v>0.29721918906052952</v>
      </c>
    </row>
    <row r="3109" spans="2:7">
      <c r="B3109" t="s">
        <v>7372</v>
      </c>
      <c r="C3109">
        <v>2.41</v>
      </c>
      <c r="D3109">
        <f t="shared" si="101"/>
        <v>-0.98491109441522662</v>
      </c>
      <c r="E3109">
        <v>4.1666666666667629E-3</v>
      </c>
      <c r="F3109" s="90">
        <v>3101</v>
      </c>
      <c r="G3109" s="170">
        <f t="shared" ca="1" si="100"/>
        <v>0.35950652453483845</v>
      </c>
    </row>
    <row r="3110" spans="2:7">
      <c r="B3110" t="s">
        <v>527</v>
      </c>
      <c r="C3110">
        <v>159.72</v>
      </c>
      <c r="D3110">
        <f t="shared" si="101"/>
        <v>7.216049382716049</v>
      </c>
      <c r="E3110">
        <v>4.1493775933609742E-3</v>
      </c>
      <c r="F3110" s="90">
        <v>3102</v>
      </c>
      <c r="G3110" s="170">
        <f t="shared" ca="1" si="100"/>
        <v>0.11134003958981728</v>
      </c>
    </row>
    <row r="3111" spans="2:7">
      <c r="B3111" t="s">
        <v>3885</v>
      </c>
      <c r="C3111">
        <v>19.440000000000001</v>
      </c>
      <c r="D3111">
        <f t="shared" si="101"/>
        <v>-0.273542600896861</v>
      </c>
      <c r="E3111">
        <v>4.1322314049587732E-3</v>
      </c>
      <c r="F3111" s="90">
        <v>3103</v>
      </c>
      <c r="G3111" s="170">
        <f t="shared" ref="G3111:G3174" ca="1" si="102">_xlfn.NORM.INV(RAND(),L$11,L$12)</f>
        <v>3.6315484591334365E-2</v>
      </c>
    </row>
    <row r="3112" spans="2:7">
      <c r="B3112" t="s">
        <v>4661</v>
      </c>
      <c r="C3112">
        <v>26.76</v>
      </c>
      <c r="D3112">
        <f t="shared" si="101"/>
        <v>0.82786885245901642</v>
      </c>
      <c r="E3112">
        <v>4.1275797373359468E-3</v>
      </c>
      <c r="F3112" s="90">
        <v>3104</v>
      </c>
      <c r="G3112" s="170">
        <f t="shared" ca="1" si="102"/>
        <v>0.32360552769968681</v>
      </c>
    </row>
    <row r="3113" spans="2:7">
      <c r="B3113" t="s">
        <v>3625</v>
      </c>
      <c r="C3113">
        <v>14.64</v>
      </c>
      <c r="D3113">
        <f t="shared" si="101"/>
        <v>0.495403472931563</v>
      </c>
      <c r="E3113">
        <v>4.1152263374485938E-3</v>
      </c>
      <c r="F3113" s="90">
        <v>3105</v>
      </c>
      <c r="G3113" s="170">
        <f t="shared" ca="1" si="102"/>
        <v>-1.0786265254195972</v>
      </c>
    </row>
    <row r="3114" spans="2:7">
      <c r="B3114" t="s">
        <v>5131</v>
      </c>
      <c r="C3114">
        <v>9.7899999999999991</v>
      </c>
      <c r="D3114">
        <f t="shared" si="101"/>
        <v>2.9796747967479673</v>
      </c>
      <c r="E3114">
        <v>4.102564102564015E-3</v>
      </c>
      <c r="F3114" s="90">
        <v>3106</v>
      </c>
      <c r="G3114" s="170">
        <f t="shared" ca="1" si="102"/>
        <v>0.33115200733396871</v>
      </c>
    </row>
    <row r="3115" spans="2:7">
      <c r="B3115" t="s">
        <v>7689</v>
      </c>
      <c r="C3115">
        <v>2.46</v>
      </c>
      <c r="D3115">
        <f t="shared" si="101"/>
        <v>-0.90912449205762835</v>
      </c>
      <c r="E3115">
        <v>4.0816326530611373E-3</v>
      </c>
      <c r="F3115" s="90">
        <v>3107</v>
      </c>
      <c r="G3115" s="170">
        <f t="shared" ca="1" si="102"/>
        <v>-0.23268723577736783</v>
      </c>
    </row>
    <row r="3116" spans="2:7">
      <c r="B3116" t="s">
        <v>1435</v>
      </c>
      <c r="C3116">
        <v>27.07</v>
      </c>
      <c r="D3116">
        <f t="shared" si="101"/>
        <v>-0.35593623602188912</v>
      </c>
      <c r="E3116">
        <v>4.0801186943619965E-3</v>
      </c>
      <c r="F3116" s="90">
        <v>3108</v>
      </c>
      <c r="G3116" s="170">
        <f t="shared" ca="1" si="102"/>
        <v>0.34883582090849508</v>
      </c>
    </row>
    <row r="3117" spans="2:7">
      <c r="B3117" t="s">
        <v>1100</v>
      </c>
      <c r="C3117">
        <v>42.03</v>
      </c>
      <c r="D3117">
        <f t="shared" si="101"/>
        <v>2.3922518159806296</v>
      </c>
      <c r="E3117">
        <v>4.0611562350693197E-3</v>
      </c>
      <c r="F3117" s="90">
        <v>3109</v>
      </c>
      <c r="G3117" s="170">
        <f t="shared" ca="1" si="102"/>
        <v>-0.27677821177263412</v>
      </c>
    </row>
    <row r="3118" spans="2:7">
      <c r="B3118" t="s">
        <v>2858</v>
      </c>
      <c r="C3118">
        <v>12.39</v>
      </c>
      <c r="D3118">
        <f t="shared" si="101"/>
        <v>-0.28793103448275853</v>
      </c>
      <c r="E3118">
        <v>4.0518638573744502E-3</v>
      </c>
      <c r="F3118" s="90">
        <v>3110</v>
      </c>
      <c r="G3118" s="170">
        <f t="shared" ca="1" si="102"/>
        <v>0.29198774259358534</v>
      </c>
    </row>
    <row r="3119" spans="2:7">
      <c r="B3119" t="s">
        <v>2407</v>
      </c>
      <c r="C3119">
        <v>17.399999999999999</v>
      </c>
      <c r="D3119">
        <f t="shared" si="101"/>
        <v>-1.7211703958692564E-3</v>
      </c>
      <c r="E3119">
        <v>4.0392383150606058E-3</v>
      </c>
      <c r="F3119" s="90">
        <v>3111</v>
      </c>
      <c r="G3119" s="170">
        <f t="shared" ca="1" si="102"/>
        <v>-0.12932267433059319</v>
      </c>
    </row>
    <row r="3120" spans="2:7">
      <c r="B3120" t="s">
        <v>1674</v>
      </c>
      <c r="C3120">
        <v>17.43</v>
      </c>
      <c r="D3120">
        <f t="shared" si="101"/>
        <v>-0.84124237180071049</v>
      </c>
      <c r="E3120">
        <v>4.0322580645161454E-3</v>
      </c>
      <c r="F3120" s="90">
        <v>3112</v>
      </c>
      <c r="G3120" s="170">
        <f t="shared" ca="1" si="102"/>
        <v>-0.38793547869113582</v>
      </c>
    </row>
    <row r="3121" spans="2:7">
      <c r="B3121" t="s">
        <v>841</v>
      </c>
      <c r="C3121">
        <v>109.79</v>
      </c>
      <c r="D3121">
        <f t="shared" si="101"/>
        <v>-0.10543469404383604</v>
      </c>
      <c r="E3121">
        <v>4.0237768632831452E-3</v>
      </c>
      <c r="F3121" s="90">
        <v>3113</v>
      </c>
      <c r="G3121" s="170">
        <f t="shared" ca="1" si="102"/>
        <v>-0.7801009423254871</v>
      </c>
    </row>
    <row r="3122" spans="2:7">
      <c r="B3122" t="s">
        <v>746</v>
      </c>
      <c r="C3122">
        <v>122.73</v>
      </c>
      <c r="D3122">
        <f t="shared" si="101"/>
        <v>3.891590275009964</v>
      </c>
      <c r="E3122">
        <v>4.0085078534032158E-3</v>
      </c>
      <c r="F3122" s="90">
        <v>3114</v>
      </c>
      <c r="G3122" s="170">
        <f t="shared" ca="1" si="102"/>
        <v>-3.3881896224998667E-2</v>
      </c>
    </row>
    <row r="3123" spans="2:7">
      <c r="B3123" t="s">
        <v>2164</v>
      </c>
      <c r="C3123">
        <v>25.09</v>
      </c>
      <c r="D3123">
        <f t="shared" si="101"/>
        <v>0.99761146496815278</v>
      </c>
      <c r="E3123">
        <v>4.0016006402561598E-3</v>
      </c>
      <c r="F3123" s="90">
        <v>3115</v>
      </c>
      <c r="G3123" s="170">
        <f t="shared" ca="1" si="102"/>
        <v>-0.52653349805262062</v>
      </c>
    </row>
    <row r="3124" spans="2:7">
      <c r="B3124" t="s">
        <v>2908</v>
      </c>
      <c r="C3124">
        <v>12.56</v>
      </c>
      <c r="D3124">
        <f t="shared" si="101"/>
        <v>-0.37574552683896623</v>
      </c>
      <c r="E3124">
        <v>3.9968025579536944E-3</v>
      </c>
      <c r="F3124" s="90">
        <v>3116</v>
      </c>
      <c r="G3124" s="170">
        <f t="shared" ca="1" si="102"/>
        <v>-0.23787622599564318</v>
      </c>
    </row>
    <row r="3125" spans="2:7">
      <c r="B3125" t="s">
        <v>3914</v>
      </c>
      <c r="C3125">
        <v>20.12</v>
      </c>
      <c r="D3125">
        <f t="shared" si="101"/>
        <v>0.99801390268123147</v>
      </c>
      <c r="E3125">
        <v>3.9920159680639647E-3</v>
      </c>
      <c r="F3125" s="90">
        <v>3117</v>
      </c>
      <c r="G3125" s="170">
        <f t="shared" ca="1" si="102"/>
        <v>-0.20343604555193456</v>
      </c>
    </row>
    <row r="3126" spans="2:7">
      <c r="B3126" t="s">
        <v>5361</v>
      </c>
      <c r="C3126">
        <v>10.07</v>
      </c>
      <c r="D3126">
        <f t="shared" si="101"/>
        <v>-0.20015885623510721</v>
      </c>
      <c r="E3126">
        <v>3.9880358923231234E-3</v>
      </c>
      <c r="F3126" s="90">
        <v>3118</v>
      </c>
      <c r="G3126" s="170">
        <f t="shared" ca="1" si="102"/>
        <v>4.8795261449613186E-2</v>
      </c>
    </row>
    <row r="3127" spans="2:7">
      <c r="B3127" t="s">
        <v>3395</v>
      </c>
      <c r="C3127">
        <v>12.59</v>
      </c>
      <c r="D3127">
        <f t="shared" si="101"/>
        <v>-0.37549603174603174</v>
      </c>
      <c r="E3127">
        <v>3.9872408293461494E-3</v>
      </c>
      <c r="F3127" s="90">
        <v>3119</v>
      </c>
      <c r="G3127" s="170">
        <f t="shared" ca="1" si="102"/>
        <v>9.4507789480567983E-2</v>
      </c>
    </row>
    <row r="3128" spans="2:7">
      <c r="B3128" t="s">
        <v>2316</v>
      </c>
      <c r="C3128">
        <v>20.16</v>
      </c>
      <c r="D3128">
        <f t="shared" si="101"/>
        <v>0.33333333333333343</v>
      </c>
      <c r="E3128">
        <v>3.9840637450200131E-3</v>
      </c>
      <c r="F3128" s="90">
        <v>3120</v>
      </c>
      <c r="G3128" s="170">
        <f t="shared" ca="1" si="102"/>
        <v>9.2977233909844192E-2</v>
      </c>
    </row>
    <row r="3129" spans="2:7">
      <c r="B3129" t="s">
        <v>2458</v>
      </c>
      <c r="C3129">
        <v>15.12</v>
      </c>
      <c r="D3129">
        <f t="shared" si="101"/>
        <v>4.9762845849802373</v>
      </c>
      <c r="E3129">
        <v>3.9840637450198352E-3</v>
      </c>
      <c r="F3129" s="90">
        <v>3121</v>
      </c>
      <c r="G3129" s="170">
        <f t="shared" ca="1" si="102"/>
        <v>-0.89349470822520938</v>
      </c>
    </row>
    <row r="3130" spans="2:7">
      <c r="B3130" t="s">
        <v>5799</v>
      </c>
      <c r="C3130">
        <v>2.5299999999999998</v>
      </c>
      <c r="D3130">
        <f t="shared" si="101"/>
        <v>0</v>
      </c>
      <c r="E3130">
        <v>3.9682539682538839E-3</v>
      </c>
      <c r="F3130" s="90">
        <v>3122</v>
      </c>
      <c r="G3130" s="170">
        <f t="shared" ca="1" si="102"/>
        <v>-0.35064425441205377</v>
      </c>
    </row>
    <row r="3131" spans="2:7">
      <c r="B3131" t="s">
        <v>7720</v>
      </c>
      <c r="C3131">
        <v>2.5299999999999998</v>
      </c>
      <c r="D3131">
        <f t="shared" si="101"/>
        <v>-0.98306446214606069</v>
      </c>
      <c r="E3131">
        <v>3.9682539682538839E-3</v>
      </c>
      <c r="F3131" s="90">
        <v>3123</v>
      </c>
      <c r="G3131" s="170">
        <f t="shared" ca="1" si="102"/>
        <v>-0.51936876804884302</v>
      </c>
    </row>
    <row r="3132" spans="2:7">
      <c r="B3132" t="s">
        <v>660</v>
      </c>
      <c r="C3132">
        <v>149.38999999999999</v>
      </c>
      <c r="D3132">
        <f t="shared" si="101"/>
        <v>7.4210822998872601</v>
      </c>
      <c r="E3132">
        <v>3.9650537634406922E-3</v>
      </c>
      <c r="F3132" s="90">
        <v>3124</v>
      </c>
      <c r="G3132" s="170">
        <f t="shared" ca="1" si="102"/>
        <v>-0.67765634038026301</v>
      </c>
    </row>
    <row r="3133" spans="2:7">
      <c r="B3133" t="s">
        <v>4192</v>
      </c>
      <c r="C3133">
        <v>17.739999999999998</v>
      </c>
      <c r="D3133">
        <f t="shared" si="101"/>
        <v>-0.89071644181605369</v>
      </c>
      <c r="E3133">
        <v>3.961516694963029E-3</v>
      </c>
      <c r="F3133" s="90">
        <v>3125</v>
      </c>
      <c r="G3133" s="170">
        <f t="shared" ca="1" si="102"/>
        <v>0.69275473158152878</v>
      </c>
    </row>
    <row r="3134" spans="2:7">
      <c r="B3134" t="s">
        <v>628</v>
      </c>
      <c r="C3134">
        <v>162.33000000000001</v>
      </c>
      <c r="D3134">
        <f t="shared" si="101"/>
        <v>62.909448818897644</v>
      </c>
      <c r="E3134">
        <v>3.9581916012122872E-3</v>
      </c>
      <c r="F3134" s="90">
        <v>3126</v>
      </c>
      <c r="G3134" s="170">
        <f t="shared" ca="1" si="102"/>
        <v>0.16199576053257556</v>
      </c>
    </row>
    <row r="3135" spans="2:7">
      <c r="B3135" t="s">
        <v>7724</v>
      </c>
      <c r="C3135">
        <v>2.54</v>
      </c>
      <c r="D3135">
        <f t="shared" si="101"/>
        <v>-3.9215686274508971E-3</v>
      </c>
      <c r="E3135">
        <v>3.952569169960566E-3</v>
      </c>
      <c r="F3135" s="90">
        <v>3127</v>
      </c>
      <c r="G3135" s="170">
        <f t="shared" ca="1" si="102"/>
        <v>0.27552971597671483</v>
      </c>
    </row>
    <row r="3136" spans="2:7">
      <c r="B3136" t="s">
        <v>7352</v>
      </c>
      <c r="C3136">
        <v>2.5499999999999998</v>
      </c>
      <c r="D3136">
        <f t="shared" si="101"/>
        <v>0</v>
      </c>
      <c r="E3136">
        <v>3.9370078740156638E-3</v>
      </c>
      <c r="F3136" s="90">
        <v>3128</v>
      </c>
      <c r="G3136" s="170">
        <f t="shared" ca="1" si="102"/>
        <v>2.2893108978848928E-2</v>
      </c>
    </row>
    <row r="3137" spans="2:7">
      <c r="B3137" t="s">
        <v>7449</v>
      </c>
      <c r="C3137">
        <v>2.5499999999999998</v>
      </c>
      <c r="D3137">
        <f t="shared" si="101"/>
        <v>-0.900390625</v>
      </c>
      <c r="E3137">
        <v>3.9370078740156638E-3</v>
      </c>
      <c r="F3137" s="90">
        <v>3129</v>
      </c>
      <c r="G3137" s="170">
        <f t="shared" ca="1" si="102"/>
        <v>0.6008432622244686</v>
      </c>
    </row>
    <row r="3138" spans="2:7">
      <c r="B3138" t="s">
        <v>4567</v>
      </c>
      <c r="C3138">
        <v>25.6</v>
      </c>
      <c r="D3138">
        <f t="shared" si="101"/>
        <v>8.9610894941634243</v>
      </c>
      <c r="E3138">
        <v>3.9215686274510358E-3</v>
      </c>
      <c r="F3138" s="90">
        <v>3130</v>
      </c>
      <c r="G3138" s="170">
        <f t="shared" ca="1" si="102"/>
        <v>0.165921553464283</v>
      </c>
    </row>
    <row r="3139" spans="2:7">
      <c r="B3139" t="s">
        <v>5796</v>
      </c>
      <c r="C3139">
        <v>2.57</v>
      </c>
      <c r="D3139">
        <f t="shared" si="101"/>
        <v>-0.87536372453928224</v>
      </c>
      <c r="E3139">
        <v>3.9062499999999167E-3</v>
      </c>
      <c r="F3139" s="90">
        <v>3131</v>
      </c>
      <c r="G3139" s="170">
        <f t="shared" ca="1" si="102"/>
        <v>-0.16129312220920447</v>
      </c>
    </row>
    <row r="3140" spans="2:7">
      <c r="B3140" t="s">
        <v>3925</v>
      </c>
      <c r="C3140">
        <v>20.62</v>
      </c>
      <c r="D3140">
        <f t="shared" si="101"/>
        <v>0.59104938271604934</v>
      </c>
      <c r="E3140">
        <v>3.8948393378774025E-3</v>
      </c>
      <c r="F3140" s="90">
        <v>3132</v>
      </c>
      <c r="G3140" s="170">
        <f t="shared" ca="1" si="102"/>
        <v>0.20437940732503487</v>
      </c>
    </row>
    <row r="3141" spans="2:7">
      <c r="B3141" t="s">
        <v>3174</v>
      </c>
      <c r="C3141">
        <v>12.96</v>
      </c>
      <c r="D3141">
        <f t="shared" si="101"/>
        <v>0.66367137355584094</v>
      </c>
      <c r="E3141">
        <v>3.8729666924864998E-3</v>
      </c>
      <c r="F3141" s="90">
        <v>3133</v>
      </c>
      <c r="G3141" s="170">
        <f t="shared" ca="1" si="102"/>
        <v>0.33528334971858531</v>
      </c>
    </row>
    <row r="3142" spans="2:7">
      <c r="B3142" t="s">
        <v>2757</v>
      </c>
      <c r="C3142">
        <v>7.79</v>
      </c>
      <c r="D3142">
        <f t="shared" si="101"/>
        <v>-0.40030792917628943</v>
      </c>
      <c r="E3142">
        <v>3.8659793814433312E-3</v>
      </c>
      <c r="F3142" s="90">
        <v>3134</v>
      </c>
      <c r="G3142" s="170">
        <f t="shared" ca="1" si="102"/>
        <v>-0.17439746890106309</v>
      </c>
    </row>
    <row r="3143" spans="2:7">
      <c r="B3143" t="s">
        <v>3466</v>
      </c>
      <c r="C3143">
        <v>12.99</v>
      </c>
      <c r="D3143">
        <f t="shared" si="101"/>
        <v>-0.70610859728506781</v>
      </c>
      <c r="E3143">
        <v>3.8639876352396223E-3</v>
      </c>
      <c r="F3143" s="90">
        <v>3135</v>
      </c>
      <c r="G3143" s="170">
        <f t="shared" ca="1" si="102"/>
        <v>0.61452173981082481</v>
      </c>
    </row>
    <row r="3144" spans="2:7">
      <c r="B3144" t="s">
        <v>1111</v>
      </c>
      <c r="C3144">
        <v>44.2</v>
      </c>
      <c r="D3144">
        <f t="shared" si="101"/>
        <v>-0.70705196182396601</v>
      </c>
      <c r="E3144">
        <v>3.8610038610038997E-3</v>
      </c>
      <c r="F3144" s="90">
        <v>3136</v>
      </c>
      <c r="G3144" s="170">
        <f t="shared" ca="1" si="102"/>
        <v>-0.50221598170852222</v>
      </c>
    </row>
    <row r="3145" spans="2:7">
      <c r="B3145" t="s">
        <v>420</v>
      </c>
      <c r="C3145">
        <v>150.88</v>
      </c>
      <c r="D3145">
        <f t="shared" ref="D3145:D3208" si="103">(C3145-C3146)/C3146</f>
        <v>10.597232897770946</v>
      </c>
      <c r="E3145">
        <v>3.8589487691283036E-3</v>
      </c>
      <c r="F3145" s="90">
        <v>3137</v>
      </c>
      <c r="G3145" s="170">
        <f t="shared" ca="1" si="102"/>
        <v>0.39602120203322133</v>
      </c>
    </row>
    <row r="3146" spans="2:7">
      <c r="B3146" t="s">
        <v>3447</v>
      </c>
      <c r="C3146">
        <v>13.01</v>
      </c>
      <c r="D3146">
        <f t="shared" si="103"/>
        <v>-0.16762635956493926</v>
      </c>
      <c r="E3146">
        <v>3.8580246913579421E-3</v>
      </c>
      <c r="F3146" s="90">
        <v>3138</v>
      </c>
      <c r="G3146" s="170">
        <f t="shared" ca="1" si="102"/>
        <v>-3.5796742812965188E-3</v>
      </c>
    </row>
    <row r="3147" spans="2:7">
      <c r="B3147" t="s">
        <v>2361</v>
      </c>
      <c r="C3147">
        <v>15.63</v>
      </c>
      <c r="D3147">
        <f t="shared" si="103"/>
        <v>-0.33489361702127657</v>
      </c>
      <c r="E3147">
        <v>3.8535645472061977E-3</v>
      </c>
      <c r="F3147" s="90">
        <v>3139</v>
      </c>
      <c r="G3147" s="170">
        <f t="shared" ca="1" si="102"/>
        <v>-0.34634928417378219</v>
      </c>
    </row>
    <row r="3148" spans="2:7">
      <c r="B3148" t="s">
        <v>4626</v>
      </c>
      <c r="C3148">
        <v>23.5</v>
      </c>
      <c r="D3148">
        <f t="shared" si="103"/>
        <v>1.2466539196940725</v>
      </c>
      <c r="E3148">
        <v>3.8445108927808568E-3</v>
      </c>
      <c r="F3148" s="90">
        <v>3140</v>
      </c>
      <c r="G3148" s="170">
        <f t="shared" ca="1" si="102"/>
        <v>0.47824309119373354</v>
      </c>
    </row>
    <row r="3149" spans="2:7">
      <c r="B3149" t="s">
        <v>2645</v>
      </c>
      <c r="C3149">
        <v>10.46</v>
      </c>
      <c r="D3149">
        <f t="shared" si="103"/>
        <v>-1.9083969465648447E-3</v>
      </c>
      <c r="E3149">
        <v>3.8387715930902999E-3</v>
      </c>
      <c r="F3149" s="90">
        <v>3141</v>
      </c>
      <c r="G3149" s="170">
        <f t="shared" ca="1" si="102"/>
        <v>-0.89172982765573916</v>
      </c>
    </row>
    <row r="3150" spans="2:7">
      <c r="B3150" t="s">
        <v>2831</v>
      </c>
      <c r="C3150">
        <v>10.48</v>
      </c>
      <c r="D3150">
        <f t="shared" si="103"/>
        <v>0.32994923857868025</v>
      </c>
      <c r="E3150">
        <v>3.8314176245211615E-3</v>
      </c>
      <c r="F3150" s="90">
        <v>3142</v>
      </c>
      <c r="G3150" s="170">
        <f t="shared" ca="1" si="102"/>
        <v>-0.17048790495535415</v>
      </c>
    </row>
    <row r="3151" spans="2:7">
      <c r="B3151" t="s">
        <v>3290</v>
      </c>
      <c r="C3151">
        <v>7.88</v>
      </c>
      <c r="D3151">
        <f t="shared" si="103"/>
        <v>-0.40212443095599393</v>
      </c>
      <c r="E3151">
        <v>3.8216560509554457E-3</v>
      </c>
      <c r="F3151" s="90">
        <v>3143</v>
      </c>
      <c r="G3151" s="170">
        <f t="shared" ca="1" si="102"/>
        <v>0.19490828853511086</v>
      </c>
    </row>
    <row r="3152" spans="2:7">
      <c r="B3152" t="s">
        <v>2926</v>
      </c>
      <c r="C3152">
        <v>13.18</v>
      </c>
      <c r="D3152">
        <f t="shared" si="103"/>
        <v>-0.17159019484600882</v>
      </c>
      <c r="E3152">
        <v>3.8080731150037265E-3</v>
      </c>
      <c r="F3152" s="90">
        <v>3144</v>
      </c>
      <c r="G3152" s="170">
        <f t="shared" ca="1" si="102"/>
        <v>0.57399740452498615</v>
      </c>
    </row>
    <row r="3153" spans="2:7">
      <c r="B3153" t="s">
        <v>4735</v>
      </c>
      <c r="C3153">
        <v>15.91</v>
      </c>
      <c r="D3153">
        <f t="shared" si="103"/>
        <v>-2.5078369905955581E-3</v>
      </c>
      <c r="E3153">
        <v>3.7854889589905676E-3</v>
      </c>
      <c r="F3153" s="90">
        <v>3145</v>
      </c>
      <c r="G3153" s="170">
        <f t="shared" ca="1" si="102"/>
        <v>4.0424161819447711E-2</v>
      </c>
    </row>
    <row r="3154" spans="2:7">
      <c r="B3154" t="s">
        <v>2364</v>
      </c>
      <c r="C3154">
        <v>15.95</v>
      </c>
      <c r="D3154">
        <f t="shared" si="103"/>
        <v>-0.33347262849979109</v>
      </c>
      <c r="E3154">
        <v>3.7759597230962063E-3</v>
      </c>
      <c r="F3154" s="90">
        <v>3146</v>
      </c>
      <c r="G3154" s="170">
        <f t="shared" ca="1" si="102"/>
        <v>-2.9476650425665118E-2</v>
      </c>
    </row>
    <row r="3155" spans="2:7">
      <c r="B3155" t="s">
        <v>4673</v>
      </c>
      <c r="C3155">
        <v>23.93</v>
      </c>
      <c r="D3155">
        <f t="shared" si="103"/>
        <v>0.49843456480901682</v>
      </c>
      <c r="E3155">
        <v>3.7751677852348934E-3</v>
      </c>
      <c r="F3155" s="90">
        <v>3147</v>
      </c>
      <c r="G3155" s="170">
        <f t="shared" ca="1" si="102"/>
        <v>6.3602919068321093E-2</v>
      </c>
    </row>
    <row r="3156" spans="2:7">
      <c r="B3156" t="s">
        <v>2963</v>
      </c>
      <c r="C3156">
        <v>15.97</v>
      </c>
      <c r="D3156">
        <f t="shared" si="103"/>
        <v>-0.8000250438266967</v>
      </c>
      <c r="E3156">
        <v>3.7712130735386862E-3</v>
      </c>
      <c r="F3156" s="90">
        <v>3148</v>
      </c>
      <c r="G3156" s="170">
        <f t="shared" ca="1" si="102"/>
        <v>0.1664264296494917</v>
      </c>
    </row>
    <row r="3157" spans="2:7">
      <c r="B3157" t="s">
        <v>1093</v>
      </c>
      <c r="C3157">
        <v>79.86</v>
      </c>
      <c r="D3157">
        <f t="shared" si="103"/>
        <v>4.977544910179641</v>
      </c>
      <c r="E3157">
        <v>3.770739064856676E-3</v>
      </c>
      <c r="F3157" s="90">
        <v>3149</v>
      </c>
      <c r="G3157" s="170">
        <f t="shared" ca="1" si="102"/>
        <v>0.62096820403573438</v>
      </c>
    </row>
    <row r="3158" spans="2:7">
      <c r="B3158" t="s">
        <v>3486</v>
      </c>
      <c r="C3158">
        <v>13.36</v>
      </c>
      <c r="D3158">
        <f t="shared" si="103"/>
        <v>-0.44449064449064452</v>
      </c>
      <c r="E3158">
        <v>3.7565740045078086E-3</v>
      </c>
      <c r="F3158" s="90">
        <v>3150</v>
      </c>
      <c r="G3158" s="170">
        <f t="shared" ca="1" si="102"/>
        <v>0.84443350084017699</v>
      </c>
    </row>
    <row r="3159" spans="2:7">
      <c r="B3159" t="s">
        <v>2276</v>
      </c>
      <c r="C3159">
        <v>24.05</v>
      </c>
      <c r="D3159">
        <f t="shared" si="103"/>
        <v>1.2476635514018695</v>
      </c>
      <c r="E3159">
        <v>3.7562604340567554E-3</v>
      </c>
      <c r="F3159" s="90">
        <v>3151</v>
      </c>
      <c r="G3159" s="170">
        <f t="shared" ca="1" si="102"/>
        <v>-0.3326775284269527</v>
      </c>
    </row>
    <row r="3160" spans="2:7">
      <c r="B3160" t="s">
        <v>2638</v>
      </c>
      <c r="C3160">
        <v>10.7</v>
      </c>
      <c r="D3160">
        <f t="shared" si="103"/>
        <v>-5.5762081784387083E-3</v>
      </c>
      <c r="E3160">
        <v>3.7523452157597697E-3</v>
      </c>
      <c r="F3160" s="90">
        <v>3152</v>
      </c>
      <c r="G3160" s="170">
        <f t="shared" ca="1" si="102"/>
        <v>-0.43479935686048427</v>
      </c>
    </row>
    <row r="3161" spans="2:7">
      <c r="B3161" t="s">
        <v>4843</v>
      </c>
      <c r="C3161">
        <v>10.76</v>
      </c>
      <c r="D3161">
        <f t="shared" si="103"/>
        <v>-0.43038644785600849</v>
      </c>
      <c r="E3161">
        <v>3.7313432835820097E-3</v>
      </c>
      <c r="F3161" s="90">
        <v>3153</v>
      </c>
      <c r="G3161" s="170">
        <f t="shared" ca="1" si="102"/>
        <v>-0.12404401585510627</v>
      </c>
    </row>
    <row r="3162" spans="2:7">
      <c r="B3162" t="s">
        <v>1712</v>
      </c>
      <c r="C3162">
        <v>18.89</v>
      </c>
      <c r="D3162">
        <f t="shared" si="103"/>
        <v>0.39512555391432802</v>
      </c>
      <c r="E3162">
        <v>3.7194473963868377E-3</v>
      </c>
      <c r="F3162" s="90">
        <v>3154</v>
      </c>
      <c r="G3162" s="170">
        <f t="shared" ca="1" si="102"/>
        <v>-1.0049793769237987</v>
      </c>
    </row>
    <row r="3163" spans="2:7">
      <c r="B3163" t="s">
        <v>3537</v>
      </c>
      <c r="C3163">
        <v>13.54</v>
      </c>
      <c r="D3163">
        <f t="shared" si="103"/>
        <v>1.4981549815498154</v>
      </c>
      <c r="E3163">
        <v>3.7064492216455844E-3</v>
      </c>
      <c r="F3163" s="90">
        <v>3155</v>
      </c>
      <c r="G3163" s="170">
        <f t="shared" ca="1" si="102"/>
        <v>0.62409279092889647</v>
      </c>
    </row>
    <row r="3164" spans="2:7">
      <c r="B3164" t="s">
        <v>4396</v>
      </c>
      <c r="C3164">
        <v>5.42</v>
      </c>
      <c r="D3164">
        <f t="shared" si="103"/>
        <v>0.99264705882352922</v>
      </c>
      <c r="E3164">
        <v>3.7037037037036245E-3</v>
      </c>
      <c r="F3164" s="90">
        <v>3156</v>
      </c>
      <c r="G3164" s="170">
        <f t="shared" ca="1" si="102"/>
        <v>0.46166736566963706</v>
      </c>
    </row>
    <row r="3165" spans="2:7">
      <c r="B3165" t="s">
        <v>7618</v>
      </c>
      <c r="C3165">
        <v>2.72</v>
      </c>
      <c r="D3165">
        <f t="shared" si="103"/>
        <v>-0.83333333333333326</v>
      </c>
      <c r="E3165">
        <v>3.690036900369089E-3</v>
      </c>
      <c r="F3165" s="90">
        <v>3157</v>
      </c>
      <c r="G3165" s="170">
        <f t="shared" ca="1" si="102"/>
        <v>-0.18943860094227891</v>
      </c>
    </row>
    <row r="3166" spans="2:7">
      <c r="B3166" t="s">
        <v>1510</v>
      </c>
      <c r="C3166">
        <v>16.32</v>
      </c>
      <c r="D3166">
        <f t="shared" si="103"/>
        <v>1</v>
      </c>
      <c r="E3166">
        <v>3.6900369003689247E-3</v>
      </c>
      <c r="F3166" s="90">
        <v>3158</v>
      </c>
      <c r="G3166" s="170">
        <f t="shared" ca="1" si="102"/>
        <v>7.9154448602026736E-2</v>
      </c>
    </row>
    <row r="3167" spans="2:7">
      <c r="B3167" t="s">
        <v>5290</v>
      </c>
      <c r="C3167">
        <v>8.16</v>
      </c>
      <c r="D3167">
        <f t="shared" si="103"/>
        <v>-0.62534435261707988</v>
      </c>
      <c r="E3167">
        <v>3.6900369003689247E-3</v>
      </c>
      <c r="F3167" s="90">
        <v>3159</v>
      </c>
      <c r="G3167" s="170">
        <f t="shared" ca="1" si="102"/>
        <v>-0.34963171780895558</v>
      </c>
    </row>
    <row r="3168" spans="2:7">
      <c r="B3168" t="s">
        <v>2069</v>
      </c>
      <c r="C3168">
        <v>21.78</v>
      </c>
      <c r="D3168">
        <f t="shared" si="103"/>
        <v>-0.87339417543451725</v>
      </c>
      <c r="E3168">
        <v>3.6866359447005463E-3</v>
      </c>
      <c r="F3168" s="90">
        <v>3160</v>
      </c>
      <c r="G3168" s="170">
        <f t="shared" ca="1" si="102"/>
        <v>1.2105437514499145E-2</v>
      </c>
    </row>
    <row r="3169" spans="2:7">
      <c r="B3169" t="s">
        <v>621</v>
      </c>
      <c r="C3169">
        <v>172.03</v>
      </c>
      <c r="D3169">
        <f t="shared" si="103"/>
        <v>9.470480827754109</v>
      </c>
      <c r="E3169">
        <v>3.6756126021003236E-3</v>
      </c>
      <c r="F3169" s="90">
        <v>3161</v>
      </c>
      <c r="G3169" s="170">
        <f t="shared" ca="1" si="102"/>
        <v>9.8183238438485629E-2</v>
      </c>
    </row>
    <row r="3170" spans="2:7">
      <c r="B3170" t="s">
        <v>4202</v>
      </c>
      <c r="C3170">
        <v>16.43</v>
      </c>
      <c r="D3170">
        <f t="shared" si="103"/>
        <v>-0.25113947128532366</v>
      </c>
      <c r="E3170">
        <v>3.6652412950518459E-3</v>
      </c>
      <c r="F3170" s="90">
        <v>3162</v>
      </c>
      <c r="G3170" s="170">
        <f t="shared" ca="1" si="102"/>
        <v>-9.7196760632599535E-2</v>
      </c>
    </row>
    <row r="3171" spans="2:7">
      <c r="B3171" t="s">
        <v>2086</v>
      </c>
      <c r="C3171">
        <v>21.94</v>
      </c>
      <c r="D3171">
        <f t="shared" si="103"/>
        <v>0.59447674418604668</v>
      </c>
      <c r="E3171">
        <v>3.6596523330284471E-3</v>
      </c>
      <c r="F3171" s="90">
        <v>3163</v>
      </c>
      <c r="G3171" s="170">
        <f t="shared" ca="1" si="102"/>
        <v>-0.90664939264286282</v>
      </c>
    </row>
    <row r="3172" spans="2:7">
      <c r="B3172" t="s">
        <v>3202</v>
      </c>
      <c r="C3172">
        <v>13.76</v>
      </c>
      <c r="D3172">
        <f t="shared" si="103"/>
        <v>0.65983112183353454</v>
      </c>
      <c r="E3172">
        <v>3.6469730123996303E-3</v>
      </c>
      <c r="F3172" s="90">
        <v>3164</v>
      </c>
      <c r="G3172" s="170">
        <f t="shared" ca="1" si="102"/>
        <v>-0.63325501233843773</v>
      </c>
    </row>
    <row r="3173" spans="2:7">
      <c r="B3173" t="s">
        <v>5315</v>
      </c>
      <c r="C3173">
        <v>8.2899999999999991</v>
      </c>
      <c r="D3173">
        <f t="shared" si="103"/>
        <v>-0.25315315315315323</v>
      </c>
      <c r="E3173">
        <v>3.6319612590798257E-3</v>
      </c>
      <c r="F3173" s="90">
        <v>3165</v>
      </c>
      <c r="G3173" s="170">
        <f t="shared" ca="1" si="102"/>
        <v>-0.45930350995542379</v>
      </c>
    </row>
    <row r="3174" spans="2:7">
      <c r="B3174" t="s">
        <v>4290</v>
      </c>
      <c r="C3174">
        <v>11.1</v>
      </c>
      <c r="D3174">
        <f t="shared" si="103"/>
        <v>-0.334133173365327</v>
      </c>
      <c r="E3174">
        <v>3.6166365280288558E-3</v>
      </c>
      <c r="F3174" s="90">
        <v>3166</v>
      </c>
      <c r="G3174" s="170">
        <f t="shared" ca="1" si="102"/>
        <v>0.19865559327777857</v>
      </c>
    </row>
    <row r="3175" spans="2:7">
      <c r="B3175" t="s">
        <v>4182</v>
      </c>
      <c r="C3175">
        <v>16.670000000000002</v>
      </c>
      <c r="D3175">
        <f t="shared" si="103"/>
        <v>-0.89012654890587928</v>
      </c>
      <c r="E3175">
        <v>3.6122817579772593E-3</v>
      </c>
      <c r="F3175" s="90">
        <v>3167</v>
      </c>
      <c r="G3175" s="170">
        <f t="shared" ref="G3175:G3238" ca="1" si="104">_xlfn.NORM.INV(RAND(),L$11,L$12)</f>
        <v>0.49188906480818551</v>
      </c>
    </row>
    <row r="3176" spans="2:7">
      <c r="B3176" t="s">
        <v>551</v>
      </c>
      <c r="C3176">
        <v>151.72</v>
      </c>
      <c r="D3176">
        <f t="shared" si="103"/>
        <v>12.438441098317096</v>
      </c>
      <c r="E3176">
        <v>3.5719010451117344E-3</v>
      </c>
      <c r="F3176" s="90">
        <v>3168</v>
      </c>
      <c r="G3176" s="170">
        <f t="shared" ca="1" si="104"/>
        <v>0.35499998151731449</v>
      </c>
    </row>
    <row r="3177" spans="2:7">
      <c r="B3177" t="s">
        <v>2838</v>
      </c>
      <c r="C3177">
        <v>11.29</v>
      </c>
      <c r="D3177">
        <f t="shared" si="103"/>
        <v>-0.43066061522945032</v>
      </c>
      <c r="E3177">
        <v>3.5555555555554798E-3</v>
      </c>
      <c r="F3177" s="90">
        <v>3169</v>
      </c>
      <c r="G3177" s="170">
        <f t="shared" ca="1" si="104"/>
        <v>-0.17776865815518275</v>
      </c>
    </row>
    <row r="3178" spans="2:7">
      <c r="B3178" t="s">
        <v>3902</v>
      </c>
      <c r="C3178">
        <v>19.829999999999998</v>
      </c>
      <c r="D3178">
        <f t="shared" si="103"/>
        <v>5.982394366197183</v>
      </c>
      <c r="E3178">
        <v>3.5425101214573242E-3</v>
      </c>
      <c r="F3178" s="90">
        <v>3170</v>
      </c>
      <c r="G3178" s="170">
        <f t="shared" ca="1" si="104"/>
        <v>0.31495911062072857</v>
      </c>
    </row>
    <row r="3179" spans="2:7">
      <c r="B3179" t="s">
        <v>5789</v>
      </c>
      <c r="C3179">
        <v>2.84</v>
      </c>
      <c r="D3179">
        <f t="shared" si="103"/>
        <v>-0.85764411027568921</v>
      </c>
      <c r="E3179">
        <v>3.5335689045935641E-3</v>
      </c>
      <c r="F3179" s="90">
        <v>3171</v>
      </c>
      <c r="G3179" s="170">
        <f t="shared" ca="1" si="104"/>
        <v>-0.2757986652004078</v>
      </c>
    </row>
    <row r="3180" spans="2:7">
      <c r="B3180" t="s">
        <v>1831</v>
      </c>
      <c r="C3180">
        <v>19.95</v>
      </c>
      <c r="D3180">
        <f t="shared" si="103"/>
        <v>0.74540682414698156</v>
      </c>
      <c r="E3180">
        <v>3.5211267605633947E-3</v>
      </c>
      <c r="F3180" s="90">
        <v>3172</v>
      </c>
      <c r="G3180" s="170">
        <f t="shared" ca="1" si="104"/>
        <v>8.0357277276754902E-2</v>
      </c>
    </row>
    <row r="3181" spans="2:7">
      <c r="B3181" t="s">
        <v>3505</v>
      </c>
      <c r="C3181">
        <v>11.43</v>
      </c>
      <c r="D3181">
        <f t="shared" si="103"/>
        <v>-0.20069930069930075</v>
      </c>
      <c r="E3181">
        <v>3.5118525021948328E-3</v>
      </c>
      <c r="F3181" s="90">
        <v>3173</v>
      </c>
      <c r="G3181" s="170">
        <f t="shared" ca="1" si="104"/>
        <v>0.21720731170218571</v>
      </c>
    </row>
    <row r="3182" spans="2:7">
      <c r="B3182" t="s">
        <v>3648</v>
      </c>
      <c r="C3182">
        <v>14.3</v>
      </c>
      <c r="D3182">
        <f t="shared" si="103"/>
        <v>-0.83408748114630471</v>
      </c>
      <c r="E3182">
        <v>3.5087719298246113E-3</v>
      </c>
      <c r="F3182" s="90">
        <v>3174</v>
      </c>
      <c r="G3182" s="170">
        <f t="shared" ca="1" si="104"/>
        <v>0.15276464464675196</v>
      </c>
    </row>
    <row r="3183" spans="2:7">
      <c r="B3183" t="s">
        <v>1078</v>
      </c>
      <c r="C3183">
        <v>86.19</v>
      </c>
      <c r="D3183">
        <f t="shared" si="103"/>
        <v>28.927083333333336</v>
      </c>
      <c r="E3183">
        <v>3.4928396786587167E-3</v>
      </c>
      <c r="F3183" s="90">
        <v>3175</v>
      </c>
      <c r="G3183" s="170">
        <f t="shared" ca="1" si="104"/>
        <v>-0.51923044424475351</v>
      </c>
    </row>
    <row r="3184" spans="2:7">
      <c r="B3184" t="s">
        <v>7651</v>
      </c>
      <c r="C3184">
        <v>2.88</v>
      </c>
      <c r="D3184">
        <f t="shared" si="103"/>
        <v>-0.83410138248847931</v>
      </c>
      <c r="E3184">
        <v>3.4843205574912146E-3</v>
      </c>
      <c r="F3184" s="90">
        <v>3176</v>
      </c>
      <c r="G3184" s="170">
        <f t="shared" ca="1" si="104"/>
        <v>-0.16155339335590951</v>
      </c>
    </row>
    <row r="3185" spans="2:7">
      <c r="B3185" t="s">
        <v>4135</v>
      </c>
      <c r="C3185">
        <v>17.36</v>
      </c>
      <c r="D3185">
        <f t="shared" si="103"/>
        <v>0.99540229885057485</v>
      </c>
      <c r="E3185">
        <v>3.468208092485475E-3</v>
      </c>
      <c r="F3185" s="90">
        <v>3177</v>
      </c>
      <c r="G3185" s="170">
        <f t="shared" ca="1" si="104"/>
        <v>0.35065432587941864</v>
      </c>
    </row>
    <row r="3186" spans="2:7">
      <c r="B3186" t="s">
        <v>2684</v>
      </c>
      <c r="C3186">
        <v>8.6999999999999993</v>
      </c>
      <c r="D3186">
        <f t="shared" si="103"/>
        <v>-0.62564543889845092</v>
      </c>
      <c r="E3186">
        <v>3.4602076124566738E-3</v>
      </c>
      <c r="F3186" s="90">
        <v>3178</v>
      </c>
      <c r="G3186" s="170">
        <f t="shared" ca="1" si="104"/>
        <v>0.92440757676804064</v>
      </c>
    </row>
    <row r="3187" spans="2:7">
      <c r="B3187" t="s">
        <v>4619</v>
      </c>
      <c r="C3187">
        <v>23.24</v>
      </c>
      <c r="D3187">
        <f t="shared" si="103"/>
        <v>-0.11297709923664126</v>
      </c>
      <c r="E3187">
        <v>3.4542314335059715E-3</v>
      </c>
      <c r="F3187" s="90">
        <v>3179</v>
      </c>
      <c r="G3187" s="170">
        <f t="shared" ca="1" si="104"/>
        <v>0.53888745480262712</v>
      </c>
    </row>
    <row r="3188" spans="2:7">
      <c r="B3188" t="s">
        <v>2160</v>
      </c>
      <c r="C3188">
        <v>26.2</v>
      </c>
      <c r="D3188">
        <f t="shared" si="103"/>
        <v>1.9977116704805493</v>
      </c>
      <c r="E3188">
        <v>3.44695518958253E-3</v>
      </c>
      <c r="F3188" s="90">
        <v>3180</v>
      </c>
      <c r="G3188" s="170">
        <f t="shared" ca="1" si="104"/>
        <v>0.40256644257324603</v>
      </c>
    </row>
    <row r="3189" spans="2:7">
      <c r="B3189" t="s">
        <v>2793</v>
      </c>
      <c r="C3189">
        <v>8.74</v>
      </c>
      <c r="D3189">
        <f t="shared" si="103"/>
        <v>-0.50085665334094809</v>
      </c>
      <c r="E3189">
        <v>3.4443168771526242E-3</v>
      </c>
      <c r="F3189" s="90">
        <v>3181</v>
      </c>
      <c r="G3189" s="170">
        <f t="shared" ca="1" si="104"/>
        <v>-0.46675666589651837</v>
      </c>
    </row>
    <row r="3190" spans="2:7">
      <c r="B3190" t="s">
        <v>2409</v>
      </c>
      <c r="C3190">
        <v>17.510000000000002</v>
      </c>
      <c r="D3190">
        <f t="shared" si="103"/>
        <v>-0.1495871782418649</v>
      </c>
      <c r="E3190">
        <v>3.4383954154729099E-3</v>
      </c>
      <c r="F3190" s="90">
        <v>3182</v>
      </c>
      <c r="G3190" s="170">
        <f t="shared" ca="1" si="104"/>
        <v>0.7804344660512279</v>
      </c>
    </row>
    <row r="3191" spans="2:7">
      <c r="B3191" t="s">
        <v>1877</v>
      </c>
      <c r="C3191">
        <v>20.59</v>
      </c>
      <c r="D3191">
        <f t="shared" si="103"/>
        <v>0.39404197698036564</v>
      </c>
      <c r="E3191">
        <v>3.4113060428850044E-3</v>
      </c>
      <c r="F3191" s="90">
        <v>3183</v>
      </c>
      <c r="G3191" s="170">
        <f t="shared" ca="1" si="104"/>
        <v>0.16107882968708861</v>
      </c>
    </row>
    <row r="3192" spans="2:7">
      <c r="B3192" t="s">
        <v>3597</v>
      </c>
      <c r="C3192">
        <v>14.77</v>
      </c>
      <c r="D3192">
        <f t="shared" si="103"/>
        <v>-3.3738191632928954E-3</v>
      </c>
      <c r="E3192">
        <v>3.3967391304347101E-3</v>
      </c>
      <c r="F3192" s="90">
        <v>3184</v>
      </c>
      <c r="G3192" s="170">
        <f t="shared" ca="1" si="104"/>
        <v>0.22915399501792427</v>
      </c>
    </row>
    <row r="3193" spans="2:7">
      <c r="B3193" t="s">
        <v>4069</v>
      </c>
      <c r="C3193">
        <v>14.82</v>
      </c>
      <c r="D3193">
        <f t="shared" si="103"/>
        <v>-0.85341246290801198</v>
      </c>
      <c r="E3193">
        <v>3.3852403520650449E-3</v>
      </c>
      <c r="F3193" s="90">
        <v>3185</v>
      </c>
      <c r="G3193" s="170">
        <f t="shared" ca="1" si="104"/>
        <v>0.12047912757088367</v>
      </c>
    </row>
    <row r="3194" spans="2:7">
      <c r="B3194" t="s">
        <v>888</v>
      </c>
      <c r="C3194">
        <v>101.1</v>
      </c>
      <c r="D3194">
        <f t="shared" si="103"/>
        <v>7.4886649874055413</v>
      </c>
      <c r="E3194">
        <v>3.3743549027390749E-3</v>
      </c>
      <c r="F3194" s="90">
        <v>3186</v>
      </c>
      <c r="G3194" s="170">
        <f t="shared" ca="1" si="104"/>
        <v>4.0158410067517802E-2</v>
      </c>
    </row>
    <row r="3195" spans="2:7">
      <c r="B3195" t="s">
        <v>3456</v>
      </c>
      <c r="C3195">
        <v>11.91</v>
      </c>
      <c r="D3195">
        <f t="shared" si="103"/>
        <v>0.32924107142857134</v>
      </c>
      <c r="E3195">
        <v>3.3698399326032792E-3</v>
      </c>
      <c r="F3195" s="90">
        <v>3187</v>
      </c>
      <c r="G3195" s="170">
        <f t="shared" ca="1" si="104"/>
        <v>0.95362331245566612</v>
      </c>
    </row>
    <row r="3196" spans="2:7">
      <c r="B3196" t="s">
        <v>4466</v>
      </c>
      <c r="C3196">
        <v>8.9600000000000009</v>
      </c>
      <c r="D3196">
        <f t="shared" si="103"/>
        <v>-0.93183720045644725</v>
      </c>
      <c r="E3196">
        <v>3.3594624860023669E-3</v>
      </c>
      <c r="F3196" s="90">
        <v>3188</v>
      </c>
      <c r="G3196" s="170">
        <f t="shared" ca="1" si="104"/>
        <v>-0.31240962069023487</v>
      </c>
    </row>
    <row r="3197" spans="2:7">
      <c r="B3197" t="s">
        <v>710</v>
      </c>
      <c r="C3197">
        <v>131.44999999999999</v>
      </c>
      <c r="D3197">
        <f t="shared" si="103"/>
        <v>0.15064775910364142</v>
      </c>
      <c r="E3197">
        <v>3.3585222502098906E-3</v>
      </c>
      <c r="F3197" s="90">
        <v>3189</v>
      </c>
      <c r="G3197" s="170">
        <f t="shared" ca="1" si="104"/>
        <v>-0.53339218743380667</v>
      </c>
    </row>
    <row r="3198" spans="2:7">
      <c r="B3198" t="s">
        <v>939</v>
      </c>
      <c r="C3198">
        <v>114.24</v>
      </c>
      <c r="D3198">
        <f t="shared" si="103"/>
        <v>-0.2400212879191059</v>
      </c>
      <c r="E3198">
        <v>3.3374319339539386E-3</v>
      </c>
      <c r="F3198" s="90">
        <v>3190</v>
      </c>
      <c r="G3198" s="170">
        <f t="shared" ca="1" si="104"/>
        <v>0.72765306130960672</v>
      </c>
    </row>
    <row r="3199" spans="2:7">
      <c r="B3199" t="s">
        <v>572</v>
      </c>
      <c r="C3199">
        <v>150.32</v>
      </c>
      <c r="D3199">
        <f t="shared" si="103"/>
        <v>0.2773623385452072</v>
      </c>
      <c r="E3199">
        <v>3.3373381391002539E-3</v>
      </c>
      <c r="F3199" s="90">
        <v>3191</v>
      </c>
      <c r="G3199" s="170">
        <f t="shared" ca="1" si="104"/>
        <v>-2.6369878810823543E-2</v>
      </c>
    </row>
    <row r="3200" spans="2:7">
      <c r="B3200" t="s">
        <v>750</v>
      </c>
      <c r="C3200">
        <v>117.68</v>
      </c>
      <c r="D3200">
        <f t="shared" si="103"/>
        <v>0.1806962977826829</v>
      </c>
      <c r="E3200">
        <v>3.3250916531673675E-3</v>
      </c>
      <c r="F3200" s="90">
        <v>3192</v>
      </c>
      <c r="G3200" s="170">
        <f t="shared" ca="1" si="104"/>
        <v>0.40338236124497284</v>
      </c>
    </row>
    <row r="3201" spans="2:7">
      <c r="B3201" t="s">
        <v>869</v>
      </c>
      <c r="C3201">
        <v>99.67</v>
      </c>
      <c r="D3201">
        <f t="shared" si="103"/>
        <v>3.7058545797922573</v>
      </c>
      <c r="E3201">
        <v>3.3219247030400472E-3</v>
      </c>
      <c r="F3201" s="90">
        <v>3193</v>
      </c>
      <c r="G3201" s="170">
        <f t="shared" ca="1" si="104"/>
        <v>0.16020262252824774</v>
      </c>
    </row>
    <row r="3202" spans="2:7">
      <c r="B3202" t="s">
        <v>3918</v>
      </c>
      <c r="C3202">
        <v>21.18</v>
      </c>
      <c r="D3202">
        <f t="shared" si="103"/>
        <v>-0.12695795548227543</v>
      </c>
      <c r="E3202">
        <v>3.315963998105177E-3</v>
      </c>
      <c r="F3202" s="90">
        <v>3194</v>
      </c>
      <c r="G3202" s="170">
        <f t="shared" ca="1" si="104"/>
        <v>-0.87875233723905322</v>
      </c>
    </row>
    <row r="3203" spans="2:7">
      <c r="B3203" t="s">
        <v>2258</v>
      </c>
      <c r="C3203">
        <v>24.26</v>
      </c>
      <c r="D3203">
        <f t="shared" si="103"/>
        <v>1.6484716157205241</v>
      </c>
      <c r="E3203">
        <v>3.3085194375517719E-3</v>
      </c>
      <c r="F3203" s="90">
        <v>3195</v>
      </c>
      <c r="G3203" s="170">
        <f t="shared" ca="1" si="104"/>
        <v>-0.32576628755716552</v>
      </c>
    </row>
    <row r="3204" spans="2:7">
      <c r="B3204" t="s">
        <v>5383</v>
      </c>
      <c r="C3204">
        <v>9.16</v>
      </c>
      <c r="D3204">
        <f t="shared" si="103"/>
        <v>-0.93221342411011621</v>
      </c>
      <c r="E3204">
        <v>3.2858707557502035E-3</v>
      </c>
      <c r="F3204" s="90">
        <v>3196</v>
      </c>
      <c r="G3204" s="170">
        <f t="shared" ca="1" si="104"/>
        <v>0.40874642678096645</v>
      </c>
    </row>
    <row r="3205" spans="2:7">
      <c r="B3205" t="s">
        <v>688</v>
      </c>
      <c r="C3205">
        <v>135.13</v>
      </c>
      <c r="D3205">
        <f t="shared" si="103"/>
        <v>-0.2473124268924414</v>
      </c>
      <c r="E3205">
        <v>3.2667607097779921E-3</v>
      </c>
      <c r="F3205" s="90">
        <v>3197</v>
      </c>
      <c r="G3205" s="170">
        <f t="shared" ca="1" si="104"/>
        <v>0.24763723440571711</v>
      </c>
    </row>
    <row r="3206" spans="2:7">
      <c r="B3206" t="s">
        <v>607</v>
      </c>
      <c r="C3206">
        <v>179.53</v>
      </c>
      <c r="D3206">
        <f t="shared" si="103"/>
        <v>2.6151832460732987</v>
      </c>
      <c r="E3206">
        <v>3.2411288069293799E-3</v>
      </c>
      <c r="F3206" s="90">
        <v>3198</v>
      </c>
      <c r="G3206" s="170">
        <f t="shared" ca="1" si="104"/>
        <v>0.7207057703547074</v>
      </c>
    </row>
    <row r="3207" spans="2:7">
      <c r="B3207" t="s">
        <v>1227</v>
      </c>
      <c r="C3207">
        <v>49.66</v>
      </c>
      <c r="D3207">
        <f t="shared" si="103"/>
        <v>2.1711366538952745</v>
      </c>
      <c r="E3207">
        <v>3.2323232323231634E-3</v>
      </c>
      <c r="F3207" s="90">
        <v>3199</v>
      </c>
      <c r="G3207" s="170">
        <f t="shared" ca="1" si="104"/>
        <v>0.32997267661064789</v>
      </c>
    </row>
    <row r="3208" spans="2:7">
      <c r="B3208" t="s">
        <v>2984</v>
      </c>
      <c r="C3208">
        <v>15.66</v>
      </c>
      <c r="D3208">
        <f t="shared" si="103"/>
        <v>1.4976076555023925</v>
      </c>
      <c r="E3208">
        <v>3.2030749519539213E-3</v>
      </c>
      <c r="F3208" s="90">
        <v>3200</v>
      </c>
      <c r="G3208" s="170">
        <f t="shared" ca="1" si="104"/>
        <v>0.65779165172683052</v>
      </c>
    </row>
    <row r="3209" spans="2:7">
      <c r="B3209" t="s">
        <v>5616</v>
      </c>
      <c r="C3209">
        <v>6.27</v>
      </c>
      <c r="D3209">
        <f t="shared" ref="D3209:D3272" si="105">(C3209-C3210)/C3210</f>
        <v>-0.60266159695817489</v>
      </c>
      <c r="E3209">
        <v>3.1999999999999316E-3</v>
      </c>
      <c r="F3209" s="90">
        <v>3201</v>
      </c>
      <c r="G3209" s="170">
        <f t="shared" ca="1" si="104"/>
        <v>0.36454854365250317</v>
      </c>
    </row>
    <row r="3210" spans="2:7">
      <c r="B3210" t="s">
        <v>4732</v>
      </c>
      <c r="C3210">
        <v>15.78</v>
      </c>
      <c r="D3210">
        <f t="shared" si="105"/>
        <v>-0.87363869314541964</v>
      </c>
      <c r="E3210">
        <v>3.178639542275838E-3</v>
      </c>
      <c r="F3210" s="90">
        <v>3202</v>
      </c>
      <c r="G3210" s="170">
        <f t="shared" ca="1" si="104"/>
        <v>-0.16088167122036931</v>
      </c>
    </row>
    <row r="3211" spans="2:7">
      <c r="B3211" t="s">
        <v>767</v>
      </c>
      <c r="C3211">
        <v>124.88</v>
      </c>
      <c r="D3211">
        <f t="shared" si="105"/>
        <v>0.49217349743099531</v>
      </c>
      <c r="E3211">
        <v>3.1327817495381202E-3</v>
      </c>
      <c r="F3211" s="90">
        <v>3203</v>
      </c>
      <c r="G3211" s="170">
        <f t="shared" ca="1" si="104"/>
        <v>0.5303785075492099</v>
      </c>
    </row>
    <row r="3212" spans="2:7">
      <c r="B3212" t="s">
        <v>1089</v>
      </c>
      <c r="C3212">
        <v>83.69</v>
      </c>
      <c r="D3212">
        <f t="shared" si="105"/>
        <v>24.990683229813662</v>
      </c>
      <c r="E3212">
        <v>3.1163849934075379E-3</v>
      </c>
      <c r="F3212" s="90">
        <v>3204</v>
      </c>
      <c r="G3212" s="170">
        <f t="shared" ca="1" si="104"/>
        <v>0.33165035241102631</v>
      </c>
    </row>
    <row r="3213" spans="2:7">
      <c r="B3213" t="s">
        <v>5773</v>
      </c>
      <c r="C3213">
        <v>3.22</v>
      </c>
      <c r="D3213">
        <f t="shared" si="105"/>
        <v>-0.75154320987654322</v>
      </c>
      <c r="E3213">
        <v>3.1152647975078601E-3</v>
      </c>
      <c r="F3213" s="90">
        <v>3205</v>
      </c>
      <c r="G3213" s="170">
        <f t="shared" ca="1" si="104"/>
        <v>0.36423474245960191</v>
      </c>
    </row>
    <row r="3214" spans="2:7">
      <c r="B3214" t="s">
        <v>4994</v>
      </c>
      <c r="C3214">
        <v>12.96</v>
      </c>
      <c r="D3214">
        <f t="shared" si="105"/>
        <v>0.33196300102774928</v>
      </c>
      <c r="E3214">
        <v>3.0959752321982137E-3</v>
      </c>
      <c r="F3214" s="90">
        <v>3206</v>
      </c>
      <c r="G3214" s="170">
        <f t="shared" ca="1" si="104"/>
        <v>-0.52553060989133893</v>
      </c>
    </row>
    <row r="3215" spans="2:7">
      <c r="B3215" t="s">
        <v>5234</v>
      </c>
      <c r="C3215">
        <v>9.73</v>
      </c>
      <c r="D3215">
        <f t="shared" si="105"/>
        <v>-2.0512820512820075E-3</v>
      </c>
      <c r="E3215">
        <v>3.0927835051547566E-3</v>
      </c>
      <c r="F3215" s="90">
        <v>3207</v>
      </c>
      <c r="G3215" s="170">
        <f t="shared" ca="1" si="104"/>
        <v>-0.12690139220315824</v>
      </c>
    </row>
    <row r="3216" spans="2:7">
      <c r="B3216" t="s">
        <v>3359</v>
      </c>
      <c r="C3216">
        <v>9.75</v>
      </c>
      <c r="D3216">
        <f t="shared" si="105"/>
        <v>-0.90910785867437305</v>
      </c>
      <c r="E3216">
        <v>3.0864197530863537E-3</v>
      </c>
      <c r="F3216" s="90">
        <v>3208</v>
      </c>
      <c r="G3216" s="170">
        <f t="shared" ca="1" si="104"/>
        <v>-0.14917529554004194</v>
      </c>
    </row>
    <row r="3217" spans="2:7">
      <c r="B3217" t="s">
        <v>1057</v>
      </c>
      <c r="C3217">
        <v>107.27</v>
      </c>
      <c r="D3217">
        <f t="shared" si="105"/>
        <v>3.6924759405074363</v>
      </c>
      <c r="E3217">
        <v>3.0858425285206501E-3</v>
      </c>
      <c r="F3217" s="90">
        <v>3209</v>
      </c>
      <c r="G3217" s="170">
        <f t="shared" ca="1" si="104"/>
        <v>-0.39573018846610841</v>
      </c>
    </row>
    <row r="3218" spans="2:7">
      <c r="B3218" t="s">
        <v>2013</v>
      </c>
      <c r="C3218">
        <v>22.86</v>
      </c>
      <c r="D3218">
        <f t="shared" si="105"/>
        <v>-0.73384561648620328</v>
      </c>
      <c r="E3218">
        <v>3.0715225976305524E-3</v>
      </c>
      <c r="F3218" s="90">
        <v>3210</v>
      </c>
      <c r="G3218" s="170">
        <f t="shared" ca="1" si="104"/>
        <v>0.73901169751647366</v>
      </c>
    </row>
    <row r="3219" spans="2:7">
      <c r="B3219" t="s">
        <v>1079</v>
      </c>
      <c r="C3219">
        <v>85.89</v>
      </c>
      <c r="D3219">
        <f t="shared" si="105"/>
        <v>7.6408450704225359</v>
      </c>
      <c r="E3219">
        <v>3.036319047063005E-3</v>
      </c>
      <c r="F3219" s="90">
        <v>3211</v>
      </c>
      <c r="G3219" s="170">
        <f t="shared" ca="1" si="104"/>
        <v>1.8449285845996293E-2</v>
      </c>
    </row>
    <row r="3220" spans="2:7">
      <c r="B3220" t="s">
        <v>3361</v>
      </c>
      <c r="C3220">
        <v>9.94</v>
      </c>
      <c r="D3220">
        <f t="shared" si="105"/>
        <v>-0.50324837581209403</v>
      </c>
      <c r="E3220">
        <v>3.0272452068616914E-3</v>
      </c>
      <c r="F3220" s="90">
        <v>3212</v>
      </c>
      <c r="G3220" s="170">
        <f t="shared" ca="1" si="104"/>
        <v>-0.23192989414887225</v>
      </c>
    </row>
    <row r="3221" spans="2:7">
      <c r="B3221" t="s">
        <v>1830</v>
      </c>
      <c r="C3221">
        <v>20.010000000000002</v>
      </c>
      <c r="D3221">
        <f t="shared" si="105"/>
        <v>-0.84912915629947971</v>
      </c>
      <c r="E3221">
        <v>3.0075187969925954E-3</v>
      </c>
      <c r="F3221" s="90">
        <v>3213</v>
      </c>
      <c r="G3221" s="170">
        <f t="shared" ca="1" si="104"/>
        <v>0.42824065778359244</v>
      </c>
    </row>
    <row r="3222" spans="2:7">
      <c r="B3222" t="s">
        <v>708</v>
      </c>
      <c r="C3222">
        <v>132.63</v>
      </c>
      <c r="D3222">
        <f t="shared" si="105"/>
        <v>-0.11768227780734432</v>
      </c>
      <c r="E3222">
        <v>2.949183303085196E-3</v>
      </c>
      <c r="F3222" s="90">
        <v>3214</v>
      </c>
      <c r="G3222" s="170">
        <f t="shared" ca="1" si="104"/>
        <v>0.30933280479956465</v>
      </c>
    </row>
    <row r="3223" spans="2:7">
      <c r="B3223" t="s">
        <v>486</v>
      </c>
      <c r="C3223">
        <v>150.32</v>
      </c>
      <c r="D3223">
        <f t="shared" si="105"/>
        <v>6.3184031158714706</v>
      </c>
      <c r="E3223">
        <v>2.9356818788363872E-3</v>
      </c>
      <c r="F3223" s="90">
        <v>3215</v>
      </c>
      <c r="G3223" s="170">
        <f t="shared" ca="1" si="104"/>
        <v>-7.6298241439262726E-2</v>
      </c>
    </row>
    <row r="3224" spans="2:7">
      <c r="B3224" t="s">
        <v>1975</v>
      </c>
      <c r="C3224">
        <v>20.54</v>
      </c>
      <c r="D3224">
        <f t="shared" si="105"/>
        <v>0.48517715112075194</v>
      </c>
      <c r="E3224">
        <v>2.9296874999999375E-3</v>
      </c>
      <c r="F3224" s="90">
        <v>3216</v>
      </c>
      <c r="G3224" s="170">
        <f t="shared" ca="1" si="104"/>
        <v>-0.36693090684354462</v>
      </c>
    </row>
    <row r="3225" spans="2:7">
      <c r="B3225" t="s">
        <v>3420</v>
      </c>
      <c r="C3225">
        <v>13.83</v>
      </c>
      <c r="D3225">
        <f t="shared" si="105"/>
        <v>-0.33381502890173415</v>
      </c>
      <c r="E3225">
        <v>2.9006526468456076E-3</v>
      </c>
      <c r="F3225" s="90">
        <v>3217</v>
      </c>
      <c r="G3225" s="170">
        <f t="shared" ca="1" si="104"/>
        <v>-7.0488417340815429E-2</v>
      </c>
    </row>
    <row r="3226" spans="2:7">
      <c r="B3226" t="s">
        <v>3983</v>
      </c>
      <c r="C3226">
        <v>20.76</v>
      </c>
      <c r="D3226">
        <f t="shared" si="105"/>
        <v>0.49567723342939485</v>
      </c>
      <c r="E3226">
        <v>2.8985507246377909E-3</v>
      </c>
      <c r="F3226" s="90">
        <v>3218</v>
      </c>
      <c r="G3226" s="170">
        <f t="shared" ca="1" si="104"/>
        <v>-0.25329645429509923</v>
      </c>
    </row>
    <row r="3227" spans="2:7">
      <c r="B3227" t="s">
        <v>3545</v>
      </c>
      <c r="C3227">
        <v>13.88</v>
      </c>
      <c r="D3227">
        <f t="shared" si="105"/>
        <v>-0.33429256594724222</v>
      </c>
      <c r="E3227">
        <v>2.8901734104046909E-3</v>
      </c>
      <c r="F3227" s="90">
        <v>3219</v>
      </c>
      <c r="G3227" s="170">
        <f t="shared" ca="1" si="104"/>
        <v>0.1666749005139303</v>
      </c>
    </row>
    <row r="3228" spans="2:7">
      <c r="B3228" t="s">
        <v>4538</v>
      </c>
      <c r="C3228">
        <v>20.85</v>
      </c>
      <c r="D3228">
        <f t="shared" si="105"/>
        <v>0.19552752293577982</v>
      </c>
      <c r="E3228">
        <v>2.8860028860029953E-3</v>
      </c>
      <c r="F3228" s="90">
        <v>3220</v>
      </c>
      <c r="G3228" s="170">
        <f t="shared" ca="1" si="104"/>
        <v>0.15329307801367323</v>
      </c>
    </row>
    <row r="3229" spans="2:7">
      <c r="B3229" t="s">
        <v>1539</v>
      </c>
      <c r="C3229">
        <v>17.440000000000001</v>
      </c>
      <c r="D3229">
        <f t="shared" si="105"/>
        <v>-2.2883295194507519E-3</v>
      </c>
      <c r="E3229">
        <v>2.8752156411731289E-3</v>
      </c>
      <c r="F3229" s="90">
        <v>3221</v>
      </c>
      <c r="G3229" s="170">
        <f t="shared" ca="1" si="104"/>
        <v>-1.0401555802187916</v>
      </c>
    </row>
    <row r="3230" spans="2:7">
      <c r="B3230" t="s">
        <v>2349</v>
      </c>
      <c r="C3230">
        <v>17.48</v>
      </c>
      <c r="D3230">
        <f t="shared" si="105"/>
        <v>0.24946390278770553</v>
      </c>
      <c r="E3230">
        <v>2.8686173264486927E-3</v>
      </c>
      <c r="F3230" s="90">
        <v>3222</v>
      </c>
      <c r="G3230" s="170">
        <f t="shared" ca="1" si="104"/>
        <v>-4.0679855063459475E-2</v>
      </c>
    </row>
    <row r="3231" spans="2:7">
      <c r="B3231" t="s">
        <v>3434</v>
      </c>
      <c r="C3231">
        <v>13.99</v>
      </c>
      <c r="D3231">
        <f t="shared" si="105"/>
        <v>0.33111322549952432</v>
      </c>
      <c r="E3231">
        <v>2.8673835125448692E-3</v>
      </c>
      <c r="F3231" s="90">
        <v>3223</v>
      </c>
      <c r="G3231" s="170">
        <f t="shared" ca="1" si="104"/>
        <v>-0.13229933101578267</v>
      </c>
    </row>
    <row r="3232" spans="2:7">
      <c r="B3232" t="s">
        <v>4897</v>
      </c>
      <c r="C3232">
        <v>10.51</v>
      </c>
      <c r="D3232">
        <f t="shared" si="105"/>
        <v>-0.25933756166314303</v>
      </c>
      <c r="E3232">
        <v>2.8625954198472671E-3</v>
      </c>
      <c r="F3232" s="90">
        <v>3224</v>
      </c>
      <c r="G3232" s="170">
        <f t="shared" ca="1" si="104"/>
        <v>-0.39759196457864565</v>
      </c>
    </row>
    <row r="3233" spans="2:7">
      <c r="B3233" t="s">
        <v>3199</v>
      </c>
      <c r="C3233">
        <v>14.19</v>
      </c>
      <c r="D3233">
        <f t="shared" si="105"/>
        <v>0.98184357541899425</v>
      </c>
      <c r="E3233">
        <v>2.8268551236748513E-3</v>
      </c>
      <c r="F3233" s="90">
        <v>3225</v>
      </c>
      <c r="G3233" s="170">
        <f t="shared" ca="1" si="104"/>
        <v>-0.56113189732304469</v>
      </c>
    </row>
    <row r="3234" spans="2:7">
      <c r="B3234" t="s">
        <v>5438</v>
      </c>
      <c r="C3234">
        <v>7.16</v>
      </c>
      <c r="D3234">
        <f t="shared" si="105"/>
        <v>-2.7855153203342024E-3</v>
      </c>
      <c r="E3234">
        <v>2.8011204481793364E-3</v>
      </c>
      <c r="F3234" s="90">
        <v>3226</v>
      </c>
      <c r="G3234" s="170">
        <f t="shared" ca="1" si="104"/>
        <v>-0.50777972264577809</v>
      </c>
    </row>
    <row r="3235" spans="2:7">
      <c r="B3235" t="s">
        <v>5437</v>
      </c>
      <c r="C3235">
        <v>7.18</v>
      </c>
      <c r="D3235">
        <f t="shared" si="105"/>
        <v>-4.1608876560333217E-3</v>
      </c>
      <c r="E3235">
        <v>2.7932960893854151E-3</v>
      </c>
      <c r="F3235" s="90">
        <v>3227</v>
      </c>
      <c r="G3235" s="170">
        <f t="shared" ca="1" si="104"/>
        <v>1.2184148320829045</v>
      </c>
    </row>
    <row r="3236" spans="2:7">
      <c r="B3236" t="s">
        <v>5433</v>
      </c>
      <c r="C3236">
        <v>7.21</v>
      </c>
      <c r="D3236">
        <f t="shared" si="105"/>
        <v>-0.50069252077562321</v>
      </c>
      <c r="E3236">
        <v>2.7816411682892311E-3</v>
      </c>
      <c r="F3236" s="90">
        <v>3228</v>
      </c>
      <c r="G3236" s="170">
        <f t="shared" ca="1" si="104"/>
        <v>-0.7463088590900061</v>
      </c>
    </row>
    <row r="3237" spans="2:7">
      <c r="B3237" t="s">
        <v>3628</v>
      </c>
      <c r="C3237">
        <v>14.44</v>
      </c>
      <c r="D3237">
        <f t="shared" si="105"/>
        <v>-0.90920523138832998</v>
      </c>
      <c r="E3237">
        <v>2.7777777777777185E-3</v>
      </c>
      <c r="F3237" s="90">
        <v>3229</v>
      </c>
      <c r="G3237" s="170">
        <f t="shared" ca="1" si="104"/>
        <v>-0.36286427489228196</v>
      </c>
    </row>
    <row r="3238" spans="2:7">
      <c r="B3238" t="s">
        <v>416</v>
      </c>
      <c r="C3238">
        <v>159.04</v>
      </c>
      <c r="D3238">
        <f t="shared" si="105"/>
        <v>9.9080932784636477</v>
      </c>
      <c r="E3238">
        <v>2.7742749054224321E-3</v>
      </c>
      <c r="F3238" s="90">
        <v>3230</v>
      </c>
      <c r="G3238" s="170">
        <f t="shared" ca="1" si="104"/>
        <v>0.3656915487813055</v>
      </c>
    </row>
    <row r="3239" spans="2:7">
      <c r="B3239" t="s">
        <v>4758</v>
      </c>
      <c r="C3239">
        <v>14.58</v>
      </c>
      <c r="D3239">
        <f t="shared" si="105"/>
        <v>0.33272394881170025</v>
      </c>
      <c r="E3239">
        <v>2.7510316368638877E-3</v>
      </c>
      <c r="F3239" s="90">
        <v>3231</v>
      </c>
      <c r="G3239" s="170">
        <f t="shared" ref="G3239:G3302" ca="1" si="106">_xlfn.NORM.INV(RAND(),L$11,L$12)</f>
        <v>0.35376456398074613</v>
      </c>
    </row>
    <row r="3240" spans="2:7">
      <c r="B3240" t="s">
        <v>1652</v>
      </c>
      <c r="C3240">
        <v>10.94</v>
      </c>
      <c r="D3240">
        <f t="shared" si="105"/>
        <v>-0.40021929824561403</v>
      </c>
      <c r="E3240">
        <v>2.7497708524289056E-3</v>
      </c>
      <c r="F3240" s="90">
        <v>3232</v>
      </c>
      <c r="G3240" s="170">
        <f t="shared" ca="1" si="106"/>
        <v>-2.9968772409243647E-2</v>
      </c>
    </row>
    <row r="3241" spans="2:7">
      <c r="B3241" t="s">
        <v>3788</v>
      </c>
      <c r="C3241">
        <v>18.239999999999998</v>
      </c>
      <c r="D3241">
        <f t="shared" si="105"/>
        <v>-0.28666405944466178</v>
      </c>
      <c r="E3241">
        <v>2.7487630566243627E-3</v>
      </c>
      <c r="F3241" s="90">
        <v>3233</v>
      </c>
      <c r="G3241" s="170">
        <f t="shared" ca="1" si="106"/>
        <v>-0.54248183462597477</v>
      </c>
    </row>
    <row r="3242" spans="2:7">
      <c r="B3242" t="s">
        <v>4654</v>
      </c>
      <c r="C3242">
        <v>25.57</v>
      </c>
      <c r="D3242">
        <f t="shared" si="105"/>
        <v>-0.75046355030740708</v>
      </c>
      <c r="E3242">
        <v>2.7450980392156976E-3</v>
      </c>
      <c r="F3242" s="90">
        <v>3234</v>
      </c>
      <c r="G3242" s="170">
        <f t="shared" ca="1" si="106"/>
        <v>-0.21411271784607819</v>
      </c>
    </row>
    <row r="3243" spans="2:7">
      <c r="B3243" t="s">
        <v>884</v>
      </c>
      <c r="C3243">
        <v>102.47</v>
      </c>
      <c r="D3243">
        <f t="shared" si="105"/>
        <v>8.3324225865209467</v>
      </c>
      <c r="E3243">
        <v>2.7399941285840214E-3</v>
      </c>
      <c r="F3243" s="90">
        <v>3235</v>
      </c>
      <c r="G3243" s="170">
        <f t="shared" ca="1" si="106"/>
        <v>-0.80505202990321723</v>
      </c>
    </row>
    <row r="3244" spans="2:7">
      <c r="B3244" t="s">
        <v>2572</v>
      </c>
      <c r="C3244">
        <v>10.98</v>
      </c>
      <c r="D3244">
        <f t="shared" si="105"/>
        <v>-0.4009819967266775</v>
      </c>
      <c r="E3244">
        <v>2.7397260273973644E-3</v>
      </c>
      <c r="F3244" s="90">
        <v>3236</v>
      </c>
      <c r="G3244" s="170">
        <f t="shared" ca="1" si="106"/>
        <v>-1.0076991760430181</v>
      </c>
    </row>
    <row r="3245" spans="2:7">
      <c r="B3245" t="s">
        <v>2337</v>
      </c>
      <c r="C3245">
        <v>18.329999999999998</v>
      </c>
      <c r="D3245">
        <f t="shared" si="105"/>
        <v>-0.28677042801556424</v>
      </c>
      <c r="E3245">
        <v>2.7352297592996254E-3</v>
      </c>
      <c r="F3245" s="90">
        <v>3237</v>
      </c>
      <c r="G3245" s="170">
        <f t="shared" ca="1" si="106"/>
        <v>-0.48851543171814166</v>
      </c>
    </row>
    <row r="3246" spans="2:7">
      <c r="B3246" t="s">
        <v>1477</v>
      </c>
      <c r="C3246">
        <v>25.7</v>
      </c>
      <c r="D3246">
        <f t="shared" si="105"/>
        <v>2.4871099050203527</v>
      </c>
      <c r="E3246">
        <v>2.7311744049941587E-3</v>
      </c>
      <c r="F3246" s="90">
        <v>3238</v>
      </c>
      <c r="G3246" s="170">
        <f t="shared" ca="1" si="106"/>
        <v>-0.20943404784508657</v>
      </c>
    </row>
    <row r="3247" spans="2:7">
      <c r="B3247" t="s">
        <v>5422</v>
      </c>
      <c r="C3247">
        <v>7.37</v>
      </c>
      <c r="D3247">
        <f t="shared" si="105"/>
        <v>-0.95777472212673309</v>
      </c>
      <c r="E3247">
        <v>2.7210884353742128E-3</v>
      </c>
      <c r="F3247" s="90">
        <v>3239</v>
      </c>
      <c r="G3247" s="170">
        <f t="shared" ca="1" si="106"/>
        <v>0.16347087264011415</v>
      </c>
    </row>
    <row r="3248" spans="2:7">
      <c r="B3248" t="s">
        <v>596</v>
      </c>
      <c r="C3248">
        <v>174.54</v>
      </c>
      <c r="D3248">
        <f t="shared" si="105"/>
        <v>8.3737916219119217</v>
      </c>
      <c r="E3248">
        <v>2.7000631929683396E-3</v>
      </c>
      <c r="F3248" s="90">
        <v>3240</v>
      </c>
      <c r="G3248" s="170">
        <f t="shared" ca="1" si="106"/>
        <v>8.217224557524487E-2</v>
      </c>
    </row>
    <row r="3249" spans="2:7">
      <c r="B3249" t="s">
        <v>3894</v>
      </c>
      <c r="C3249">
        <v>18.62</v>
      </c>
      <c r="D3249">
        <f t="shared" si="105"/>
        <v>1.4959785522788205</v>
      </c>
      <c r="E3249">
        <v>2.6925148088314866E-3</v>
      </c>
      <c r="F3249" s="90">
        <v>3241</v>
      </c>
      <c r="G3249" s="170">
        <f t="shared" ca="1" si="106"/>
        <v>0.13531022184478658</v>
      </c>
    </row>
    <row r="3250" spans="2:7">
      <c r="B3250" t="s">
        <v>5429</v>
      </c>
      <c r="C3250">
        <v>7.46</v>
      </c>
      <c r="D3250">
        <f t="shared" si="105"/>
        <v>-0.60021436227224001</v>
      </c>
      <c r="E3250">
        <v>2.6881720430106952E-3</v>
      </c>
      <c r="F3250" s="90">
        <v>3242</v>
      </c>
      <c r="G3250" s="170">
        <f t="shared" ca="1" si="106"/>
        <v>-0.14046990001400028</v>
      </c>
    </row>
    <row r="3251" spans="2:7">
      <c r="B3251" t="s">
        <v>1928</v>
      </c>
      <c r="C3251">
        <v>18.66</v>
      </c>
      <c r="D3251">
        <f t="shared" si="105"/>
        <v>-1.6051364365971715E-3</v>
      </c>
      <c r="E3251">
        <v>2.6867275658248638E-3</v>
      </c>
      <c r="F3251" s="90">
        <v>3243</v>
      </c>
      <c r="G3251" s="170">
        <f t="shared" ca="1" si="106"/>
        <v>0.62067482354839665</v>
      </c>
    </row>
    <row r="3252" spans="2:7">
      <c r="B3252" t="s">
        <v>3025</v>
      </c>
      <c r="C3252">
        <v>18.690000000000001</v>
      </c>
      <c r="D3252">
        <f t="shared" si="105"/>
        <v>0.66429207479964392</v>
      </c>
      <c r="E3252">
        <v>2.682403433476433E-3</v>
      </c>
      <c r="F3252" s="90">
        <v>3244</v>
      </c>
      <c r="G3252" s="170">
        <f t="shared" ca="1" si="106"/>
        <v>-0.17125974711622197</v>
      </c>
    </row>
    <row r="3253" spans="2:7">
      <c r="B3253" t="s">
        <v>2565</v>
      </c>
      <c r="C3253">
        <v>11.23</v>
      </c>
      <c r="D3253">
        <f t="shared" si="105"/>
        <v>-8.8967971530247208E-4</v>
      </c>
      <c r="E3253">
        <v>2.6785714285715301E-3</v>
      </c>
      <c r="F3253" s="90">
        <v>3245</v>
      </c>
      <c r="G3253" s="170">
        <f t="shared" ca="1" si="106"/>
        <v>-0.17583714515000448</v>
      </c>
    </row>
    <row r="3254" spans="2:7">
      <c r="B3254" t="s">
        <v>5102</v>
      </c>
      <c r="C3254">
        <v>11.24</v>
      </c>
      <c r="D3254">
        <f t="shared" si="105"/>
        <v>1.9735449735449739</v>
      </c>
      <c r="E3254">
        <v>2.676181980374608E-3</v>
      </c>
      <c r="F3254" s="90">
        <v>3246</v>
      </c>
      <c r="G3254" s="170">
        <f t="shared" ca="1" si="106"/>
        <v>-1.4306315965009746E-2</v>
      </c>
    </row>
    <row r="3255" spans="2:7">
      <c r="B3255" t="s">
        <v>5755</v>
      </c>
      <c r="C3255">
        <v>3.78</v>
      </c>
      <c r="D3255">
        <f t="shared" si="105"/>
        <v>-0.85762711864406771</v>
      </c>
      <c r="E3255">
        <v>2.6525198938991477E-3</v>
      </c>
      <c r="F3255" s="90">
        <v>3247</v>
      </c>
      <c r="G3255" s="170">
        <f t="shared" ca="1" si="106"/>
        <v>0.38240350005046492</v>
      </c>
    </row>
    <row r="3256" spans="2:7">
      <c r="B3256" t="s">
        <v>2201</v>
      </c>
      <c r="C3256">
        <v>26.55</v>
      </c>
      <c r="D3256">
        <f t="shared" si="105"/>
        <v>1.3289473684210527</v>
      </c>
      <c r="E3256">
        <v>2.6435045317220649E-3</v>
      </c>
      <c r="F3256" s="90">
        <v>3248</v>
      </c>
      <c r="G3256" s="170">
        <f t="shared" ca="1" si="106"/>
        <v>0.424426276224593</v>
      </c>
    </row>
    <row r="3257" spans="2:7">
      <c r="B3257" t="s">
        <v>2842</v>
      </c>
      <c r="C3257">
        <v>11.4</v>
      </c>
      <c r="D3257">
        <f t="shared" si="105"/>
        <v>-0.25343811394891941</v>
      </c>
      <c r="E3257">
        <v>2.6385224274407333E-3</v>
      </c>
      <c r="F3257" s="90">
        <v>3249</v>
      </c>
      <c r="G3257" s="170">
        <f t="shared" ca="1" si="106"/>
        <v>0.11424454115512571</v>
      </c>
    </row>
    <row r="3258" spans="2:7">
      <c r="B3258" t="s">
        <v>4774</v>
      </c>
      <c r="C3258">
        <v>15.27</v>
      </c>
      <c r="D3258">
        <f t="shared" si="105"/>
        <v>-0.69331191002209269</v>
      </c>
      <c r="E3258">
        <v>2.6263952724884534E-3</v>
      </c>
      <c r="F3258" s="90">
        <v>3250</v>
      </c>
      <c r="G3258" s="170">
        <f t="shared" ca="1" si="106"/>
        <v>-0.52344843315633449</v>
      </c>
    </row>
    <row r="3259" spans="2:7">
      <c r="B3259" t="s">
        <v>1226</v>
      </c>
      <c r="C3259">
        <v>49.79</v>
      </c>
      <c r="D3259">
        <f t="shared" si="105"/>
        <v>3.3295652173913042</v>
      </c>
      <c r="E3259">
        <v>2.6178010471204706E-3</v>
      </c>
      <c r="F3259" s="90">
        <v>3251</v>
      </c>
      <c r="G3259" s="170">
        <f t="shared" ca="1" si="106"/>
        <v>-0.11967569849802193</v>
      </c>
    </row>
    <row r="3260" spans="2:7">
      <c r="B3260" t="s">
        <v>3671</v>
      </c>
      <c r="C3260">
        <v>11.5</v>
      </c>
      <c r="D3260">
        <f t="shared" si="105"/>
        <v>-0.25130208333333331</v>
      </c>
      <c r="E3260">
        <v>2.6155187445509468E-3</v>
      </c>
      <c r="F3260" s="90">
        <v>3252</v>
      </c>
      <c r="G3260" s="170">
        <f t="shared" ca="1" si="106"/>
        <v>0.38918179853576851</v>
      </c>
    </row>
    <row r="3261" spans="2:7">
      <c r="B3261" t="s">
        <v>2497</v>
      </c>
      <c r="C3261">
        <v>15.36</v>
      </c>
      <c r="D3261">
        <f t="shared" si="105"/>
        <v>0.33102253032928947</v>
      </c>
      <c r="E3261">
        <v>2.6109660574411974E-3</v>
      </c>
      <c r="F3261" s="90">
        <v>3253</v>
      </c>
      <c r="G3261" s="170">
        <f t="shared" ca="1" si="106"/>
        <v>0.32706232911445726</v>
      </c>
    </row>
    <row r="3262" spans="2:7">
      <c r="B3262" t="s">
        <v>2602</v>
      </c>
      <c r="C3262">
        <v>11.54</v>
      </c>
      <c r="D3262">
        <f t="shared" si="105"/>
        <v>-0.2535575679172058</v>
      </c>
      <c r="E3262">
        <v>2.6064291920068951E-3</v>
      </c>
      <c r="F3262" s="90">
        <v>3254</v>
      </c>
      <c r="G3262" s="170">
        <f t="shared" ca="1" si="106"/>
        <v>-2.6773371158904487E-2</v>
      </c>
    </row>
    <row r="3263" spans="2:7">
      <c r="B3263" t="s">
        <v>4742</v>
      </c>
      <c r="C3263">
        <v>15.46</v>
      </c>
      <c r="D3263">
        <f t="shared" si="105"/>
        <v>-0.63776944704779759</v>
      </c>
      <c r="E3263">
        <v>2.5940337224384514E-3</v>
      </c>
      <c r="F3263" s="90">
        <v>3255</v>
      </c>
      <c r="G3263" s="170">
        <f t="shared" ca="1" si="106"/>
        <v>0.19528256671973504</v>
      </c>
    </row>
    <row r="3264" spans="2:7">
      <c r="B3264" t="s">
        <v>1379</v>
      </c>
      <c r="C3264">
        <v>42.68</v>
      </c>
      <c r="D3264">
        <f t="shared" si="105"/>
        <v>10</v>
      </c>
      <c r="E3264">
        <v>2.5839793281653613E-3</v>
      </c>
      <c r="F3264" s="90">
        <v>3256</v>
      </c>
      <c r="G3264" s="170">
        <f t="shared" ca="1" si="106"/>
        <v>0.16224224324359493</v>
      </c>
    </row>
    <row r="3265" spans="2:7">
      <c r="B3265" t="s">
        <v>5737</v>
      </c>
      <c r="C3265">
        <v>3.88</v>
      </c>
      <c r="D3265">
        <f t="shared" si="105"/>
        <v>-0.66723842195540306</v>
      </c>
      <c r="E3265">
        <v>2.5839793281653197E-3</v>
      </c>
      <c r="F3265" s="90">
        <v>3257</v>
      </c>
      <c r="G3265" s="170">
        <f t="shared" ca="1" si="106"/>
        <v>2.0513048341455627E-2</v>
      </c>
    </row>
    <row r="3266" spans="2:7">
      <c r="B3266" t="s">
        <v>2605</v>
      </c>
      <c r="C3266">
        <v>11.66</v>
      </c>
      <c r="D3266">
        <f t="shared" si="105"/>
        <v>-0.251604621309371</v>
      </c>
      <c r="E3266">
        <v>2.5795356835769008E-3</v>
      </c>
      <c r="F3266" s="90">
        <v>3258</v>
      </c>
      <c r="G3266" s="170">
        <f t="shared" ca="1" si="106"/>
        <v>0.21174742152333581</v>
      </c>
    </row>
    <row r="3267" spans="2:7">
      <c r="B3267" t="s">
        <v>4232</v>
      </c>
      <c r="C3267">
        <v>15.58</v>
      </c>
      <c r="D3267">
        <f t="shared" si="105"/>
        <v>0.32821824381926679</v>
      </c>
      <c r="E3267">
        <v>2.5740025740026338E-3</v>
      </c>
      <c r="F3267" s="90">
        <v>3259</v>
      </c>
      <c r="G3267" s="170">
        <f t="shared" ca="1" si="106"/>
        <v>-0.14091761534235417</v>
      </c>
    </row>
    <row r="3268" spans="2:7">
      <c r="B3268" t="s">
        <v>4930</v>
      </c>
      <c r="C3268">
        <v>11.73</v>
      </c>
      <c r="D3268">
        <f t="shared" si="105"/>
        <v>-0.41728763040238442</v>
      </c>
      <c r="E3268">
        <v>2.5641025641026612E-3</v>
      </c>
      <c r="F3268" s="90">
        <v>3260</v>
      </c>
      <c r="G3268" s="170">
        <f t="shared" ca="1" si="106"/>
        <v>-0.3780583526167704</v>
      </c>
    </row>
    <row r="3269" spans="2:7">
      <c r="B3269" t="s">
        <v>1963</v>
      </c>
      <c r="C3269">
        <v>20.13</v>
      </c>
      <c r="D3269">
        <f t="shared" si="105"/>
        <v>-0.16714935870914366</v>
      </c>
      <c r="E3269">
        <v>2.4900398406374857E-3</v>
      </c>
      <c r="F3269" s="90">
        <v>3261</v>
      </c>
      <c r="G3269" s="170">
        <f t="shared" ca="1" si="106"/>
        <v>-0.38650924458110886</v>
      </c>
    </row>
    <row r="3270" spans="2:7">
      <c r="B3270" t="s">
        <v>2022</v>
      </c>
      <c r="C3270">
        <v>24.17</v>
      </c>
      <c r="D3270">
        <f t="shared" si="105"/>
        <v>0.1977205153617444</v>
      </c>
      <c r="E3270">
        <v>2.4885939444214962E-3</v>
      </c>
      <c r="F3270" s="90">
        <v>3262</v>
      </c>
      <c r="G3270" s="170">
        <f t="shared" ca="1" si="106"/>
        <v>4.8981658172081277E-2</v>
      </c>
    </row>
    <row r="3271" spans="2:7">
      <c r="B3271" t="s">
        <v>2313</v>
      </c>
      <c r="C3271">
        <v>20.18</v>
      </c>
      <c r="D3271">
        <f t="shared" si="105"/>
        <v>-3.4567901234568042E-3</v>
      </c>
      <c r="E3271">
        <v>2.4838549428713719E-3</v>
      </c>
      <c r="F3271" s="90">
        <v>3263</v>
      </c>
      <c r="G3271" s="170">
        <f t="shared" ca="1" si="106"/>
        <v>-0.55720804425064141</v>
      </c>
    </row>
    <row r="3272" spans="2:7">
      <c r="B3272" t="s">
        <v>3986</v>
      </c>
      <c r="C3272">
        <v>20.25</v>
      </c>
      <c r="D3272">
        <f t="shared" si="105"/>
        <v>-0.82827340569877883</v>
      </c>
      <c r="E3272">
        <v>2.4752475247525104E-3</v>
      </c>
      <c r="F3272" s="90">
        <v>3264</v>
      </c>
      <c r="G3272" s="170">
        <f t="shared" ca="1" si="106"/>
        <v>-0.76289913790093</v>
      </c>
    </row>
    <row r="3273" spans="2:7">
      <c r="B3273" t="s">
        <v>811</v>
      </c>
      <c r="C3273">
        <v>117.92</v>
      </c>
      <c r="D3273">
        <f t="shared" ref="D3273:D3336" si="107">(C3273-C3274)/C3274</f>
        <v>8.6418642681929683</v>
      </c>
      <c r="E3273">
        <v>2.4653574768341941E-3</v>
      </c>
      <c r="F3273" s="90">
        <v>3265</v>
      </c>
      <c r="G3273" s="170">
        <f t="shared" ca="1" si="106"/>
        <v>3.4717285836082197E-2</v>
      </c>
    </row>
    <row r="3274" spans="2:7">
      <c r="B3274" t="s">
        <v>5015</v>
      </c>
      <c r="C3274">
        <v>12.23</v>
      </c>
      <c r="D3274">
        <f t="shared" si="107"/>
        <v>0.49328449328449342</v>
      </c>
      <c r="E3274">
        <v>2.4590163934427164E-3</v>
      </c>
      <c r="F3274" s="90">
        <v>3266</v>
      </c>
      <c r="G3274" s="170">
        <f t="shared" ca="1" si="106"/>
        <v>0.44543621728999305</v>
      </c>
    </row>
    <row r="3275" spans="2:7">
      <c r="B3275" t="s">
        <v>5321</v>
      </c>
      <c r="C3275">
        <v>8.19</v>
      </c>
      <c r="D3275">
        <f t="shared" si="107"/>
        <v>-0.93753813300793165</v>
      </c>
      <c r="E3275">
        <v>2.4479804161566185E-3</v>
      </c>
      <c r="F3275" s="90">
        <v>3267</v>
      </c>
      <c r="G3275" s="170">
        <f t="shared" ca="1" si="106"/>
        <v>-2.6482738675317048E-2</v>
      </c>
    </row>
    <row r="3276" spans="2:7">
      <c r="B3276" t="s">
        <v>450</v>
      </c>
      <c r="C3276">
        <v>131.12</v>
      </c>
      <c r="D3276">
        <f t="shared" si="107"/>
        <v>4.3128038897893033</v>
      </c>
      <c r="E3276">
        <v>2.4464831804280824E-3</v>
      </c>
      <c r="F3276" s="90">
        <v>3268</v>
      </c>
      <c r="G3276" s="170">
        <f t="shared" ca="1" si="106"/>
        <v>0.56212724302229988</v>
      </c>
    </row>
    <row r="3277" spans="2:7">
      <c r="B3277" t="s">
        <v>4696</v>
      </c>
      <c r="C3277">
        <v>24.68</v>
      </c>
      <c r="D3277">
        <f t="shared" si="107"/>
        <v>1.987893462469734</v>
      </c>
      <c r="E3277">
        <v>2.4370430544272429E-3</v>
      </c>
      <c r="F3277" s="90">
        <v>3269</v>
      </c>
      <c r="G3277" s="170">
        <f t="shared" ca="1" si="106"/>
        <v>-0.44854643819323819</v>
      </c>
    </row>
    <row r="3278" spans="2:7">
      <c r="B3278" t="s">
        <v>5316</v>
      </c>
      <c r="C3278">
        <v>8.26</v>
      </c>
      <c r="D3278">
        <f t="shared" si="107"/>
        <v>-0.91693483507642792</v>
      </c>
      <c r="E3278">
        <v>2.4271844660193657E-3</v>
      </c>
      <c r="F3278" s="90">
        <v>3270</v>
      </c>
      <c r="G3278" s="170">
        <f t="shared" ca="1" si="106"/>
        <v>0.13852710846153757</v>
      </c>
    </row>
    <row r="3279" spans="2:7">
      <c r="B3279" t="s">
        <v>908</v>
      </c>
      <c r="C3279">
        <v>99.44</v>
      </c>
      <c r="D3279">
        <f t="shared" si="107"/>
        <v>4.98315282791817</v>
      </c>
      <c r="E3279">
        <v>2.4193548387096259E-3</v>
      </c>
      <c r="F3279" s="90">
        <v>3271</v>
      </c>
      <c r="G3279" s="170">
        <f t="shared" ca="1" si="106"/>
        <v>0.52814845106109842</v>
      </c>
    </row>
    <row r="3280" spans="2:7">
      <c r="B3280" t="s">
        <v>4194</v>
      </c>
      <c r="C3280">
        <v>16.62</v>
      </c>
      <c r="D3280">
        <f t="shared" si="107"/>
        <v>1</v>
      </c>
      <c r="E3280">
        <v>2.4125452352233233E-3</v>
      </c>
      <c r="F3280" s="90">
        <v>3272</v>
      </c>
      <c r="G3280" s="170">
        <f t="shared" ca="1" si="106"/>
        <v>-3.7673711994559628E-2</v>
      </c>
    </row>
    <row r="3281" spans="2:7">
      <c r="B3281" t="s">
        <v>5278</v>
      </c>
      <c r="C3281">
        <v>8.31</v>
      </c>
      <c r="D3281">
        <f t="shared" si="107"/>
        <v>-0.91698301698301699</v>
      </c>
      <c r="E3281">
        <v>2.4125452352233233E-3</v>
      </c>
      <c r="F3281" s="90">
        <v>3273</v>
      </c>
      <c r="G3281" s="170">
        <f t="shared" ca="1" si="106"/>
        <v>0.13643071161987266</v>
      </c>
    </row>
    <row r="3282" spans="2:7">
      <c r="B3282" t="s">
        <v>990</v>
      </c>
      <c r="C3282">
        <v>100.1</v>
      </c>
      <c r="D3282">
        <f t="shared" si="107"/>
        <v>4.9940119760479043</v>
      </c>
      <c r="E3282">
        <v>2.4033647105947816E-3</v>
      </c>
      <c r="F3282" s="90">
        <v>3274</v>
      </c>
      <c r="G3282" s="170">
        <f t="shared" ca="1" si="106"/>
        <v>-7.9171318293886919E-2</v>
      </c>
    </row>
    <row r="3283" spans="2:7">
      <c r="B3283" t="s">
        <v>2426</v>
      </c>
      <c r="C3283">
        <v>16.7</v>
      </c>
      <c r="D3283">
        <f t="shared" si="107"/>
        <v>0.31599684791174154</v>
      </c>
      <c r="E3283">
        <v>2.4009603841536101E-3</v>
      </c>
      <c r="F3283" s="90">
        <v>3275</v>
      </c>
      <c r="G3283" s="170">
        <f t="shared" ca="1" si="106"/>
        <v>-0.58526101568279465</v>
      </c>
    </row>
    <row r="3284" spans="2:7">
      <c r="B3284" t="s">
        <v>2863</v>
      </c>
      <c r="C3284">
        <v>12.69</v>
      </c>
      <c r="D3284">
        <f t="shared" si="107"/>
        <v>0.49822904368358895</v>
      </c>
      <c r="E3284">
        <v>2.3696682464454471E-3</v>
      </c>
      <c r="F3284" s="90">
        <v>3276</v>
      </c>
      <c r="G3284" s="170">
        <f t="shared" ca="1" si="106"/>
        <v>-0.19663581847077624</v>
      </c>
    </row>
    <row r="3285" spans="2:7">
      <c r="B3285" t="s">
        <v>2765</v>
      </c>
      <c r="C3285">
        <v>8.4700000000000006</v>
      </c>
      <c r="D3285">
        <f t="shared" si="107"/>
        <v>-0.67004285157771726</v>
      </c>
      <c r="E3285">
        <v>2.3668639053256038E-3</v>
      </c>
      <c r="F3285" s="90">
        <v>3277</v>
      </c>
      <c r="G3285" s="170">
        <f t="shared" ca="1" si="106"/>
        <v>-0.48543045939166213</v>
      </c>
    </row>
    <row r="3286" spans="2:7">
      <c r="B3286" t="s">
        <v>2212</v>
      </c>
      <c r="C3286">
        <v>25.67</v>
      </c>
      <c r="D3286">
        <f t="shared" si="107"/>
        <v>-0.50232648313299721</v>
      </c>
      <c r="E3286">
        <v>2.3428348301445636E-3</v>
      </c>
      <c r="F3286" s="90">
        <v>3278</v>
      </c>
      <c r="G3286" s="170">
        <f t="shared" ca="1" si="106"/>
        <v>0.24233087826219382</v>
      </c>
    </row>
    <row r="3287" spans="2:7">
      <c r="B3287" t="s">
        <v>1184</v>
      </c>
      <c r="C3287">
        <v>51.58</v>
      </c>
      <c r="D3287">
        <f t="shared" si="107"/>
        <v>2.9953524399690163</v>
      </c>
      <c r="E3287">
        <v>2.3319082782743382E-3</v>
      </c>
      <c r="F3287" s="90">
        <v>3279</v>
      </c>
      <c r="G3287" s="170">
        <f t="shared" ca="1" si="106"/>
        <v>-2.178157142907489E-2</v>
      </c>
    </row>
    <row r="3288" spans="2:7">
      <c r="B3288" t="s">
        <v>4311</v>
      </c>
      <c r="C3288">
        <v>12.91</v>
      </c>
      <c r="D3288">
        <f t="shared" si="107"/>
        <v>-6.923076923076912E-3</v>
      </c>
      <c r="E3288">
        <v>2.3291925465838011E-3</v>
      </c>
      <c r="F3288" s="90">
        <v>3280</v>
      </c>
      <c r="G3288" s="170">
        <f t="shared" ca="1" si="106"/>
        <v>-0.25418177763307825</v>
      </c>
    </row>
    <row r="3289" spans="2:7">
      <c r="B3289" t="s">
        <v>3568</v>
      </c>
      <c r="C3289">
        <v>13</v>
      </c>
      <c r="D3289">
        <f t="shared" si="107"/>
        <v>-2.3023791250958835E-3</v>
      </c>
      <c r="E3289">
        <v>2.3130300693908526E-3</v>
      </c>
      <c r="F3289" s="90">
        <v>3281</v>
      </c>
      <c r="G3289" s="170">
        <f t="shared" ca="1" si="106"/>
        <v>0.27149201039322785</v>
      </c>
    </row>
    <row r="3290" spans="2:7">
      <c r="B3290" t="s">
        <v>1590</v>
      </c>
      <c r="C3290">
        <v>13.03</v>
      </c>
      <c r="D3290">
        <f t="shared" si="107"/>
        <v>0.49942462600690452</v>
      </c>
      <c r="E3290">
        <v>2.3076923076922585E-3</v>
      </c>
      <c r="F3290" s="90">
        <v>3282</v>
      </c>
      <c r="G3290" s="170">
        <f t="shared" ca="1" si="106"/>
        <v>-1.8239902220024456E-2</v>
      </c>
    </row>
    <row r="3291" spans="2:7">
      <c r="B3291" t="s">
        <v>5192</v>
      </c>
      <c r="C3291">
        <v>8.69</v>
      </c>
      <c r="D3291">
        <f t="shared" si="107"/>
        <v>-0.66768642447418747</v>
      </c>
      <c r="E3291">
        <v>2.3068050749711156E-3</v>
      </c>
      <c r="F3291" s="90">
        <v>3283</v>
      </c>
      <c r="G3291" s="170">
        <f t="shared" ca="1" si="106"/>
        <v>0.36494109509372819</v>
      </c>
    </row>
    <row r="3292" spans="2:7">
      <c r="B3292" t="s">
        <v>2224</v>
      </c>
      <c r="C3292">
        <v>26.15</v>
      </c>
      <c r="D3292">
        <f t="shared" si="107"/>
        <v>1.9954180985108818</v>
      </c>
      <c r="E3292">
        <v>2.2997316979685213E-3</v>
      </c>
      <c r="F3292" s="90">
        <v>3284</v>
      </c>
      <c r="G3292" s="170">
        <f t="shared" ca="1" si="106"/>
        <v>-0.29629240518893224</v>
      </c>
    </row>
    <row r="3293" spans="2:7">
      <c r="B3293" t="s">
        <v>2734</v>
      </c>
      <c r="C3293">
        <v>8.73</v>
      </c>
      <c r="D3293">
        <f t="shared" si="107"/>
        <v>-0.84616740088105724</v>
      </c>
      <c r="E3293">
        <v>2.2962112514350826E-3</v>
      </c>
      <c r="F3293" s="90">
        <v>3285</v>
      </c>
      <c r="G3293" s="170">
        <f t="shared" ca="1" si="106"/>
        <v>0.80454234969252536</v>
      </c>
    </row>
    <row r="3294" spans="2:7">
      <c r="B3294" t="s">
        <v>1147</v>
      </c>
      <c r="C3294">
        <v>56.75</v>
      </c>
      <c r="D3294">
        <f t="shared" si="107"/>
        <v>2.2354618015963514</v>
      </c>
      <c r="E3294">
        <v>2.2960084775698088E-3</v>
      </c>
      <c r="F3294" s="90">
        <v>3286</v>
      </c>
      <c r="G3294" s="170">
        <f t="shared" ca="1" si="106"/>
        <v>0.38180883572485075</v>
      </c>
    </row>
    <row r="3295" spans="2:7">
      <c r="B3295" t="s">
        <v>1547</v>
      </c>
      <c r="C3295">
        <v>17.54</v>
      </c>
      <c r="D3295">
        <f t="shared" si="107"/>
        <v>0.99772209567198178</v>
      </c>
      <c r="E3295">
        <v>2.2857142857142369E-3</v>
      </c>
      <c r="F3295" s="90">
        <v>3287</v>
      </c>
      <c r="G3295" s="170">
        <f t="shared" ca="1" si="106"/>
        <v>-0.36676002927371354</v>
      </c>
    </row>
    <row r="3296" spans="2:7">
      <c r="B3296" t="s">
        <v>2652</v>
      </c>
      <c r="C3296">
        <v>8.7799999999999994</v>
      </c>
      <c r="D3296">
        <f t="shared" si="107"/>
        <v>-0.50113636363636371</v>
      </c>
      <c r="E3296">
        <v>2.2831050228310015E-3</v>
      </c>
      <c r="F3296" s="90">
        <v>3288</v>
      </c>
      <c r="G3296" s="170">
        <f t="shared" ca="1" si="106"/>
        <v>0.36893704477744305</v>
      </c>
    </row>
    <row r="3297" spans="2:7">
      <c r="B3297" t="s">
        <v>1496</v>
      </c>
      <c r="C3297">
        <v>17.600000000000001</v>
      </c>
      <c r="D3297">
        <f t="shared" si="107"/>
        <v>-0.83483483483483489</v>
      </c>
      <c r="E3297">
        <v>2.2779043280183771E-3</v>
      </c>
      <c r="F3297" s="90">
        <v>3289</v>
      </c>
      <c r="G3297" s="170">
        <f t="shared" ca="1" si="106"/>
        <v>-0.21618984085042664</v>
      </c>
    </row>
    <row r="3298" spans="2:7">
      <c r="B3298" t="s">
        <v>929</v>
      </c>
      <c r="C3298">
        <v>106.56</v>
      </c>
      <c r="D3298">
        <f t="shared" si="107"/>
        <v>4.9966235227912215</v>
      </c>
      <c r="E3298">
        <v>2.2573363431152098E-3</v>
      </c>
      <c r="F3298" s="90">
        <v>3290</v>
      </c>
      <c r="G3298" s="170">
        <f t="shared" ca="1" si="106"/>
        <v>8.6043690626506256E-2</v>
      </c>
    </row>
    <row r="3299" spans="2:7">
      <c r="B3299" t="s">
        <v>3012</v>
      </c>
      <c r="C3299">
        <v>17.77</v>
      </c>
      <c r="D3299">
        <f t="shared" si="107"/>
        <v>-0.83497399702823183</v>
      </c>
      <c r="E3299">
        <v>2.2560631697687056E-3</v>
      </c>
      <c r="F3299" s="90">
        <v>3291</v>
      </c>
      <c r="G3299" s="170">
        <f t="shared" ca="1" si="106"/>
        <v>0.23541448592696318</v>
      </c>
    </row>
    <row r="3300" spans="2:7">
      <c r="B3300" t="s">
        <v>844</v>
      </c>
      <c r="C3300">
        <v>107.68</v>
      </c>
      <c r="D3300">
        <f t="shared" si="107"/>
        <v>10.977753058954395</v>
      </c>
      <c r="E3300">
        <v>2.2338049143708965E-3</v>
      </c>
      <c r="F3300" s="90">
        <v>3292</v>
      </c>
      <c r="G3300" s="170">
        <f t="shared" ca="1" si="106"/>
        <v>0.12995858398274621</v>
      </c>
    </row>
    <row r="3301" spans="2:7">
      <c r="B3301" t="s">
        <v>5163</v>
      </c>
      <c r="C3301">
        <v>8.99</v>
      </c>
      <c r="D3301">
        <f t="shared" si="107"/>
        <v>-0.94347689405847213</v>
      </c>
      <c r="E3301">
        <v>2.2296544035673993E-3</v>
      </c>
      <c r="F3301" s="90">
        <v>3293</v>
      </c>
      <c r="G3301" s="170">
        <f t="shared" ca="1" si="106"/>
        <v>-0.33703047454343982</v>
      </c>
    </row>
    <row r="3302" spans="2:7">
      <c r="B3302" t="s">
        <v>631</v>
      </c>
      <c r="C3302">
        <v>159.05000000000001</v>
      </c>
      <c r="D3302">
        <f t="shared" si="107"/>
        <v>33.651416122004363</v>
      </c>
      <c r="E3302">
        <v>2.2054190296157705E-3</v>
      </c>
      <c r="F3302" s="90">
        <v>3294</v>
      </c>
      <c r="G3302" s="170">
        <f t="shared" ca="1" si="106"/>
        <v>-2.3174274975625506E-3</v>
      </c>
    </row>
    <row r="3303" spans="2:7">
      <c r="B3303" t="s">
        <v>5552</v>
      </c>
      <c r="C3303">
        <v>4.59</v>
      </c>
      <c r="D3303">
        <f t="shared" si="107"/>
        <v>-0.50108695652173907</v>
      </c>
      <c r="E3303">
        <v>2.1834061135370714E-3</v>
      </c>
      <c r="F3303" s="90">
        <v>3295</v>
      </c>
      <c r="G3303" s="170">
        <f t="shared" ref="G3303:G3366" ca="1" si="108">_xlfn.NORM.INV(RAND(),L$11,L$12)</f>
        <v>-3.1438521073711492E-2</v>
      </c>
    </row>
    <row r="3304" spans="2:7">
      <c r="B3304" t="s">
        <v>5378</v>
      </c>
      <c r="C3304">
        <v>9.1999999999999993</v>
      </c>
      <c r="D3304">
        <f t="shared" si="107"/>
        <v>-0.50054288816503811</v>
      </c>
      <c r="E3304">
        <v>2.1786492374727207E-3</v>
      </c>
      <c r="F3304" s="90">
        <v>3296</v>
      </c>
      <c r="G3304" s="170">
        <f t="shared" ca="1" si="108"/>
        <v>-0.21553003399530524</v>
      </c>
    </row>
    <row r="3305" spans="2:7">
      <c r="B3305" t="s">
        <v>3023</v>
      </c>
      <c r="C3305">
        <v>18.420000000000002</v>
      </c>
      <c r="D3305">
        <f t="shared" si="107"/>
        <v>-3.7858301784746747E-3</v>
      </c>
      <c r="E3305">
        <v>2.1762785636562951E-3</v>
      </c>
      <c r="F3305" s="90">
        <v>3297</v>
      </c>
      <c r="G3305" s="170">
        <f t="shared" ca="1" si="108"/>
        <v>-0.20531014707563172</v>
      </c>
    </row>
    <row r="3306" spans="2:7">
      <c r="B3306" t="s">
        <v>1938</v>
      </c>
      <c r="C3306">
        <v>18.489999999999998</v>
      </c>
      <c r="D3306">
        <f t="shared" si="107"/>
        <v>-5.3792361484669938E-3</v>
      </c>
      <c r="E3306">
        <v>2.1680216802167562E-3</v>
      </c>
      <c r="F3306" s="90">
        <v>3298</v>
      </c>
      <c r="G3306" s="170">
        <f t="shared" ca="1" si="108"/>
        <v>-8.652664193643872E-2</v>
      </c>
    </row>
    <row r="3307" spans="2:7">
      <c r="B3307" t="s">
        <v>1715</v>
      </c>
      <c r="C3307">
        <v>18.59</v>
      </c>
      <c r="D3307">
        <f t="shared" si="107"/>
        <v>-2.1470746108426812E-3</v>
      </c>
      <c r="E3307">
        <v>2.1563342318058837E-3</v>
      </c>
      <c r="F3307" s="90">
        <v>3299</v>
      </c>
      <c r="G3307" s="170">
        <f t="shared" ca="1" si="108"/>
        <v>-0.46977232970246791</v>
      </c>
    </row>
    <row r="3308" spans="2:7">
      <c r="B3308" t="s">
        <v>1714</v>
      </c>
      <c r="C3308">
        <v>18.63</v>
      </c>
      <c r="D3308">
        <f t="shared" si="107"/>
        <v>-0.20042918454935629</v>
      </c>
      <c r="E3308">
        <v>2.1516944593867214E-3</v>
      </c>
      <c r="F3308" s="90">
        <v>3300</v>
      </c>
      <c r="G3308" s="170">
        <f t="shared" ca="1" si="108"/>
        <v>-1.3617123242492224</v>
      </c>
    </row>
    <row r="3309" spans="2:7">
      <c r="B3309" t="s">
        <v>2029</v>
      </c>
      <c r="C3309">
        <v>23.3</v>
      </c>
      <c r="D3309">
        <f t="shared" si="107"/>
        <v>0.66191155492154075</v>
      </c>
      <c r="E3309">
        <v>2.1505376344086325E-3</v>
      </c>
      <c r="F3309" s="90">
        <v>3301</v>
      </c>
      <c r="G3309" s="170">
        <f t="shared" ca="1" si="108"/>
        <v>0.4877873129446873</v>
      </c>
    </row>
    <row r="3310" spans="2:7">
      <c r="B3310" t="s">
        <v>3433</v>
      </c>
      <c r="C3310">
        <v>14.02</v>
      </c>
      <c r="D3310">
        <f t="shared" si="107"/>
        <v>-0.88046721800665018</v>
      </c>
      <c r="E3310">
        <v>2.1443888491779386E-3</v>
      </c>
      <c r="F3310" s="90">
        <v>3302</v>
      </c>
      <c r="G3310" s="170">
        <f t="shared" ca="1" si="108"/>
        <v>-0.46478615430991471</v>
      </c>
    </row>
    <row r="3311" spans="2:7">
      <c r="B3311" t="s">
        <v>753</v>
      </c>
      <c r="C3311">
        <v>117.29</v>
      </c>
      <c r="D3311">
        <f t="shared" si="107"/>
        <v>1.4934098639455782</v>
      </c>
      <c r="E3311">
        <v>2.1360218728639778E-3</v>
      </c>
      <c r="F3311" s="90">
        <v>3303</v>
      </c>
      <c r="G3311" s="170">
        <f t="shared" ca="1" si="108"/>
        <v>0.38319450828645057</v>
      </c>
    </row>
    <row r="3312" spans="2:7">
      <c r="B3312" t="s">
        <v>1235</v>
      </c>
      <c r="C3312">
        <v>47.04</v>
      </c>
      <c r="D3312">
        <f t="shared" si="107"/>
        <v>1.4981412639405207</v>
      </c>
      <c r="E3312">
        <v>2.130379207498965E-3</v>
      </c>
      <c r="F3312" s="90">
        <v>3304</v>
      </c>
      <c r="G3312" s="170">
        <f t="shared" ca="1" si="108"/>
        <v>-0.72450058153061725</v>
      </c>
    </row>
    <row r="3313" spans="2:7">
      <c r="B3313" t="s">
        <v>1945</v>
      </c>
      <c r="C3313">
        <v>18.829999999999998</v>
      </c>
      <c r="D3313">
        <f t="shared" si="107"/>
        <v>-0.83574668527564555</v>
      </c>
      <c r="E3313">
        <v>2.1287919105906945E-3</v>
      </c>
      <c r="F3313" s="90">
        <v>3305</v>
      </c>
      <c r="G3313" s="170">
        <f t="shared" ca="1" si="108"/>
        <v>0.33390967800131161</v>
      </c>
    </row>
    <row r="3314" spans="2:7">
      <c r="B3314" t="s">
        <v>827</v>
      </c>
      <c r="C3314">
        <v>114.64</v>
      </c>
      <c r="D3314">
        <f t="shared" si="107"/>
        <v>10.904465212876428</v>
      </c>
      <c r="E3314">
        <v>2.0979020979020532E-3</v>
      </c>
      <c r="F3314" s="90">
        <v>3306</v>
      </c>
      <c r="G3314" s="170">
        <f t="shared" ca="1" si="108"/>
        <v>-0.74429836034492181</v>
      </c>
    </row>
    <row r="3315" spans="2:7">
      <c r="B3315" t="s">
        <v>4877</v>
      </c>
      <c r="C3315">
        <v>9.6300000000000008</v>
      </c>
      <c r="D3315">
        <f t="shared" si="107"/>
        <v>-1.0373443983402268E-3</v>
      </c>
      <c r="E3315">
        <v>2.0811654526536267E-3</v>
      </c>
      <c r="F3315" s="90">
        <v>3307</v>
      </c>
      <c r="G3315" s="170">
        <f t="shared" ca="1" si="108"/>
        <v>-0.23231723563676407</v>
      </c>
    </row>
    <row r="3316" spans="2:7">
      <c r="B3316" t="s">
        <v>5222</v>
      </c>
      <c r="C3316">
        <v>9.64</v>
      </c>
      <c r="D3316">
        <f t="shared" si="107"/>
        <v>-1.0362694300517913E-3</v>
      </c>
      <c r="E3316">
        <v>2.0790020790022196E-3</v>
      </c>
      <c r="F3316" s="90">
        <v>3308</v>
      </c>
      <c r="G3316" s="170">
        <f t="shared" ca="1" si="108"/>
        <v>-0.46633850658081344</v>
      </c>
    </row>
    <row r="3317" spans="2:7">
      <c r="B3317" t="s">
        <v>4876</v>
      </c>
      <c r="C3317">
        <v>9.65</v>
      </c>
      <c r="D3317">
        <f t="shared" si="107"/>
        <v>-0.33448275862068966</v>
      </c>
      <c r="E3317">
        <v>2.0768431983384811E-3</v>
      </c>
      <c r="F3317" s="90">
        <v>3309</v>
      </c>
      <c r="G3317" s="170">
        <f t="shared" ca="1" si="108"/>
        <v>-0.20466268970768084</v>
      </c>
    </row>
    <row r="3318" spans="2:7">
      <c r="B3318" t="s">
        <v>1771</v>
      </c>
      <c r="C3318">
        <v>14.5</v>
      </c>
      <c r="D3318">
        <f t="shared" si="107"/>
        <v>-5.4869684499314177E-3</v>
      </c>
      <c r="E3318">
        <v>2.0732550103662309E-3</v>
      </c>
      <c r="F3318" s="90">
        <v>3310</v>
      </c>
      <c r="G3318" s="170">
        <f t="shared" ca="1" si="108"/>
        <v>0.27841688993738894</v>
      </c>
    </row>
    <row r="3319" spans="2:7">
      <c r="B3319" t="s">
        <v>2454</v>
      </c>
      <c r="C3319">
        <v>14.58</v>
      </c>
      <c r="D3319">
        <f t="shared" si="107"/>
        <v>-0.40098603122432208</v>
      </c>
      <c r="E3319">
        <v>2.0618556701030486E-3</v>
      </c>
      <c r="F3319" s="90">
        <v>3311</v>
      </c>
      <c r="G3319" s="170">
        <f t="shared" ca="1" si="108"/>
        <v>-0.20810738707115084</v>
      </c>
    </row>
    <row r="3320" spans="2:7">
      <c r="B3320" t="s">
        <v>4547</v>
      </c>
      <c r="C3320">
        <v>24.34</v>
      </c>
      <c r="D3320">
        <f t="shared" si="107"/>
        <v>1.4989733059548254</v>
      </c>
      <c r="E3320">
        <v>2.0584602717167852E-3</v>
      </c>
      <c r="F3320" s="90">
        <v>3312</v>
      </c>
      <c r="G3320" s="170">
        <f t="shared" ca="1" si="108"/>
        <v>-0.41641067733396619</v>
      </c>
    </row>
    <row r="3321" spans="2:7">
      <c r="B3321" t="s">
        <v>3324</v>
      </c>
      <c r="C3321">
        <v>9.74</v>
      </c>
      <c r="D3321">
        <f t="shared" si="107"/>
        <v>-0.60406504065040656</v>
      </c>
      <c r="E3321">
        <v>2.0576131687242358E-3</v>
      </c>
      <c r="F3321" s="90">
        <v>3313</v>
      </c>
      <c r="G3321" s="170">
        <f t="shared" ca="1" si="108"/>
        <v>-0.41735721219332944</v>
      </c>
    </row>
    <row r="3322" spans="2:7">
      <c r="B3322" t="s">
        <v>4691</v>
      </c>
      <c r="C3322">
        <v>24.6</v>
      </c>
      <c r="D3322">
        <f t="shared" si="107"/>
        <v>0.64989939637826966</v>
      </c>
      <c r="E3322">
        <v>2.0366598778004362E-3</v>
      </c>
      <c r="F3322" s="90">
        <v>3314</v>
      </c>
      <c r="G3322" s="170">
        <f t="shared" ca="1" si="108"/>
        <v>0.22101025683653325</v>
      </c>
    </row>
    <row r="3323" spans="2:7">
      <c r="B3323" t="s">
        <v>3639</v>
      </c>
      <c r="C3323">
        <v>14.91</v>
      </c>
      <c r="D3323">
        <f t="shared" si="107"/>
        <v>-0.401685393258427</v>
      </c>
      <c r="E3323">
        <v>2.0161290322580215E-3</v>
      </c>
      <c r="F3323" s="90">
        <v>3315</v>
      </c>
      <c r="G3323" s="170">
        <f t="shared" ca="1" si="108"/>
        <v>0.20304750644097833</v>
      </c>
    </row>
    <row r="3324" spans="2:7">
      <c r="B3324" t="s">
        <v>2271</v>
      </c>
      <c r="C3324">
        <v>24.92</v>
      </c>
      <c r="D3324">
        <f t="shared" si="107"/>
        <v>1.4944944944944947</v>
      </c>
      <c r="E3324">
        <v>2.0104543626859954E-3</v>
      </c>
      <c r="F3324" s="90">
        <v>3316</v>
      </c>
      <c r="G3324" s="170">
        <f t="shared" ca="1" si="108"/>
        <v>0.10536352339700322</v>
      </c>
    </row>
    <row r="3325" spans="2:7">
      <c r="B3325" t="s">
        <v>5220</v>
      </c>
      <c r="C3325">
        <v>9.99</v>
      </c>
      <c r="D3325">
        <f t="shared" si="107"/>
        <v>-0.89533787323205871</v>
      </c>
      <c r="E3325">
        <v>2.0060180541624445E-3</v>
      </c>
      <c r="F3325" s="90">
        <v>3317</v>
      </c>
      <c r="G3325" s="170">
        <f t="shared" ca="1" si="108"/>
        <v>-0.63092045629892202</v>
      </c>
    </row>
    <row r="3326" spans="2:7">
      <c r="B3326" t="s">
        <v>1018</v>
      </c>
      <c r="C3326">
        <v>95.45</v>
      </c>
      <c r="D3326">
        <f t="shared" si="107"/>
        <v>-0.41394977589488546</v>
      </c>
      <c r="E3326">
        <v>1.9945412555112084E-3</v>
      </c>
      <c r="F3326" s="90">
        <v>3318</v>
      </c>
      <c r="G3326" s="170">
        <f t="shared" ca="1" si="108"/>
        <v>0.12418035875103234</v>
      </c>
    </row>
    <row r="3327" spans="2:7">
      <c r="B3327" t="s">
        <v>578</v>
      </c>
      <c r="C3327">
        <v>162.87</v>
      </c>
      <c r="D3327">
        <f t="shared" si="107"/>
        <v>0.6771702193388941</v>
      </c>
      <c r="E3327">
        <v>1.9686250384496656E-3</v>
      </c>
      <c r="F3327" s="90">
        <v>3319</v>
      </c>
      <c r="G3327" s="170">
        <f t="shared" ca="1" si="108"/>
        <v>0.3340508123087525</v>
      </c>
    </row>
    <row r="3328" spans="2:7">
      <c r="B3328" t="s">
        <v>904</v>
      </c>
      <c r="C3328">
        <v>97.11</v>
      </c>
      <c r="D3328">
        <f t="shared" si="107"/>
        <v>0.58159609120521172</v>
      </c>
      <c r="E3328">
        <v>1.9603796945934556E-3</v>
      </c>
      <c r="F3328" s="90">
        <v>3320</v>
      </c>
      <c r="G3328" s="170">
        <f t="shared" ca="1" si="108"/>
        <v>-0.26263487465344409</v>
      </c>
    </row>
    <row r="3329" spans="2:7">
      <c r="B3329" t="s">
        <v>1285</v>
      </c>
      <c r="C3329">
        <v>61.4</v>
      </c>
      <c r="D3329">
        <f t="shared" si="107"/>
        <v>-0.36896197327852004</v>
      </c>
      <c r="E3329">
        <v>1.9582245430808981E-3</v>
      </c>
      <c r="F3329" s="90">
        <v>3321</v>
      </c>
      <c r="G3329" s="170">
        <f t="shared" ca="1" si="108"/>
        <v>-0.63867566958315813</v>
      </c>
    </row>
    <row r="3330" spans="2:7">
      <c r="B3330" t="s">
        <v>903</v>
      </c>
      <c r="C3330">
        <v>97.3</v>
      </c>
      <c r="D3330">
        <f t="shared" si="107"/>
        <v>5.3018134715025909</v>
      </c>
      <c r="E3330">
        <v>1.9565441252188008E-3</v>
      </c>
      <c r="F3330" s="90">
        <v>3322</v>
      </c>
      <c r="G3330" s="170">
        <f t="shared" ca="1" si="108"/>
        <v>0.26579104520084712</v>
      </c>
    </row>
    <row r="3331" spans="2:7">
      <c r="B3331" t="s">
        <v>1528</v>
      </c>
      <c r="C3331">
        <v>15.44</v>
      </c>
      <c r="D3331">
        <f t="shared" si="107"/>
        <v>-1.2936610608021571E-3</v>
      </c>
      <c r="E3331">
        <v>1.9467878001297443E-3</v>
      </c>
      <c r="F3331" s="90">
        <v>3323</v>
      </c>
      <c r="G3331" s="170">
        <f t="shared" ca="1" si="108"/>
        <v>0.32588462765424975</v>
      </c>
    </row>
    <row r="3332" spans="2:7">
      <c r="B3332" t="s">
        <v>2982</v>
      </c>
      <c r="C3332">
        <v>15.46</v>
      </c>
      <c r="D3332">
        <f t="shared" si="107"/>
        <v>-0.8967129877071085</v>
      </c>
      <c r="E3332">
        <v>1.9442644199611885E-3</v>
      </c>
      <c r="F3332" s="90">
        <v>3324</v>
      </c>
      <c r="G3332" s="170">
        <f t="shared" ca="1" si="108"/>
        <v>0.70374637776199267</v>
      </c>
    </row>
    <row r="3333" spans="2:7">
      <c r="B3333" t="s">
        <v>659</v>
      </c>
      <c r="C3333">
        <v>149.68</v>
      </c>
      <c r="D3333">
        <f t="shared" si="107"/>
        <v>4.794812233836625</v>
      </c>
      <c r="E3333">
        <v>1.9412276591473357E-3</v>
      </c>
      <c r="F3333" s="90">
        <v>3325</v>
      </c>
      <c r="G3333" s="170">
        <f t="shared" ca="1" si="108"/>
        <v>0.41900567539906969</v>
      </c>
    </row>
    <row r="3334" spans="2:7">
      <c r="B3334" t="s">
        <v>2221</v>
      </c>
      <c r="C3334">
        <v>25.83</v>
      </c>
      <c r="D3334">
        <f t="shared" si="107"/>
        <v>-0.80015473887814315</v>
      </c>
      <c r="E3334">
        <v>1.9394879751744435E-3</v>
      </c>
      <c r="F3334" s="90">
        <v>3326</v>
      </c>
      <c r="G3334" s="170">
        <f t="shared" ca="1" si="108"/>
        <v>0.19456468317543291</v>
      </c>
    </row>
    <row r="3335" spans="2:7">
      <c r="B3335" t="s">
        <v>734</v>
      </c>
      <c r="C3335">
        <v>129.25</v>
      </c>
      <c r="D3335">
        <f t="shared" si="107"/>
        <v>7.3226014166130069</v>
      </c>
      <c r="E3335">
        <v>1.937984496124031E-3</v>
      </c>
      <c r="F3335" s="90">
        <v>3327</v>
      </c>
      <c r="G3335" s="170">
        <f t="shared" ca="1" si="108"/>
        <v>0.11826673268223613</v>
      </c>
    </row>
    <row r="3336" spans="2:7">
      <c r="B3336" t="s">
        <v>4078</v>
      </c>
      <c r="C3336">
        <v>15.53</v>
      </c>
      <c r="D3336">
        <f t="shared" si="107"/>
        <v>-0.82523069997749265</v>
      </c>
      <c r="E3336">
        <v>1.9354838709677007E-3</v>
      </c>
      <c r="F3336" s="90">
        <v>3328</v>
      </c>
      <c r="G3336" s="170">
        <f t="shared" ca="1" si="108"/>
        <v>-2.9644071291759468E-2</v>
      </c>
    </row>
    <row r="3337" spans="2:7">
      <c r="B3337" t="s">
        <v>1072</v>
      </c>
      <c r="C3337">
        <v>88.86</v>
      </c>
      <c r="D3337">
        <f t="shared" ref="D3337:D3400" si="109">(C3337-C3338)/C3338</f>
        <v>-0.40996015936254976</v>
      </c>
      <c r="E3337">
        <v>1.9167888149735225E-3</v>
      </c>
      <c r="F3337" s="90">
        <v>3329</v>
      </c>
      <c r="G3337" s="170">
        <f t="shared" ca="1" si="108"/>
        <v>-0.12459393443142958</v>
      </c>
    </row>
    <row r="3338" spans="2:7">
      <c r="B3338" t="s">
        <v>485</v>
      </c>
      <c r="C3338">
        <v>150.6</v>
      </c>
      <c r="D3338">
        <f t="shared" si="109"/>
        <v>0.1193697041771964</v>
      </c>
      <c r="E3338">
        <v>1.862692921766905E-3</v>
      </c>
      <c r="F3338" s="90">
        <v>3330</v>
      </c>
      <c r="G3338" s="170">
        <f t="shared" ca="1" si="108"/>
        <v>0.39969579303093483</v>
      </c>
    </row>
    <row r="3339" spans="2:7">
      <c r="B3339" t="s">
        <v>436</v>
      </c>
      <c r="C3339">
        <v>134.54</v>
      </c>
      <c r="D3339">
        <f t="shared" si="109"/>
        <v>4.0204113190041663E-2</v>
      </c>
      <c r="E3339">
        <v>1.8616427135304194E-3</v>
      </c>
      <c r="F3339" s="90">
        <v>3331</v>
      </c>
      <c r="G3339" s="170">
        <f t="shared" ca="1" si="108"/>
        <v>0.42375655465737322</v>
      </c>
    </row>
    <row r="3340" spans="2:7">
      <c r="B3340" t="s">
        <v>787</v>
      </c>
      <c r="C3340">
        <v>129.34</v>
      </c>
      <c r="D3340">
        <f t="shared" si="109"/>
        <v>-0.22583348297120961</v>
      </c>
      <c r="E3340">
        <v>1.859024012393564E-3</v>
      </c>
      <c r="F3340" s="90">
        <v>3332</v>
      </c>
      <c r="G3340" s="170">
        <f t="shared" ca="1" si="108"/>
        <v>-9.7353352632638113E-2</v>
      </c>
    </row>
    <row r="3341" spans="2:7">
      <c r="B3341" t="s">
        <v>586</v>
      </c>
      <c r="C3341">
        <v>167.07</v>
      </c>
      <c r="D3341">
        <f t="shared" si="109"/>
        <v>9.2812307692307687</v>
      </c>
      <c r="E3341">
        <v>1.8589589829695508E-3</v>
      </c>
      <c r="F3341" s="90">
        <v>3333</v>
      </c>
      <c r="G3341" s="170">
        <f t="shared" ca="1" si="108"/>
        <v>-0.23120648166327334</v>
      </c>
    </row>
    <row r="3342" spans="2:7">
      <c r="B3342" t="s">
        <v>2374</v>
      </c>
      <c r="C3342">
        <v>16.25</v>
      </c>
      <c r="D3342">
        <f t="shared" si="109"/>
        <v>0.48266423357664223</v>
      </c>
      <c r="E3342">
        <v>1.8495684340321295E-3</v>
      </c>
      <c r="F3342" s="90">
        <v>3334</v>
      </c>
      <c r="G3342" s="170">
        <f t="shared" ca="1" si="108"/>
        <v>-0.33833169588087364</v>
      </c>
    </row>
    <row r="3343" spans="2:7">
      <c r="B3343" t="s">
        <v>3224</v>
      </c>
      <c r="C3343">
        <v>10.96</v>
      </c>
      <c r="D3343">
        <f t="shared" si="109"/>
        <v>-0.92005252024217665</v>
      </c>
      <c r="E3343">
        <v>1.8281535648995751E-3</v>
      </c>
      <c r="F3343" s="90">
        <v>3335</v>
      </c>
      <c r="G3343" s="170">
        <f t="shared" ca="1" si="108"/>
        <v>-0.39512699946973751</v>
      </c>
    </row>
    <row r="3344" spans="2:7">
      <c r="B3344" t="s">
        <v>717</v>
      </c>
      <c r="C3344">
        <v>137.09</v>
      </c>
      <c r="D3344">
        <f t="shared" si="109"/>
        <v>-0.14484436404466344</v>
      </c>
      <c r="E3344">
        <v>1.8269511838643671E-3</v>
      </c>
      <c r="F3344" s="90">
        <v>3336</v>
      </c>
      <c r="G3344" s="170">
        <f t="shared" ca="1" si="108"/>
        <v>-2.7414057942629841E-3</v>
      </c>
    </row>
    <row r="3345" spans="2:7">
      <c r="B3345" t="s">
        <v>581</v>
      </c>
      <c r="C3345">
        <v>160.31</v>
      </c>
      <c r="D3345">
        <f t="shared" si="109"/>
        <v>8.5821876867901974</v>
      </c>
      <c r="E3345">
        <v>1.812273465816723E-3</v>
      </c>
      <c r="F3345" s="90">
        <v>3337</v>
      </c>
      <c r="G3345" s="170">
        <f t="shared" ca="1" si="108"/>
        <v>-0.15748580934634832</v>
      </c>
    </row>
    <row r="3346" spans="2:7">
      <c r="B3346" t="s">
        <v>1533</v>
      </c>
      <c r="C3346">
        <v>16.73</v>
      </c>
      <c r="D3346">
        <f t="shared" si="109"/>
        <v>-0.25078369905956105</v>
      </c>
      <c r="E3346">
        <v>1.7964071856288106E-3</v>
      </c>
      <c r="F3346" s="90">
        <v>3338</v>
      </c>
      <c r="G3346" s="170">
        <f t="shared" ca="1" si="108"/>
        <v>-0.21536572387463979</v>
      </c>
    </row>
    <row r="3347" spans="2:7">
      <c r="B3347" t="s">
        <v>2137</v>
      </c>
      <c r="C3347">
        <v>22.33</v>
      </c>
      <c r="D3347">
        <f t="shared" si="109"/>
        <v>-0.87521654093322165</v>
      </c>
      <c r="E3347">
        <v>1.7945266935845288E-3</v>
      </c>
      <c r="F3347" s="90">
        <v>3339</v>
      </c>
      <c r="G3347" s="170">
        <f t="shared" ca="1" si="108"/>
        <v>3.0919586515046352E-2</v>
      </c>
    </row>
    <row r="3348" spans="2:7">
      <c r="B3348" t="s">
        <v>608</v>
      </c>
      <c r="C3348">
        <v>178.95</v>
      </c>
      <c r="D3348">
        <f t="shared" si="109"/>
        <v>14.963425512934876</v>
      </c>
      <c r="E3348">
        <v>1.7914124167272753E-3</v>
      </c>
      <c r="F3348" s="90">
        <v>3340</v>
      </c>
      <c r="G3348" s="170">
        <f t="shared" ca="1" si="108"/>
        <v>-5.927800474937249E-2</v>
      </c>
    </row>
    <row r="3349" spans="2:7">
      <c r="B3349" t="s">
        <v>5103</v>
      </c>
      <c r="C3349">
        <v>11.21</v>
      </c>
      <c r="D3349">
        <f t="shared" si="109"/>
        <v>-0.93106628950928538</v>
      </c>
      <c r="E3349">
        <v>1.7873100983021761E-3</v>
      </c>
      <c r="F3349" s="90">
        <v>3341</v>
      </c>
      <c r="G3349" s="170">
        <f t="shared" ca="1" si="108"/>
        <v>1.6855927395047199</v>
      </c>
    </row>
    <row r="3350" spans="2:7">
      <c r="B3350" t="s">
        <v>627</v>
      </c>
      <c r="C3350">
        <v>162.62</v>
      </c>
      <c r="D3350">
        <f t="shared" si="109"/>
        <v>13.252410166520596</v>
      </c>
      <c r="E3350">
        <v>1.7864843220599521E-3</v>
      </c>
      <c r="F3350" s="90">
        <v>3342</v>
      </c>
      <c r="G3350" s="170">
        <f t="shared" ca="1" si="108"/>
        <v>5.721874571064876E-3</v>
      </c>
    </row>
    <row r="3351" spans="2:7">
      <c r="B3351" t="s">
        <v>1615</v>
      </c>
      <c r="C3351">
        <v>11.41</v>
      </c>
      <c r="D3351">
        <f t="shared" si="109"/>
        <v>0.99127399650959847</v>
      </c>
      <c r="E3351">
        <v>1.7559262510974164E-3</v>
      </c>
      <c r="F3351" s="90">
        <v>3343</v>
      </c>
      <c r="G3351" s="170">
        <f t="shared" ca="1" si="108"/>
        <v>0.5101816517581611</v>
      </c>
    </row>
    <row r="3352" spans="2:7">
      <c r="B3352" t="s">
        <v>5498</v>
      </c>
      <c r="C3352">
        <v>5.73</v>
      </c>
      <c r="D3352">
        <f t="shared" si="109"/>
        <v>-0.50043591979075852</v>
      </c>
      <c r="E3352">
        <v>1.7482517482518664E-3</v>
      </c>
      <c r="F3352" s="90">
        <v>3344</v>
      </c>
      <c r="G3352" s="170">
        <f t="shared" ca="1" si="108"/>
        <v>0.27371148183712551</v>
      </c>
    </row>
    <row r="3353" spans="2:7">
      <c r="B3353" t="s">
        <v>2595</v>
      </c>
      <c r="C3353">
        <v>11.47</v>
      </c>
      <c r="D3353">
        <f t="shared" si="109"/>
        <v>-0.34118322802986784</v>
      </c>
      <c r="E3353">
        <v>1.7467248908298123E-3</v>
      </c>
      <c r="F3353" s="90">
        <v>3345</v>
      </c>
      <c r="G3353" s="170">
        <f t="shared" ca="1" si="108"/>
        <v>0.95134506128767871</v>
      </c>
    </row>
    <row r="3354" spans="2:7">
      <c r="B3354" t="s">
        <v>4524</v>
      </c>
      <c r="C3354">
        <v>17.41</v>
      </c>
      <c r="D3354">
        <f t="shared" si="109"/>
        <v>-1.8048505358150044E-2</v>
      </c>
      <c r="E3354">
        <v>1.7261219792866018E-3</v>
      </c>
      <c r="F3354" s="90">
        <v>3346</v>
      </c>
      <c r="G3354" s="170">
        <f t="shared" ca="1" si="108"/>
        <v>2.6122213193596717E-2</v>
      </c>
    </row>
    <row r="3355" spans="2:7">
      <c r="B3355" t="s">
        <v>1549</v>
      </c>
      <c r="C3355">
        <v>17.73</v>
      </c>
      <c r="D3355">
        <f t="shared" si="109"/>
        <v>0.49494097807757176</v>
      </c>
      <c r="E3355">
        <v>1.6949152542373525E-3</v>
      </c>
      <c r="F3355" s="90">
        <v>3347</v>
      </c>
      <c r="G3355" s="170">
        <f t="shared" ca="1" si="108"/>
        <v>-0.36765099280974312</v>
      </c>
    </row>
    <row r="3356" spans="2:7">
      <c r="B3356" t="s">
        <v>3392</v>
      </c>
      <c r="C3356">
        <v>11.86</v>
      </c>
      <c r="D3356">
        <f t="shared" si="109"/>
        <v>-0.33557422969187684</v>
      </c>
      <c r="E3356">
        <v>1.6891891891891533E-3</v>
      </c>
      <c r="F3356" s="90">
        <v>3348</v>
      </c>
      <c r="G3356" s="170">
        <f t="shared" ca="1" si="108"/>
        <v>0.11882246315553212</v>
      </c>
    </row>
    <row r="3357" spans="2:7">
      <c r="B3357" t="s">
        <v>1551</v>
      </c>
      <c r="C3357">
        <v>17.850000000000001</v>
      </c>
      <c r="D3357">
        <f t="shared" si="109"/>
        <v>0.48502495840266241</v>
      </c>
      <c r="E3357">
        <v>1.6835016835017472E-3</v>
      </c>
      <c r="F3357" s="90">
        <v>3349</v>
      </c>
      <c r="G3357" s="170">
        <f t="shared" ca="1" si="108"/>
        <v>7.6635352165412632E-2</v>
      </c>
    </row>
    <row r="3358" spans="2:7">
      <c r="B3358" t="s">
        <v>4825</v>
      </c>
      <c r="C3358">
        <v>12.02</v>
      </c>
      <c r="D3358">
        <f t="shared" si="109"/>
        <v>-3.3167495854063782E-3</v>
      </c>
      <c r="E3358">
        <v>1.6666666666666312E-3</v>
      </c>
      <c r="F3358" s="90">
        <v>3350</v>
      </c>
      <c r="G3358" s="170">
        <f t="shared" ca="1" si="108"/>
        <v>0.84431019950091513</v>
      </c>
    </row>
    <row r="3359" spans="2:7">
      <c r="B3359" t="s">
        <v>2585</v>
      </c>
      <c r="C3359">
        <v>12.06</v>
      </c>
      <c r="D3359">
        <f t="shared" si="109"/>
        <v>-2.4813895781637188E-3</v>
      </c>
      <c r="E3359">
        <v>1.6611295681064244E-3</v>
      </c>
      <c r="F3359" s="90">
        <v>3351</v>
      </c>
      <c r="G3359" s="170">
        <f t="shared" ca="1" si="108"/>
        <v>-0.32362330670127998</v>
      </c>
    </row>
    <row r="3360" spans="2:7">
      <c r="B3360" t="s">
        <v>4924</v>
      </c>
      <c r="C3360">
        <v>12.09</v>
      </c>
      <c r="D3360">
        <f t="shared" si="109"/>
        <v>-8.2644628099171795E-4</v>
      </c>
      <c r="E3360">
        <v>1.6570008285003788E-3</v>
      </c>
      <c r="F3360" s="90">
        <v>3352</v>
      </c>
      <c r="G3360" s="170">
        <f t="shared" ca="1" si="108"/>
        <v>0.70193281904632165</v>
      </c>
    </row>
    <row r="3361" spans="2:7">
      <c r="B3361" t="s">
        <v>2897</v>
      </c>
      <c r="C3361">
        <v>12.1</v>
      </c>
      <c r="D3361">
        <f t="shared" si="109"/>
        <v>-0.9204261475733263</v>
      </c>
      <c r="E3361">
        <v>1.6556291390728123E-3</v>
      </c>
      <c r="F3361" s="90">
        <v>3353</v>
      </c>
      <c r="G3361" s="170">
        <f t="shared" ca="1" si="108"/>
        <v>-0.61384643963317087</v>
      </c>
    </row>
    <row r="3362" spans="2:7">
      <c r="B3362" t="s">
        <v>568</v>
      </c>
      <c r="C3362">
        <v>152.06</v>
      </c>
      <c r="D3362">
        <f t="shared" si="109"/>
        <v>11.46393442622951</v>
      </c>
      <c r="E3362">
        <v>1.6467953362756076E-3</v>
      </c>
      <c r="F3362" s="90">
        <v>3354</v>
      </c>
      <c r="G3362" s="170">
        <f t="shared" ca="1" si="108"/>
        <v>-0.28837551237049347</v>
      </c>
    </row>
    <row r="3363" spans="2:7">
      <c r="B3363" t="s">
        <v>5016</v>
      </c>
      <c r="C3363">
        <v>12.2</v>
      </c>
      <c r="D3363">
        <f t="shared" si="109"/>
        <v>-4.8939641109298935E-3</v>
      </c>
      <c r="E3363">
        <v>1.6420361247947105E-3</v>
      </c>
      <c r="F3363" s="90">
        <v>3355</v>
      </c>
      <c r="G3363" s="170">
        <f t="shared" ca="1" si="108"/>
        <v>-0.33528124305384716</v>
      </c>
    </row>
    <row r="3364" spans="2:7">
      <c r="B3364" t="s">
        <v>3452</v>
      </c>
      <c r="C3364">
        <v>12.26</v>
      </c>
      <c r="D3364">
        <f t="shared" si="109"/>
        <v>-0.75106598984771578</v>
      </c>
      <c r="E3364">
        <v>1.6339869281045403E-3</v>
      </c>
      <c r="F3364" s="90">
        <v>3356</v>
      </c>
      <c r="G3364" s="170">
        <f t="shared" ca="1" si="108"/>
        <v>-0.62527546664965528</v>
      </c>
    </row>
    <row r="3365" spans="2:7">
      <c r="B3365" t="s">
        <v>1224</v>
      </c>
      <c r="C3365">
        <v>49.25</v>
      </c>
      <c r="D3365">
        <f t="shared" si="109"/>
        <v>2.9943227899432281</v>
      </c>
      <c r="E3365">
        <v>1.6270083384176996E-3</v>
      </c>
      <c r="F3365" s="90">
        <v>3357</v>
      </c>
      <c r="G3365" s="170">
        <f t="shared" ca="1" si="108"/>
        <v>-0.34492073027768699</v>
      </c>
    </row>
    <row r="3366" spans="2:7">
      <c r="B3366" t="s">
        <v>4982</v>
      </c>
      <c r="C3366">
        <v>12.33</v>
      </c>
      <c r="D3366">
        <f t="shared" si="109"/>
        <v>-1.6746411483253516E-2</v>
      </c>
      <c r="E3366">
        <v>1.6246953696181618E-3</v>
      </c>
      <c r="F3366" s="90">
        <v>3358</v>
      </c>
      <c r="G3366" s="170">
        <f t="shared" ca="1" si="108"/>
        <v>-0.36686070025543999</v>
      </c>
    </row>
    <row r="3367" spans="2:7">
      <c r="B3367" t="s">
        <v>5009</v>
      </c>
      <c r="C3367">
        <v>12.54</v>
      </c>
      <c r="D3367">
        <f t="shared" si="109"/>
        <v>-3.9714058776807552E-3</v>
      </c>
      <c r="E3367">
        <v>1.5974440894568351E-3</v>
      </c>
      <c r="F3367" s="90">
        <v>3359</v>
      </c>
      <c r="G3367" s="170">
        <f t="shared" ref="G3367:G3430" ca="1" si="110">_xlfn.NORM.INV(RAND(),L$11,L$12)</f>
        <v>-0.43857261180386614</v>
      </c>
    </row>
    <row r="3368" spans="2:7">
      <c r="B3368" t="s">
        <v>3172</v>
      </c>
      <c r="C3368">
        <v>12.59</v>
      </c>
      <c r="D3368">
        <f t="shared" si="109"/>
        <v>-7.9365079365077674E-4</v>
      </c>
      <c r="E3368">
        <v>1.5910898965791228E-3</v>
      </c>
      <c r="F3368" s="90">
        <v>3360</v>
      </c>
      <c r="G3368" s="170">
        <f t="shared" ca="1" si="110"/>
        <v>-0.19040775747853916</v>
      </c>
    </row>
    <row r="3369" spans="2:7">
      <c r="B3369" t="s">
        <v>3123</v>
      </c>
      <c r="C3369">
        <v>12.6</v>
      </c>
      <c r="D3369">
        <f t="shared" si="109"/>
        <v>-0.33403805496828759</v>
      </c>
      <c r="E3369">
        <v>1.58982511923685E-3</v>
      </c>
      <c r="F3369" s="90">
        <v>3361</v>
      </c>
      <c r="G3369" s="170">
        <f t="shared" ca="1" si="110"/>
        <v>-9.6097042589953371E-2</v>
      </c>
    </row>
    <row r="3370" spans="2:7">
      <c r="B3370" t="s">
        <v>4595</v>
      </c>
      <c r="C3370">
        <v>18.920000000000002</v>
      </c>
      <c r="D3370">
        <f t="shared" si="109"/>
        <v>0.49920760697305888</v>
      </c>
      <c r="E3370">
        <v>1.5881418740074714E-3</v>
      </c>
      <c r="F3370" s="90">
        <v>3362</v>
      </c>
      <c r="G3370" s="170">
        <f t="shared" ca="1" si="110"/>
        <v>0.85988888181422773</v>
      </c>
    </row>
    <row r="3371" spans="2:7">
      <c r="B3371" t="s">
        <v>3500</v>
      </c>
      <c r="C3371">
        <v>12.62</v>
      </c>
      <c r="D3371">
        <f t="shared" si="109"/>
        <v>0.99683544303797444</v>
      </c>
      <c r="E3371">
        <v>1.5873015873015535E-3</v>
      </c>
      <c r="F3371" s="90">
        <v>3363</v>
      </c>
      <c r="G3371" s="170">
        <f t="shared" ca="1" si="110"/>
        <v>0.56315766175884263</v>
      </c>
    </row>
    <row r="3372" spans="2:7">
      <c r="B3372" t="s">
        <v>4416</v>
      </c>
      <c r="C3372">
        <v>6.32</v>
      </c>
      <c r="D3372">
        <f t="shared" si="109"/>
        <v>-0.50547730829420967</v>
      </c>
      <c r="E3372">
        <v>1.584786053882833E-3</v>
      </c>
      <c r="F3372" s="90">
        <v>3364</v>
      </c>
      <c r="G3372" s="170">
        <f t="shared" ca="1" si="110"/>
        <v>-0.29125690730880993</v>
      </c>
    </row>
    <row r="3373" spans="2:7">
      <c r="B3373" t="s">
        <v>3516</v>
      </c>
      <c r="C3373">
        <v>12.78</v>
      </c>
      <c r="D3373">
        <f t="shared" si="109"/>
        <v>-0.50407450523864961</v>
      </c>
      <c r="E3373">
        <v>1.5673981191222236E-3</v>
      </c>
      <c r="F3373" s="90">
        <v>3365</v>
      </c>
      <c r="G3373" s="170">
        <f t="shared" ca="1" si="110"/>
        <v>-0.13656348414071928</v>
      </c>
    </row>
    <row r="3374" spans="2:7">
      <c r="B3374" t="s">
        <v>2227</v>
      </c>
      <c r="C3374">
        <v>25.77</v>
      </c>
      <c r="D3374">
        <f t="shared" si="109"/>
        <v>-0.50298939247830277</v>
      </c>
      <c r="E3374">
        <v>1.5546055188495587E-3</v>
      </c>
      <c r="F3374" s="90">
        <v>3366</v>
      </c>
      <c r="G3374" s="170">
        <f t="shared" ca="1" si="110"/>
        <v>0.58560252949249736</v>
      </c>
    </row>
    <row r="3375" spans="2:7">
      <c r="B3375" t="s">
        <v>1328</v>
      </c>
      <c r="C3375">
        <v>51.85</v>
      </c>
      <c r="D3375">
        <f t="shared" si="109"/>
        <v>2.964067278287462</v>
      </c>
      <c r="E3375">
        <v>1.5452965037666272E-3</v>
      </c>
      <c r="F3375" s="90">
        <v>3367</v>
      </c>
      <c r="G3375" s="170">
        <f t="shared" ca="1" si="110"/>
        <v>-9.3186758624714996E-2</v>
      </c>
    </row>
    <row r="3376" spans="2:7">
      <c r="B3376" t="s">
        <v>5002</v>
      </c>
      <c r="C3376">
        <v>13.08</v>
      </c>
      <c r="D3376">
        <f t="shared" si="109"/>
        <v>-1.4318010550112999E-2</v>
      </c>
      <c r="E3376">
        <v>1.5313935681469811E-3</v>
      </c>
      <c r="F3376" s="90">
        <v>3368</v>
      </c>
      <c r="G3376" s="170">
        <f t="shared" ca="1" si="110"/>
        <v>5.7564267992376419E-2</v>
      </c>
    </row>
    <row r="3377" spans="2:7">
      <c r="B3377" t="s">
        <v>4788</v>
      </c>
      <c r="C3377">
        <v>13.27</v>
      </c>
      <c r="D3377">
        <f t="shared" si="109"/>
        <v>-0.33383534136546195</v>
      </c>
      <c r="E3377">
        <v>1.5094339622641188E-3</v>
      </c>
      <c r="F3377" s="90">
        <v>3369</v>
      </c>
      <c r="G3377" s="170">
        <f t="shared" ca="1" si="110"/>
        <v>0.17335076844609337</v>
      </c>
    </row>
    <row r="3378" spans="2:7">
      <c r="B3378" t="s">
        <v>1697</v>
      </c>
      <c r="C3378">
        <v>19.920000000000002</v>
      </c>
      <c r="D3378">
        <f t="shared" si="109"/>
        <v>0.50000000000000022</v>
      </c>
      <c r="E3378">
        <v>1.5082956259427419E-3</v>
      </c>
      <c r="F3378" s="90">
        <v>3370</v>
      </c>
      <c r="G3378" s="170">
        <f t="shared" ca="1" si="110"/>
        <v>0.34211577716266128</v>
      </c>
    </row>
    <row r="3379" spans="2:7">
      <c r="B3379" t="s">
        <v>3475</v>
      </c>
      <c r="C3379">
        <v>13.28</v>
      </c>
      <c r="D3379">
        <f t="shared" si="109"/>
        <v>-0.50280793710220895</v>
      </c>
      <c r="E3379">
        <v>1.5082956259426527E-3</v>
      </c>
      <c r="F3379" s="90">
        <v>3371</v>
      </c>
      <c r="G3379" s="170">
        <f t="shared" ca="1" si="110"/>
        <v>0.38452002799636181</v>
      </c>
    </row>
    <row r="3380" spans="2:7">
      <c r="B3380" t="s">
        <v>4659</v>
      </c>
      <c r="C3380">
        <v>26.71</v>
      </c>
      <c r="D3380">
        <f t="shared" si="109"/>
        <v>0.9814540059347181</v>
      </c>
      <c r="E3380">
        <v>1.4998125234345387E-3</v>
      </c>
      <c r="F3380" s="90">
        <v>3372</v>
      </c>
      <c r="G3380" s="170">
        <f t="shared" ca="1" si="110"/>
        <v>-5.0114195850717996E-3</v>
      </c>
    </row>
    <row r="3381" spans="2:7">
      <c r="B3381" t="s">
        <v>2520</v>
      </c>
      <c r="C3381">
        <v>13.48</v>
      </c>
      <c r="D3381">
        <f t="shared" si="109"/>
        <v>-4.4313146233381628E-3</v>
      </c>
      <c r="E3381">
        <v>1.4858841010400871E-3</v>
      </c>
      <c r="F3381" s="90">
        <v>3373</v>
      </c>
      <c r="G3381" s="170">
        <f t="shared" ca="1" si="110"/>
        <v>0.19879747334877615</v>
      </c>
    </row>
    <row r="3382" spans="2:7">
      <c r="B3382" t="s">
        <v>2943</v>
      </c>
      <c r="C3382">
        <v>13.54</v>
      </c>
      <c r="D3382">
        <f t="shared" si="109"/>
        <v>-0.33822091886608024</v>
      </c>
      <c r="E3382">
        <v>1.4792899408283709E-3</v>
      </c>
      <c r="F3382" s="90">
        <v>3374</v>
      </c>
      <c r="G3382" s="170">
        <f t="shared" ca="1" si="110"/>
        <v>-0.31870370238072976</v>
      </c>
    </row>
    <row r="3383" spans="2:7">
      <c r="B3383" t="s">
        <v>4101</v>
      </c>
      <c r="C3383">
        <v>20.46</v>
      </c>
      <c r="D3383">
        <f t="shared" si="109"/>
        <v>0.49343065693430671</v>
      </c>
      <c r="E3383">
        <v>1.4684287812041672E-3</v>
      </c>
      <c r="F3383" s="90">
        <v>3375</v>
      </c>
      <c r="G3383" s="170">
        <f t="shared" ca="1" si="110"/>
        <v>-0.24965295663987119</v>
      </c>
    </row>
    <row r="3384" spans="2:7">
      <c r="B3384" t="s">
        <v>3481</v>
      </c>
      <c r="C3384">
        <v>13.7</v>
      </c>
      <c r="D3384">
        <f t="shared" si="109"/>
        <v>-7.9652425778422298E-3</v>
      </c>
      <c r="E3384">
        <v>1.4619883040935362E-3</v>
      </c>
      <c r="F3384" s="90">
        <v>3376</v>
      </c>
      <c r="G3384" s="170">
        <f t="shared" ca="1" si="110"/>
        <v>0.74430120526162402</v>
      </c>
    </row>
    <row r="3385" spans="2:7">
      <c r="B3385" t="s">
        <v>3661</v>
      </c>
      <c r="C3385">
        <v>13.81</v>
      </c>
      <c r="D3385">
        <f t="shared" si="109"/>
        <v>-0.50018096272167933</v>
      </c>
      <c r="E3385">
        <v>1.4503263234228682E-3</v>
      </c>
      <c r="F3385" s="90">
        <v>3377</v>
      </c>
      <c r="G3385" s="170">
        <f t="shared" ca="1" si="110"/>
        <v>-0.75438721826566968</v>
      </c>
    </row>
    <row r="3386" spans="2:7">
      <c r="B3386" t="s">
        <v>2184</v>
      </c>
      <c r="C3386">
        <v>27.63</v>
      </c>
      <c r="D3386">
        <f t="shared" si="109"/>
        <v>2.8970380818053596</v>
      </c>
      <c r="E3386">
        <v>1.4498006524102628E-3</v>
      </c>
      <c r="F3386" s="90">
        <v>3378</v>
      </c>
      <c r="G3386" s="170">
        <f t="shared" ca="1" si="110"/>
        <v>0.32485000280603671</v>
      </c>
    </row>
    <row r="3387" spans="2:7">
      <c r="B3387" t="s">
        <v>5441</v>
      </c>
      <c r="C3387">
        <v>7.09</v>
      </c>
      <c r="D3387">
        <f t="shared" si="109"/>
        <v>-0.66853669939223936</v>
      </c>
      <c r="E3387">
        <v>1.4124293785310433E-3</v>
      </c>
      <c r="F3387" s="90">
        <v>3379</v>
      </c>
      <c r="G3387" s="170">
        <f t="shared" ca="1" si="110"/>
        <v>0.29643078002189804</v>
      </c>
    </row>
    <row r="3388" spans="2:7">
      <c r="B3388" t="s">
        <v>1999</v>
      </c>
      <c r="C3388">
        <v>21.39</v>
      </c>
      <c r="D3388">
        <f t="shared" si="109"/>
        <v>0.49685094471658514</v>
      </c>
      <c r="E3388">
        <v>1.4044943820225252E-3</v>
      </c>
      <c r="F3388" s="90">
        <v>3380</v>
      </c>
      <c r="G3388" s="170">
        <f t="shared" ca="1" si="110"/>
        <v>0.58737579396401574</v>
      </c>
    </row>
    <row r="3389" spans="2:7">
      <c r="B3389" t="s">
        <v>3184</v>
      </c>
      <c r="C3389">
        <v>14.29</v>
      </c>
      <c r="D3389">
        <f t="shared" si="109"/>
        <v>-0.85790991349308943</v>
      </c>
      <c r="E3389">
        <v>1.4015416958654222E-3</v>
      </c>
      <c r="F3389" s="90">
        <v>3381</v>
      </c>
      <c r="G3389" s="170">
        <f t="shared" ca="1" si="110"/>
        <v>1.0645197094482233</v>
      </c>
    </row>
    <row r="3390" spans="2:7">
      <c r="B3390" t="s">
        <v>861</v>
      </c>
      <c r="C3390">
        <v>100.57</v>
      </c>
      <c r="D3390">
        <f t="shared" si="109"/>
        <v>2.4920138888888888</v>
      </c>
      <c r="E3390">
        <v>1.3940057751666468E-3</v>
      </c>
      <c r="F3390" s="90">
        <v>3382</v>
      </c>
      <c r="G3390" s="170">
        <f t="shared" ca="1" si="110"/>
        <v>0.15430936093715114</v>
      </c>
    </row>
    <row r="3391" spans="2:7">
      <c r="B3391" t="s">
        <v>1425</v>
      </c>
      <c r="C3391">
        <v>28.8</v>
      </c>
      <c r="D3391">
        <f t="shared" si="109"/>
        <v>-0.80668546113572293</v>
      </c>
      <c r="E3391">
        <v>1.3908205841446156E-3</v>
      </c>
      <c r="F3391" s="90">
        <v>3383</v>
      </c>
      <c r="G3391" s="170">
        <f t="shared" ca="1" si="110"/>
        <v>5.4430083858865635E-2</v>
      </c>
    </row>
    <row r="3392" spans="2:7">
      <c r="B3392" t="s">
        <v>517</v>
      </c>
      <c r="C3392">
        <v>148.97999999999999</v>
      </c>
      <c r="D3392">
        <f t="shared" si="109"/>
        <v>0.32332563510392603</v>
      </c>
      <c r="E3392">
        <v>1.3442667025137024E-3</v>
      </c>
      <c r="F3392" s="90">
        <v>3384</v>
      </c>
      <c r="G3392" s="170">
        <f t="shared" ca="1" si="110"/>
        <v>-0.68309026896089553</v>
      </c>
    </row>
    <row r="3393" spans="2:7">
      <c r="B3393" t="s">
        <v>832</v>
      </c>
      <c r="C3393">
        <v>112.58</v>
      </c>
      <c r="D3393">
        <f t="shared" si="109"/>
        <v>6.4065789473684207</v>
      </c>
      <c r="E3393">
        <v>1.3341634794982785E-3</v>
      </c>
      <c r="F3393" s="90">
        <v>3385</v>
      </c>
      <c r="G3393" s="170">
        <f t="shared" ca="1" si="110"/>
        <v>-0.33826486590767063</v>
      </c>
    </row>
    <row r="3394" spans="2:7">
      <c r="B3394" t="s">
        <v>4054</v>
      </c>
      <c r="C3394">
        <v>15.2</v>
      </c>
      <c r="D3394">
        <f t="shared" si="109"/>
        <v>-0.89014165943914425</v>
      </c>
      <c r="E3394">
        <v>1.3175230566534633E-3</v>
      </c>
      <c r="F3394" s="90">
        <v>3386</v>
      </c>
      <c r="G3394" s="170">
        <f t="shared" ca="1" si="110"/>
        <v>7.1833776319626133E-2</v>
      </c>
    </row>
    <row r="3395" spans="2:7">
      <c r="B3395" t="s">
        <v>469</v>
      </c>
      <c r="C3395">
        <v>138.36000000000001</v>
      </c>
      <c r="D3395">
        <f t="shared" si="109"/>
        <v>0.27579529737206093</v>
      </c>
      <c r="E3395">
        <v>1.3026487190621423E-3</v>
      </c>
      <c r="F3395" s="90">
        <v>3387</v>
      </c>
      <c r="G3395" s="170">
        <f t="shared" ca="1" si="110"/>
        <v>-0.23893788627931378</v>
      </c>
    </row>
    <row r="3396" spans="2:7">
      <c r="B3396" t="s">
        <v>848</v>
      </c>
      <c r="C3396">
        <v>108.45</v>
      </c>
      <c r="D3396">
        <f t="shared" si="109"/>
        <v>5.920867900446714</v>
      </c>
      <c r="E3396">
        <v>1.2925860954667212E-3</v>
      </c>
      <c r="F3396" s="90">
        <v>3388</v>
      </c>
      <c r="G3396" s="170">
        <f t="shared" ca="1" si="110"/>
        <v>8.1004597291199951E-2</v>
      </c>
    </row>
    <row r="3397" spans="2:7">
      <c r="B3397" t="s">
        <v>3753</v>
      </c>
      <c r="C3397">
        <v>15.67</v>
      </c>
      <c r="D3397">
        <f t="shared" si="109"/>
        <v>-0.34270134228187921</v>
      </c>
      <c r="E3397">
        <v>1.2779552715654679E-3</v>
      </c>
      <c r="F3397" s="90">
        <v>3389</v>
      </c>
      <c r="G3397" s="170">
        <f t="shared" ca="1" si="110"/>
        <v>7.4285401491802669E-2</v>
      </c>
    </row>
    <row r="3398" spans="2:7">
      <c r="B3398" t="s">
        <v>4674</v>
      </c>
      <c r="C3398">
        <v>23.84</v>
      </c>
      <c r="D3398">
        <f t="shared" si="109"/>
        <v>-5.0083472454090566E-3</v>
      </c>
      <c r="E3398">
        <v>1.2599748005040377E-3</v>
      </c>
      <c r="F3398" s="90">
        <v>3390</v>
      </c>
      <c r="G3398" s="170">
        <f t="shared" ca="1" si="110"/>
        <v>-6.0586812850412883E-2</v>
      </c>
    </row>
    <row r="3399" spans="2:7">
      <c r="B3399" t="s">
        <v>2278</v>
      </c>
      <c r="C3399">
        <v>23.96</v>
      </c>
      <c r="D3399">
        <f t="shared" si="109"/>
        <v>1.9727047146401984</v>
      </c>
      <c r="E3399">
        <v>1.2536564981195629E-3</v>
      </c>
      <c r="F3399" s="90">
        <v>3391</v>
      </c>
      <c r="G3399" s="170">
        <f t="shared" ca="1" si="110"/>
        <v>0.12748057424462864</v>
      </c>
    </row>
    <row r="3400" spans="2:7">
      <c r="B3400" t="s">
        <v>5300</v>
      </c>
      <c r="C3400">
        <v>8.06</v>
      </c>
      <c r="D3400">
        <f t="shared" si="109"/>
        <v>-0.50061957868649321</v>
      </c>
      <c r="E3400">
        <v>1.2422360248446939E-3</v>
      </c>
      <c r="F3400" s="90">
        <v>3392</v>
      </c>
      <c r="G3400" s="170">
        <f t="shared" ca="1" si="110"/>
        <v>0.30433028003346579</v>
      </c>
    </row>
    <row r="3401" spans="2:7">
      <c r="B3401" t="s">
        <v>4770</v>
      </c>
      <c r="C3401">
        <v>16.14</v>
      </c>
      <c r="D3401">
        <f t="shared" ref="D3401:D3464" si="111">(C3401-C3402)/C3402</f>
        <v>-7.99016594960043E-3</v>
      </c>
      <c r="E3401">
        <v>1.2406947890818594E-3</v>
      </c>
      <c r="F3401" s="90">
        <v>3393</v>
      </c>
      <c r="G3401" s="170">
        <f t="shared" ca="1" si="110"/>
        <v>-0.18501234842272107</v>
      </c>
    </row>
    <row r="3402" spans="2:7">
      <c r="B3402" t="s">
        <v>1747</v>
      </c>
      <c r="C3402">
        <v>16.27</v>
      </c>
      <c r="D3402">
        <f t="shared" si="111"/>
        <v>0.98414634146341473</v>
      </c>
      <c r="E3402">
        <v>1.2307692307692046E-3</v>
      </c>
      <c r="F3402" s="90">
        <v>3394</v>
      </c>
      <c r="G3402" s="170">
        <f t="shared" ca="1" si="110"/>
        <v>-0.11136361874768194</v>
      </c>
    </row>
    <row r="3403" spans="2:7">
      <c r="B3403" t="s">
        <v>5306</v>
      </c>
      <c r="C3403">
        <v>8.1999999999999993</v>
      </c>
      <c r="D3403">
        <f t="shared" si="111"/>
        <v>-0.50182260024301339</v>
      </c>
      <c r="E3403">
        <v>1.221001221001195E-3</v>
      </c>
      <c r="F3403" s="90">
        <v>3395</v>
      </c>
      <c r="G3403" s="170">
        <f t="shared" ca="1" si="110"/>
        <v>1.7051021699748058E-2</v>
      </c>
    </row>
    <row r="3404" spans="2:7">
      <c r="B3404" t="s">
        <v>2356</v>
      </c>
      <c r="C3404">
        <v>16.46</v>
      </c>
      <c r="D3404">
        <f t="shared" si="111"/>
        <v>-4.2347247428917286E-3</v>
      </c>
      <c r="E3404">
        <v>1.2165450121654241E-3</v>
      </c>
      <c r="F3404" s="90">
        <v>3396</v>
      </c>
      <c r="G3404" s="170">
        <f t="shared" ca="1" si="110"/>
        <v>0.2695362285096618</v>
      </c>
    </row>
    <row r="3405" spans="2:7">
      <c r="B3405" t="s">
        <v>4029</v>
      </c>
      <c r="C3405">
        <v>16.53</v>
      </c>
      <c r="D3405">
        <f t="shared" si="111"/>
        <v>-1.2084592145014848E-3</v>
      </c>
      <c r="E3405">
        <v>1.2113870381586659E-3</v>
      </c>
      <c r="F3405" s="90">
        <v>3397</v>
      </c>
      <c r="G3405" s="170">
        <f t="shared" ca="1" si="110"/>
        <v>0.57427457419165806</v>
      </c>
    </row>
    <row r="3406" spans="2:7">
      <c r="B3406" t="s">
        <v>4728</v>
      </c>
      <c r="C3406">
        <v>16.55</v>
      </c>
      <c r="D3406">
        <f t="shared" si="111"/>
        <v>0.99157641395908536</v>
      </c>
      <c r="E3406">
        <v>1.2099213551118918E-3</v>
      </c>
      <c r="F3406" s="90">
        <v>3398</v>
      </c>
      <c r="G3406" s="170">
        <f t="shared" ca="1" si="110"/>
        <v>-5.2272885241390163E-2</v>
      </c>
    </row>
    <row r="3407" spans="2:7">
      <c r="B3407" t="s">
        <v>2665</v>
      </c>
      <c r="C3407">
        <v>8.31</v>
      </c>
      <c r="D3407">
        <f t="shared" si="111"/>
        <v>-0.94488658973338635</v>
      </c>
      <c r="E3407">
        <v>1.204819277108408E-3</v>
      </c>
      <c r="F3407" s="90">
        <v>3399</v>
      </c>
      <c r="G3407" s="170">
        <f t="shared" ca="1" si="110"/>
        <v>0.61721276317820295</v>
      </c>
    </row>
    <row r="3408" spans="2:7">
      <c r="B3408" t="s">
        <v>484</v>
      </c>
      <c r="C3408">
        <v>150.78</v>
      </c>
      <c r="D3408">
        <f t="shared" si="111"/>
        <v>16.971394517282476</v>
      </c>
      <c r="E3408">
        <v>1.1952191235060214E-3</v>
      </c>
      <c r="F3408" s="90">
        <v>3400</v>
      </c>
      <c r="G3408" s="170">
        <f t="shared" ca="1" si="110"/>
        <v>-0.4365800604357476</v>
      </c>
    </row>
    <row r="3409" spans="2:7">
      <c r="B3409" t="s">
        <v>5177</v>
      </c>
      <c r="C3409">
        <v>8.39</v>
      </c>
      <c r="D3409">
        <f t="shared" si="111"/>
        <v>-0.66679904686258928</v>
      </c>
      <c r="E3409">
        <v>1.193317422434342E-3</v>
      </c>
      <c r="F3409" s="90">
        <v>3401</v>
      </c>
      <c r="G3409" s="170">
        <f t="shared" ca="1" si="110"/>
        <v>-0.18287020076667312</v>
      </c>
    </row>
    <row r="3410" spans="2:7">
      <c r="B3410" t="s">
        <v>1473</v>
      </c>
      <c r="C3410">
        <v>25.18</v>
      </c>
      <c r="D3410">
        <f t="shared" si="111"/>
        <v>0.4751025190392501</v>
      </c>
      <c r="E3410">
        <v>1.1928429423459697E-3</v>
      </c>
      <c r="F3410" s="90">
        <v>3402</v>
      </c>
      <c r="G3410" s="170">
        <f t="shared" ca="1" si="110"/>
        <v>0.15119736264536215</v>
      </c>
    </row>
    <row r="3411" spans="2:7">
      <c r="B3411" t="s">
        <v>2422</v>
      </c>
      <c r="C3411">
        <v>17.07</v>
      </c>
      <c r="D3411">
        <f t="shared" si="111"/>
        <v>-0.33528037383177567</v>
      </c>
      <c r="E3411">
        <v>1.1730205278592124E-3</v>
      </c>
      <c r="F3411" s="90">
        <v>3403</v>
      </c>
      <c r="G3411" s="170">
        <f t="shared" ca="1" si="110"/>
        <v>-0.44689273080786257</v>
      </c>
    </row>
    <row r="3412" spans="2:7">
      <c r="B3412" t="s">
        <v>1463</v>
      </c>
      <c r="C3412">
        <v>25.68</v>
      </c>
      <c r="D3412">
        <f t="shared" si="111"/>
        <v>1.975666280417149</v>
      </c>
      <c r="E3412">
        <v>1.1695906432748983E-3</v>
      </c>
      <c r="F3412" s="90">
        <v>3404</v>
      </c>
      <c r="G3412" s="170">
        <f t="shared" ca="1" si="110"/>
        <v>-3.7950532690397859E-2</v>
      </c>
    </row>
    <row r="3413" spans="2:7">
      <c r="B3413" t="s">
        <v>2703</v>
      </c>
      <c r="C3413">
        <v>8.6300000000000008</v>
      </c>
      <c r="D3413">
        <f t="shared" si="111"/>
        <v>-8.0459770114940828E-3</v>
      </c>
      <c r="E3413">
        <v>1.1600928074247754E-3</v>
      </c>
      <c r="F3413" s="90">
        <v>3405</v>
      </c>
      <c r="G3413" s="170">
        <f t="shared" ca="1" si="110"/>
        <v>0.46851508271977249</v>
      </c>
    </row>
    <row r="3414" spans="2:7">
      <c r="B3414" t="s">
        <v>5191</v>
      </c>
      <c r="C3414">
        <v>8.6999999999999993</v>
      </c>
      <c r="D3414">
        <f t="shared" si="111"/>
        <v>-5.7142857142857958E-3</v>
      </c>
      <c r="E3414">
        <v>1.1507479861909997E-3</v>
      </c>
      <c r="F3414" s="90">
        <v>3406</v>
      </c>
      <c r="G3414" s="170">
        <f t="shared" ca="1" si="110"/>
        <v>-0.20597776566744461</v>
      </c>
    </row>
    <row r="3415" spans="2:7">
      <c r="B3415" t="s">
        <v>2654</v>
      </c>
      <c r="C3415">
        <v>8.75</v>
      </c>
      <c r="D3415">
        <f t="shared" si="111"/>
        <v>-1.1415525114155008E-3</v>
      </c>
      <c r="E3415">
        <v>1.144164759725376E-3</v>
      </c>
      <c r="F3415" s="90">
        <v>3407</v>
      </c>
      <c r="G3415" s="170">
        <f t="shared" ca="1" si="110"/>
        <v>9.607717331343768E-2</v>
      </c>
    </row>
    <row r="3416" spans="2:7">
      <c r="B3416" t="s">
        <v>2653</v>
      </c>
      <c r="C3416">
        <v>8.76</v>
      </c>
      <c r="D3416">
        <f t="shared" si="111"/>
        <v>-0.5050847457627119</v>
      </c>
      <c r="E3416">
        <v>1.1428571428571184E-3</v>
      </c>
      <c r="F3416" s="90">
        <v>3408</v>
      </c>
      <c r="G3416" s="170">
        <f t="shared" ca="1" si="110"/>
        <v>-0.2620650332897001</v>
      </c>
    </row>
    <row r="3417" spans="2:7">
      <c r="B3417" t="s">
        <v>2340</v>
      </c>
      <c r="C3417">
        <v>17.7</v>
      </c>
      <c r="D3417">
        <f t="shared" si="111"/>
        <v>-5.0590219224283224E-3</v>
      </c>
      <c r="E3417">
        <v>1.1312217194569894E-3</v>
      </c>
      <c r="F3417" s="90">
        <v>3409</v>
      </c>
      <c r="G3417" s="170">
        <f t="shared" ca="1" si="110"/>
        <v>-0.29441068660965553</v>
      </c>
    </row>
    <row r="3418" spans="2:7">
      <c r="B3418" t="s">
        <v>3011</v>
      </c>
      <c r="C3418">
        <v>17.79</v>
      </c>
      <c r="D3418">
        <f t="shared" si="111"/>
        <v>-3.3613445378152533E-3</v>
      </c>
      <c r="E3418">
        <v>1.1254924029262562E-3</v>
      </c>
      <c r="F3418" s="90">
        <v>3410</v>
      </c>
      <c r="G3418" s="170">
        <f t="shared" ca="1" si="110"/>
        <v>-0.29666193343079683</v>
      </c>
    </row>
    <row r="3419" spans="2:7">
      <c r="B3419" t="s">
        <v>2404</v>
      </c>
      <c r="C3419">
        <v>17.850000000000001</v>
      </c>
      <c r="D3419">
        <f t="shared" si="111"/>
        <v>-1.119194180190239E-3</v>
      </c>
      <c r="E3419">
        <v>1.121704991587388E-3</v>
      </c>
      <c r="F3419" s="90">
        <v>3411</v>
      </c>
      <c r="G3419" s="170">
        <f t="shared" ca="1" si="110"/>
        <v>-0.50031277098838334</v>
      </c>
    </row>
    <row r="3420" spans="2:7">
      <c r="B3420" t="s">
        <v>1680</v>
      </c>
      <c r="C3420">
        <v>17.87</v>
      </c>
      <c r="D3420">
        <f t="shared" si="111"/>
        <v>0</v>
      </c>
      <c r="E3420">
        <v>1.1204481792716848E-3</v>
      </c>
      <c r="F3420" s="90">
        <v>3412</v>
      </c>
      <c r="G3420" s="170">
        <f t="shared" ca="1" si="110"/>
        <v>-0.40920950014908514</v>
      </c>
    </row>
    <row r="3421" spans="2:7">
      <c r="B3421" t="s">
        <v>4001</v>
      </c>
      <c r="C3421">
        <v>17.87</v>
      </c>
      <c r="D3421">
        <f t="shared" si="111"/>
        <v>-0.85746191273829464</v>
      </c>
      <c r="E3421">
        <v>1.1204481792716848E-3</v>
      </c>
      <c r="F3421" s="90">
        <v>3413</v>
      </c>
      <c r="G3421" s="170">
        <f t="shared" ca="1" si="110"/>
        <v>-3.3160173341453991E-2</v>
      </c>
    </row>
    <row r="3422" spans="2:7">
      <c r="B3422" t="s">
        <v>738</v>
      </c>
      <c r="C3422">
        <v>125.37</v>
      </c>
      <c r="D3422">
        <f t="shared" si="111"/>
        <v>5.7951219512195129</v>
      </c>
      <c r="E3422">
        <v>1.1179429849077743E-3</v>
      </c>
      <c r="F3422" s="90">
        <v>3414</v>
      </c>
      <c r="G3422" s="170">
        <f t="shared" ca="1" si="110"/>
        <v>-0.63017769058531015</v>
      </c>
    </row>
    <row r="3423" spans="2:7">
      <c r="B3423" t="s">
        <v>3836</v>
      </c>
      <c r="C3423">
        <v>18.45</v>
      </c>
      <c r="D3423">
        <f t="shared" si="111"/>
        <v>-2.1220159151193744E-2</v>
      </c>
      <c r="E3423">
        <v>1.0851871947910783E-3</v>
      </c>
      <c r="F3423" s="90">
        <v>3415</v>
      </c>
      <c r="G3423" s="170">
        <f t="shared" ca="1" si="110"/>
        <v>0.16120699465147362</v>
      </c>
    </row>
    <row r="3424" spans="2:7">
      <c r="B3424" t="s">
        <v>1826</v>
      </c>
      <c r="C3424">
        <v>18.850000000000001</v>
      </c>
      <c r="D3424">
        <f t="shared" si="111"/>
        <v>-0.85922330097087385</v>
      </c>
      <c r="E3424">
        <v>1.0621348911313399E-3</v>
      </c>
      <c r="F3424" s="90">
        <v>3416</v>
      </c>
      <c r="G3424" s="170">
        <f t="shared" ca="1" si="110"/>
        <v>7.6932801072556095E-2</v>
      </c>
    </row>
    <row r="3425" spans="2:7">
      <c r="B3425" t="s">
        <v>726</v>
      </c>
      <c r="C3425">
        <v>133.9</v>
      </c>
      <c r="D3425">
        <f t="shared" si="111"/>
        <v>12.918918918918919</v>
      </c>
      <c r="E3425">
        <v>1.0466507177034599E-3</v>
      </c>
      <c r="F3425" s="90">
        <v>3417</v>
      </c>
      <c r="G3425" s="170">
        <f t="shared" ca="1" si="110"/>
        <v>-0.334815014152681</v>
      </c>
    </row>
    <row r="3426" spans="2:7">
      <c r="B3426" t="s">
        <v>2805</v>
      </c>
      <c r="C3426">
        <v>9.6199999999999992</v>
      </c>
      <c r="D3426">
        <f t="shared" si="111"/>
        <v>0</v>
      </c>
      <c r="E3426">
        <v>1.040582726326721E-3</v>
      </c>
      <c r="F3426" s="90">
        <v>3418</v>
      </c>
      <c r="G3426" s="170">
        <f t="shared" ca="1" si="110"/>
        <v>-0.93319236431445696</v>
      </c>
    </row>
    <row r="3427" spans="2:7">
      <c r="B3427" t="s">
        <v>2809</v>
      </c>
      <c r="C3427">
        <v>9.6199999999999992</v>
      </c>
      <c r="D3427">
        <f t="shared" si="111"/>
        <v>-0.50539845758354762</v>
      </c>
      <c r="E3427">
        <v>1.040582726326721E-3</v>
      </c>
      <c r="F3427" s="90">
        <v>3419</v>
      </c>
      <c r="G3427" s="170">
        <f t="shared" ca="1" si="110"/>
        <v>0.49570081465064636</v>
      </c>
    </row>
    <row r="3428" spans="2:7">
      <c r="B3428" t="s">
        <v>3845</v>
      </c>
      <c r="C3428">
        <v>19.45</v>
      </c>
      <c r="D3428">
        <f t="shared" si="111"/>
        <v>0.97461928934010156</v>
      </c>
      <c r="E3428">
        <v>1.0293360782295199E-3</v>
      </c>
      <c r="F3428" s="90">
        <v>3420</v>
      </c>
      <c r="G3428" s="170">
        <f t="shared" ca="1" si="110"/>
        <v>0.5745384013696252</v>
      </c>
    </row>
    <row r="3429" spans="2:7">
      <c r="B3429" t="s">
        <v>3349</v>
      </c>
      <c r="C3429">
        <v>9.85</v>
      </c>
      <c r="D3429">
        <f t="shared" si="111"/>
        <v>-0.90108455513155261</v>
      </c>
      <c r="E3429">
        <v>1.0162601626016044E-3</v>
      </c>
      <c r="F3429" s="90">
        <v>3421</v>
      </c>
      <c r="G3429" s="170">
        <f t="shared" ca="1" si="110"/>
        <v>-0.67305212512465207</v>
      </c>
    </row>
    <row r="3430" spans="2:7">
      <c r="B3430" t="s">
        <v>906</v>
      </c>
      <c r="C3430">
        <v>99.58</v>
      </c>
      <c r="D3430">
        <f t="shared" si="111"/>
        <v>8.9580000000000002</v>
      </c>
      <c r="E3430">
        <v>1.0052271813429264E-3</v>
      </c>
      <c r="F3430" s="90">
        <v>3422</v>
      </c>
      <c r="G3430" s="170">
        <f t="shared" ca="1" si="110"/>
        <v>-0.40246830239995979</v>
      </c>
    </row>
    <row r="3431" spans="2:7">
      <c r="B3431" t="s">
        <v>5219</v>
      </c>
      <c r="C3431">
        <v>10</v>
      </c>
      <c r="D3431">
        <f t="shared" si="111"/>
        <v>-9.9900099900097775E-4</v>
      </c>
      <c r="E3431">
        <v>1.0010010010009797E-3</v>
      </c>
      <c r="F3431" s="90">
        <v>3423</v>
      </c>
      <c r="G3431" s="170">
        <f t="shared" ref="G3431:G3494" ca="1" si="112">_xlfn.NORM.INV(RAND(),L$11,L$12)</f>
        <v>0.36430996887240058</v>
      </c>
    </row>
    <row r="3432" spans="2:7">
      <c r="B3432" t="s">
        <v>5218</v>
      </c>
      <c r="C3432">
        <v>10.01</v>
      </c>
      <c r="D3432">
        <f t="shared" si="111"/>
        <v>-0.51595744680851063</v>
      </c>
      <c r="E3432">
        <v>9.9999999999997877E-4</v>
      </c>
      <c r="F3432" s="90">
        <v>3424</v>
      </c>
      <c r="G3432" s="170">
        <f t="shared" ca="1" si="112"/>
        <v>-0.74186128878152324</v>
      </c>
    </row>
    <row r="3433" spans="2:7">
      <c r="B3433" t="s">
        <v>1960</v>
      </c>
      <c r="C3433">
        <v>20.68</v>
      </c>
      <c r="D3433">
        <f t="shared" si="111"/>
        <v>-0.80383228988806688</v>
      </c>
      <c r="E3433">
        <v>9.6805421103579733E-4</v>
      </c>
      <c r="F3433" s="90">
        <v>3425</v>
      </c>
      <c r="G3433" s="170">
        <f t="shared" ca="1" si="112"/>
        <v>0.3203164552033711</v>
      </c>
    </row>
    <row r="3434" spans="2:7">
      <c r="B3434" t="s">
        <v>973</v>
      </c>
      <c r="C3434">
        <v>105.42</v>
      </c>
      <c r="D3434">
        <f t="shared" si="111"/>
        <v>0.92231947483588617</v>
      </c>
      <c r="E3434">
        <v>9.494872768705709E-4</v>
      </c>
      <c r="F3434" s="90">
        <v>3426</v>
      </c>
      <c r="G3434" s="170">
        <f t="shared" ca="1" si="112"/>
        <v>-9.4728090922511998E-2</v>
      </c>
    </row>
    <row r="3435" spans="2:7">
      <c r="B3435" t="s">
        <v>1246</v>
      </c>
      <c r="C3435">
        <v>54.84</v>
      </c>
      <c r="D3435">
        <f t="shared" si="111"/>
        <v>-0.62576770847550156</v>
      </c>
      <c r="E3435">
        <v>9.1257528746129337E-4</v>
      </c>
      <c r="F3435" s="90">
        <v>3427</v>
      </c>
      <c r="G3435" s="170">
        <f t="shared" ca="1" si="112"/>
        <v>0.21344481440584678</v>
      </c>
    </row>
    <row r="3436" spans="2:7">
      <c r="B3436" t="s">
        <v>491</v>
      </c>
      <c r="C3436">
        <v>146.54</v>
      </c>
      <c r="D3436">
        <f t="shared" si="111"/>
        <v>0.28815049226441619</v>
      </c>
      <c r="E3436">
        <v>8.8791749197456081E-4</v>
      </c>
      <c r="F3436" s="90">
        <v>3428</v>
      </c>
      <c r="G3436" s="170">
        <f t="shared" ca="1" si="112"/>
        <v>-0.4605945660856689</v>
      </c>
    </row>
    <row r="3437" spans="2:7">
      <c r="B3437" t="s">
        <v>808</v>
      </c>
      <c r="C3437">
        <v>113.76</v>
      </c>
      <c r="D3437">
        <f t="shared" si="111"/>
        <v>-5.5944055944055987E-3</v>
      </c>
      <c r="E3437">
        <v>8.798169980644777E-4</v>
      </c>
      <c r="F3437" s="90">
        <v>3429</v>
      </c>
      <c r="G3437" s="170">
        <f t="shared" ca="1" si="112"/>
        <v>0.26535862838434837</v>
      </c>
    </row>
    <row r="3438" spans="2:7">
      <c r="B3438" t="s">
        <v>828</v>
      </c>
      <c r="C3438">
        <v>114.4</v>
      </c>
      <c r="D3438">
        <f t="shared" si="111"/>
        <v>1.4972713381357783</v>
      </c>
      <c r="E3438">
        <v>8.7489063867024085E-4</v>
      </c>
      <c r="F3438" s="90">
        <v>3430</v>
      </c>
      <c r="G3438" s="170">
        <f t="shared" ca="1" si="112"/>
        <v>0.51221713714760431</v>
      </c>
    </row>
    <row r="3439" spans="2:7">
      <c r="B3439" t="s">
        <v>1191</v>
      </c>
      <c r="C3439">
        <v>45.81</v>
      </c>
      <c r="D3439">
        <f t="shared" si="111"/>
        <v>2.9800173761946138</v>
      </c>
      <c r="E3439">
        <v>8.7393489185053845E-4</v>
      </c>
      <c r="F3439" s="90">
        <v>3431</v>
      </c>
      <c r="G3439" s="170">
        <f t="shared" ca="1" si="112"/>
        <v>0.44586355331495175</v>
      </c>
    </row>
    <row r="3440" spans="2:7">
      <c r="B3440" t="s">
        <v>4927</v>
      </c>
      <c r="C3440">
        <v>11.51</v>
      </c>
      <c r="D3440">
        <f t="shared" si="111"/>
        <v>-1.2017167381974298E-2</v>
      </c>
      <c r="E3440">
        <v>8.6956521739128584E-4</v>
      </c>
      <c r="F3440" s="90">
        <v>3432</v>
      </c>
      <c r="G3440" s="170">
        <f t="shared" ca="1" si="112"/>
        <v>-3.4253815442440022E-2</v>
      </c>
    </row>
    <row r="3441" spans="2:7">
      <c r="B3441" t="s">
        <v>2580</v>
      </c>
      <c r="C3441">
        <v>11.65</v>
      </c>
      <c r="D3441">
        <f t="shared" si="111"/>
        <v>-0.50149764655541296</v>
      </c>
      <c r="E3441">
        <v>8.5910652920960365E-4</v>
      </c>
      <c r="F3441" s="90">
        <v>3433</v>
      </c>
      <c r="G3441" s="170">
        <f t="shared" ca="1" si="112"/>
        <v>-0.22443251571290304</v>
      </c>
    </row>
    <row r="3442" spans="2:7">
      <c r="B3442" t="s">
        <v>2123</v>
      </c>
      <c r="C3442">
        <v>23.37</v>
      </c>
      <c r="D3442">
        <f t="shared" si="111"/>
        <v>0.99743589743589767</v>
      </c>
      <c r="E3442">
        <v>8.5653104925051697E-4</v>
      </c>
      <c r="F3442" s="90">
        <v>3434</v>
      </c>
      <c r="G3442" s="170">
        <f t="shared" ca="1" si="112"/>
        <v>0.20425833097486473</v>
      </c>
    </row>
    <row r="3443" spans="2:7">
      <c r="B3443" t="s">
        <v>3381</v>
      </c>
      <c r="C3443">
        <v>11.7</v>
      </c>
      <c r="D3443">
        <f t="shared" si="111"/>
        <v>-0.89029535864978904</v>
      </c>
      <c r="E3443">
        <v>8.5543199315652591E-4</v>
      </c>
      <c r="F3443" s="90">
        <v>3435</v>
      </c>
      <c r="G3443" s="170">
        <f t="shared" ca="1" si="112"/>
        <v>-0.18532544257679925</v>
      </c>
    </row>
    <row r="3444" spans="2:7">
      <c r="B3444" t="s">
        <v>928</v>
      </c>
      <c r="C3444">
        <v>106.65</v>
      </c>
      <c r="D3444">
        <f t="shared" si="111"/>
        <v>7.748974569319115</v>
      </c>
      <c r="E3444">
        <v>8.4459459459462663E-4</v>
      </c>
      <c r="F3444" s="90">
        <v>3436</v>
      </c>
      <c r="G3444" s="170">
        <f t="shared" ca="1" si="112"/>
        <v>0.73563497009970169</v>
      </c>
    </row>
    <row r="3445" spans="2:7">
      <c r="B3445" t="s">
        <v>3126</v>
      </c>
      <c r="C3445">
        <v>12.19</v>
      </c>
      <c r="D3445">
        <f t="shared" si="111"/>
        <v>-8.1967213114752353E-4</v>
      </c>
      <c r="E3445">
        <v>8.2101806239735526E-4</v>
      </c>
      <c r="F3445" s="90">
        <v>3437</v>
      </c>
      <c r="G3445" s="170">
        <f t="shared" ca="1" si="112"/>
        <v>-0.15463886757680959</v>
      </c>
    </row>
    <row r="3446" spans="2:7">
      <c r="B3446" t="s">
        <v>5012</v>
      </c>
      <c r="C3446">
        <v>12.2</v>
      </c>
      <c r="D3446">
        <f t="shared" si="111"/>
        <v>-4.0816326530612821E-3</v>
      </c>
      <c r="E3446">
        <v>8.2034454470876028E-4</v>
      </c>
      <c r="F3446" s="90">
        <v>3438</v>
      </c>
      <c r="G3446" s="170">
        <f t="shared" ca="1" si="112"/>
        <v>-0.10726791458511797</v>
      </c>
    </row>
    <row r="3447" spans="2:7">
      <c r="B3447" t="s">
        <v>3698</v>
      </c>
      <c r="C3447">
        <v>12.25</v>
      </c>
      <c r="D3447">
        <f t="shared" si="111"/>
        <v>-0.75096564342346006</v>
      </c>
      <c r="E3447">
        <v>8.1699346405227015E-4</v>
      </c>
      <c r="F3447" s="90">
        <v>3439</v>
      </c>
      <c r="G3447" s="170">
        <f t="shared" ca="1" si="112"/>
        <v>1.5486409771924564E-2</v>
      </c>
    </row>
    <row r="3448" spans="2:7">
      <c r="B3448" t="s">
        <v>1124</v>
      </c>
      <c r="C3448">
        <v>49.19</v>
      </c>
      <c r="D3448">
        <f t="shared" si="111"/>
        <v>2.9352</v>
      </c>
      <c r="E3448">
        <v>8.1383519837231223E-4</v>
      </c>
      <c r="F3448" s="90">
        <v>3440</v>
      </c>
      <c r="G3448" s="170">
        <f t="shared" ca="1" si="112"/>
        <v>0.16949447329940193</v>
      </c>
    </row>
    <row r="3449" spans="2:7">
      <c r="B3449" t="s">
        <v>4955</v>
      </c>
      <c r="C3449">
        <v>12.5</v>
      </c>
      <c r="D3449">
        <f t="shared" si="111"/>
        <v>-7.9936051159071038E-4</v>
      </c>
      <c r="E3449">
        <v>8.0064051240991087E-4</v>
      </c>
      <c r="F3449" s="90">
        <v>3441</v>
      </c>
      <c r="G3449" s="170">
        <f t="shared" ca="1" si="112"/>
        <v>0.67572202548881566</v>
      </c>
    </row>
    <row r="3450" spans="2:7">
      <c r="B3450" t="s">
        <v>2909</v>
      </c>
      <c r="C3450">
        <v>12.51</v>
      </c>
      <c r="D3450">
        <f t="shared" si="111"/>
        <v>-0.91817111459968603</v>
      </c>
      <c r="E3450">
        <v>7.9999999999998291E-4</v>
      </c>
      <c r="F3450" s="90">
        <v>3442</v>
      </c>
      <c r="G3450" s="170">
        <f t="shared" ca="1" si="112"/>
        <v>-7.0189246533521911E-3</v>
      </c>
    </row>
    <row r="3451" spans="2:7">
      <c r="B3451" t="s">
        <v>554</v>
      </c>
      <c r="C3451">
        <v>152.88</v>
      </c>
      <c r="D3451">
        <f t="shared" si="111"/>
        <v>4.9718749999999998</v>
      </c>
      <c r="E3451">
        <v>7.8554595443836451E-4</v>
      </c>
      <c r="F3451" s="90">
        <v>3443</v>
      </c>
      <c r="G3451" s="170">
        <f t="shared" ca="1" si="112"/>
        <v>0.41024621628468622</v>
      </c>
    </row>
    <row r="3452" spans="2:7">
      <c r="B3452" t="s">
        <v>2173</v>
      </c>
      <c r="C3452">
        <v>25.6</v>
      </c>
      <c r="D3452">
        <f t="shared" si="111"/>
        <v>0.99532346063912713</v>
      </c>
      <c r="E3452">
        <v>7.8186082877260078E-4</v>
      </c>
      <c r="F3452" s="90">
        <v>3444</v>
      </c>
      <c r="G3452" s="170">
        <f t="shared" ca="1" si="112"/>
        <v>-0.1614286355079512</v>
      </c>
    </row>
    <row r="3453" spans="2:7">
      <c r="B3453" t="s">
        <v>4986</v>
      </c>
      <c r="C3453">
        <v>12.83</v>
      </c>
      <c r="D3453">
        <f t="shared" si="111"/>
        <v>-3.461249059443184E-2</v>
      </c>
      <c r="E3453">
        <v>7.8003120124803325E-4</v>
      </c>
      <c r="F3453" s="90">
        <v>3445</v>
      </c>
      <c r="G3453" s="170">
        <f t="shared" ca="1" si="112"/>
        <v>0.39863913420416275</v>
      </c>
    </row>
    <row r="3454" spans="2:7">
      <c r="B3454" t="s">
        <v>3560</v>
      </c>
      <c r="C3454">
        <v>13.29</v>
      </c>
      <c r="D3454">
        <f t="shared" si="111"/>
        <v>-2.494497432135008E-2</v>
      </c>
      <c r="E3454">
        <v>7.5301204819275508E-4</v>
      </c>
      <c r="F3454" s="90">
        <v>3446</v>
      </c>
      <c r="G3454" s="170">
        <f t="shared" ca="1" si="112"/>
        <v>-0.42002252346924662</v>
      </c>
    </row>
    <row r="3455" spans="2:7">
      <c r="B3455" t="s">
        <v>4793</v>
      </c>
      <c r="C3455">
        <v>13.63</v>
      </c>
      <c r="D3455">
        <f t="shared" si="111"/>
        <v>-0.90128195842688497</v>
      </c>
      <c r="E3455">
        <v>7.3421439060217058E-4</v>
      </c>
      <c r="F3455" s="90">
        <v>3447</v>
      </c>
      <c r="G3455" s="170">
        <f t="shared" ca="1" si="112"/>
        <v>0.3724822659312747</v>
      </c>
    </row>
    <row r="3456" spans="2:7">
      <c r="B3456" t="s">
        <v>676</v>
      </c>
      <c r="C3456">
        <v>138.07</v>
      </c>
      <c r="D3456">
        <f t="shared" si="111"/>
        <v>3.8684767277856134</v>
      </c>
      <c r="E3456">
        <v>7.2479524534314931E-4</v>
      </c>
      <c r="F3456" s="90">
        <v>3448</v>
      </c>
      <c r="G3456" s="170">
        <f t="shared" ca="1" si="112"/>
        <v>-0.74095968823536673</v>
      </c>
    </row>
    <row r="3457" spans="2:7">
      <c r="B3457" t="s">
        <v>2191</v>
      </c>
      <c r="C3457">
        <v>28.36</v>
      </c>
      <c r="D3457">
        <f t="shared" si="111"/>
        <v>0.97906489881367753</v>
      </c>
      <c r="E3457">
        <v>7.0571630204656224E-4</v>
      </c>
      <c r="F3457" s="90">
        <v>3449</v>
      </c>
      <c r="G3457" s="170">
        <f t="shared" ca="1" si="112"/>
        <v>9.2284447618198706E-2</v>
      </c>
    </row>
    <row r="3458" spans="2:7">
      <c r="B3458" t="s">
        <v>3105</v>
      </c>
      <c r="C3458">
        <v>14.33</v>
      </c>
      <c r="D3458">
        <f t="shared" si="111"/>
        <v>-0.50739085596424893</v>
      </c>
      <c r="E3458">
        <v>6.9832402234635378E-4</v>
      </c>
      <c r="F3458" s="90">
        <v>3450</v>
      </c>
      <c r="G3458" s="170">
        <f t="shared" ca="1" si="112"/>
        <v>0.99087171488468762</v>
      </c>
    </row>
    <row r="3459" spans="2:7">
      <c r="B3459" t="s">
        <v>1406</v>
      </c>
      <c r="C3459">
        <v>29.09</v>
      </c>
      <c r="D3459">
        <f t="shared" si="111"/>
        <v>-0.51781866401458643</v>
      </c>
      <c r="E3459">
        <v>6.8799449604401699E-4</v>
      </c>
      <c r="F3459" s="90">
        <v>3451</v>
      </c>
      <c r="G3459" s="170">
        <f t="shared" ca="1" si="112"/>
        <v>-0.66745871823674574</v>
      </c>
    </row>
    <row r="3460" spans="2:7">
      <c r="B3460" t="s">
        <v>1289</v>
      </c>
      <c r="C3460">
        <v>60.33</v>
      </c>
      <c r="D3460">
        <f t="shared" si="111"/>
        <v>2.9874421678783869</v>
      </c>
      <c r="E3460">
        <v>6.6345994360589061E-4</v>
      </c>
      <c r="F3460" s="90">
        <v>3452</v>
      </c>
      <c r="G3460" s="170">
        <f t="shared" ca="1" si="112"/>
        <v>-0.31120453638936518</v>
      </c>
    </row>
    <row r="3461" spans="2:7">
      <c r="B3461" t="s">
        <v>2442</v>
      </c>
      <c r="C3461">
        <v>15.13</v>
      </c>
      <c r="D3461">
        <f t="shared" si="111"/>
        <v>-6.5472513897467596E-2</v>
      </c>
      <c r="E3461">
        <v>6.6137566137576477E-4</v>
      </c>
      <c r="F3461" s="90">
        <v>3453</v>
      </c>
      <c r="G3461" s="170">
        <f t="shared" ca="1" si="112"/>
        <v>6.758784468915896E-2</v>
      </c>
    </row>
    <row r="3462" spans="2:7">
      <c r="B3462" t="s">
        <v>4014</v>
      </c>
      <c r="C3462">
        <v>16.190000000000001</v>
      </c>
      <c r="D3462">
        <f t="shared" si="111"/>
        <v>-6.9540229885057328E-2</v>
      </c>
      <c r="E3462">
        <v>6.1804697156993597E-4</v>
      </c>
      <c r="F3462" s="90">
        <v>3454</v>
      </c>
      <c r="G3462" s="170">
        <f t="shared" ca="1" si="112"/>
        <v>-0.11431045765867112</v>
      </c>
    </row>
    <row r="3463" spans="2:7">
      <c r="B3463" t="s">
        <v>3809</v>
      </c>
      <c r="C3463">
        <v>17.399999999999999</v>
      </c>
      <c r="D3463">
        <f t="shared" si="111"/>
        <v>-2.8653295128940235E-3</v>
      </c>
      <c r="E3463">
        <v>5.7504312823450322E-4</v>
      </c>
      <c r="F3463" s="90">
        <v>3455</v>
      </c>
      <c r="G3463" s="170">
        <f t="shared" ca="1" si="112"/>
        <v>0.57377989859950407</v>
      </c>
    </row>
    <row r="3464" spans="2:7">
      <c r="B3464" t="s">
        <v>3066</v>
      </c>
      <c r="C3464">
        <v>17.45</v>
      </c>
      <c r="D3464">
        <f t="shared" si="111"/>
        <v>-4.8527808069792837E-2</v>
      </c>
      <c r="E3464">
        <v>5.733944954127299E-4</v>
      </c>
      <c r="F3464" s="90">
        <v>3456</v>
      </c>
      <c r="G3464" s="170">
        <f t="shared" ca="1" si="112"/>
        <v>0.19946978113163089</v>
      </c>
    </row>
    <row r="3465" spans="2:7">
      <c r="B3465" t="s">
        <v>2336</v>
      </c>
      <c r="C3465">
        <v>18.34</v>
      </c>
      <c r="D3465">
        <f t="shared" ref="D3465:D3528" si="113">(C3465-C3466)/C3466</f>
        <v>-1.0787486515641818E-2</v>
      </c>
      <c r="E3465">
        <v>5.4555373704318403E-4</v>
      </c>
      <c r="F3465" s="90">
        <v>3457</v>
      </c>
      <c r="G3465" s="170">
        <f t="shared" ca="1" si="112"/>
        <v>0.16917482492152561</v>
      </c>
    </row>
    <row r="3466" spans="2:7">
      <c r="B3466" t="s">
        <v>1859</v>
      </c>
      <c r="C3466">
        <v>18.54</v>
      </c>
      <c r="D3466">
        <f t="shared" si="113"/>
        <v>-1.4877789585547351E-2</v>
      </c>
      <c r="E3466">
        <v>5.3966540744727518E-4</v>
      </c>
      <c r="F3466" s="90">
        <v>3458</v>
      </c>
      <c r="G3466" s="170">
        <f t="shared" ca="1" si="112"/>
        <v>0.19680290352011992</v>
      </c>
    </row>
    <row r="3467" spans="2:7">
      <c r="B3467" t="s">
        <v>3882</v>
      </c>
      <c r="C3467">
        <v>18.82</v>
      </c>
      <c r="D3467">
        <f t="shared" si="113"/>
        <v>-1.5915119363395828E-3</v>
      </c>
      <c r="E3467">
        <v>5.3163211057956209E-4</v>
      </c>
      <c r="F3467" s="90">
        <v>3459</v>
      </c>
      <c r="G3467" s="170">
        <f t="shared" ca="1" si="112"/>
        <v>0.38926699194915887</v>
      </c>
    </row>
    <row r="3468" spans="2:7">
      <c r="B3468" t="s">
        <v>4130</v>
      </c>
      <c r="C3468">
        <v>18.850000000000001</v>
      </c>
      <c r="D3468">
        <f t="shared" si="113"/>
        <v>-3.1729243786355749E-3</v>
      </c>
      <c r="E3468">
        <v>5.3078556263277932E-4</v>
      </c>
      <c r="F3468" s="90">
        <v>3460</v>
      </c>
      <c r="G3468" s="170">
        <f t="shared" ca="1" si="112"/>
        <v>0.28338083462111491</v>
      </c>
    </row>
    <row r="3469" spans="2:7">
      <c r="B3469" t="s">
        <v>3794</v>
      </c>
      <c r="C3469">
        <v>18.91</v>
      </c>
      <c r="D3469">
        <f t="shared" si="113"/>
        <v>-1.201671891327066E-2</v>
      </c>
      <c r="E3469">
        <v>5.2910052910061186E-4</v>
      </c>
      <c r="F3469" s="90">
        <v>3461</v>
      </c>
      <c r="G3469" s="170">
        <f t="shared" ca="1" si="112"/>
        <v>0.4757170949785845</v>
      </c>
    </row>
    <row r="3470" spans="2:7">
      <c r="B3470" t="s">
        <v>1852</v>
      </c>
      <c r="C3470">
        <v>19.14</v>
      </c>
      <c r="D3470">
        <f t="shared" si="113"/>
        <v>-1.5938303341902247E-2</v>
      </c>
      <c r="E3470">
        <v>5.227391531626536E-4</v>
      </c>
      <c r="F3470" s="90">
        <v>3462</v>
      </c>
      <c r="G3470" s="170">
        <f t="shared" ca="1" si="112"/>
        <v>0.26999626234164464</v>
      </c>
    </row>
    <row r="3471" spans="2:7">
      <c r="B3471" t="s">
        <v>4160</v>
      </c>
      <c r="C3471">
        <v>19.45</v>
      </c>
      <c r="D3471">
        <f t="shared" si="113"/>
        <v>-1.0272213662043952E-3</v>
      </c>
      <c r="E3471">
        <v>5.1440329218096755E-4</v>
      </c>
      <c r="F3471" s="90">
        <v>3463</v>
      </c>
      <c r="G3471" s="170">
        <f t="shared" ca="1" si="112"/>
        <v>0.6877564855870254</v>
      </c>
    </row>
    <row r="3472" spans="2:7">
      <c r="B3472" t="s">
        <v>4117</v>
      </c>
      <c r="C3472">
        <v>19.47</v>
      </c>
      <c r="D3472">
        <f t="shared" si="113"/>
        <v>-0.80559161258112832</v>
      </c>
      <c r="E3472">
        <v>5.1387461459393683E-4</v>
      </c>
      <c r="F3472" s="90">
        <v>3464</v>
      </c>
      <c r="G3472" s="170">
        <f t="shared" ca="1" si="112"/>
        <v>-0.67615089573239151</v>
      </c>
    </row>
    <row r="3473" spans="2:7">
      <c r="B3473" t="s">
        <v>989</v>
      </c>
      <c r="C3473">
        <v>100.15</v>
      </c>
      <c r="D3473">
        <f t="shared" si="113"/>
        <v>-1.4465656366856906E-2</v>
      </c>
      <c r="E3473">
        <v>4.9950049950061312E-4</v>
      </c>
      <c r="F3473" s="90">
        <v>3465</v>
      </c>
      <c r="G3473" s="170">
        <f t="shared" ca="1" si="112"/>
        <v>4.0155244242808918E-2</v>
      </c>
    </row>
    <row r="3474" spans="2:7">
      <c r="B3474" t="s">
        <v>1064</v>
      </c>
      <c r="C3474">
        <v>101.62</v>
      </c>
      <c r="D3474">
        <f t="shared" si="113"/>
        <v>-5.0910514979439596E-3</v>
      </c>
      <c r="E3474">
        <v>4.9227133996269934E-4</v>
      </c>
      <c r="F3474" s="90">
        <v>3466</v>
      </c>
      <c r="G3474" s="170">
        <f t="shared" ca="1" si="112"/>
        <v>-0.28598836928296001</v>
      </c>
    </row>
    <row r="3475" spans="2:7">
      <c r="B3475" t="s">
        <v>895</v>
      </c>
      <c r="C3475">
        <v>102.14</v>
      </c>
      <c r="D3475">
        <f t="shared" si="113"/>
        <v>3.9995105237395991</v>
      </c>
      <c r="E3475">
        <v>4.8976393378388826E-4</v>
      </c>
      <c r="F3475" s="90">
        <v>3467</v>
      </c>
      <c r="G3475" s="170">
        <f t="shared" ca="1" si="112"/>
        <v>-8.5797486287585961E-2</v>
      </c>
    </row>
    <row r="3476" spans="2:7">
      <c r="B3476" t="s">
        <v>1907</v>
      </c>
      <c r="C3476">
        <v>20.43</v>
      </c>
      <c r="D3476">
        <f t="shared" si="113"/>
        <v>-0.80877948333957317</v>
      </c>
      <c r="E3476">
        <v>4.8971596474035308E-4</v>
      </c>
      <c r="F3476" s="90">
        <v>3468</v>
      </c>
      <c r="G3476" s="170">
        <f t="shared" ca="1" si="112"/>
        <v>-0.80621342852603195</v>
      </c>
    </row>
    <row r="3477" spans="2:7">
      <c r="B3477" t="s">
        <v>1055</v>
      </c>
      <c r="C3477">
        <v>106.84</v>
      </c>
      <c r="D3477">
        <f t="shared" si="113"/>
        <v>3.9235023041474655</v>
      </c>
      <c r="E3477">
        <v>4.6820863376718003E-4</v>
      </c>
      <c r="F3477" s="90">
        <v>3469</v>
      </c>
      <c r="G3477" s="170">
        <f t="shared" ca="1" si="112"/>
        <v>-3.7258239611738506E-2</v>
      </c>
    </row>
    <row r="3478" spans="2:7">
      <c r="B3478" t="s">
        <v>2070</v>
      </c>
      <c r="C3478">
        <v>21.7</v>
      </c>
      <c r="D3478">
        <f t="shared" si="113"/>
        <v>-1.8399264029438432E-3</v>
      </c>
      <c r="E3478">
        <v>4.6104195481779669E-4</v>
      </c>
      <c r="F3478" s="90">
        <v>3470</v>
      </c>
      <c r="G3478" s="170">
        <f t="shared" ca="1" si="112"/>
        <v>-0.82613976717365267</v>
      </c>
    </row>
    <row r="3479" spans="2:7">
      <c r="B3479" t="s">
        <v>2050</v>
      </c>
      <c r="C3479">
        <v>21.74</v>
      </c>
      <c r="D3479">
        <f t="shared" si="113"/>
        <v>-9.1911764705896717E-4</v>
      </c>
      <c r="E3479">
        <v>4.6019328117800326E-4</v>
      </c>
      <c r="F3479" s="90">
        <v>3471</v>
      </c>
      <c r="G3479" s="170">
        <f t="shared" ca="1" si="112"/>
        <v>-0.25290489164261676</v>
      </c>
    </row>
    <row r="3480" spans="2:7">
      <c r="B3480" t="s">
        <v>2001</v>
      </c>
      <c r="C3480">
        <v>21.76</v>
      </c>
      <c r="D3480">
        <f t="shared" si="113"/>
        <v>-5.2264808362369304E-2</v>
      </c>
      <c r="E3480">
        <v>4.597701149426006E-4</v>
      </c>
      <c r="F3480" s="90">
        <v>3472</v>
      </c>
      <c r="G3480" s="170">
        <f t="shared" ca="1" si="112"/>
        <v>0.38542011260894876</v>
      </c>
    </row>
    <row r="3481" spans="2:7">
      <c r="B3481" t="s">
        <v>2290</v>
      </c>
      <c r="C3481">
        <v>22.96</v>
      </c>
      <c r="D3481">
        <f t="shared" si="113"/>
        <v>-6.490696668108982E-3</v>
      </c>
      <c r="E3481">
        <v>4.3572984749462151E-4</v>
      </c>
      <c r="F3481" s="90">
        <v>3473</v>
      </c>
      <c r="G3481" s="170">
        <f t="shared" ca="1" si="112"/>
        <v>6.2206687318398943E-2</v>
      </c>
    </row>
    <row r="3482" spans="2:7">
      <c r="B3482" t="s">
        <v>1983</v>
      </c>
      <c r="C3482">
        <v>23.11</v>
      </c>
      <c r="D3482">
        <f t="shared" si="113"/>
        <v>-2.1588946459413089E-3</v>
      </c>
      <c r="E3482">
        <v>4.3290043290034676E-4</v>
      </c>
      <c r="F3482" s="90">
        <v>3474</v>
      </c>
      <c r="G3482" s="170">
        <f t="shared" ca="1" si="112"/>
        <v>0.46887632980215321</v>
      </c>
    </row>
    <row r="3483" spans="2:7">
      <c r="B3483" t="s">
        <v>4620</v>
      </c>
      <c r="C3483">
        <v>23.16</v>
      </c>
      <c r="D3483">
        <f t="shared" si="113"/>
        <v>-1.6560509554140151E-2</v>
      </c>
      <c r="E3483">
        <v>4.3196544276464637E-4</v>
      </c>
      <c r="F3483" s="90">
        <v>3475</v>
      </c>
      <c r="G3483" s="170">
        <f t="shared" ca="1" si="112"/>
        <v>-0.16368154275065896</v>
      </c>
    </row>
    <row r="3484" spans="2:7">
      <c r="B3484" t="s">
        <v>2031</v>
      </c>
      <c r="C3484">
        <v>23.55</v>
      </c>
      <c r="D3484">
        <f t="shared" si="113"/>
        <v>-1.2164429530201307E-2</v>
      </c>
      <c r="E3484">
        <v>4.2480883602385571E-4</v>
      </c>
      <c r="F3484" s="90">
        <v>3476</v>
      </c>
      <c r="G3484" s="170">
        <f t="shared" ca="1" si="112"/>
        <v>0.25529219323198438</v>
      </c>
    </row>
    <row r="3485" spans="2:7">
      <c r="B3485" t="s">
        <v>2262</v>
      </c>
      <c r="C3485">
        <v>23.84</v>
      </c>
      <c r="D3485">
        <f t="shared" si="113"/>
        <v>-0.75195088960566014</v>
      </c>
      <c r="E3485">
        <v>4.1963911036515167E-4</v>
      </c>
      <c r="F3485" s="90">
        <v>3477</v>
      </c>
      <c r="G3485" s="170">
        <f t="shared" ca="1" si="112"/>
        <v>-0.61054171925411682</v>
      </c>
    </row>
    <row r="3486" spans="2:7">
      <c r="B3486" t="s">
        <v>1004</v>
      </c>
      <c r="C3486">
        <v>96.11</v>
      </c>
      <c r="D3486">
        <f t="shared" si="113"/>
        <v>-0.3350169514979589</v>
      </c>
      <c r="E3486">
        <v>4.1636306859588066E-4</v>
      </c>
      <c r="F3486" s="90">
        <v>3478</v>
      </c>
      <c r="G3486" s="170">
        <f t="shared" ca="1" si="112"/>
        <v>0.26998835849848785</v>
      </c>
    </row>
    <row r="3487" spans="2:7">
      <c r="B3487" t="s">
        <v>495</v>
      </c>
      <c r="C3487">
        <v>144.53</v>
      </c>
      <c r="D3487">
        <f t="shared" si="113"/>
        <v>0.19673760039744975</v>
      </c>
      <c r="E3487">
        <v>4.1531113726034661E-4</v>
      </c>
      <c r="F3487" s="90">
        <v>3479</v>
      </c>
      <c r="G3487" s="170">
        <f t="shared" ca="1" si="112"/>
        <v>1.9653401455638809E-2</v>
      </c>
    </row>
    <row r="3488" spans="2:7">
      <c r="B3488" t="s">
        <v>819</v>
      </c>
      <c r="C3488">
        <v>120.77</v>
      </c>
      <c r="D3488">
        <f t="shared" si="113"/>
        <v>0.2140128669079211</v>
      </c>
      <c r="E3488">
        <v>4.1418157720342244E-4</v>
      </c>
      <c r="F3488" s="90">
        <v>3480</v>
      </c>
      <c r="G3488" s="170">
        <f t="shared" ca="1" si="112"/>
        <v>9.9176180715156492E-2</v>
      </c>
    </row>
    <row r="3489" spans="2:7">
      <c r="B3489" t="s">
        <v>907</v>
      </c>
      <c r="C3489">
        <v>99.48</v>
      </c>
      <c r="D3489">
        <f t="shared" si="113"/>
        <v>-0.21994824747118322</v>
      </c>
      <c r="E3489">
        <v>4.0225261464205809E-4</v>
      </c>
      <c r="F3489" s="90">
        <v>3481</v>
      </c>
      <c r="G3489" s="170">
        <f t="shared" ca="1" si="112"/>
        <v>5.0587468340530919E-2</v>
      </c>
    </row>
    <row r="3490" spans="2:7">
      <c r="B3490" t="s">
        <v>730</v>
      </c>
      <c r="C3490">
        <v>127.53</v>
      </c>
      <c r="D3490">
        <f t="shared" si="113"/>
        <v>-0.17295719844357971</v>
      </c>
      <c r="E3490">
        <v>3.9221838719796955E-4</v>
      </c>
      <c r="F3490" s="90">
        <v>3482</v>
      </c>
      <c r="G3490" s="170">
        <f t="shared" ca="1" si="112"/>
        <v>4.8645870712708761E-2</v>
      </c>
    </row>
    <row r="3491" spans="2:7">
      <c r="B3491" t="s">
        <v>560</v>
      </c>
      <c r="C3491">
        <v>154.19999999999999</v>
      </c>
      <c r="D3491">
        <f t="shared" si="113"/>
        <v>-0.11414948009421501</v>
      </c>
      <c r="E3491">
        <v>3.8925652004672556E-4</v>
      </c>
      <c r="F3491" s="90">
        <v>3483</v>
      </c>
      <c r="G3491" s="170">
        <f t="shared" ca="1" si="112"/>
        <v>0.29589299266997088</v>
      </c>
    </row>
    <row r="3492" spans="2:7">
      <c r="B3492" t="s">
        <v>597</v>
      </c>
      <c r="C3492">
        <v>174.07</v>
      </c>
      <c r="D3492">
        <f t="shared" si="113"/>
        <v>2.6219309196837282</v>
      </c>
      <c r="E3492">
        <v>3.4480776966842294E-4</v>
      </c>
      <c r="F3492" s="90">
        <v>3484</v>
      </c>
      <c r="G3492" s="170">
        <f t="shared" ca="1" si="112"/>
        <v>-7.2768528722622725E-2</v>
      </c>
    </row>
    <row r="3493" spans="2:7">
      <c r="B3493" t="s">
        <v>1174</v>
      </c>
      <c r="C3493">
        <v>48.06</v>
      </c>
      <c r="D3493">
        <f t="shared" si="113"/>
        <v>-0.6834200645543772</v>
      </c>
      <c r="E3493">
        <v>2.0811654526545507E-4</v>
      </c>
      <c r="F3493" s="90">
        <v>3485</v>
      </c>
      <c r="G3493" s="170">
        <f t="shared" ca="1" si="112"/>
        <v>0.46902841205653573</v>
      </c>
    </row>
    <row r="3494" spans="2:7">
      <c r="B3494" t="s">
        <v>418</v>
      </c>
      <c r="C3494">
        <v>151.81</v>
      </c>
      <c r="D3494">
        <f t="shared" si="113"/>
        <v>-3.2379374083752847E-2</v>
      </c>
      <c r="E3494">
        <v>0</v>
      </c>
      <c r="F3494" s="90">
        <v>3486</v>
      </c>
      <c r="G3494" s="170">
        <f t="shared" ca="1" si="112"/>
        <v>7.8521237898534393E-2</v>
      </c>
    </row>
    <row r="3495" spans="2:7">
      <c r="B3495" t="s">
        <v>646</v>
      </c>
      <c r="C3495">
        <v>156.88999999999999</v>
      </c>
      <c r="D3495">
        <f t="shared" si="113"/>
        <v>0.13351636442453574</v>
      </c>
      <c r="E3495">
        <v>0</v>
      </c>
      <c r="F3495" s="90">
        <v>3487</v>
      </c>
      <c r="G3495" s="170">
        <f t="shared" ref="G3495:G3558" ca="1" si="114">_xlfn.NORM.INV(RAND(),L$11,L$12)</f>
        <v>0.16521037943610908</v>
      </c>
    </row>
    <row r="3496" spans="2:7">
      <c r="B3496" t="s">
        <v>686</v>
      </c>
      <c r="C3496">
        <v>138.41</v>
      </c>
      <c r="D3496">
        <f t="shared" si="113"/>
        <v>0.17765676848464218</v>
      </c>
      <c r="E3496">
        <v>0</v>
      </c>
      <c r="F3496" s="90">
        <v>3488</v>
      </c>
      <c r="G3496" s="170">
        <f t="shared" ca="1" si="114"/>
        <v>-0.47023634314098228</v>
      </c>
    </row>
    <row r="3497" spans="2:7">
      <c r="B3497" t="s">
        <v>760</v>
      </c>
      <c r="C3497">
        <v>117.53</v>
      </c>
      <c r="D3497">
        <f t="shared" si="113"/>
        <v>0.13020482738724884</v>
      </c>
      <c r="E3497">
        <v>0</v>
      </c>
      <c r="F3497" s="90">
        <v>3489</v>
      </c>
      <c r="G3497" s="170">
        <f t="shared" ca="1" si="114"/>
        <v>0.42235878934431931</v>
      </c>
    </row>
    <row r="3498" spans="2:7">
      <c r="B3498" t="s">
        <v>878</v>
      </c>
      <c r="C3498">
        <v>103.99</v>
      </c>
      <c r="D3498">
        <f t="shared" si="113"/>
        <v>-1.7107750472589812E-2</v>
      </c>
      <c r="E3498">
        <v>0</v>
      </c>
      <c r="F3498" s="90">
        <v>3490</v>
      </c>
      <c r="G3498" s="170">
        <f t="shared" ca="1" si="114"/>
        <v>-0.13502643474925716</v>
      </c>
    </row>
    <row r="3499" spans="2:7">
      <c r="B3499" t="s">
        <v>936</v>
      </c>
      <c r="C3499">
        <v>105.8</v>
      </c>
      <c r="D3499">
        <f t="shared" si="113"/>
        <v>-6.2223010104591352E-2</v>
      </c>
      <c r="E3499">
        <v>0</v>
      </c>
      <c r="F3499" s="90">
        <v>3491</v>
      </c>
      <c r="G3499" s="170">
        <f t="shared" ca="1" si="114"/>
        <v>4.8225589721999848E-3</v>
      </c>
    </row>
    <row r="3500" spans="2:7">
      <c r="B3500" t="s">
        <v>955</v>
      </c>
      <c r="C3500">
        <v>112.82</v>
      </c>
      <c r="D3500">
        <f t="shared" si="113"/>
        <v>0.17435203497449778</v>
      </c>
      <c r="E3500">
        <v>0</v>
      </c>
      <c r="F3500" s="90">
        <v>3492</v>
      </c>
      <c r="G3500" s="170">
        <f t="shared" ca="1" si="114"/>
        <v>0.23695858465120961</v>
      </c>
    </row>
    <row r="3501" spans="2:7">
      <c r="B3501" t="s">
        <v>1009</v>
      </c>
      <c r="C3501">
        <v>96.07</v>
      </c>
      <c r="D3501">
        <f t="shared" si="113"/>
        <v>1.1050305198905465E-2</v>
      </c>
      <c r="E3501">
        <v>0</v>
      </c>
      <c r="F3501" s="90">
        <v>3493</v>
      </c>
      <c r="G3501" s="170">
        <f t="shared" ca="1" si="114"/>
        <v>0.72406710250730266</v>
      </c>
    </row>
    <row r="3502" spans="2:7">
      <c r="B3502" t="s">
        <v>1016</v>
      </c>
      <c r="C3502">
        <v>95.02</v>
      </c>
      <c r="D3502">
        <f t="shared" si="113"/>
        <v>-7.0981619084865125E-2</v>
      </c>
      <c r="E3502">
        <v>0</v>
      </c>
      <c r="F3502" s="90">
        <v>3494</v>
      </c>
      <c r="G3502" s="170">
        <f t="shared" ca="1" si="114"/>
        <v>0.37978533721305963</v>
      </c>
    </row>
    <row r="3503" spans="2:7">
      <c r="B3503" t="s">
        <v>1038</v>
      </c>
      <c r="C3503">
        <v>102.28</v>
      </c>
      <c r="D3503">
        <f t="shared" si="113"/>
        <v>0.81026548672566379</v>
      </c>
      <c r="E3503">
        <v>0</v>
      </c>
      <c r="F3503" s="90">
        <v>3495</v>
      </c>
      <c r="G3503" s="170">
        <f t="shared" ca="1" si="114"/>
        <v>-0.67384273534664296</v>
      </c>
    </row>
    <row r="3504" spans="2:7">
      <c r="B3504" t="s">
        <v>1153</v>
      </c>
      <c r="C3504">
        <v>56.5</v>
      </c>
      <c r="D3504">
        <f t="shared" si="113"/>
        <v>0.12437810945273632</v>
      </c>
      <c r="E3504">
        <v>0</v>
      </c>
      <c r="F3504" s="90">
        <v>3496</v>
      </c>
      <c r="G3504" s="170">
        <f t="shared" ca="1" si="114"/>
        <v>-0.17689985208199613</v>
      </c>
    </row>
    <row r="3505" spans="2:7">
      <c r="B3505" t="s">
        <v>1177</v>
      </c>
      <c r="C3505">
        <v>50.25</v>
      </c>
      <c r="D3505">
        <f t="shared" si="113"/>
        <v>2.0097442143727204E-2</v>
      </c>
      <c r="E3505">
        <v>0</v>
      </c>
      <c r="F3505" s="90">
        <v>3497</v>
      </c>
      <c r="G3505" s="170">
        <f t="shared" ca="1" si="114"/>
        <v>0.39430850397054013</v>
      </c>
    </row>
    <row r="3506" spans="2:7">
      <c r="B3506" t="s">
        <v>1189</v>
      </c>
      <c r="C3506">
        <v>49.26</v>
      </c>
      <c r="D3506">
        <f t="shared" si="113"/>
        <v>-0.11957104557640759</v>
      </c>
      <c r="E3506">
        <v>0</v>
      </c>
      <c r="F3506" s="90">
        <v>3498</v>
      </c>
      <c r="G3506" s="170">
        <f t="shared" ca="1" si="114"/>
        <v>-5.5162921364664219E-2</v>
      </c>
    </row>
    <row r="3507" spans="2:7">
      <c r="B3507" t="s">
        <v>1250</v>
      </c>
      <c r="C3507">
        <v>55.95</v>
      </c>
      <c r="D3507">
        <f t="shared" si="113"/>
        <v>1.7947052947052951</v>
      </c>
      <c r="E3507">
        <v>0</v>
      </c>
      <c r="F3507" s="90">
        <v>3499</v>
      </c>
      <c r="G3507" s="170">
        <f t="shared" ca="1" si="114"/>
        <v>0.5941911370856896</v>
      </c>
    </row>
    <row r="3508" spans="2:7">
      <c r="B3508" t="s">
        <v>1834</v>
      </c>
      <c r="C3508">
        <v>20.02</v>
      </c>
      <c r="D3508">
        <f t="shared" si="113"/>
        <v>2.614044079958985E-2</v>
      </c>
      <c r="E3508">
        <v>0</v>
      </c>
      <c r="F3508" s="90">
        <v>3500</v>
      </c>
      <c r="G3508" s="170">
        <f t="shared" ca="1" si="114"/>
        <v>-8.550616974297659E-2</v>
      </c>
    </row>
    <row r="3509" spans="2:7">
      <c r="B3509" t="s">
        <v>1850</v>
      </c>
      <c r="C3509">
        <v>19.510000000000002</v>
      </c>
      <c r="D3509">
        <f t="shared" si="113"/>
        <v>6.0326086956521904E-2</v>
      </c>
      <c r="E3509">
        <v>0</v>
      </c>
      <c r="F3509" s="90">
        <v>3501</v>
      </c>
      <c r="G3509" s="170">
        <f t="shared" ca="1" si="114"/>
        <v>0.39564009976147008</v>
      </c>
    </row>
    <row r="3510" spans="2:7">
      <c r="B3510" t="s">
        <v>1862</v>
      </c>
      <c r="C3510">
        <v>18.399999999999999</v>
      </c>
      <c r="D3510">
        <f t="shared" si="113"/>
        <v>-0.15168280313508542</v>
      </c>
      <c r="E3510">
        <v>0</v>
      </c>
      <c r="F3510" s="90">
        <v>3502</v>
      </c>
      <c r="G3510" s="170">
        <f t="shared" ca="1" si="114"/>
        <v>-0.2899964992199191</v>
      </c>
    </row>
    <row r="3511" spans="2:7">
      <c r="B3511" t="s">
        <v>1881</v>
      </c>
      <c r="C3511">
        <v>21.69</v>
      </c>
      <c r="D3511">
        <f t="shared" si="113"/>
        <v>2.7962085308056862E-2</v>
      </c>
      <c r="E3511">
        <v>0</v>
      </c>
      <c r="F3511" s="90">
        <v>3503</v>
      </c>
      <c r="G3511" s="170">
        <f t="shared" ca="1" si="114"/>
        <v>0.41333738278084198</v>
      </c>
    </row>
    <row r="3512" spans="2:7">
      <c r="B3512" t="s">
        <v>1971</v>
      </c>
      <c r="C3512">
        <v>21.1</v>
      </c>
      <c r="D3512">
        <f t="shared" si="113"/>
        <v>-8.6580086580086577E-2</v>
      </c>
      <c r="E3512">
        <v>0</v>
      </c>
      <c r="F3512" s="90">
        <v>3504</v>
      </c>
      <c r="G3512" s="170">
        <f t="shared" ca="1" si="114"/>
        <v>-0.22339260086851037</v>
      </c>
    </row>
    <row r="3513" spans="2:7">
      <c r="B3513" t="s">
        <v>1984</v>
      </c>
      <c r="C3513">
        <v>23.1</v>
      </c>
      <c r="D3513">
        <f t="shared" si="113"/>
        <v>5.6595559425338515E-3</v>
      </c>
      <c r="E3513">
        <v>0</v>
      </c>
      <c r="F3513" s="90">
        <v>3505</v>
      </c>
      <c r="G3513" s="170">
        <f t="shared" ca="1" si="114"/>
        <v>-0.23333080765715311</v>
      </c>
    </row>
    <row r="3514" spans="2:7">
      <c r="B3514" t="s">
        <v>2113</v>
      </c>
      <c r="C3514">
        <v>22.97</v>
      </c>
      <c r="D3514">
        <f t="shared" si="113"/>
        <v>-0.11209895632006192</v>
      </c>
      <c r="E3514">
        <v>0</v>
      </c>
      <c r="F3514" s="90">
        <v>3506</v>
      </c>
      <c r="G3514" s="170">
        <f t="shared" ca="1" si="114"/>
        <v>-0.25306442077778823</v>
      </c>
    </row>
    <row r="3515" spans="2:7">
      <c r="B3515" t="s">
        <v>2158</v>
      </c>
      <c r="C3515">
        <v>25.87</v>
      </c>
      <c r="D3515">
        <f t="shared" si="113"/>
        <v>1.690251572327043E-2</v>
      </c>
      <c r="E3515">
        <v>0</v>
      </c>
      <c r="F3515" s="90">
        <v>3507</v>
      </c>
      <c r="G3515" s="170">
        <f t="shared" ca="1" si="114"/>
        <v>-0.32740769051716184</v>
      </c>
    </row>
    <row r="3516" spans="2:7">
      <c r="B3516" t="s">
        <v>2235</v>
      </c>
      <c r="C3516">
        <v>25.44</v>
      </c>
      <c r="D3516">
        <f t="shared" si="113"/>
        <v>6.1769616026711202E-2</v>
      </c>
      <c r="E3516">
        <v>0</v>
      </c>
      <c r="F3516" s="90">
        <v>3508</v>
      </c>
      <c r="G3516" s="170">
        <f t="shared" ca="1" si="114"/>
        <v>0.48995861440961891</v>
      </c>
    </row>
    <row r="3517" spans="2:7">
      <c r="B3517" t="s">
        <v>2277</v>
      </c>
      <c r="C3517">
        <v>23.96</v>
      </c>
      <c r="D3517">
        <f t="shared" si="113"/>
        <v>0.32229580573951433</v>
      </c>
      <c r="E3517">
        <v>0</v>
      </c>
      <c r="F3517" s="90">
        <v>3509</v>
      </c>
      <c r="G3517" s="170">
        <f t="shared" ca="1" si="114"/>
        <v>0.5550462903643204</v>
      </c>
    </row>
    <row r="3518" spans="2:7">
      <c r="B3518" t="s">
        <v>2334</v>
      </c>
      <c r="C3518">
        <v>18.12</v>
      </c>
      <c r="D3518">
        <f t="shared" si="113"/>
        <v>0.27966101694915257</v>
      </c>
      <c r="E3518">
        <v>0</v>
      </c>
      <c r="F3518" s="90">
        <v>3510</v>
      </c>
      <c r="G3518" s="170">
        <f t="shared" ca="1" si="114"/>
        <v>0.10415656634554259</v>
      </c>
    </row>
    <row r="3519" spans="2:7">
      <c r="B3519" t="s">
        <v>2478</v>
      </c>
      <c r="C3519">
        <v>14.16</v>
      </c>
      <c r="D3519">
        <f t="shared" si="113"/>
        <v>0.71636363636363642</v>
      </c>
      <c r="E3519">
        <v>0</v>
      </c>
      <c r="F3519" s="90">
        <v>3511</v>
      </c>
      <c r="G3519" s="170">
        <f t="shared" ca="1" si="114"/>
        <v>-0.11894270010624916</v>
      </c>
    </row>
    <row r="3520" spans="2:7">
      <c r="B3520" t="s">
        <v>2667</v>
      </c>
      <c r="C3520">
        <v>8.25</v>
      </c>
      <c r="D3520">
        <f t="shared" si="113"/>
        <v>-2.5974025974026049E-2</v>
      </c>
      <c r="E3520">
        <v>0</v>
      </c>
      <c r="F3520" s="90">
        <v>3512</v>
      </c>
      <c r="G3520" s="170">
        <f t="shared" ca="1" si="114"/>
        <v>0.19988160910643563</v>
      </c>
    </row>
    <row r="3521" spans="2:7">
      <c r="B3521" t="s">
        <v>2711</v>
      </c>
      <c r="C3521">
        <v>8.4700000000000006</v>
      </c>
      <c r="D3521">
        <f t="shared" si="113"/>
        <v>7.0796460176991219E-2</v>
      </c>
      <c r="E3521">
        <v>0</v>
      </c>
      <c r="F3521" s="90">
        <v>3513</v>
      </c>
      <c r="G3521" s="170">
        <f t="shared" ca="1" si="114"/>
        <v>-0.60342960575161697</v>
      </c>
    </row>
    <row r="3522" spans="2:7">
      <c r="B3522" t="s">
        <v>2718</v>
      </c>
      <c r="C3522">
        <v>7.91</v>
      </c>
      <c r="D3522">
        <f t="shared" si="113"/>
        <v>-0.10621468926553668</v>
      </c>
      <c r="E3522">
        <v>0</v>
      </c>
      <c r="F3522" s="90">
        <v>3514</v>
      </c>
      <c r="G3522" s="170">
        <f t="shared" ca="1" si="114"/>
        <v>-0.74395406551399113</v>
      </c>
    </row>
    <row r="3523" spans="2:7">
      <c r="B3523" t="s">
        <v>2746</v>
      </c>
      <c r="C3523">
        <v>8.85</v>
      </c>
      <c r="D3523">
        <f t="shared" si="113"/>
        <v>-0.29029671210906183</v>
      </c>
      <c r="E3523">
        <v>0</v>
      </c>
      <c r="F3523" s="90">
        <v>3515</v>
      </c>
      <c r="G3523" s="170">
        <f t="shared" ca="1" si="114"/>
        <v>-0.70178244368410136</v>
      </c>
    </row>
    <row r="3524" spans="2:7">
      <c r="B3524" t="s">
        <v>2848</v>
      </c>
      <c r="C3524">
        <v>12.47</v>
      </c>
      <c r="D3524">
        <f t="shared" si="113"/>
        <v>7.7787381158167704E-2</v>
      </c>
      <c r="E3524">
        <v>0</v>
      </c>
      <c r="F3524" s="90">
        <v>3516</v>
      </c>
      <c r="G3524" s="170">
        <f t="shared" ca="1" si="114"/>
        <v>0.53346884215267554</v>
      </c>
    </row>
    <row r="3525" spans="2:7">
      <c r="B3525" t="s">
        <v>2869</v>
      </c>
      <c r="C3525">
        <v>11.57</v>
      </c>
      <c r="D3525">
        <f t="shared" si="113"/>
        <v>-0.13462976813762148</v>
      </c>
      <c r="E3525">
        <v>0</v>
      </c>
      <c r="F3525" s="90">
        <v>3517</v>
      </c>
      <c r="G3525" s="170">
        <f t="shared" ca="1" si="114"/>
        <v>0.31927651093355613</v>
      </c>
    </row>
    <row r="3526" spans="2:7">
      <c r="B3526" t="s">
        <v>2918</v>
      </c>
      <c r="C3526">
        <v>13.37</v>
      </c>
      <c r="D3526">
        <f t="shared" si="113"/>
        <v>-0.1440460947503201</v>
      </c>
      <c r="E3526">
        <v>0</v>
      </c>
      <c r="F3526" s="90">
        <v>3518</v>
      </c>
      <c r="G3526" s="170">
        <f t="shared" ca="1" si="114"/>
        <v>-0.30521291791669874</v>
      </c>
    </row>
    <row r="3527" spans="2:7">
      <c r="B3527" t="s">
        <v>2989</v>
      </c>
      <c r="C3527">
        <v>15.62</v>
      </c>
      <c r="D3527">
        <f t="shared" si="113"/>
        <v>-0.15338753387533877</v>
      </c>
      <c r="E3527">
        <v>0</v>
      </c>
      <c r="F3527" s="90">
        <v>3519</v>
      </c>
      <c r="G3527" s="170">
        <f t="shared" ca="1" si="114"/>
        <v>2.0365402747224589E-2</v>
      </c>
    </row>
    <row r="3528" spans="2:7">
      <c r="B3528" t="s">
        <v>3072</v>
      </c>
      <c r="C3528">
        <v>18.45</v>
      </c>
      <c r="D3528">
        <f t="shared" si="113"/>
        <v>0.28840782122905018</v>
      </c>
      <c r="E3528">
        <v>0</v>
      </c>
      <c r="F3528" s="90">
        <v>3520</v>
      </c>
      <c r="G3528" s="170">
        <f t="shared" ca="1" si="114"/>
        <v>0.1883594911906469</v>
      </c>
    </row>
    <row r="3529" spans="2:7">
      <c r="B3529" t="s">
        <v>3106</v>
      </c>
      <c r="C3529">
        <v>14.32</v>
      </c>
      <c r="D3529">
        <f t="shared" ref="D3529:D3592" si="115">(C3529-C3530)/C3530</f>
        <v>0.66125290023201877</v>
      </c>
      <c r="E3529">
        <v>0</v>
      </c>
      <c r="F3529" s="90">
        <v>3521</v>
      </c>
      <c r="G3529" s="170">
        <f t="shared" ca="1" si="114"/>
        <v>0.26434044470022905</v>
      </c>
    </row>
    <row r="3530" spans="2:7">
      <c r="B3530" t="s">
        <v>3302</v>
      </c>
      <c r="C3530">
        <v>8.6199999999999992</v>
      </c>
      <c r="D3530">
        <f t="shared" si="115"/>
        <v>-0.15073891625615773</v>
      </c>
      <c r="E3530">
        <v>0</v>
      </c>
      <c r="F3530" s="90">
        <v>3522</v>
      </c>
      <c r="G3530" s="170">
        <f t="shared" ca="1" si="114"/>
        <v>-0.46506497822737575</v>
      </c>
    </row>
    <row r="3531" spans="2:7">
      <c r="B3531" t="s">
        <v>3337</v>
      </c>
      <c r="C3531">
        <v>10.15</v>
      </c>
      <c r="D3531">
        <f t="shared" si="115"/>
        <v>-0.18994413407821223</v>
      </c>
      <c r="E3531">
        <v>0</v>
      </c>
      <c r="F3531" s="90">
        <v>3523</v>
      </c>
      <c r="G3531" s="170">
        <f t="shared" ca="1" si="114"/>
        <v>0.45227796093220674</v>
      </c>
    </row>
    <row r="3532" spans="2:7">
      <c r="B3532" t="s">
        <v>3400</v>
      </c>
      <c r="C3532">
        <v>12.53</v>
      </c>
      <c r="D3532">
        <f t="shared" si="115"/>
        <v>-0.12131837307152879</v>
      </c>
      <c r="E3532">
        <v>0</v>
      </c>
      <c r="F3532" s="90">
        <v>3524</v>
      </c>
      <c r="G3532" s="170">
        <f t="shared" ca="1" si="114"/>
        <v>0.35524964775192991</v>
      </c>
    </row>
    <row r="3533" spans="2:7">
      <c r="B3533" t="s">
        <v>3429</v>
      </c>
      <c r="C3533">
        <v>14.26</v>
      </c>
      <c r="D3533">
        <f t="shared" si="115"/>
        <v>2.2222222222222258E-2</v>
      </c>
      <c r="E3533">
        <v>0</v>
      </c>
      <c r="F3533" s="90">
        <v>3525</v>
      </c>
      <c r="G3533" s="170">
        <f t="shared" ca="1" si="114"/>
        <v>-2.7436517555663519E-2</v>
      </c>
    </row>
    <row r="3534" spans="2:7">
      <c r="B3534" t="s">
        <v>3431</v>
      </c>
      <c r="C3534">
        <v>13.95</v>
      </c>
      <c r="D3534">
        <f t="shared" si="115"/>
        <v>8.1395348837209211E-2</v>
      </c>
      <c r="E3534">
        <v>0</v>
      </c>
      <c r="F3534" s="90">
        <v>3526</v>
      </c>
      <c r="G3534" s="170">
        <f t="shared" ca="1" si="114"/>
        <v>0.36132398843310504</v>
      </c>
    </row>
    <row r="3535" spans="2:7">
      <c r="B3535" t="s">
        <v>3491</v>
      </c>
      <c r="C3535">
        <v>12.9</v>
      </c>
      <c r="D3535">
        <f t="shared" si="115"/>
        <v>-0.13538873994638068</v>
      </c>
      <c r="E3535">
        <v>0</v>
      </c>
      <c r="F3535" s="90">
        <v>3527</v>
      </c>
      <c r="G3535" s="170">
        <f t="shared" ca="1" si="114"/>
        <v>-7.3799532820134336E-2</v>
      </c>
    </row>
    <row r="3536" spans="2:7">
      <c r="B3536" t="s">
        <v>3613</v>
      </c>
      <c r="C3536">
        <v>14.92</v>
      </c>
      <c r="D3536">
        <f t="shared" si="115"/>
        <v>9.4722598105548422E-3</v>
      </c>
      <c r="E3536">
        <v>0</v>
      </c>
      <c r="F3536" s="90">
        <v>3528</v>
      </c>
      <c r="G3536" s="170">
        <f t="shared" ca="1" si="114"/>
        <v>0.15143511189013539</v>
      </c>
    </row>
    <row r="3537" spans="2:7">
      <c r="B3537" t="s">
        <v>3712</v>
      </c>
      <c r="C3537">
        <v>14.78</v>
      </c>
      <c r="D3537">
        <f t="shared" si="115"/>
        <v>-0.21798941798941796</v>
      </c>
      <c r="E3537">
        <v>0</v>
      </c>
      <c r="F3537" s="90">
        <v>3529</v>
      </c>
      <c r="G3537" s="170">
        <f t="shared" ca="1" si="114"/>
        <v>-0.58290066304851662</v>
      </c>
    </row>
    <row r="3538" spans="2:7">
      <c r="B3538" t="s">
        <v>3795</v>
      </c>
      <c r="C3538">
        <v>18.899999999999999</v>
      </c>
      <c r="D3538">
        <f t="shared" si="115"/>
        <v>9.2485549132947847E-2</v>
      </c>
      <c r="E3538">
        <v>0</v>
      </c>
      <c r="F3538" s="90">
        <v>3530</v>
      </c>
      <c r="G3538" s="170">
        <f t="shared" ca="1" si="114"/>
        <v>3.7720080568557399E-2</v>
      </c>
    </row>
    <row r="3539" spans="2:7">
      <c r="B3539" t="s">
        <v>3804</v>
      </c>
      <c r="C3539">
        <v>17.3</v>
      </c>
      <c r="D3539">
        <f t="shared" si="115"/>
        <v>0.19392684610075916</v>
      </c>
      <c r="E3539">
        <v>0</v>
      </c>
      <c r="F3539" s="90">
        <v>3531</v>
      </c>
      <c r="G3539" s="170">
        <f t="shared" ca="1" si="114"/>
        <v>-0.10406825139404148</v>
      </c>
    </row>
    <row r="3540" spans="2:7">
      <c r="B3540" t="s">
        <v>4048</v>
      </c>
      <c r="C3540">
        <v>14.49</v>
      </c>
      <c r="D3540">
        <f t="shared" si="115"/>
        <v>-0.26744186046511631</v>
      </c>
      <c r="E3540">
        <v>0</v>
      </c>
      <c r="F3540" s="90">
        <v>3532</v>
      </c>
      <c r="G3540" s="170">
        <f t="shared" ca="1" si="114"/>
        <v>-0.2366296242425866</v>
      </c>
    </row>
    <row r="3541" spans="2:7">
      <c r="B3541" t="s">
        <v>4166</v>
      </c>
      <c r="C3541">
        <v>19.78</v>
      </c>
      <c r="D3541">
        <f t="shared" si="115"/>
        <v>0.1887019230769231</v>
      </c>
      <c r="E3541">
        <v>0</v>
      </c>
      <c r="F3541" s="90">
        <v>3533</v>
      </c>
      <c r="G3541" s="170">
        <f t="shared" ca="1" si="114"/>
        <v>2.678109853843761E-2</v>
      </c>
    </row>
    <row r="3542" spans="2:7">
      <c r="B3542" t="s">
        <v>4225</v>
      </c>
      <c r="C3542">
        <v>16.64</v>
      </c>
      <c r="D3542">
        <f t="shared" si="115"/>
        <v>1.1415701415701418</v>
      </c>
      <c r="E3542">
        <v>0</v>
      </c>
      <c r="F3542" s="90">
        <v>3534</v>
      </c>
      <c r="G3542" s="170">
        <f t="shared" ca="1" si="114"/>
        <v>-0.56998399883609696</v>
      </c>
    </row>
    <row r="3543" spans="2:7">
      <c r="B3543" t="s">
        <v>4330</v>
      </c>
      <c r="C3543">
        <v>7.77</v>
      </c>
      <c r="D3543">
        <f t="shared" si="115"/>
        <v>0.10999999999999995</v>
      </c>
      <c r="E3543">
        <v>0</v>
      </c>
      <c r="F3543" s="90">
        <v>3535</v>
      </c>
      <c r="G3543" s="170">
        <f t="shared" ca="1" si="114"/>
        <v>-0.83538700121873188</v>
      </c>
    </row>
    <row r="3544" spans="2:7">
      <c r="B3544" t="s">
        <v>4339</v>
      </c>
      <c r="C3544">
        <v>7</v>
      </c>
      <c r="D3544">
        <f t="shared" si="115"/>
        <v>9.3749999999999944E-2</v>
      </c>
      <c r="E3544">
        <v>0</v>
      </c>
      <c r="F3544" s="90">
        <v>3536</v>
      </c>
      <c r="G3544" s="170">
        <f t="shared" ca="1" si="114"/>
        <v>-0.23912062275096757</v>
      </c>
    </row>
    <row r="3545" spans="2:7">
      <c r="B3545" t="s">
        <v>4428</v>
      </c>
      <c r="C3545">
        <v>6.4</v>
      </c>
      <c r="D3545">
        <f t="shared" si="115"/>
        <v>0.40043763676148797</v>
      </c>
      <c r="E3545">
        <v>0</v>
      </c>
      <c r="F3545" s="90">
        <v>3537</v>
      </c>
      <c r="G3545" s="170">
        <f t="shared" ca="1" si="114"/>
        <v>9.4095919485172749E-2</v>
      </c>
    </row>
    <row r="3546" spans="2:7">
      <c r="B3546" t="s">
        <v>4437</v>
      </c>
      <c r="C3546">
        <v>4.57</v>
      </c>
      <c r="D3546">
        <f t="shared" si="115"/>
        <v>-0.7549597855227882</v>
      </c>
      <c r="E3546">
        <v>0</v>
      </c>
      <c r="F3546" s="90">
        <v>3538</v>
      </c>
      <c r="G3546" s="170">
        <f t="shared" ca="1" si="114"/>
        <v>-0.62157581969721054</v>
      </c>
    </row>
    <row r="3547" spans="2:7">
      <c r="B3547" t="s">
        <v>4532</v>
      </c>
      <c r="C3547">
        <v>18.649999999999999</v>
      </c>
      <c r="D3547">
        <f t="shared" si="115"/>
        <v>0.38971684053651257</v>
      </c>
      <c r="E3547">
        <v>0</v>
      </c>
      <c r="F3547" s="90">
        <v>3539</v>
      </c>
      <c r="G3547" s="170">
        <f t="shared" ca="1" si="114"/>
        <v>-0.17587020705182194</v>
      </c>
    </row>
    <row r="3548" spans="2:7">
      <c r="B3548" t="s">
        <v>4791</v>
      </c>
      <c r="C3548">
        <v>13.42</v>
      </c>
      <c r="D3548">
        <f t="shared" si="115"/>
        <v>4.3545878693623682E-2</v>
      </c>
      <c r="E3548">
        <v>0</v>
      </c>
      <c r="F3548" s="90">
        <v>3540</v>
      </c>
      <c r="G3548" s="170">
        <f t="shared" ca="1" si="114"/>
        <v>-0.13790409142583115</v>
      </c>
    </row>
    <row r="3549" spans="2:7">
      <c r="B3549" t="s">
        <v>4820</v>
      </c>
      <c r="C3549">
        <v>12.86</v>
      </c>
      <c r="D3549">
        <f t="shared" si="115"/>
        <v>0.30161943319838042</v>
      </c>
      <c r="E3549">
        <v>0</v>
      </c>
      <c r="F3549" s="90">
        <v>3541</v>
      </c>
      <c r="G3549" s="170">
        <f t="shared" ca="1" si="114"/>
        <v>-0.13125137091106748</v>
      </c>
    </row>
    <row r="3550" spans="2:7">
      <c r="B3550" t="s">
        <v>4874</v>
      </c>
      <c r="C3550">
        <v>9.8800000000000008</v>
      </c>
      <c r="D3550">
        <f t="shared" si="115"/>
        <v>-0.14086956521739125</v>
      </c>
      <c r="E3550">
        <v>0</v>
      </c>
      <c r="F3550" s="90">
        <v>3542</v>
      </c>
      <c r="G3550" s="170">
        <f t="shared" ca="1" si="114"/>
        <v>0.60257982506808705</v>
      </c>
    </row>
    <row r="3551" spans="2:7">
      <c r="B3551" t="s">
        <v>4928</v>
      </c>
      <c r="C3551">
        <v>11.5</v>
      </c>
      <c r="D3551">
        <f t="shared" si="115"/>
        <v>-6.8071312803889783E-2</v>
      </c>
      <c r="E3551">
        <v>0</v>
      </c>
      <c r="F3551" s="90">
        <v>3543</v>
      </c>
      <c r="G3551" s="170">
        <f t="shared" ca="1" si="114"/>
        <v>-0.10131892628553286</v>
      </c>
    </row>
    <row r="3552" spans="2:7">
      <c r="B3552" t="s">
        <v>4943</v>
      </c>
      <c r="C3552">
        <v>12.34</v>
      </c>
      <c r="D3552">
        <f t="shared" si="115"/>
        <v>3.2520325203251339E-3</v>
      </c>
      <c r="E3552">
        <v>0</v>
      </c>
      <c r="F3552" s="90">
        <v>3544</v>
      </c>
      <c r="G3552" s="170">
        <f t="shared" ca="1" si="114"/>
        <v>0.42101485510708064</v>
      </c>
    </row>
    <row r="3553" spans="2:7">
      <c r="B3553" t="s">
        <v>4953</v>
      </c>
      <c r="C3553">
        <v>12.3</v>
      </c>
      <c r="D3553">
        <f t="shared" si="115"/>
        <v>-2.1479713603818583E-2</v>
      </c>
      <c r="E3553">
        <v>0</v>
      </c>
      <c r="F3553" s="90">
        <v>3545</v>
      </c>
      <c r="G3553" s="170">
        <f t="shared" ca="1" si="114"/>
        <v>-0.26726332668028763</v>
      </c>
    </row>
    <row r="3554" spans="2:7">
      <c r="B3554" t="s">
        <v>4960</v>
      </c>
      <c r="C3554">
        <v>12.57</v>
      </c>
      <c r="D3554">
        <f t="shared" si="115"/>
        <v>2.7800490596892873E-2</v>
      </c>
      <c r="E3554">
        <v>0</v>
      </c>
      <c r="F3554" s="90">
        <v>3546</v>
      </c>
      <c r="G3554" s="170">
        <f t="shared" ca="1" si="114"/>
        <v>-7.4765110244527477E-2</v>
      </c>
    </row>
    <row r="3555" spans="2:7">
      <c r="B3555" t="s">
        <v>5014</v>
      </c>
      <c r="C3555">
        <v>12.23</v>
      </c>
      <c r="D3555">
        <f t="shared" si="115"/>
        <v>-2.2382094324540316E-2</v>
      </c>
      <c r="E3555">
        <v>0</v>
      </c>
      <c r="F3555" s="90">
        <v>3547</v>
      </c>
      <c r="G3555" s="170">
        <f t="shared" ca="1" si="114"/>
        <v>-0.2517681319610463</v>
      </c>
    </row>
    <row r="3556" spans="2:7">
      <c r="B3556" t="s">
        <v>5097</v>
      </c>
      <c r="C3556">
        <v>12.51</v>
      </c>
      <c r="D3556">
        <f t="shared" si="115"/>
        <v>0.41676104190260471</v>
      </c>
      <c r="E3556">
        <v>0</v>
      </c>
      <c r="F3556" s="90">
        <v>3548</v>
      </c>
      <c r="G3556" s="170">
        <f t="shared" ca="1" si="114"/>
        <v>-0.19450943878912375</v>
      </c>
    </row>
    <row r="3557" spans="2:7">
      <c r="B3557" t="s">
        <v>5160</v>
      </c>
      <c r="C3557">
        <v>8.83</v>
      </c>
      <c r="D3557">
        <f t="shared" si="115"/>
        <v>7.6829268292683023E-2</v>
      </c>
      <c r="E3557">
        <v>0</v>
      </c>
      <c r="F3557" s="90">
        <v>3549</v>
      </c>
      <c r="G3557" s="170">
        <f t="shared" ca="1" si="114"/>
        <v>-1.2568950834276622E-2</v>
      </c>
    </row>
    <row r="3558" spans="2:7">
      <c r="B3558" t="s">
        <v>5181</v>
      </c>
      <c r="C3558">
        <v>8.1999999999999993</v>
      </c>
      <c r="D3558">
        <f t="shared" si="115"/>
        <v>-1.9138755980861261E-2</v>
      </c>
      <c r="E3558">
        <v>0</v>
      </c>
      <c r="F3558" s="90">
        <v>3550</v>
      </c>
      <c r="G3558" s="170">
        <f t="shared" ca="1" si="114"/>
        <v>0.2363954003101261</v>
      </c>
    </row>
    <row r="3559" spans="2:7">
      <c r="B3559" t="s">
        <v>5195</v>
      </c>
      <c r="C3559">
        <v>8.36</v>
      </c>
      <c r="D3559">
        <f t="shared" si="115"/>
        <v>-0.14780835881753324</v>
      </c>
      <c r="E3559">
        <v>0</v>
      </c>
      <c r="F3559" s="90">
        <v>3551</v>
      </c>
      <c r="G3559" s="170">
        <f t="shared" ref="G3559:G3622" ca="1" si="116">_xlfn.NORM.INV(RAND(),L$11,L$12)</f>
        <v>-0.26071804761742795</v>
      </c>
    </row>
    <row r="3560" spans="2:7">
      <c r="B3560" t="s">
        <v>5232</v>
      </c>
      <c r="C3560">
        <v>9.81</v>
      </c>
      <c r="D3560">
        <f t="shared" si="115"/>
        <v>5.597416576964493E-2</v>
      </c>
      <c r="E3560">
        <v>0</v>
      </c>
      <c r="F3560" s="90">
        <v>3552</v>
      </c>
      <c r="G3560" s="170">
        <f t="shared" ca="1" si="116"/>
        <v>-0.23771380714122431</v>
      </c>
    </row>
    <row r="3561" spans="2:7">
      <c r="B3561" t="s">
        <v>5253</v>
      </c>
      <c r="C3561">
        <v>9.2899999999999991</v>
      </c>
      <c r="D3561">
        <f t="shared" si="115"/>
        <v>3.3370411568409225E-2</v>
      </c>
      <c r="E3561">
        <v>0</v>
      </c>
      <c r="F3561" s="90">
        <v>3553</v>
      </c>
      <c r="G3561" s="170">
        <f t="shared" ca="1" si="116"/>
        <v>0.40754867906390485</v>
      </c>
    </row>
    <row r="3562" spans="2:7">
      <c r="B3562" t="s">
        <v>5261</v>
      </c>
      <c r="C3562">
        <v>8.99</v>
      </c>
      <c r="D3562">
        <f t="shared" si="115"/>
        <v>0.10578105781057802</v>
      </c>
      <c r="E3562">
        <v>0</v>
      </c>
      <c r="F3562" s="90">
        <v>3554</v>
      </c>
      <c r="G3562" s="170">
        <f t="shared" ca="1" si="116"/>
        <v>-0.33021356006435593</v>
      </c>
    </row>
    <row r="3563" spans="2:7">
      <c r="B3563" t="s">
        <v>5291</v>
      </c>
      <c r="C3563">
        <v>8.1300000000000008</v>
      </c>
      <c r="D3563">
        <f t="shared" si="115"/>
        <v>0</v>
      </c>
      <c r="E3563">
        <v>0</v>
      </c>
      <c r="F3563" s="90">
        <v>3555</v>
      </c>
      <c r="G3563" s="170">
        <f t="shared" ca="1" si="116"/>
        <v>0.63111518662624932</v>
      </c>
    </row>
    <row r="3564" spans="2:7">
      <c r="B3564" t="s">
        <v>5297</v>
      </c>
      <c r="C3564">
        <v>8.1300000000000008</v>
      </c>
      <c r="D3564">
        <f t="shared" si="115"/>
        <v>8.6848635235732361E-3</v>
      </c>
      <c r="E3564">
        <v>0</v>
      </c>
      <c r="F3564" s="90">
        <v>3556</v>
      </c>
      <c r="G3564" s="170">
        <f t="shared" ca="1" si="116"/>
        <v>0.10634597958327593</v>
      </c>
    </row>
    <row r="3565" spans="2:7">
      <c r="B3565" t="s">
        <v>5299</v>
      </c>
      <c r="C3565">
        <v>8.06</v>
      </c>
      <c r="D3565">
        <f t="shared" si="115"/>
        <v>-2.0656136087484803E-2</v>
      </c>
      <c r="E3565">
        <v>0</v>
      </c>
      <c r="F3565" s="90">
        <v>3557</v>
      </c>
      <c r="G3565" s="170">
        <f t="shared" ca="1" si="116"/>
        <v>-0.15835943576133282</v>
      </c>
    </row>
    <row r="3566" spans="2:7">
      <c r="B3566" t="s">
        <v>5311</v>
      </c>
      <c r="C3566">
        <v>8.23</v>
      </c>
      <c r="D3566">
        <f t="shared" si="115"/>
        <v>-6.3708759954493599E-2</v>
      </c>
      <c r="E3566">
        <v>0</v>
      </c>
      <c r="F3566" s="90">
        <v>3558</v>
      </c>
      <c r="G3566" s="170">
        <f t="shared" ca="1" si="116"/>
        <v>-0.1646123938574007</v>
      </c>
    </row>
    <row r="3567" spans="2:7">
      <c r="B3567" t="s">
        <v>5338</v>
      </c>
      <c r="C3567">
        <v>8.7899999999999991</v>
      </c>
      <c r="D3567">
        <f t="shared" si="115"/>
        <v>-1.0135135135135318E-2</v>
      </c>
      <c r="E3567">
        <v>0</v>
      </c>
      <c r="F3567" s="90">
        <v>3559</v>
      </c>
      <c r="G3567" s="170">
        <f t="shared" ca="1" si="116"/>
        <v>0.78616940042062788</v>
      </c>
    </row>
    <row r="3568" spans="2:7">
      <c r="B3568" t="s">
        <v>5406</v>
      </c>
      <c r="C3568">
        <v>8.8800000000000008</v>
      </c>
      <c r="D3568">
        <f t="shared" si="115"/>
        <v>0.2350486787204451</v>
      </c>
      <c r="E3568">
        <v>0</v>
      </c>
      <c r="F3568" s="90">
        <v>3560</v>
      </c>
      <c r="G3568" s="170">
        <f t="shared" ca="1" si="116"/>
        <v>0.36135347309137872</v>
      </c>
    </row>
    <row r="3569" spans="2:7">
      <c r="B3569" t="s">
        <v>5431</v>
      </c>
      <c r="C3569">
        <v>7.19</v>
      </c>
      <c r="D3569">
        <f t="shared" si="115"/>
        <v>1.4104372355430259E-2</v>
      </c>
      <c r="E3569">
        <v>0</v>
      </c>
      <c r="F3569" s="90">
        <v>3561</v>
      </c>
      <c r="G3569" s="170">
        <f t="shared" ca="1" si="116"/>
        <v>-0.29318473587006971</v>
      </c>
    </row>
    <row r="3570" spans="2:7">
      <c r="B3570" t="s">
        <v>5440</v>
      </c>
      <c r="C3570">
        <v>7.09</v>
      </c>
      <c r="D3570">
        <f t="shared" si="115"/>
        <v>8.4097859327217098E-2</v>
      </c>
      <c r="E3570">
        <v>0</v>
      </c>
      <c r="F3570" s="90">
        <v>3562</v>
      </c>
      <c r="G3570" s="170">
        <f t="shared" ca="1" si="116"/>
        <v>-0.18278337041439732</v>
      </c>
    </row>
    <row r="3571" spans="2:7">
      <c r="B3571" t="s">
        <v>5456</v>
      </c>
      <c r="C3571">
        <v>6.54</v>
      </c>
      <c r="D3571">
        <f t="shared" si="115"/>
        <v>-3.0487804878048131E-3</v>
      </c>
      <c r="E3571">
        <v>0</v>
      </c>
      <c r="F3571" s="90">
        <v>3563</v>
      </c>
      <c r="G3571" s="170">
        <f t="shared" ca="1" si="116"/>
        <v>0.10468603539274927</v>
      </c>
    </row>
    <row r="3572" spans="2:7">
      <c r="B3572" t="s">
        <v>5460</v>
      </c>
      <c r="C3572">
        <v>6.56</v>
      </c>
      <c r="D3572">
        <f t="shared" si="115"/>
        <v>0</v>
      </c>
      <c r="E3572">
        <v>0</v>
      </c>
      <c r="F3572" s="90">
        <v>3564</v>
      </c>
      <c r="G3572" s="170">
        <f t="shared" ca="1" si="116"/>
        <v>0.40675454554313101</v>
      </c>
    </row>
    <row r="3573" spans="2:7">
      <c r="B3573" t="s">
        <v>5461</v>
      </c>
      <c r="C3573">
        <v>6.56</v>
      </c>
      <c r="D3573">
        <f t="shared" si="115"/>
        <v>-3.3873343151693727E-2</v>
      </c>
      <c r="E3573">
        <v>0</v>
      </c>
      <c r="F3573" s="90">
        <v>3565</v>
      </c>
      <c r="G3573" s="170">
        <f t="shared" ca="1" si="116"/>
        <v>-0.25905753293098344</v>
      </c>
    </row>
    <row r="3574" spans="2:7">
      <c r="B3574" t="s">
        <v>5463</v>
      </c>
      <c r="C3574">
        <v>6.79</v>
      </c>
      <c r="D3574">
        <f t="shared" si="115"/>
        <v>0.21466905187835425</v>
      </c>
      <c r="E3574">
        <v>0</v>
      </c>
      <c r="F3574" s="90">
        <v>3566</v>
      </c>
      <c r="G3574" s="170">
        <f t="shared" ca="1" si="116"/>
        <v>-0.22831785024639586</v>
      </c>
    </row>
    <row r="3575" spans="2:7">
      <c r="B3575" t="s">
        <v>5521</v>
      </c>
      <c r="C3575">
        <v>5.59</v>
      </c>
      <c r="D3575">
        <f t="shared" si="115"/>
        <v>0.22052401746724887</v>
      </c>
      <c r="E3575">
        <v>0</v>
      </c>
      <c r="F3575" s="90">
        <v>3567</v>
      </c>
      <c r="G3575" s="170">
        <f t="shared" ca="1" si="116"/>
        <v>-0.39506967240740398</v>
      </c>
    </row>
    <row r="3576" spans="2:7">
      <c r="B3576" t="s">
        <v>5553</v>
      </c>
      <c r="C3576">
        <v>4.58</v>
      </c>
      <c r="D3576">
        <f t="shared" si="115"/>
        <v>-0.24918032786885241</v>
      </c>
      <c r="E3576">
        <v>0</v>
      </c>
      <c r="F3576" s="90">
        <v>3568</v>
      </c>
      <c r="G3576" s="170">
        <f t="shared" ca="1" si="116"/>
        <v>3.0604688221828942E-2</v>
      </c>
    </row>
    <row r="3577" spans="2:7">
      <c r="B3577" t="s">
        <v>5586</v>
      </c>
      <c r="C3577">
        <v>6.1</v>
      </c>
      <c r="D3577">
        <f t="shared" si="115"/>
        <v>1.6666666666666607E-2</v>
      </c>
      <c r="E3577">
        <v>0</v>
      </c>
      <c r="F3577" s="90">
        <v>3569</v>
      </c>
      <c r="G3577" s="170">
        <f t="shared" ca="1" si="116"/>
        <v>-0.10655639492549424</v>
      </c>
    </row>
    <row r="3578" spans="2:7">
      <c r="B3578" t="s">
        <v>5593</v>
      </c>
      <c r="C3578">
        <v>6</v>
      </c>
      <c r="D3578">
        <f t="shared" si="115"/>
        <v>8.4033613445377853E-3</v>
      </c>
      <c r="E3578">
        <v>0</v>
      </c>
      <c r="F3578" s="90">
        <v>3570</v>
      </c>
      <c r="G3578" s="170">
        <f t="shared" ca="1" si="116"/>
        <v>-0.24412005070873405</v>
      </c>
    </row>
    <row r="3579" spans="2:7">
      <c r="B3579" t="s">
        <v>5596</v>
      </c>
      <c r="C3579">
        <v>5.95</v>
      </c>
      <c r="D3579">
        <f t="shared" si="115"/>
        <v>2.0583190394511168E-2</v>
      </c>
      <c r="E3579">
        <v>0</v>
      </c>
      <c r="F3579" s="90">
        <v>3571</v>
      </c>
      <c r="G3579" s="170">
        <f t="shared" ca="1" si="116"/>
        <v>0.2330234735952296</v>
      </c>
    </row>
    <row r="3580" spans="2:7">
      <c r="B3580" t="s">
        <v>5614</v>
      </c>
      <c r="C3580">
        <v>5.83</v>
      </c>
      <c r="D3580">
        <f t="shared" si="115"/>
        <v>-0.10169491525423731</v>
      </c>
      <c r="E3580">
        <v>0</v>
      </c>
      <c r="F3580" s="90">
        <v>3572</v>
      </c>
      <c r="G3580" s="170">
        <f t="shared" ca="1" si="116"/>
        <v>-0.18086999872720932</v>
      </c>
    </row>
    <row r="3581" spans="2:7">
      <c r="B3581" t="s">
        <v>5624</v>
      </c>
      <c r="C3581">
        <v>6.49</v>
      </c>
      <c r="D3581">
        <f t="shared" si="115"/>
        <v>7.4503311258278179E-2</v>
      </c>
      <c r="E3581">
        <v>0</v>
      </c>
      <c r="F3581" s="90">
        <v>3573</v>
      </c>
      <c r="G3581" s="170">
        <f t="shared" ca="1" si="116"/>
        <v>0.57195724059650244</v>
      </c>
    </row>
    <row r="3582" spans="2:7">
      <c r="B3582" t="s">
        <v>5645</v>
      </c>
      <c r="C3582">
        <v>6.04</v>
      </c>
      <c r="D3582">
        <f t="shared" si="115"/>
        <v>-4.5813586097946293E-2</v>
      </c>
      <c r="E3582">
        <v>0</v>
      </c>
      <c r="F3582" s="90">
        <v>3574</v>
      </c>
      <c r="G3582" s="170">
        <f t="shared" ca="1" si="116"/>
        <v>-0.41804247050143978</v>
      </c>
    </row>
    <row r="3583" spans="2:7">
      <c r="B3583" t="s">
        <v>5650</v>
      </c>
      <c r="C3583">
        <v>6.33</v>
      </c>
      <c r="D3583">
        <f t="shared" si="115"/>
        <v>0.16146788990825686</v>
      </c>
      <c r="E3583">
        <v>0</v>
      </c>
      <c r="F3583" s="90">
        <v>3575</v>
      </c>
      <c r="G3583" s="170">
        <f t="shared" ca="1" si="116"/>
        <v>-0.58921565453099733</v>
      </c>
    </row>
    <row r="3584" spans="2:7">
      <c r="B3584" t="s">
        <v>5682</v>
      </c>
      <c r="C3584">
        <v>5.45</v>
      </c>
      <c r="D3584">
        <f t="shared" si="115"/>
        <v>-9.0909090909090592E-3</v>
      </c>
      <c r="E3584">
        <v>0</v>
      </c>
      <c r="F3584" s="90">
        <v>3576</v>
      </c>
      <c r="G3584" s="170">
        <f t="shared" ca="1" si="116"/>
        <v>8.9602204436902089E-2</v>
      </c>
    </row>
    <row r="3585" spans="2:7">
      <c r="B3585" t="s">
        <v>5689</v>
      </c>
      <c r="C3585">
        <v>5.5</v>
      </c>
      <c r="D3585">
        <f t="shared" si="115"/>
        <v>0.21681415929203551</v>
      </c>
      <c r="E3585">
        <v>0</v>
      </c>
      <c r="F3585" s="90">
        <v>3577</v>
      </c>
      <c r="G3585" s="170">
        <f t="shared" ca="1" si="116"/>
        <v>0.58669719164703482</v>
      </c>
    </row>
    <row r="3586" spans="2:7">
      <c r="B3586" t="s">
        <v>5728</v>
      </c>
      <c r="C3586">
        <v>4.5199999999999996</v>
      </c>
      <c r="D3586">
        <f t="shared" si="115"/>
        <v>0.12437810945273634</v>
      </c>
      <c r="E3586">
        <v>0</v>
      </c>
      <c r="F3586" s="90">
        <v>3578</v>
      </c>
      <c r="G3586" s="170">
        <f t="shared" ca="1" si="116"/>
        <v>0.32964168488896972</v>
      </c>
    </row>
    <row r="3587" spans="2:7">
      <c r="B3587" t="s">
        <v>5732</v>
      </c>
      <c r="C3587">
        <v>4.0199999999999996</v>
      </c>
      <c r="D3587">
        <f t="shared" si="115"/>
        <v>6.9148936170212713E-2</v>
      </c>
      <c r="E3587">
        <v>0</v>
      </c>
      <c r="F3587" s="90">
        <v>3579</v>
      </c>
      <c r="G3587" s="170">
        <f t="shared" ca="1" si="116"/>
        <v>0.75870138721667169</v>
      </c>
    </row>
    <row r="3588" spans="2:7">
      <c r="B3588" t="s">
        <v>5753</v>
      </c>
      <c r="C3588">
        <v>3.76</v>
      </c>
      <c r="D3588">
        <f t="shared" si="115"/>
        <v>4.15512465373961E-2</v>
      </c>
      <c r="E3588">
        <v>0</v>
      </c>
      <c r="F3588" s="90">
        <v>3580</v>
      </c>
      <c r="G3588" s="170">
        <f t="shared" ca="1" si="116"/>
        <v>0.13100927660634482</v>
      </c>
    </row>
    <row r="3589" spans="2:7">
      <c r="B3589" t="s">
        <v>5766</v>
      </c>
      <c r="C3589">
        <v>3.61</v>
      </c>
      <c r="D3589">
        <f t="shared" si="115"/>
        <v>2.5568181818181778E-2</v>
      </c>
      <c r="E3589">
        <v>0</v>
      </c>
      <c r="F3589" s="90">
        <v>3581</v>
      </c>
      <c r="G3589" s="170">
        <f t="shared" ca="1" si="116"/>
        <v>3.9028819223380154E-2</v>
      </c>
    </row>
    <row r="3590" spans="2:7">
      <c r="B3590" t="s">
        <v>5769</v>
      </c>
      <c r="C3590">
        <v>3.52</v>
      </c>
      <c r="D3590">
        <f t="shared" si="115"/>
        <v>0.27075812274368233</v>
      </c>
      <c r="E3590">
        <v>0</v>
      </c>
      <c r="F3590" s="90">
        <v>3582</v>
      </c>
      <c r="G3590" s="170">
        <f t="shared" ca="1" si="116"/>
        <v>0.21024354424766975</v>
      </c>
    </row>
    <row r="3591" spans="2:7">
      <c r="B3591" t="s">
        <v>5783</v>
      </c>
      <c r="C3591">
        <v>2.77</v>
      </c>
      <c r="D3591">
        <f t="shared" si="115"/>
        <v>6.1302681992337224E-2</v>
      </c>
      <c r="E3591">
        <v>0</v>
      </c>
      <c r="F3591" s="90">
        <v>3583</v>
      </c>
      <c r="G3591" s="170">
        <f t="shared" ca="1" si="116"/>
        <v>-0.40196644984908203</v>
      </c>
    </row>
    <row r="3592" spans="2:7">
      <c r="B3592" t="s">
        <v>5794</v>
      </c>
      <c r="C3592">
        <v>2.61</v>
      </c>
      <c r="D3592">
        <f t="shared" si="115"/>
        <v>0.1153846153846154</v>
      </c>
      <c r="E3592">
        <v>0</v>
      </c>
      <c r="F3592" s="90">
        <v>3584</v>
      </c>
      <c r="G3592" s="170">
        <f t="shared" ca="1" si="116"/>
        <v>0.29614590663851709</v>
      </c>
    </row>
    <row r="3593" spans="2:7">
      <c r="B3593" t="s">
        <v>5806</v>
      </c>
      <c r="C3593">
        <v>2.34</v>
      </c>
      <c r="D3593">
        <f t="shared" ref="D3593:D3656" si="117">(C3593-C3594)/C3594</f>
        <v>4.9327354260089634E-2</v>
      </c>
      <c r="E3593">
        <v>0</v>
      </c>
      <c r="F3593" s="90">
        <v>3585</v>
      </c>
      <c r="G3593" s="170">
        <f t="shared" ca="1" si="116"/>
        <v>0.64099222578310677</v>
      </c>
    </row>
    <row r="3594" spans="2:7">
      <c r="B3594" t="s">
        <v>5811</v>
      </c>
      <c r="C3594">
        <v>2.23</v>
      </c>
      <c r="D3594">
        <f t="shared" si="117"/>
        <v>-8.8888888888888976E-3</v>
      </c>
      <c r="E3594">
        <v>0</v>
      </c>
      <c r="F3594" s="90">
        <v>3586</v>
      </c>
      <c r="G3594" s="170">
        <f t="shared" ca="1" si="116"/>
        <v>-0.69789607077098903</v>
      </c>
    </row>
    <row r="3595" spans="2:7">
      <c r="B3595" t="s">
        <v>5813</v>
      </c>
      <c r="C3595">
        <v>2.25</v>
      </c>
      <c r="D3595">
        <f t="shared" si="117"/>
        <v>8.9686098654708606E-3</v>
      </c>
      <c r="E3595">
        <v>0</v>
      </c>
      <c r="F3595" s="90">
        <v>3587</v>
      </c>
      <c r="G3595" s="170">
        <f t="shared" ca="1" si="116"/>
        <v>-0.12193850246144688</v>
      </c>
    </row>
    <row r="3596" spans="2:7">
      <c r="B3596" t="s">
        <v>5820</v>
      </c>
      <c r="C3596">
        <v>2.23</v>
      </c>
      <c r="D3596">
        <f t="shared" si="117"/>
        <v>0.13197969543147209</v>
      </c>
      <c r="E3596">
        <v>0</v>
      </c>
      <c r="F3596" s="90">
        <v>3588</v>
      </c>
      <c r="G3596" s="170">
        <f t="shared" ca="1" si="116"/>
        <v>-1.2528171104093135E-3</v>
      </c>
    </row>
    <row r="3597" spans="2:7">
      <c r="B3597" t="s">
        <v>5830</v>
      </c>
      <c r="C3597">
        <v>1.97</v>
      </c>
      <c r="D3597">
        <f t="shared" si="117"/>
        <v>0</v>
      </c>
      <c r="E3597">
        <v>0</v>
      </c>
      <c r="F3597" s="90">
        <v>3589</v>
      </c>
      <c r="G3597" s="170">
        <f t="shared" ca="1" si="116"/>
        <v>-0.15086713951122982</v>
      </c>
    </row>
    <row r="3598" spans="2:7">
      <c r="B3598" t="s">
        <v>5831</v>
      </c>
      <c r="C3598">
        <v>1.97</v>
      </c>
      <c r="D3598">
        <f t="shared" si="117"/>
        <v>4.2328042328042367E-2</v>
      </c>
      <c r="E3598">
        <v>0</v>
      </c>
      <c r="F3598" s="90">
        <v>3590</v>
      </c>
      <c r="G3598" s="170">
        <f t="shared" ca="1" si="116"/>
        <v>-8.9797554853488656E-2</v>
      </c>
    </row>
    <row r="3599" spans="2:7">
      <c r="B3599" t="s">
        <v>5835</v>
      </c>
      <c r="C3599">
        <v>1.89</v>
      </c>
      <c r="D3599">
        <f t="shared" si="117"/>
        <v>-1.5625000000000014E-2</v>
      </c>
      <c r="E3599">
        <v>0</v>
      </c>
      <c r="F3599" s="90">
        <v>3591</v>
      </c>
      <c r="G3599" s="170">
        <f t="shared" ca="1" si="116"/>
        <v>-1.2363950792394583E-2</v>
      </c>
    </row>
    <row r="3600" spans="2:7">
      <c r="B3600" t="s">
        <v>5839</v>
      </c>
      <c r="C3600">
        <v>1.92</v>
      </c>
      <c r="D3600">
        <f t="shared" si="117"/>
        <v>2.6737967914438405E-2</v>
      </c>
      <c r="E3600">
        <v>0</v>
      </c>
      <c r="F3600" s="90">
        <v>3592</v>
      </c>
      <c r="G3600" s="170">
        <f t="shared" ca="1" si="116"/>
        <v>-0.11748558053323313</v>
      </c>
    </row>
    <row r="3601" spans="2:7">
      <c r="B3601" t="s">
        <v>5841</v>
      </c>
      <c r="C3601">
        <v>1.87</v>
      </c>
      <c r="D3601">
        <f t="shared" si="117"/>
        <v>0</v>
      </c>
      <c r="E3601">
        <v>0</v>
      </c>
      <c r="F3601" s="90">
        <v>3593</v>
      </c>
      <c r="G3601" s="170">
        <f t="shared" ca="1" si="116"/>
        <v>8.7913411832496402E-2</v>
      </c>
    </row>
    <row r="3602" spans="2:7">
      <c r="B3602" t="s">
        <v>5842</v>
      </c>
      <c r="C3602">
        <v>1.87</v>
      </c>
      <c r="D3602">
        <f t="shared" si="117"/>
        <v>5.3763440860215101E-3</v>
      </c>
      <c r="E3602">
        <v>0</v>
      </c>
      <c r="F3602" s="90">
        <v>3594</v>
      </c>
      <c r="G3602" s="170">
        <f t="shared" ca="1" si="116"/>
        <v>0.11283725885274676</v>
      </c>
    </row>
    <row r="3603" spans="2:7">
      <c r="B3603" t="s">
        <v>5851</v>
      </c>
      <c r="C3603">
        <v>1.86</v>
      </c>
      <c r="D3603">
        <f t="shared" si="117"/>
        <v>-1.5873015873015772E-2</v>
      </c>
      <c r="E3603">
        <v>0</v>
      </c>
      <c r="F3603" s="90">
        <v>3595</v>
      </c>
      <c r="G3603" s="170">
        <f t="shared" ca="1" si="116"/>
        <v>-0.42652547203252766</v>
      </c>
    </row>
    <row r="3604" spans="2:7">
      <c r="B3604" t="s">
        <v>5865</v>
      </c>
      <c r="C3604">
        <v>1.89</v>
      </c>
      <c r="D3604">
        <f t="shared" si="117"/>
        <v>-3.0769230769230799E-2</v>
      </c>
      <c r="E3604">
        <v>0</v>
      </c>
      <c r="F3604" s="90">
        <v>3596</v>
      </c>
      <c r="G3604" s="170">
        <f t="shared" ca="1" si="116"/>
        <v>0.26296601914814804</v>
      </c>
    </row>
    <row r="3605" spans="2:7">
      <c r="B3605" t="s">
        <v>5868</v>
      </c>
      <c r="C3605">
        <v>1.95</v>
      </c>
      <c r="D3605">
        <f t="shared" si="117"/>
        <v>2.6315789473684237E-2</v>
      </c>
      <c r="E3605">
        <v>0</v>
      </c>
      <c r="F3605" s="90">
        <v>3597</v>
      </c>
      <c r="G3605" s="170">
        <f t="shared" ca="1" si="116"/>
        <v>1.5118796122254743E-2</v>
      </c>
    </row>
    <row r="3606" spans="2:7">
      <c r="B3606" t="s">
        <v>5874</v>
      </c>
      <c r="C3606">
        <v>1.9</v>
      </c>
      <c r="D3606">
        <f t="shared" si="117"/>
        <v>-5.2356020942408424E-3</v>
      </c>
      <c r="E3606">
        <v>0</v>
      </c>
      <c r="F3606" s="90">
        <v>3598</v>
      </c>
      <c r="G3606" s="170">
        <f t="shared" ca="1" si="116"/>
        <v>-0.12672248515156859</v>
      </c>
    </row>
    <row r="3607" spans="2:7">
      <c r="B3607" t="s">
        <v>5876</v>
      </c>
      <c r="C3607">
        <v>1.91</v>
      </c>
      <c r="D3607">
        <f t="shared" si="117"/>
        <v>-1.546391752577321E-2</v>
      </c>
      <c r="E3607">
        <v>0</v>
      </c>
      <c r="F3607" s="90">
        <v>3599</v>
      </c>
      <c r="G3607" s="170">
        <f t="shared" ca="1" si="116"/>
        <v>-0.13774467532419499</v>
      </c>
    </row>
    <row r="3608" spans="2:7">
      <c r="B3608" t="s">
        <v>5878</v>
      </c>
      <c r="C3608">
        <v>1.94</v>
      </c>
      <c r="D3608">
        <f t="shared" si="117"/>
        <v>-9.7674418604651148E-2</v>
      </c>
      <c r="E3608">
        <v>0</v>
      </c>
      <c r="F3608" s="90">
        <v>3600</v>
      </c>
      <c r="G3608" s="170">
        <f t="shared" ca="1" si="116"/>
        <v>-0.18571270901766396</v>
      </c>
    </row>
    <row r="3609" spans="2:7">
      <c r="B3609" t="s">
        <v>5890</v>
      </c>
      <c r="C3609">
        <v>2.15</v>
      </c>
      <c r="D3609">
        <f t="shared" si="117"/>
        <v>-1.376146788990837E-2</v>
      </c>
      <c r="E3609">
        <v>0</v>
      </c>
      <c r="F3609" s="90">
        <v>3601</v>
      </c>
      <c r="G3609" s="170">
        <f t="shared" ca="1" si="116"/>
        <v>-0.21017861644614988</v>
      </c>
    </row>
    <row r="3610" spans="2:7">
      <c r="B3610" t="s">
        <v>5897</v>
      </c>
      <c r="C3610">
        <v>2.1800000000000002</v>
      </c>
      <c r="D3610">
        <f t="shared" si="117"/>
        <v>0</v>
      </c>
      <c r="E3610">
        <v>0</v>
      </c>
      <c r="F3610" s="90">
        <v>3602</v>
      </c>
      <c r="G3610" s="170">
        <f t="shared" ca="1" si="116"/>
        <v>-0.33625106869997418</v>
      </c>
    </row>
    <row r="3611" spans="2:7">
      <c r="B3611" t="s">
        <v>5898</v>
      </c>
      <c r="C3611">
        <v>2.1800000000000002</v>
      </c>
      <c r="D3611">
        <f t="shared" si="117"/>
        <v>0</v>
      </c>
      <c r="E3611">
        <v>0</v>
      </c>
      <c r="F3611" s="90">
        <v>3603</v>
      </c>
      <c r="G3611" s="170">
        <f t="shared" ca="1" si="116"/>
        <v>0.50266973399324333</v>
      </c>
    </row>
    <row r="3612" spans="2:7">
      <c r="B3612" t="s">
        <v>5903</v>
      </c>
      <c r="C3612">
        <v>2.1800000000000002</v>
      </c>
      <c r="D3612">
        <f t="shared" si="117"/>
        <v>0</v>
      </c>
      <c r="E3612">
        <v>0</v>
      </c>
      <c r="F3612" s="90">
        <v>3604</v>
      </c>
      <c r="G3612" s="170">
        <f t="shared" ca="1" si="116"/>
        <v>-0.53994194963363318</v>
      </c>
    </row>
    <row r="3613" spans="2:7">
      <c r="B3613" t="s">
        <v>5908</v>
      </c>
      <c r="C3613">
        <v>2.1800000000000002</v>
      </c>
      <c r="D3613">
        <f t="shared" si="117"/>
        <v>-2.6785714285714309E-2</v>
      </c>
      <c r="E3613">
        <v>0</v>
      </c>
      <c r="F3613" s="90">
        <v>3605</v>
      </c>
      <c r="G3613" s="170">
        <f t="shared" ca="1" si="116"/>
        <v>-0.44691555087265816</v>
      </c>
    </row>
    <row r="3614" spans="2:7">
      <c r="B3614" t="s">
        <v>5913</v>
      </c>
      <c r="C3614">
        <v>2.2400000000000002</v>
      </c>
      <c r="D3614">
        <f t="shared" si="117"/>
        <v>4.6728971962616862E-2</v>
      </c>
      <c r="E3614">
        <v>0</v>
      </c>
      <c r="F3614" s="90">
        <v>3606</v>
      </c>
      <c r="G3614" s="170">
        <f t="shared" ca="1" si="116"/>
        <v>-0.27409944945136072</v>
      </c>
    </row>
    <row r="3615" spans="2:7">
      <c r="B3615" t="s">
        <v>5928</v>
      </c>
      <c r="C3615">
        <v>2.14</v>
      </c>
      <c r="D3615">
        <f t="shared" si="117"/>
        <v>4.3902439024390394E-2</v>
      </c>
      <c r="E3615">
        <v>0</v>
      </c>
      <c r="F3615" s="90">
        <v>3607</v>
      </c>
      <c r="G3615" s="170">
        <f t="shared" ca="1" si="116"/>
        <v>0.23309775471858873</v>
      </c>
    </row>
    <row r="3616" spans="2:7">
      <c r="B3616" t="s">
        <v>5933</v>
      </c>
      <c r="C3616">
        <v>2.0499999999999998</v>
      </c>
      <c r="D3616">
        <f t="shared" si="117"/>
        <v>4.0609137055837484E-2</v>
      </c>
      <c r="E3616">
        <v>0</v>
      </c>
      <c r="F3616" s="90">
        <v>3608</v>
      </c>
      <c r="G3616" s="170">
        <f t="shared" ca="1" si="116"/>
        <v>0.26734854534978097</v>
      </c>
    </row>
    <row r="3617" spans="2:7">
      <c r="B3617" t="s">
        <v>5943</v>
      </c>
      <c r="C3617">
        <v>1.97</v>
      </c>
      <c r="D3617">
        <f t="shared" si="117"/>
        <v>0</v>
      </c>
      <c r="E3617">
        <v>0</v>
      </c>
      <c r="F3617" s="90">
        <v>3609</v>
      </c>
      <c r="G3617" s="170">
        <f t="shared" ca="1" si="116"/>
        <v>0.68445124732724993</v>
      </c>
    </row>
    <row r="3618" spans="2:7">
      <c r="B3618" t="s">
        <v>5950</v>
      </c>
      <c r="C3618">
        <v>1.97</v>
      </c>
      <c r="D3618">
        <f t="shared" si="117"/>
        <v>6.4864864864864799E-2</v>
      </c>
      <c r="E3618">
        <v>0</v>
      </c>
      <c r="F3618" s="90">
        <v>3610</v>
      </c>
      <c r="G3618" s="170">
        <f t="shared" ca="1" si="116"/>
        <v>0.40202225913835477</v>
      </c>
    </row>
    <row r="3619" spans="2:7">
      <c r="B3619" t="s">
        <v>5959</v>
      </c>
      <c r="C3619">
        <v>1.85</v>
      </c>
      <c r="D3619">
        <f t="shared" si="117"/>
        <v>3.3519553072625725E-2</v>
      </c>
      <c r="E3619">
        <v>0</v>
      </c>
      <c r="F3619" s="90">
        <v>3611</v>
      </c>
      <c r="G3619" s="170">
        <f t="shared" ca="1" si="116"/>
        <v>-0.7690381673810861</v>
      </c>
    </row>
    <row r="3620" spans="2:7">
      <c r="B3620" t="s">
        <v>5968</v>
      </c>
      <c r="C3620">
        <v>1.79</v>
      </c>
      <c r="D3620">
        <f t="shared" si="117"/>
        <v>0</v>
      </c>
      <c r="E3620">
        <v>0</v>
      </c>
      <c r="F3620" s="90">
        <v>3612</v>
      </c>
      <c r="G3620" s="170">
        <f t="shared" ca="1" si="116"/>
        <v>-0.15713074556802539</v>
      </c>
    </row>
    <row r="3621" spans="2:7">
      <c r="B3621" t="s">
        <v>5969</v>
      </c>
      <c r="C3621">
        <v>1.79</v>
      </c>
      <c r="D3621">
        <f t="shared" si="117"/>
        <v>5.9171597633136147E-2</v>
      </c>
      <c r="E3621">
        <v>0</v>
      </c>
      <c r="F3621" s="90">
        <v>3613</v>
      </c>
      <c r="G3621" s="170">
        <f t="shared" ca="1" si="116"/>
        <v>-0.20186320311996167</v>
      </c>
    </row>
    <row r="3622" spans="2:7">
      <c r="B3622" t="s">
        <v>5980</v>
      </c>
      <c r="C3622">
        <v>1.69</v>
      </c>
      <c r="D3622">
        <f t="shared" si="117"/>
        <v>-2.3121387283237014E-2</v>
      </c>
      <c r="E3622">
        <v>0</v>
      </c>
      <c r="F3622" s="90">
        <v>3614</v>
      </c>
      <c r="G3622" s="170">
        <f t="shared" ca="1" si="116"/>
        <v>-0.4361403619078662</v>
      </c>
    </row>
    <row r="3623" spans="2:7">
      <c r="B3623" t="s">
        <v>5983</v>
      </c>
      <c r="C3623">
        <v>1.73</v>
      </c>
      <c r="D3623">
        <f t="shared" si="117"/>
        <v>0</v>
      </c>
      <c r="E3623">
        <v>0</v>
      </c>
      <c r="F3623" s="90">
        <v>3615</v>
      </c>
      <c r="G3623" s="170">
        <f t="shared" ref="G3623:G3686" ca="1" si="118">_xlfn.NORM.INV(RAND(),L$11,L$12)</f>
        <v>-4.4612371047352148E-2</v>
      </c>
    </row>
    <row r="3624" spans="2:7">
      <c r="B3624" t="s">
        <v>5984</v>
      </c>
      <c r="C3624">
        <v>1.73</v>
      </c>
      <c r="D3624">
        <f t="shared" si="117"/>
        <v>4.8484848484848533E-2</v>
      </c>
      <c r="E3624">
        <v>0</v>
      </c>
      <c r="F3624" s="90">
        <v>3616</v>
      </c>
      <c r="G3624" s="170">
        <f t="shared" ca="1" si="118"/>
        <v>-5.7936490983588773E-2</v>
      </c>
    </row>
    <row r="3625" spans="2:7">
      <c r="B3625" t="s">
        <v>5993</v>
      </c>
      <c r="C3625">
        <v>1.65</v>
      </c>
      <c r="D3625">
        <f t="shared" si="117"/>
        <v>6.0975609756097615E-3</v>
      </c>
      <c r="E3625">
        <v>0</v>
      </c>
      <c r="F3625" s="90">
        <v>3617</v>
      </c>
      <c r="G3625" s="170">
        <f t="shared" ca="1" si="118"/>
        <v>0.26170721756871096</v>
      </c>
    </row>
    <row r="3626" spans="2:7">
      <c r="B3626" t="s">
        <v>5999</v>
      </c>
      <c r="C3626">
        <v>1.64</v>
      </c>
      <c r="D3626">
        <f t="shared" si="117"/>
        <v>-1.2048192771084348E-2</v>
      </c>
      <c r="E3626">
        <v>0</v>
      </c>
      <c r="F3626" s="90">
        <v>3618</v>
      </c>
      <c r="G3626" s="170">
        <f t="shared" ca="1" si="118"/>
        <v>-4.633918177779188E-2</v>
      </c>
    </row>
    <row r="3627" spans="2:7">
      <c r="B3627" t="s">
        <v>6001</v>
      </c>
      <c r="C3627">
        <v>1.66</v>
      </c>
      <c r="D3627">
        <f t="shared" si="117"/>
        <v>-2.3529411764705903E-2</v>
      </c>
      <c r="E3627">
        <v>0</v>
      </c>
      <c r="F3627" s="90">
        <v>3619</v>
      </c>
      <c r="G3627" s="170">
        <f t="shared" ca="1" si="118"/>
        <v>0.1645191142059555</v>
      </c>
    </row>
    <row r="3628" spans="2:7">
      <c r="B3628" t="s">
        <v>6007</v>
      </c>
      <c r="C3628">
        <v>1.7</v>
      </c>
      <c r="D3628">
        <f t="shared" si="117"/>
        <v>-5.8479532163742748E-3</v>
      </c>
      <c r="E3628">
        <v>0</v>
      </c>
      <c r="F3628" s="90">
        <v>3620</v>
      </c>
      <c r="G3628" s="170">
        <f t="shared" ca="1" si="118"/>
        <v>0.34556583162815635</v>
      </c>
    </row>
    <row r="3629" spans="2:7">
      <c r="B3629" t="s">
        <v>6009</v>
      </c>
      <c r="C3629">
        <v>1.71</v>
      </c>
      <c r="D3629">
        <f t="shared" si="117"/>
        <v>-1.7241379310344845E-2</v>
      </c>
      <c r="E3629">
        <v>0</v>
      </c>
      <c r="F3629" s="90">
        <v>3621</v>
      </c>
      <c r="G3629" s="170">
        <f t="shared" ca="1" si="118"/>
        <v>-1.0186542254405879</v>
      </c>
    </row>
    <row r="3630" spans="2:7">
      <c r="B3630" t="s">
        <v>6013</v>
      </c>
      <c r="C3630">
        <v>1.74</v>
      </c>
      <c r="D3630">
        <f t="shared" si="117"/>
        <v>-5.7142857142857195E-3</v>
      </c>
      <c r="E3630">
        <v>0</v>
      </c>
      <c r="F3630" s="90">
        <v>3622</v>
      </c>
      <c r="G3630" s="170">
        <f t="shared" ca="1" si="118"/>
        <v>-0.30513722583601011</v>
      </c>
    </row>
    <row r="3631" spans="2:7">
      <c r="B3631" t="s">
        <v>6015</v>
      </c>
      <c r="C3631">
        <v>1.75</v>
      </c>
      <c r="D3631">
        <f t="shared" si="117"/>
        <v>2.941176470588238E-2</v>
      </c>
      <c r="E3631">
        <v>0</v>
      </c>
      <c r="F3631" s="90">
        <v>3623</v>
      </c>
      <c r="G3631" s="170">
        <f t="shared" ca="1" si="118"/>
        <v>0.68317577404156415</v>
      </c>
    </row>
    <row r="3632" spans="2:7">
      <c r="B3632" t="s">
        <v>6018</v>
      </c>
      <c r="C3632">
        <v>1.7</v>
      </c>
      <c r="D3632">
        <f t="shared" si="117"/>
        <v>-1.1627906976744196E-2</v>
      </c>
      <c r="E3632">
        <v>0</v>
      </c>
      <c r="F3632" s="90">
        <v>3624</v>
      </c>
      <c r="G3632" s="170">
        <f t="shared" ca="1" si="118"/>
        <v>0.29341601310095877</v>
      </c>
    </row>
    <row r="3633" spans="2:7">
      <c r="B3633" t="s">
        <v>6021</v>
      </c>
      <c r="C3633">
        <v>1.72</v>
      </c>
      <c r="D3633">
        <f t="shared" si="117"/>
        <v>2.3809523809523832E-2</v>
      </c>
      <c r="E3633">
        <v>0</v>
      </c>
      <c r="F3633" s="90">
        <v>3625</v>
      </c>
      <c r="G3633" s="170">
        <f t="shared" ca="1" si="118"/>
        <v>0.47043708497380848</v>
      </c>
    </row>
    <row r="3634" spans="2:7">
      <c r="B3634" t="s">
        <v>6025</v>
      </c>
      <c r="C3634">
        <v>1.68</v>
      </c>
      <c r="D3634">
        <f t="shared" si="117"/>
        <v>5.988023952095814E-3</v>
      </c>
      <c r="E3634">
        <v>0</v>
      </c>
      <c r="F3634" s="90">
        <v>3626</v>
      </c>
      <c r="G3634" s="170">
        <f t="shared" ca="1" si="118"/>
        <v>0.18295570990140736</v>
      </c>
    </row>
    <row r="3635" spans="2:7">
      <c r="B3635" t="s">
        <v>6027</v>
      </c>
      <c r="C3635">
        <v>1.67</v>
      </c>
      <c r="D3635">
        <f t="shared" si="117"/>
        <v>-1.7647058823529429E-2</v>
      </c>
      <c r="E3635">
        <v>0</v>
      </c>
      <c r="F3635" s="90">
        <v>3627</v>
      </c>
      <c r="G3635" s="170">
        <f t="shared" ca="1" si="118"/>
        <v>-0.26584345915559754</v>
      </c>
    </row>
    <row r="3636" spans="2:7">
      <c r="B3636" t="s">
        <v>6029</v>
      </c>
      <c r="C3636">
        <v>1.7</v>
      </c>
      <c r="D3636">
        <f t="shared" si="117"/>
        <v>-3.4090909090909123E-2</v>
      </c>
      <c r="E3636">
        <v>0</v>
      </c>
      <c r="F3636" s="90">
        <v>3628</v>
      </c>
      <c r="G3636" s="170">
        <f t="shared" ca="1" si="118"/>
        <v>-4.109015751281106E-2</v>
      </c>
    </row>
    <row r="3637" spans="2:7">
      <c r="B3637" t="s">
        <v>6033</v>
      </c>
      <c r="C3637">
        <v>1.76</v>
      </c>
      <c r="D3637">
        <f t="shared" si="117"/>
        <v>0</v>
      </c>
      <c r="E3637">
        <v>0</v>
      </c>
      <c r="F3637" s="90">
        <v>3629</v>
      </c>
      <c r="G3637" s="170">
        <f t="shared" ca="1" si="118"/>
        <v>-0.42147970520657291</v>
      </c>
    </row>
    <row r="3638" spans="2:7">
      <c r="B3638" t="s">
        <v>6034</v>
      </c>
      <c r="C3638">
        <v>1.76</v>
      </c>
      <c r="D3638">
        <f t="shared" si="117"/>
        <v>0.15032679738562091</v>
      </c>
      <c r="E3638">
        <v>0</v>
      </c>
      <c r="F3638" s="90">
        <v>3630</v>
      </c>
      <c r="G3638" s="170">
        <f t="shared" ca="1" si="118"/>
        <v>-0.20235873481933947</v>
      </c>
    </row>
    <row r="3639" spans="2:7">
      <c r="B3639" t="s">
        <v>6085</v>
      </c>
      <c r="C3639">
        <v>1.53</v>
      </c>
      <c r="D3639">
        <f t="shared" si="117"/>
        <v>-4.3750000000000039E-2</v>
      </c>
      <c r="E3639">
        <v>0</v>
      </c>
      <c r="F3639" s="90">
        <v>3631</v>
      </c>
      <c r="G3639" s="170">
        <f t="shared" ca="1" si="118"/>
        <v>0.66461318801714175</v>
      </c>
    </row>
    <row r="3640" spans="2:7">
      <c r="B3640" t="s">
        <v>6091</v>
      </c>
      <c r="C3640">
        <v>1.6</v>
      </c>
      <c r="D3640">
        <f t="shared" si="117"/>
        <v>0</v>
      </c>
      <c r="E3640">
        <v>0</v>
      </c>
      <c r="F3640" s="90">
        <v>3632</v>
      </c>
      <c r="G3640" s="170">
        <f t="shared" ca="1" si="118"/>
        <v>-0.17562052814952933</v>
      </c>
    </row>
    <row r="3641" spans="2:7">
      <c r="B3641" t="s">
        <v>6095</v>
      </c>
      <c r="C3641">
        <v>1.6</v>
      </c>
      <c r="D3641">
        <f t="shared" si="117"/>
        <v>-1.2345679012345689E-2</v>
      </c>
      <c r="E3641">
        <v>0</v>
      </c>
      <c r="F3641" s="90">
        <v>3633</v>
      </c>
      <c r="G3641" s="170">
        <f t="shared" ca="1" si="118"/>
        <v>-0.95487529309002628</v>
      </c>
    </row>
    <row r="3642" spans="2:7">
      <c r="B3642" t="s">
        <v>6099</v>
      </c>
      <c r="C3642">
        <v>1.62</v>
      </c>
      <c r="D3642">
        <f t="shared" si="117"/>
        <v>6.5789473684210578E-2</v>
      </c>
      <c r="E3642">
        <v>0</v>
      </c>
      <c r="F3642" s="90">
        <v>3634</v>
      </c>
      <c r="G3642" s="170">
        <f t="shared" ca="1" si="118"/>
        <v>-0.85249377293633566</v>
      </c>
    </row>
    <row r="3643" spans="2:7">
      <c r="B3643" t="s">
        <v>6103</v>
      </c>
      <c r="C3643">
        <v>1.52</v>
      </c>
      <c r="D3643">
        <f t="shared" si="117"/>
        <v>2.0134228187919483E-2</v>
      </c>
      <c r="E3643">
        <v>0</v>
      </c>
      <c r="F3643" s="90">
        <v>3635</v>
      </c>
      <c r="G3643" s="170">
        <f t="shared" ca="1" si="118"/>
        <v>0.40371093952472908</v>
      </c>
    </row>
    <row r="3644" spans="2:7">
      <c r="B3644" t="s">
        <v>6109</v>
      </c>
      <c r="C3644">
        <v>1.49</v>
      </c>
      <c r="D3644">
        <f t="shared" si="117"/>
        <v>9.5588235294117557E-2</v>
      </c>
      <c r="E3644">
        <v>0</v>
      </c>
      <c r="F3644" s="90">
        <v>3636</v>
      </c>
      <c r="G3644" s="170">
        <f t="shared" ca="1" si="118"/>
        <v>0.23410287228459881</v>
      </c>
    </row>
    <row r="3645" spans="2:7">
      <c r="B3645" t="s">
        <v>6119</v>
      </c>
      <c r="C3645">
        <v>1.36</v>
      </c>
      <c r="D3645">
        <f t="shared" si="117"/>
        <v>2.2556390977443629E-2</v>
      </c>
      <c r="E3645">
        <v>0</v>
      </c>
      <c r="F3645" s="90">
        <v>3637</v>
      </c>
      <c r="G3645" s="170">
        <f t="shared" ca="1" si="118"/>
        <v>0.30219770073431657</v>
      </c>
    </row>
    <row r="3646" spans="2:7">
      <c r="B3646" t="s">
        <v>6125</v>
      </c>
      <c r="C3646">
        <v>1.33</v>
      </c>
      <c r="D3646">
        <f t="shared" si="117"/>
        <v>0</v>
      </c>
      <c r="E3646">
        <v>0</v>
      </c>
      <c r="F3646" s="90">
        <v>3638</v>
      </c>
      <c r="G3646" s="170">
        <f t="shared" ca="1" si="118"/>
        <v>0.1051235624568421</v>
      </c>
    </row>
    <row r="3647" spans="2:7">
      <c r="B3647" t="s">
        <v>6126</v>
      </c>
      <c r="C3647">
        <v>1.33</v>
      </c>
      <c r="D3647">
        <f t="shared" si="117"/>
        <v>-2.2058823529411783E-2</v>
      </c>
      <c r="E3647">
        <v>0</v>
      </c>
      <c r="F3647" s="90">
        <v>3639</v>
      </c>
      <c r="G3647" s="170">
        <f t="shared" ca="1" si="118"/>
        <v>0.22532402807759039</v>
      </c>
    </row>
    <row r="3648" spans="2:7">
      <c r="B3648" t="s">
        <v>6129</v>
      </c>
      <c r="C3648">
        <v>1.36</v>
      </c>
      <c r="D3648">
        <f t="shared" si="117"/>
        <v>0</v>
      </c>
      <c r="E3648">
        <v>0</v>
      </c>
      <c r="F3648" s="90">
        <v>3640</v>
      </c>
      <c r="G3648" s="170">
        <f t="shared" ca="1" si="118"/>
        <v>-0.18772386875062633</v>
      </c>
    </row>
    <row r="3649" spans="2:7">
      <c r="B3649" t="s">
        <v>6130</v>
      </c>
      <c r="C3649">
        <v>1.36</v>
      </c>
      <c r="D3649">
        <f t="shared" si="117"/>
        <v>0</v>
      </c>
      <c r="E3649">
        <v>0</v>
      </c>
      <c r="F3649" s="90">
        <v>3641</v>
      </c>
      <c r="G3649" s="170">
        <f t="shared" ca="1" si="118"/>
        <v>-0.31805210404397855</v>
      </c>
    </row>
    <row r="3650" spans="2:7">
      <c r="B3650" t="s">
        <v>6131</v>
      </c>
      <c r="C3650">
        <v>1.36</v>
      </c>
      <c r="D3650">
        <f t="shared" si="117"/>
        <v>0</v>
      </c>
      <c r="E3650">
        <v>0</v>
      </c>
      <c r="F3650" s="90">
        <v>3642</v>
      </c>
      <c r="G3650" s="170">
        <f t="shared" ca="1" si="118"/>
        <v>-0.19982102671079716</v>
      </c>
    </row>
    <row r="3651" spans="2:7">
      <c r="B3651" t="s">
        <v>6136</v>
      </c>
      <c r="C3651">
        <v>1.36</v>
      </c>
      <c r="D3651">
        <f t="shared" si="117"/>
        <v>-3.5460992907801296E-2</v>
      </c>
      <c r="E3651">
        <v>0</v>
      </c>
      <c r="F3651" s="90">
        <v>3643</v>
      </c>
      <c r="G3651" s="170">
        <f t="shared" ca="1" si="118"/>
        <v>-0.11682311392027508</v>
      </c>
    </row>
    <row r="3652" spans="2:7">
      <c r="B3652" t="s">
        <v>6141</v>
      </c>
      <c r="C3652">
        <v>1.41</v>
      </c>
      <c r="D3652">
        <f t="shared" si="117"/>
        <v>-8.4415584415584485E-2</v>
      </c>
      <c r="E3652">
        <v>0</v>
      </c>
      <c r="F3652" s="90">
        <v>3644</v>
      </c>
      <c r="G3652" s="170">
        <f t="shared" ca="1" si="118"/>
        <v>0.33842923005308628</v>
      </c>
    </row>
    <row r="3653" spans="2:7">
      <c r="B3653" t="s">
        <v>6150</v>
      </c>
      <c r="C3653">
        <v>1.54</v>
      </c>
      <c r="D3653">
        <f t="shared" si="117"/>
        <v>9.2198581560283779E-2</v>
      </c>
      <c r="E3653">
        <v>0</v>
      </c>
      <c r="F3653" s="90">
        <v>3645</v>
      </c>
      <c r="G3653" s="170">
        <f t="shared" ca="1" si="118"/>
        <v>0.71493061510319511</v>
      </c>
    </row>
    <row r="3654" spans="2:7">
      <c r="B3654" t="s">
        <v>6152</v>
      </c>
      <c r="C3654">
        <v>1.41</v>
      </c>
      <c r="D3654">
        <f t="shared" si="117"/>
        <v>4.4444444444444314E-2</v>
      </c>
      <c r="E3654">
        <v>0</v>
      </c>
      <c r="F3654" s="90">
        <v>3646</v>
      </c>
      <c r="G3654" s="170">
        <f t="shared" ca="1" si="118"/>
        <v>0.66822440508783154</v>
      </c>
    </row>
    <row r="3655" spans="2:7">
      <c r="B3655" t="s">
        <v>6184</v>
      </c>
      <c r="C3655">
        <v>1.35</v>
      </c>
      <c r="D3655">
        <f t="shared" si="117"/>
        <v>0.13445378151260517</v>
      </c>
      <c r="E3655">
        <v>0</v>
      </c>
      <c r="F3655" s="90">
        <v>3647</v>
      </c>
      <c r="G3655" s="170">
        <f t="shared" ca="1" si="118"/>
        <v>-0.29515754227995827</v>
      </c>
    </row>
    <row r="3656" spans="2:7">
      <c r="B3656" t="s">
        <v>6194</v>
      </c>
      <c r="C3656">
        <v>1.19</v>
      </c>
      <c r="D3656">
        <f t="shared" si="117"/>
        <v>-4.8000000000000043E-2</v>
      </c>
      <c r="E3656">
        <v>0</v>
      </c>
      <c r="F3656" s="90">
        <v>3648</v>
      </c>
      <c r="G3656" s="170">
        <f t="shared" ca="1" si="118"/>
        <v>0.83452093874198052</v>
      </c>
    </row>
    <row r="3657" spans="2:7">
      <c r="B3657" t="s">
        <v>6200</v>
      </c>
      <c r="C3657">
        <v>1.25</v>
      </c>
      <c r="D3657">
        <f t="shared" ref="D3657:D3720" si="119">(C3657-C3658)/C3658</f>
        <v>2.4590163934426253E-2</v>
      </c>
      <c r="E3657">
        <v>0</v>
      </c>
      <c r="F3657" s="90">
        <v>3649</v>
      </c>
      <c r="G3657" s="170">
        <f t="shared" ca="1" si="118"/>
        <v>6.0138342810315645E-2</v>
      </c>
    </row>
    <row r="3658" spans="2:7">
      <c r="B3658" t="s">
        <v>6211</v>
      </c>
      <c r="C3658">
        <v>1.22</v>
      </c>
      <c r="D3658">
        <f t="shared" si="119"/>
        <v>2.521008403361347E-2</v>
      </c>
      <c r="E3658">
        <v>0</v>
      </c>
      <c r="F3658" s="90">
        <v>3650</v>
      </c>
      <c r="G3658" s="170">
        <f t="shared" ca="1" si="118"/>
        <v>0.44620571148509408</v>
      </c>
    </row>
    <row r="3659" spans="2:7">
      <c r="B3659" t="s">
        <v>6219</v>
      </c>
      <c r="C3659">
        <v>1.19</v>
      </c>
      <c r="D3659">
        <f t="shared" si="119"/>
        <v>2.5862068965517265E-2</v>
      </c>
      <c r="E3659">
        <v>0</v>
      </c>
      <c r="F3659" s="90">
        <v>3651</v>
      </c>
      <c r="G3659" s="170">
        <f t="shared" ca="1" si="118"/>
        <v>1.5448483367144498E-2</v>
      </c>
    </row>
    <row r="3660" spans="2:7">
      <c r="B3660" t="s">
        <v>6221</v>
      </c>
      <c r="C3660">
        <v>1.1599999999999999</v>
      </c>
      <c r="D3660">
        <f t="shared" si="119"/>
        <v>0</v>
      </c>
      <c r="E3660">
        <v>0</v>
      </c>
      <c r="F3660" s="90">
        <v>3652</v>
      </c>
      <c r="G3660" s="170">
        <f t="shared" ca="1" si="118"/>
        <v>-0.3082124153498671</v>
      </c>
    </row>
    <row r="3661" spans="2:7">
      <c r="B3661" t="s">
        <v>6224</v>
      </c>
      <c r="C3661">
        <v>1.1599999999999999</v>
      </c>
      <c r="D3661">
        <f t="shared" si="119"/>
        <v>0.1262135922330096</v>
      </c>
      <c r="E3661">
        <v>0</v>
      </c>
      <c r="F3661" s="90">
        <v>3653</v>
      </c>
      <c r="G3661" s="170">
        <f t="shared" ca="1" si="118"/>
        <v>0.54963267568192009</v>
      </c>
    </row>
    <row r="3662" spans="2:7">
      <c r="B3662" t="s">
        <v>6232</v>
      </c>
      <c r="C3662">
        <v>1.03</v>
      </c>
      <c r="D3662">
        <f t="shared" si="119"/>
        <v>-5.5045871559633072E-2</v>
      </c>
      <c r="E3662">
        <v>0</v>
      </c>
      <c r="F3662" s="90">
        <v>3654</v>
      </c>
      <c r="G3662" s="170">
        <f t="shared" ca="1" si="118"/>
        <v>-9.4176984944087661E-3</v>
      </c>
    </row>
    <row r="3663" spans="2:7">
      <c r="B3663" t="s">
        <v>6235</v>
      </c>
      <c r="C3663">
        <v>1.0900000000000001</v>
      </c>
      <c r="D3663">
        <f t="shared" si="119"/>
        <v>0</v>
      </c>
      <c r="E3663">
        <v>0</v>
      </c>
      <c r="F3663" s="90">
        <v>3655</v>
      </c>
      <c r="G3663" s="170">
        <f t="shared" ca="1" si="118"/>
        <v>0.24381922577093226</v>
      </c>
    </row>
    <row r="3664" spans="2:7">
      <c r="B3664" t="s">
        <v>6236</v>
      </c>
      <c r="C3664">
        <v>1.0900000000000001</v>
      </c>
      <c r="D3664">
        <f t="shared" si="119"/>
        <v>0</v>
      </c>
      <c r="E3664">
        <v>0</v>
      </c>
      <c r="F3664" s="90">
        <v>3656</v>
      </c>
      <c r="G3664" s="170">
        <f t="shared" ca="1" si="118"/>
        <v>-0.24903414727819473</v>
      </c>
    </row>
    <row r="3665" spans="2:7">
      <c r="B3665" t="s">
        <v>6237</v>
      </c>
      <c r="C3665">
        <v>1.0900000000000001</v>
      </c>
      <c r="D3665">
        <f t="shared" si="119"/>
        <v>0</v>
      </c>
      <c r="E3665">
        <v>0</v>
      </c>
      <c r="F3665" s="90">
        <v>3657</v>
      </c>
      <c r="G3665" s="170">
        <f t="shared" ca="1" si="118"/>
        <v>-0.2058279425822413</v>
      </c>
    </row>
    <row r="3666" spans="2:7">
      <c r="B3666" t="s">
        <v>6238</v>
      </c>
      <c r="C3666">
        <v>1.0900000000000001</v>
      </c>
      <c r="D3666">
        <f t="shared" si="119"/>
        <v>9.2592592592592674E-3</v>
      </c>
      <c r="E3666">
        <v>0</v>
      </c>
      <c r="F3666" s="90">
        <v>3658</v>
      </c>
      <c r="G3666" s="170">
        <f t="shared" ca="1" si="118"/>
        <v>0.43981488695510695</v>
      </c>
    </row>
    <row r="3667" spans="2:7">
      <c r="B3667" t="s">
        <v>6240</v>
      </c>
      <c r="C3667">
        <v>1.08</v>
      </c>
      <c r="D3667">
        <f t="shared" si="119"/>
        <v>9.0909090909090995E-2</v>
      </c>
      <c r="E3667">
        <v>0</v>
      </c>
      <c r="F3667" s="90">
        <v>3659</v>
      </c>
      <c r="G3667" s="170">
        <f t="shared" ca="1" si="118"/>
        <v>0.27719793536272563</v>
      </c>
    </row>
    <row r="3668" spans="2:7">
      <c r="B3668" t="s">
        <v>6247</v>
      </c>
      <c r="C3668">
        <v>0.99</v>
      </c>
      <c r="D3668">
        <f t="shared" si="119"/>
        <v>1.0204081632653071E-2</v>
      </c>
      <c r="E3668">
        <v>0</v>
      </c>
      <c r="F3668" s="90">
        <v>3660</v>
      </c>
      <c r="G3668" s="170">
        <f t="shared" ca="1" si="118"/>
        <v>0.31973036930800114</v>
      </c>
    </row>
    <row r="3669" spans="2:7">
      <c r="B3669" t="s">
        <v>6249</v>
      </c>
      <c r="C3669">
        <v>0.98</v>
      </c>
      <c r="D3669">
        <f t="shared" si="119"/>
        <v>0</v>
      </c>
      <c r="E3669">
        <v>0</v>
      </c>
      <c r="F3669" s="90">
        <v>3661</v>
      </c>
      <c r="G3669" s="170">
        <f t="shared" ca="1" si="118"/>
        <v>-3.5773430340593035E-2</v>
      </c>
    </row>
    <row r="3670" spans="2:7">
      <c r="B3670" t="s">
        <v>6250</v>
      </c>
      <c r="C3670">
        <v>0.98</v>
      </c>
      <c r="D3670">
        <f t="shared" si="119"/>
        <v>3.1578947368421081E-2</v>
      </c>
      <c r="E3670">
        <v>0</v>
      </c>
      <c r="F3670" s="90">
        <v>3662</v>
      </c>
      <c r="G3670" s="170">
        <f t="shared" ca="1" si="118"/>
        <v>0.47477141396584333</v>
      </c>
    </row>
    <row r="3671" spans="2:7">
      <c r="B3671" t="s">
        <v>6253</v>
      </c>
      <c r="C3671">
        <v>0.95</v>
      </c>
      <c r="D3671">
        <f t="shared" si="119"/>
        <v>0</v>
      </c>
      <c r="E3671">
        <v>0</v>
      </c>
      <c r="F3671" s="90">
        <v>3663</v>
      </c>
      <c r="G3671" s="170">
        <f t="shared" ca="1" si="118"/>
        <v>0.35715668720072935</v>
      </c>
    </row>
    <row r="3672" spans="2:7">
      <c r="B3672" t="s">
        <v>6254</v>
      </c>
      <c r="C3672">
        <v>0.95</v>
      </c>
      <c r="D3672">
        <f t="shared" si="119"/>
        <v>0</v>
      </c>
      <c r="E3672">
        <v>0</v>
      </c>
      <c r="F3672" s="90">
        <v>3664</v>
      </c>
      <c r="G3672" s="170">
        <f t="shared" ca="1" si="118"/>
        <v>0.14995860364474101</v>
      </c>
    </row>
    <row r="3673" spans="2:7">
      <c r="B3673" t="s">
        <v>6255</v>
      </c>
      <c r="C3673">
        <v>0.95</v>
      </c>
      <c r="D3673">
        <f t="shared" si="119"/>
        <v>-0.13636363636363646</v>
      </c>
      <c r="E3673">
        <v>0</v>
      </c>
      <c r="F3673" s="90">
        <v>3665</v>
      </c>
      <c r="G3673" s="170">
        <f t="shared" ca="1" si="118"/>
        <v>-0.27592564639523587</v>
      </c>
    </row>
    <row r="3674" spans="2:7">
      <c r="B3674" t="s">
        <v>6267</v>
      </c>
      <c r="C3674">
        <v>1.1000000000000001</v>
      </c>
      <c r="D3674">
        <f t="shared" si="119"/>
        <v>-3.5087719298245452E-2</v>
      </c>
      <c r="E3674">
        <v>0</v>
      </c>
      <c r="F3674" s="90">
        <v>3666</v>
      </c>
      <c r="G3674" s="170">
        <f t="shared" ca="1" si="118"/>
        <v>-0.38491801067610171</v>
      </c>
    </row>
    <row r="3675" spans="2:7">
      <c r="B3675" t="s">
        <v>6269</v>
      </c>
      <c r="C3675">
        <v>1.1399999999999999</v>
      </c>
      <c r="D3675">
        <f t="shared" si="119"/>
        <v>-8.6956521739130523E-3</v>
      </c>
      <c r="E3675">
        <v>0</v>
      </c>
      <c r="F3675" s="90">
        <v>3667</v>
      </c>
      <c r="G3675" s="170">
        <f t="shared" ca="1" si="118"/>
        <v>-0.60122871089782925</v>
      </c>
    </row>
    <row r="3676" spans="2:7">
      <c r="B3676" t="s">
        <v>6271</v>
      </c>
      <c r="C3676">
        <v>1.1499999999999999</v>
      </c>
      <c r="D3676">
        <f t="shared" si="119"/>
        <v>2.6785714285714107E-2</v>
      </c>
      <c r="E3676">
        <v>0</v>
      </c>
      <c r="F3676" s="90">
        <v>3668</v>
      </c>
      <c r="G3676" s="170">
        <f t="shared" ca="1" si="118"/>
        <v>-0.66386907259063854</v>
      </c>
    </row>
    <row r="3677" spans="2:7">
      <c r="B3677" t="s">
        <v>6277</v>
      </c>
      <c r="C3677">
        <v>1.1200000000000001</v>
      </c>
      <c r="D3677">
        <f t="shared" si="119"/>
        <v>-5.0847457627118502E-2</v>
      </c>
      <c r="E3677">
        <v>0</v>
      </c>
      <c r="F3677" s="90">
        <v>3669</v>
      </c>
      <c r="G3677" s="170">
        <f t="shared" ca="1" si="118"/>
        <v>0.24737095703033998</v>
      </c>
    </row>
    <row r="3678" spans="2:7">
      <c r="B3678" t="s">
        <v>6280</v>
      </c>
      <c r="C3678">
        <v>1.18</v>
      </c>
      <c r="D3678">
        <f t="shared" si="119"/>
        <v>-2.4793388429752088E-2</v>
      </c>
      <c r="E3678">
        <v>0</v>
      </c>
      <c r="F3678" s="90">
        <v>3670</v>
      </c>
      <c r="G3678" s="170">
        <f t="shared" ca="1" si="118"/>
        <v>-0.30018127846821224</v>
      </c>
    </row>
    <row r="3679" spans="2:7">
      <c r="B3679" t="s">
        <v>6283</v>
      </c>
      <c r="C3679">
        <v>1.21</v>
      </c>
      <c r="D3679">
        <f t="shared" si="119"/>
        <v>-2.4193548387096794E-2</v>
      </c>
      <c r="E3679">
        <v>0</v>
      </c>
      <c r="F3679" s="90">
        <v>3671</v>
      </c>
      <c r="G3679" s="170">
        <f t="shared" ca="1" si="118"/>
        <v>-7.7869726197973804E-2</v>
      </c>
    </row>
    <row r="3680" spans="2:7">
      <c r="B3680" t="s">
        <v>6287</v>
      </c>
      <c r="C3680">
        <v>1.24</v>
      </c>
      <c r="D3680">
        <f t="shared" si="119"/>
        <v>0</v>
      </c>
      <c r="E3680">
        <v>0</v>
      </c>
      <c r="F3680" s="90">
        <v>3672</v>
      </c>
      <c r="G3680" s="170">
        <f t="shared" ca="1" si="118"/>
        <v>-0.45964509785888313</v>
      </c>
    </row>
    <row r="3681" spans="2:7">
      <c r="B3681" t="s">
        <v>6288</v>
      </c>
      <c r="C3681">
        <v>1.24</v>
      </c>
      <c r="D3681">
        <f t="shared" si="119"/>
        <v>0</v>
      </c>
      <c r="E3681">
        <v>0</v>
      </c>
      <c r="F3681" s="90">
        <v>3673</v>
      </c>
      <c r="G3681" s="170">
        <f t="shared" ca="1" si="118"/>
        <v>4.732988483037695E-2</v>
      </c>
    </row>
    <row r="3682" spans="2:7">
      <c r="B3682" t="s">
        <v>6289</v>
      </c>
      <c r="C3682">
        <v>1.24</v>
      </c>
      <c r="D3682">
        <f t="shared" si="119"/>
        <v>-2.3622047244094509E-2</v>
      </c>
      <c r="E3682">
        <v>0</v>
      </c>
      <c r="F3682" s="90">
        <v>3674</v>
      </c>
      <c r="G3682" s="170">
        <f t="shared" ca="1" si="118"/>
        <v>-0.33017529458634665</v>
      </c>
    </row>
    <row r="3683" spans="2:7">
      <c r="B3683" t="s">
        <v>6295</v>
      </c>
      <c r="C3683">
        <v>1.27</v>
      </c>
      <c r="D3683">
        <f t="shared" si="119"/>
        <v>3.2520325203252064E-2</v>
      </c>
      <c r="E3683">
        <v>0</v>
      </c>
      <c r="F3683" s="90">
        <v>3675</v>
      </c>
      <c r="G3683" s="170">
        <f t="shared" ca="1" si="118"/>
        <v>0.66925628512373847</v>
      </c>
    </row>
    <row r="3684" spans="2:7">
      <c r="B3684" t="s">
        <v>6300</v>
      </c>
      <c r="C3684">
        <v>1.23</v>
      </c>
      <c r="D3684">
        <f t="shared" si="119"/>
        <v>0</v>
      </c>
      <c r="E3684">
        <v>0</v>
      </c>
      <c r="F3684" s="90">
        <v>3676</v>
      </c>
      <c r="G3684" s="170">
        <f t="shared" ca="1" si="118"/>
        <v>0.67470786192591159</v>
      </c>
    </row>
    <row r="3685" spans="2:7">
      <c r="B3685" t="s">
        <v>6301</v>
      </c>
      <c r="C3685">
        <v>1.23</v>
      </c>
      <c r="D3685">
        <f t="shared" si="119"/>
        <v>-8.0645161290322648E-3</v>
      </c>
      <c r="E3685">
        <v>0</v>
      </c>
      <c r="F3685" s="90">
        <v>3677</v>
      </c>
      <c r="G3685" s="170">
        <f t="shared" ca="1" si="118"/>
        <v>-0.52909348033758208</v>
      </c>
    </row>
    <row r="3686" spans="2:7">
      <c r="B3686" t="s">
        <v>6303</v>
      </c>
      <c r="C3686">
        <v>1.24</v>
      </c>
      <c r="D3686">
        <f t="shared" si="119"/>
        <v>-2.3622047244094509E-2</v>
      </c>
      <c r="E3686">
        <v>0</v>
      </c>
      <c r="F3686" s="90">
        <v>3678</v>
      </c>
      <c r="G3686" s="170">
        <f t="shared" ca="1" si="118"/>
        <v>-0.37966957593116885</v>
      </c>
    </row>
    <row r="3687" spans="2:7">
      <c r="B3687" t="s">
        <v>6306</v>
      </c>
      <c r="C3687">
        <v>1.27</v>
      </c>
      <c r="D3687">
        <f t="shared" si="119"/>
        <v>-0.12413793103448272</v>
      </c>
      <c r="E3687">
        <v>0</v>
      </c>
      <c r="F3687" s="90">
        <v>3679</v>
      </c>
      <c r="G3687" s="170">
        <f t="shared" ref="G3687:G3750" ca="1" si="120">_xlfn.NORM.INV(RAND(),L$11,L$12)</f>
        <v>-0.39702361664781438</v>
      </c>
    </row>
    <row r="3688" spans="2:7">
      <c r="B3688" t="s">
        <v>6317</v>
      </c>
      <c r="C3688">
        <v>1.45</v>
      </c>
      <c r="D3688">
        <f t="shared" si="119"/>
        <v>-0.24870466321243523</v>
      </c>
      <c r="E3688">
        <v>0</v>
      </c>
      <c r="F3688" s="90">
        <v>3680</v>
      </c>
      <c r="G3688" s="170">
        <f t="shared" ca="1" si="120"/>
        <v>-6.7522670319012809E-2</v>
      </c>
    </row>
    <row r="3689" spans="2:7">
      <c r="B3689" t="s">
        <v>6341</v>
      </c>
      <c r="C3689">
        <v>1.93</v>
      </c>
      <c r="D3689">
        <f t="shared" si="119"/>
        <v>-2.5252525252525276E-2</v>
      </c>
      <c r="E3689">
        <v>0</v>
      </c>
      <c r="F3689" s="90">
        <v>3681</v>
      </c>
      <c r="G3689" s="170">
        <f t="shared" ca="1" si="120"/>
        <v>0.67265495722584623</v>
      </c>
    </row>
    <row r="3690" spans="2:7">
      <c r="B3690" t="s">
        <v>6344</v>
      </c>
      <c r="C3690">
        <v>1.98</v>
      </c>
      <c r="D3690">
        <f t="shared" si="119"/>
        <v>0.11864406779661014</v>
      </c>
      <c r="E3690">
        <v>0</v>
      </c>
      <c r="F3690" s="90">
        <v>3682</v>
      </c>
      <c r="G3690" s="170">
        <f t="shared" ca="1" si="120"/>
        <v>-1.0120565674058717</v>
      </c>
    </row>
    <row r="3691" spans="2:7">
      <c r="B3691" t="s">
        <v>6364</v>
      </c>
      <c r="C3691">
        <v>1.77</v>
      </c>
      <c r="D3691">
        <f t="shared" si="119"/>
        <v>-5.6179775280898927E-3</v>
      </c>
      <c r="E3691">
        <v>0</v>
      </c>
      <c r="F3691" s="90">
        <v>3683</v>
      </c>
      <c r="G3691" s="170">
        <f t="shared" ca="1" si="120"/>
        <v>-0.27786831325488132</v>
      </c>
    </row>
    <row r="3692" spans="2:7">
      <c r="B3692" t="s">
        <v>6369</v>
      </c>
      <c r="C3692">
        <v>1.78</v>
      </c>
      <c r="D3692">
        <f t="shared" si="119"/>
        <v>0.17880794701986755</v>
      </c>
      <c r="E3692">
        <v>0</v>
      </c>
      <c r="F3692" s="90">
        <v>3684</v>
      </c>
      <c r="G3692" s="170">
        <f t="shared" ca="1" si="120"/>
        <v>-4.2810853862532583E-2</v>
      </c>
    </row>
    <row r="3693" spans="2:7">
      <c r="B3693" t="s">
        <v>6376</v>
      </c>
      <c r="C3693">
        <v>1.51</v>
      </c>
      <c r="D3693">
        <f t="shared" si="119"/>
        <v>-3.8216560509554173E-2</v>
      </c>
      <c r="E3693">
        <v>0</v>
      </c>
      <c r="F3693" s="90">
        <v>3685</v>
      </c>
      <c r="G3693" s="170">
        <f t="shared" ca="1" si="120"/>
        <v>-0.43164979948908033</v>
      </c>
    </row>
    <row r="3694" spans="2:7">
      <c r="B3694" t="s">
        <v>6382</v>
      </c>
      <c r="C3694">
        <v>1.57</v>
      </c>
      <c r="D3694">
        <f t="shared" si="119"/>
        <v>0</v>
      </c>
      <c r="E3694">
        <v>0</v>
      </c>
      <c r="F3694" s="90">
        <v>3686</v>
      </c>
      <c r="G3694" s="170">
        <f t="shared" ca="1" si="120"/>
        <v>-0.12514371268565969</v>
      </c>
    </row>
    <row r="3695" spans="2:7">
      <c r="B3695" t="s">
        <v>6383</v>
      </c>
      <c r="C3695">
        <v>1.57</v>
      </c>
      <c r="D3695">
        <f t="shared" si="119"/>
        <v>-0.10285714285714283</v>
      </c>
      <c r="E3695">
        <v>0</v>
      </c>
      <c r="F3695" s="90">
        <v>3687</v>
      </c>
      <c r="G3695" s="170">
        <f t="shared" ca="1" si="120"/>
        <v>0.27691445297608375</v>
      </c>
    </row>
    <row r="3696" spans="2:7">
      <c r="B3696" t="s">
        <v>6390</v>
      </c>
      <c r="C3696">
        <v>1.75</v>
      </c>
      <c r="D3696">
        <f t="shared" si="119"/>
        <v>-0.10714285714285712</v>
      </c>
      <c r="E3696">
        <v>0</v>
      </c>
      <c r="F3696" s="90">
        <v>3688</v>
      </c>
      <c r="G3696" s="170">
        <f t="shared" ca="1" si="120"/>
        <v>-0.20664616719515397</v>
      </c>
    </row>
    <row r="3697" spans="2:7">
      <c r="B3697" t="s">
        <v>6403</v>
      </c>
      <c r="C3697">
        <v>1.96</v>
      </c>
      <c r="D3697">
        <f t="shared" si="119"/>
        <v>0</v>
      </c>
      <c r="E3697">
        <v>0</v>
      </c>
      <c r="F3697" s="90">
        <v>3689</v>
      </c>
      <c r="G3697" s="170">
        <f t="shared" ca="1" si="120"/>
        <v>-7.9534115570821851E-2</v>
      </c>
    </row>
    <row r="3698" spans="2:7">
      <c r="B3698" t="s">
        <v>6404</v>
      </c>
      <c r="C3698">
        <v>1.96</v>
      </c>
      <c r="D3698">
        <f t="shared" si="119"/>
        <v>-6.2200956937798993E-2</v>
      </c>
      <c r="E3698">
        <v>0</v>
      </c>
      <c r="F3698" s="90">
        <v>3690</v>
      </c>
      <c r="G3698" s="170">
        <f t="shared" ca="1" si="120"/>
        <v>0.65223752008602365</v>
      </c>
    </row>
    <row r="3699" spans="2:7">
      <c r="B3699" t="s">
        <v>6417</v>
      </c>
      <c r="C3699">
        <v>2.09</v>
      </c>
      <c r="D3699">
        <f t="shared" si="119"/>
        <v>4.8076923076922047E-3</v>
      </c>
      <c r="E3699">
        <v>0</v>
      </c>
      <c r="F3699" s="90">
        <v>3691</v>
      </c>
      <c r="G3699" s="170">
        <f t="shared" ca="1" si="120"/>
        <v>0.62586506924121232</v>
      </c>
    </row>
    <row r="3700" spans="2:7">
      <c r="B3700" t="s">
        <v>6419</v>
      </c>
      <c r="C3700">
        <v>2.08</v>
      </c>
      <c r="D3700">
        <f t="shared" si="119"/>
        <v>0.20930232558139542</v>
      </c>
      <c r="E3700">
        <v>0</v>
      </c>
      <c r="F3700" s="90">
        <v>3692</v>
      </c>
      <c r="G3700" s="170">
        <f t="shared" ca="1" si="120"/>
        <v>0.14302536421483802</v>
      </c>
    </row>
    <row r="3701" spans="2:7">
      <c r="B3701" t="s">
        <v>6431</v>
      </c>
      <c r="C3701">
        <v>1.72</v>
      </c>
      <c r="D3701">
        <f t="shared" si="119"/>
        <v>2.994011976047907E-2</v>
      </c>
      <c r="E3701">
        <v>0</v>
      </c>
      <c r="F3701" s="90">
        <v>3693</v>
      </c>
      <c r="G3701" s="170">
        <f t="shared" ca="1" si="120"/>
        <v>-1.1526411386863049E-2</v>
      </c>
    </row>
    <row r="3702" spans="2:7">
      <c r="B3702" t="s">
        <v>6442</v>
      </c>
      <c r="C3702">
        <v>1.67</v>
      </c>
      <c r="D3702">
        <f t="shared" si="119"/>
        <v>0</v>
      </c>
      <c r="E3702">
        <v>0</v>
      </c>
      <c r="F3702" s="90">
        <v>3694</v>
      </c>
      <c r="G3702" s="170">
        <f t="shared" ca="1" si="120"/>
        <v>0.14384111333908445</v>
      </c>
    </row>
    <row r="3703" spans="2:7">
      <c r="B3703" t="s">
        <v>6443</v>
      </c>
      <c r="C3703">
        <v>1.67</v>
      </c>
      <c r="D3703">
        <f t="shared" si="119"/>
        <v>3.7267080745341505E-2</v>
      </c>
      <c r="E3703">
        <v>0</v>
      </c>
      <c r="F3703" s="90">
        <v>3695</v>
      </c>
      <c r="G3703" s="170">
        <f t="shared" ca="1" si="120"/>
        <v>-2.7791580289129859E-2</v>
      </c>
    </row>
    <row r="3704" spans="2:7">
      <c r="B3704" t="s">
        <v>6455</v>
      </c>
      <c r="C3704">
        <v>1.61</v>
      </c>
      <c r="D3704">
        <f t="shared" si="119"/>
        <v>-2.4242424242424131E-2</v>
      </c>
      <c r="E3704">
        <v>0</v>
      </c>
      <c r="F3704" s="90">
        <v>3696</v>
      </c>
      <c r="G3704" s="170">
        <f t="shared" ca="1" si="120"/>
        <v>-0.20526891945807405</v>
      </c>
    </row>
    <row r="3705" spans="2:7">
      <c r="B3705" t="s">
        <v>6457</v>
      </c>
      <c r="C3705">
        <v>1.65</v>
      </c>
      <c r="D3705">
        <f t="shared" si="119"/>
        <v>-1.7857142857142873E-2</v>
      </c>
      <c r="E3705">
        <v>0</v>
      </c>
      <c r="F3705" s="90">
        <v>3697</v>
      </c>
      <c r="G3705" s="170">
        <f t="shared" ca="1" si="120"/>
        <v>-0.11933972846191832</v>
      </c>
    </row>
    <row r="3706" spans="2:7">
      <c r="B3706" t="s">
        <v>6462</v>
      </c>
      <c r="C3706">
        <v>1.68</v>
      </c>
      <c r="D3706">
        <f t="shared" si="119"/>
        <v>0.17482517482517484</v>
      </c>
      <c r="E3706">
        <v>0</v>
      </c>
      <c r="F3706" s="90">
        <v>3698</v>
      </c>
      <c r="G3706" s="170">
        <f t="shared" ca="1" si="120"/>
        <v>-0.23794909351762616</v>
      </c>
    </row>
    <row r="3707" spans="2:7">
      <c r="B3707" t="s">
        <v>6479</v>
      </c>
      <c r="C3707">
        <v>1.43</v>
      </c>
      <c r="D3707">
        <f t="shared" si="119"/>
        <v>2.8776978417266216E-2</v>
      </c>
      <c r="E3707">
        <v>0</v>
      </c>
      <c r="F3707" s="90">
        <v>3699</v>
      </c>
      <c r="G3707" s="170">
        <f t="shared" ca="1" si="120"/>
        <v>-0.26716953127937276</v>
      </c>
    </row>
    <row r="3708" spans="2:7">
      <c r="B3708" t="s">
        <v>6489</v>
      </c>
      <c r="C3708">
        <v>1.39</v>
      </c>
      <c r="D3708">
        <f t="shared" si="119"/>
        <v>0</v>
      </c>
      <c r="E3708">
        <v>0</v>
      </c>
      <c r="F3708" s="90">
        <v>3700</v>
      </c>
      <c r="G3708" s="170">
        <f t="shared" ca="1" si="120"/>
        <v>0.13703133882661647</v>
      </c>
    </row>
    <row r="3709" spans="2:7">
      <c r="B3709" t="s">
        <v>6490</v>
      </c>
      <c r="C3709">
        <v>1.39</v>
      </c>
      <c r="D3709">
        <f t="shared" si="119"/>
        <v>6.1068702290076216E-2</v>
      </c>
      <c r="E3709">
        <v>0</v>
      </c>
      <c r="F3709" s="90">
        <v>3701</v>
      </c>
      <c r="G3709" s="170">
        <f t="shared" ca="1" si="120"/>
        <v>0.51276982517477943</v>
      </c>
    </row>
    <row r="3710" spans="2:7">
      <c r="B3710" t="s">
        <v>6496</v>
      </c>
      <c r="C3710">
        <v>1.31</v>
      </c>
      <c r="D3710">
        <f t="shared" si="119"/>
        <v>0.11016949152542384</v>
      </c>
      <c r="E3710">
        <v>0</v>
      </c>
      <c r="F3710" s="90">
        <v>3702</v>
      </c>
      <c r="G3710" s="170">
        <f t="shared" ca="1" si="120"/>
        <v>0.35326201902314497</v>
      </c>
    </row>
    <row r="3711" spans="2:7">
      <c r="B3711" t="s">
        <v>6505</v>
      </c>
      <c r="C3711">
        <v>1.18</v>
      </c>
      <c r="D3711">
        <f t="shared" si="119"/>
        <v>-4.8387096774193589E-2</v>
      </c>
      <c r="E3711">
        <v>0</v>
      </c>
      <c r="F3711" s="90">
        <v>3703</v>
      </c>
      <c r="G3711" s="170">
        <f t="shared" ca="1" si="120"/>
        <v>0.14587952892661407</v>
      </c>
    </row>
    <row r="3712" spans="2:7">
      <c r="B3712" t="s">
        <v>6515</v>
      </c>
      <c r="C3712">
        <v>1.24</v>
      </c>
      <c r="D3712">
        <f t="shared" si="119"/>
        <v>0</v>
      </c>
      <c r="E3712">
        <v>0</v>
      </c>
      <c r="F3712" s="90">
        <v>3704</v>
      </c>
      <c r="G3712" s="170">
        <f t="shared" ca="1" si="120"/>
        <v>-0.13877427167698589</v>
      </c>
    </row>
    <row r="3713" spans="2:7">
      <c r="B3713" t="s">
        <v>6516</v>
      </c>
      <c r="C3713">
        <v>1.24</v>
      </c>
      <c r="D3713">
        <f t="shared" si="119"/>
        <v>-1.5873015873015886E-2</v>
      </c>
      <c r="E3713">
        <v>0</v>
      </c>
      <c r="F3713" s="90">
        <v>3705</v>
      </c>
      <c r="G3713" s="170">
        <f t="shared" ca="1" si="120"/>
        <v>0.18328720176339319</v>
      </c>
    </row>
    <row r="3714" spans="2:7">
      <c r="B3714" t="s">
        <v>6518</v>
      </c>
      <c r="C3714">
        <v>1.26</v>
      </c>
      <c r="D3714">
        <f t="shared" si="119"/>
        <v>0</v>
      </c>
      <c r="E3714">
        <v>0</v>
      </c>
      <c r="F3714" s="90">
        <v>3706</v>
      </c>
      <c r="G3714" s="170">
        <f t="shared" ca="1" si="120"/>
        <v>-0.39777596192125103</v>
      </c>
    </row>
    <row r="3715" spans="2:7">
      <c r="B3715" t="s">
        <v>6519</v>
      </c>
      <c r="C3715">
        <v>1.26</v>
      </c>
      <c r="D3715">
        <f t="shared" si="119"/>
        <v>0</v>
      </c>
      <c r="E3715">
        <v>0</v>
      </c>
      <c r="F3715" s="90">
        <v>3707</v>
      </c>
      <c r="G3715" s="170">
        <f t="shared" ca="1" si="120"/>
        <v>0.21494629689098463</v>
      </c>
    </row>
    <row r="3716" spans="2:7">
      <c r="B3716" t="s">
        <v>6520</v>
      </c>
      <c r="C3716">
        <v>1.26</v>
      </c>
      <c r="D3716">
        <f t="shared" si="119"/>
        <v>-3.8167938931297746E-2</v>
      </c>
      <c r="E3716">
        <v>0</v>
      </c>
      <c r="F3716" s="90">
        <v>3708</v>
      </c>
      <c r="G3716" s="170">
        <f t="shared" ca="1" si="120"/>
        <v>0.15705157944991341</v>
      </c>
    </row>
    <row r="3717" spans="2:7">
      <c r="B3717" t="s">
        <v>6522</v>
      </c>
      <c r="C3717">
        <v>1.31</v>
      </c>
      <c r="D3717">
        <f t="shared" si="119"/>
        <v>-0.12080536912751674</v>
      </c>
      <c r="E3717">
        <v>0</v>
      </c>
      <c r="F3717" s="90">
        <v>3709</v>
      </c>
      <c r="G3717" s="170">
        <f t="shared" ca="1" si="120"/>
        <v>-0.15193672238181247</v>
      </c>
    </row>
    <row r="3718" spans="2:7">
      <c r="B3718" t="s">
        <v>6532</v>
      </c>
      <c r="C3718">
        <v>1.49</v>
      </c>
      <c r="D3718">
        <f t="shared" si="119"/>
        <v>2.0547945205479472E-2</v>
      </c>
      <c r="E3718">
        <v>0</v>
      </c>
      <c r="F3718" s="90">
        <v>3710</v>
      </c>
      <c r="G3718" s="170">
        <f t="shared" ca="1" si="120"/>
        <v>-0.57411038706234174</v>
      </c>
    </row>
    <row r="3719" spans="2:7">
      <c r="B3719" t="s">
        <v>6534</v>
      </c>
      <c r="C3719">
        <v>1.46</v>
      </c>
      <c r="D3719">
        <f t="shared" si="119"/>
        <v>2.0979020979020997E-2</v>
      </c>
      <c r="E3719">
        <v>0</v>
      </c>
      <c r="F3719" s="90">
        <v>3711</v>
      </c>
      <c r="G3719" s="170">
        <f t="shared" ca="1" si="120"/>
        <v>5.6105696620759329E-2</v>
      </c>
    </row>
    <row r="3720" spans="2:7">
      <c r="B3720" t="s">
        <v>6536</v>
      </c>
      <c r="C3720">
        <v>1.43</v>
      </c>
      <c r="D3720">
        <f t="shared" si="119"/>
        <v>-1.3793103448275874E-2</v>
      </c>
      <c r="E3720">
        <v>0</v>
      </c>
      <c r="F3720" s="90">
        <v>3712</v>
      </c>
      <c r="G3720" s="170">
        <f t="shared" ca="1" si="120"/>
        <v>-0.15471354300697304</v>
      </c>
    </row>
    <row r="3721" spans="2:7">
      <c r="B3721" t="s">
        <v>6541</v>
      </c>
      <c r="C3721">
        <v>1.45</v>
      </c>
      <c r="D3721">
        <f t="shared" ref="D3721:D3784" si="121">(C3721-C3722)/C3722</f>
        <v>4.3165467625899324E-2</v>
      </c>
      <c r="E3721">
        <v>0</v>
      </c>
      <c r="F3721" s="90">
        <v>3713</v>
      </c>
      <c r="G3721" s="170">
        <f t="shared" ca="1" si="120"/>
        <v>-0.30459142945129064</v>
      </c>
    </row>
    <row r="3722" spans="2:7">
      <c r="B3722" t="s">
        <v>6549</v>
      </c>
      <c r="C3722">
        <v>1.39</v>
      </c>
      <c r="D3722">
        <f t="shared" si="121"/>
        <v>-0.10322580645161299</v>
      </c>
      <c r="E3722">
        <v>0</v>
      </c>
      <c r="F3722" s="90">
        <v>3714</v>
      </c>
      <c r="G3722" s="170">
        <f t="shared" ca="1" si="120"/>
        <v>-0.11542338595596141</v>
      </c>
    </row>
    <row r="3723" spans="2:7">
      <c r="B3723" t="s">
        <v>6558</v>
      </c>
      <c r="C3723">
        <v>1.55</v>
      </c>
      <c r="D3723">
        <f t="shared" si="121"/>
        <v>0</v>
      </c>
      <c r="E3723">
        <v>0</v>
      </c>
      <c r="F3723" s="90">
        <v>3715</v>
      </c>
      <c r="G3723" s="170">
        <f t="shared" ca="1" si="120"/>
        <v>0.33161676538315826</v>
      </c>
    </row>
    <row r="3724" spans="2:7">
      <c r="B3724" t="s">
        <v>6559</v>
      </c>
      <c r="C3724">
        <v>1.55</v>
      </c>
      <c r="D3724">
        <f t="shared" si="121"/>
        <v>-0.16216216216216217</v>
      </c>
      <c r="E3724">
        <v>0</v>
      </c>
      <c r="F3724" s="90">
        <v>3716</v>
      </c>
      <c r="G3724" s="170">
        <f t="shared" ca="1" si="120"/>
        <v>5.6592063941962145E-2</v>
      </c>
    </row>
    <row r="3725" spans="2:7">
      <c r="B3725" t="s">
        <v>6572</v>
      </c>
      <c r="C3725">
        <v>1.85</v>
      </c>
      <c r="D3725">
        <f t="shared" si="121"/>
        <v>0.15625</v>
      </c>
      <c r="E3725">
        <v>0</v>
      </c>
      <c r="F3725" s="90">
        <v>3717</v>
      </c>
      <c r="G3725" s="170">
        <f t="shared" ca="1" si="120"/>
        <v>-7.583205060265396E-3</v>
      </c>
    </row>
    <row r="3726" spans="2:7">
      <c r="B3726" t="s">
        <v>6582</v>
      </c>
      <c r="C3726">
        <v>1.6</v>
      </c>
      <c r="D3726">
        <f t="shared" si="121"/>
        <v>-8.571428571428566E-2</v>
      </c>
      <c r="E3726">
        <v>0</v>
      </c>
      <c r="F3726" s="90">
        <v>3718</v>
      </c>
      <c r="G3726" s="170">
        <f t="shared" ca="1" si="120"/>
        <v>0.41231942366686658</v>
      </c>
    </row>
    <row r="3727" spans="2:7">
      <c r="B3727" t="s">
        <v>6596</v>
      </c>
      <c r="C3727">
        <v>1.75</v>
      </c>
      <c r="D3727">
        <f t="shared" si="121"/>
        <v>0.1437908496732026</v>
      </c>
      <c r="E3727">
        <v>0</v>
      </c>
      <c r="F3727" s="90">
        <v>3719</v>
      </c>
      <c r="G3727" s="170">
        <f t="shared" ca="1" si="120"/>
        <v>3.3470218546504046E-2</v>
      </c>
    </row>
    <row r="3728" spans="2:7">
      <c r="B3728" t="s">
        <v>6604</v>
      </c>
      <c r="C3728">
        <v>1.53</v>
      </c>
      <c r="D3728">
        <f t="shared" si="121"/>
        <v>0.14179104477611937</v>
      </c>
      <c r="E3728">
        <v>0</v>
      </c>
      <c r="F3728" s="90">
        <v>3720</v>
      </c>
      <c r="G3728" s="170">
        <f t="shared" ca="1" si="120"/>
        <v>0.27904099772961305</v>
      </c>
    </row>
    <row r="3729" spans="2:7">
      <c r="B3729" t="s">
        <v>6614</v>
      </c>
      <c r="C3729">
        <v>1.34</v>
      </c>
      <c r="D3729">
        <f t="shared" si="121"/>
        <v>-5.6338028169013982E-2</v>
      </c>
      <c r="E3729">
        <v>0</v>
      </c>
      <c r="F3729" s="90">
        <v>3721</v>
      </c>
      <c r="G3729" s="170">
        <f t="shared" ca="1" si="120"/>
        <v>-0.20802533637223319</v>
      </c>
    </row>
    <row r="3730" spans="2:7">
      <c r="B3730" t="s">
        <v>6625</v>
      </c>
      <c r="C3730">
        <v>1.42</v>
      </c>
      <c r="D3730">
        <f t="shared" si="121"/>
        <v>-7.1895424836601371E-2</v>
      </c>
      <c r="E3730">
        <v>0</v>
      </c>
      <c r="F3730" s="90">
        <v>3722</v>
      </c>
      <c r="G3730" s="170">
        <f t="shared" ca="1" si="120"/>
        <v>0.2661298561421116</v>
      </c>
    </row>
    <row r="3731" spans="2:7">
      <c r="B3731" t="s">
        <v>6631</v>
      </c>
      <c r="C3731">
        <v>1.53</v>
      </c>
      <c r="D3731">
        <f t="shared" si="121"/>
        <v>0</v>
      </c>
      <c r="E3731">
        <v>0</v>
      </c>
      <c r="F3731" s="90">
        <v>3723</v>
      </c>
      <c r="G3731" s="170">
        <f t="shared" ca="1" si="120"/>
        <v>9.1296423103674182E-2</v>
      </c>
    </row>
    <row r="3732" spans="2:7">
      <c r="B3732" t="s">
        <v>6632</v>
      </c>
      <c r="C3732">
        <v>1.53</v>
      </c>
      <c r="D3732">
        <f t="shared" si="121"/>
        <v>0</v>
      </c>
      <c r="E3732">
        <v>0</v>
      </c>
      <c r="F3732" s="90">
        <v>3724</v>
      </c>
      <c r="G3732" s="170">
        <f t="shared" ca="1" si="120"/>
        <v>0.34286703832905746</v>
      </c>
    </row>
    <row r="3733" spans="2:7">
      <c r="B3733" t="s">
        <v>6633</v>
      </c>
      <c r="C3733">
        <v>1.53</v>
      </c>
      <c r="D3733">
        <f t="shared" si="121"/>
        <v>3.3783783783783813E-2</v>
      </c>
      <c r="E3733">
        <v>0</v>
      </c>
      <c r="F3733" s="90">
        <v>3725</v>
      </c>
      <c r="G3733" s="170">
        <f t="shared" ca="1" si="120"/>
        <v>-8.6198457450027785E-2</v>
      </c>
    </row>
    <row r="3734" spans="2:7">
      <c r="B3734" t="s">
        <v>6636</v>
      </c>
      <c r="C3734">
        <v>1.48</v>
      </c>
      <c r="D3734">
        <f t="shared" si="121"/>
        <v>-3.8961038961038995E-2</v>
      </c>
      <c r="E3734">
        <v>0</v>
      </c>
      <c r="F3734" s="90">
        <v>3726</v>
      </c>
      <c r="G3734" s="170">
        <f t="shared" ca="1" si="120"/>
        <v>0.41343446127881017</v>
      </c>
    </row>
    <row r="3735" spans="2:7">
      <c r="B3735" t="s">
        <v>6638</v>
      </c>
      <c r="C3735">
        <v>1.54</v>
      </c>
      <c r="D3735">
        <f t="shared" si="121"/>
        <v>0.10791366906474831</v>
      </c>
      <c r="E3735">
        <v>0</v>
      </c>
      <c r="F3735" s="90">
        <v>3727</v>
      </c>
      <c r="G3735" s="170">
        <f t="shared" ca="1" si="120"/>
        <v>0.54246747544679008</v>
      </c>
    </row>
    <row r="3736" spans="2:7">
      <c r="B3736" t="s">
        <v>6655</v>
      </c>
      <c r="C3736">
        <v>1.39</v>
      </c>
      <c r="D3736">
        <f t="shared" si="121"/>
        <v>0</v>
      </c>
      <c r="E3736">
        <v>0</v>
      </c>
      <c r="F3736" s="90">
        <v>3728</v>
      </c>
      <c r="G3736" s="170">
        <f t="shared" ca="1" si="120"/>
        <v>0.68504910266975971</v>
      </c>
    </row>
    <row r="3737" spans="2:7">
      <c r="B3737" t="s">
        <v>6656</v>
      </c>
      <c r="C3737">
        <v>1.39</v>
      </c>
      <c r="D3737">
        <f t="shared" si="121"/>
        <v>-5.442176870748304E-2</v>
      </c>
      <c r="E3737">
        <v>0</v>
      </c>
      <c r="F3737" s="90">
        <v>3729</v>
      </c>
      <c r="G3737" s="170">
        <f t="shared" ca="1" si="120"/>
        <v>0.27348315669467049</v>
      </c>
    </row>
    <row r="3738" spans="2:7">
      <c r="B3738" t="s">
        <v>6667</v>
      </c>
      <c r="C3738">
        <v>1.47</v>
      </c>
      <c r="D3738">
        <f t="shared" si="121"/>
        <v>-0.10365853658536582</v>
      </c>
      <c r="E3738">
        <v>0</v>
      </c>
      <c r="F3738" s="90">
        <v>3730</v>
      </c>
      <c r="G3738" s="170">
        <f t="shared" ca="1" si="120"/>
        <v>0.6360196584649731</v>
      </c>
    </row>
    <row r="3739" spans="2:7">
      <c r="B3739" t="s">
        <v>6672</v>
      </c>
      <c r="C3739">
        <v>1.64</v>
      </c>
      <c r="D3739">
        <f t="shared" si="121"/>
        <v>-2.9585798816568074E-2</v>
      </c>
      <c r="E3739">
        <v>0</v>
      </c>
      <c r="F3739" s="90">
        <v>3731</v>
      </c>
      <c r="G3739" s="170">
        <f t="shared" ca="1" si="120"/>
        <v>0.19169635629908918</v>
      </c>
    </row>
    <row r="3740" spans="2:7">
      <c r="B3740" t="s">
        <v>6675</v>
      </c>
      <c r="C3740">
        <v>1.69</v>
      </c>
      <c r="D3740">
        <f t="shared" si="121"/>
        <v>-5.0561797752809036E-2</v>
      </c>
      <c r="E3740">
        <v>0</v>
      </c>
      <c r="F3740" s="90">
        <v>3732</v>
      </c>
      <c r="G3740" s="170">
        <f t="shared" ca="1" si="120"/>
        <v>-1.6964131094866584E-2</v>
      </c>
    </row>
    <row r="3741" spans="2:7">
      <c r="B3741" t="s">
        <v>6686</v>
      </c>
      <c r="C3741">
        <v>1.78</v>
      </c>
      <c r="D3741">
        <f t="shared" si="121"/>
        <v>-5.5865921787709542E-3</v>
      </c>
      <c r="E3741">
        <v>0</v>
      </c>
      <c r="F3741" s="90">
        <v>3733</v>
      </c>
      <c r="G3741" s="170">
        <f t="shared" ca="1" si="120"/>
        <v>0.13403866917795684</v>
      </c>
    </row>
    <row r="3742" spans="2:7">
      <c r="B3742" t="s">
        <v>6688</v>
      </c>
      <c r="C3742">
        <v>1.79</v>
      </c>
      <c r="D3742">
        <f t="shared" si="121"/>
        <v>-5.2910052910052845E-2</v>
      </c>
      <c r="E3742">
        <v>0</v>
      </c>
      <c r="F3742" s="90">
        <v>3734</v>
      </c>
      <c r="G3742" s="170">
        <f t="shared" ca="1" si="120"/>
        <v>-7.9302225323276646E-2</v>
      </c>
    </row>
    <row r="3743" spans="2:7">
      <c r="B3743" t="s">
        <v>6692</v>
      </c>
      <c r="C3743">
        <v>1.89</v>
      </c>
      <c r="D3743">
        <f t="shared" si="121"/>
        <v>0</v>
      </c>
      <c r="E3743">
        <v>0</v>
      </c>
      <c r="F3743" s="90">
        <v>3735</v>
      </c>
      <c r="G3743" s="170">
        <f t="shared" ca="1" si="120"/>
        <v>0.42912859525311031</v>
      </c>
    </row>
    <row r="3744" spans="2:7">
      <c r="B3744" t="s">
        <v>6693</v>
      </c>
      <c r="C3744">
        <v>1.89</v>
      </c>
      <c r="D3744">
        <f t="shared" si="121"/>
        <v>-0.14090909090909101</v>
      </c>
      <c r="E3744">
        <v>0</v>
      </c>
      <c r="F3744" s="90">
        <v>3736</v>
      </c>
      <c r="G3744" s="170">
        <f t="shared" ca="1" si="120"/>
        <v>0.10032462098043388</v>
      </c>
    </row>
    <row r="3745" spans="2:7">
      <c r="B3745" t="s">
        <v>6698</v>
      </c>
      <c r="C3745">
        <v>2.2000000000000002</v>
      </c>
      <c r="D3745">
        <f t="shared" si="121"/>
        <v>8.9108910891089188E-2</v>
      </c>
      <c r="E3745">
        <v>0</v>
      </c>
      <c r="F3745" s="90">
        <v>3737</v>
      </c>
      <c r="G3745" s="170">
        <f t="shared" ca="1" si="120"/>
        <v>1.1969012942310127E-2</v>
      </c>
    </row>
    <row r="3746" spans="2:7">
      <c r="B3746" t="s">
        <v>6701</v>
      </c>
      <c r="C3746">
        <v>2.02</v>
      </c>
      <c r="D3746">
        <f t="shared" si="121"/>
        <v>0.11602209944751379</v>
      </c>
      <c r="E3746">
        <v>0</v>
      </c>
      <c r="F3746" s="90">
        <v>3738</v>
      </c>
      <c r="G3746" s="170">
        <f t="shared" ca="1" si="120"/>
        <v>0.72537924999271608</v>
      </c>
    </row>
    <row r="3747" spans="2:7">
      <c r="B3747" t="s">
        <v>6711</v>
      </c>
      <c r="C3747">
        <v>1.81</v>
      </c>
      <c r="D3747">
        <f t="shared" si="121"/>
        <v>1.6853932584269676E-2</v>
      </c>
      <c r="E3747">
        <v>0</v>
      </c>
      <c r="F3747" s="90">
        <v>3739</v>
      </c>
      <c r="G3747" s="170">
        <f t="shared" ca="1" si="120"/>
        <v>0.86065543125435062</v>
      </c>
    </row>
    <row r="3748" spans="2:7">
      <c r="B3748" t="s">
        <v>6714</v>
      </c>
      <c r="C3748">
        <v>1.78</v>
      </c>
      <c r="D3748">
        <f t="shared" si="121"/>
        <v>-3.260869565217394E-2</v>
      </c>
      <c r="E3748">
        <v>0</v>
      </c>
      <c r="F3748" s="90">
        <v>3740</v>
      </c>
      <c r="G3748" s="170">
        <f t="shared" ca="1" si="120"/>
        <v>0.30026198519633562</v>
      </c>
    </row>
    <row r="3749" spans="2:7">
      <c r="B3749" t="s">
        <v>6727</v>
      </c>
      <c r="C3749">
        <v>1.84</v>
      </c>
      <c r="D3749">
        <f t="shared" si="121"/>
        <v>-0.13207547169811321</v>
      </c>
      <c r="E3749">
        <v>0</v>
      </c>
      <c r="F3749" s="90">
        <v>3741</v>
      </c>
      <c r="G3749" s="170">
        <f t="shared" ca="1" si="120"/>
        <v>3.8526876694645364E-3</v>
      </c>
    </row>
    <row r="3750" spans="2:7">
      <c r="B3750" t="s">
        <v>6759</v>
      </c>
      <c r="C3750">
        <v>2.12</v>
      </c>
      <c r="D3750">
        <f t="shared" si="121"/>
        <v>0.15846994535519127</v>
      </c>
      <c r="E3750">
        <v>0</v>
      </c>
      <c r="F3750" s="90">
        <v>3742</v>
      </c>
      <c r="G3750" s="170">
        <f t="shared" ca="1" si="120"/>
        <v>0.23628160457320091</v>
      </c>
    </row>
    <row r="3751" spans="2:7">
      <c r="B3751" t="s">
        <v>6764</v>
      </c>
      <c r="C3751">
        <v>1.83</v>
      </c>
      <c r="D3751">
        <f t="shared" si="121"/>
        <v>0</v>
      </c>
      <c r="E3751">
        <v>0</v>
      </c>
      <c r="F3751" s="90">
        <v>3743</v>
      </c>
      <c r="G3751" s="170">
        <f t="shared" ref="G3751:G3814" ca="1" si="122">_xlfn.NORM.INV(RAND(),L$11,L$12)</f>
        <v>-0.83106238630342644</v>
      </c>
    </row>
    <row r="3752" spans="2:7">
      <c r="B3752" t="s">
        <v>6765</v>
      </c>
      <c r="C3752">
        <v>1.83</v>
      </c>
      <c r="D3752">
        <f t="shared" si="121"/>
        <v>-8.4999999999999964E-2</v>
      </c>
      <c r="E3752">
        <v>0</v>
      </c>
      <c r="F3752" s="90">
        <v>3744</v>
      </c>
      <c r="G3752" s="170">
        <f t="shared" ca="1" si="122"/>
        <v>0.52496969368356416</v>
      </c>
    </row>
    <row r="3753" spans="2:7">
      <c r="B3753" t="s">
        <v>6769</v>
      </c>
      <c r="C3753">
        <v>2</v>
      </c>
      <c r="D3753">
        <f t="shared" si="121"/>
        <v>0.11731843575418992</v>
      </c>
      <c r="E3753">
        <v>0</v>
      </c>
      <c r="F3753" s="90">
        <v>3745</v>
      </c>
      <c r="G3753" s="170">
        <f t="shared" ca="1" si="122"/>
        <v>9.2842030258751262E-2</v>
      </c>
    </row>
    <row r="3754" spans="2:7">
      <c r="B3754" t="s">
        <v>6774</v>
      </c>
      <c r="C3754">
        <v>1.79</v>
      </c>
      <c r="D3754">
        <f t="shared" si="121"/>
        <v>-1.1049723756906087E-2</v>
      </c>
      <c r="E3754">
        <v>0</v>
      </c>
      <c r="F3754" s="90">
        <v>3746</v>
      </c>
      <c r="G3754" s="170">
        <f t="shared" ca="1" si="122"/>
        <v>-0.13460604813325189</v>
      </c>
    </row>
    <row r="3755" spans="2:7">
      <c r="B3755" t="s">
        <v>6786</v>
      </c>
      <c r="C3755">
        <v>1.81</v>
      </c>
      <c r="D3755">
        <f t="shared" si="121"/>
        <v>-2.6881720430107548E-2</v>
      </c>
      <c r="E3755">
        <v>0</v>
      </c>
      <c r="F3755" s="90">
        <v>3747</v>
      </c>
      <c r="G3755" s="170">
        <f t="shared" ca="1" si="122"/>
        <v>0.2832979848828065</v>
      </c>
    </row>
    <row r="3756" spans="2:7">
      <c r="B3756" t="s">
        <v>6788</v>
      </c>
      <c r="C3756">
        <v>1.86</v>
      </c>
      <c r="D3756">
        <f t="shared" si="121"/>
        <v>-5.1020408163265238E-2</v>
      </c>
      <c r="E3756">
        <v>0</v>
      </c>
      <c r="F3756" s="90">
        <v>3748</v>
      </c>
      <c r="G3756" s="170">
        <f t="shared" ca="1" si="122"/>
        <v>0.104763749013198</v>
      </c>
    </row>
    <row r="3757" spans="2:7">
      <c r="B3757" t="s">
        <v>6790</v>
      </c>
      <c r="C3757">
        <v>1.96</v>
      </c>
      <c r="D3757">
        <f t="shared" si="121"/>
        <v>0</v>
      </c>
      <c r="E3757">
        <v>0</v>
      </c>
      <c r="F3757" s="90">
        <v>3749</v>
      </c>
      <c r="G3757" s="170">
        <f t="shared" ca="1" si="122"/>
        <v>-0.37720838588781908</v>
      </c>
    </row>
    <row r="3758" spans="2:7">
      <c r="B3758" t="s">
        <v>6791</v>
      </c>
      <c r="C3758">
        <v>1.96</v>
      </c>
      <c r="D3758">
        <f t="shared" si="121"/>
        <v>0.12643678160919539</v>
      </c>
      <c r="E3758">
        <v>0</v>
      </c>
      <c r="F3758" s="90">
        <v>3750</v>
      </c>
      <c r="G3758" s="170">
        <f t="shared" ca="1" si="122"/>
        <v>-0.20556101866170107</v>
      </c>
    </row>
    <row r="3759" spans="2:7">
      <c r="B3759" t="s">
        <v>6809</v>
      </c>
      <c r="C3759">
        <v>1.74</v>
      </c>
      <c r="D3759">
        <f t="shared" si="121"/>
        <v>-4.3956043956043994E-2</v>
      </c>
      <c r="E3759">
        <v>0</v>
      </c>
      <c r="F3759" s="90">
        <v>3751</v>
      </c>
      <c r="G3759" s="170">
        <f t="shared" ca="1" si="122"/>
        <v>-0.71537201953777096</v>
      </c>
    </row>
    <row r="3760" spans="2:7">
      <c r="B3760" t="s">
        <v>6812</v>
      </c>
      <c r="C3760">
        <v>1.82</v>
      </c>
      <c r="D3760">
        <f t="shared" si="121"/>
        <v>2.8248587570621493E-2</v>
      </c>
      <c r="E3760">
        <v>0</v>
      </c>
      <c r="F3760" s="90">
        <v>3752</v>
      </c>
      <c r="G3760" s="170">
        <f t="shared" ca="1" si="122"/>
        <v>1.6199355803084362E-2</v>
      </c>
    </row>
    <row r="3761" spans="2:7">
      <c r="B3761" t="s">
        <v>6822</v>
      </c>
      <c r="C3761">
        <v>1.77</v>
      </c>
      <c r="D3761">
        <f t="shared" si="121"/>
        <v>-4.324324324324328E-2</v>
      </c>
      <c r="E3761">
        <v>0</v>
      </c>
      <c r="F3761" s="90">
        <v>3753</v>
      </c>
      <c r="G3761" s="170">
        <f t="shared" ca="1" si="122"/>
        <v>-3.3197968363265301E-2</v>
      </c>
    </row>
    <row r="3762" spans="2:7">
      <c r="B3762" t="s">
        <v>6826</v>
      </c>
      <c r="C3762">
        <v>1.85</v>
      </c>
      <c r="D3762">
        <f t="shared" si="121"/>
        <v>-2.1164021164021066E-2</v>
      </c>
      <c r="E3762">
        <v>0</v>
      </c>
      <c r="F3762" s="90">
        <v>3754</v>
      </c>
      <c r="G3762" s="170">
        <f t="shared" ca="1" si="122"/>
        <v>-0.2764239425614135</v>
      </c>
    </row>
    <row r="3763" spans="2:7">
      <c r="B3763" t="s">
        <v>6828</v>
      </c>
      <c r="C3763">
        <v>1.89</v>
      </c>
      <c r="D3763">
        <f t="shared" si="121"/>
        <v>-5.5000000000000049E-2</v>
      </c>
      <c r="E3763">
        <v>0</v>
      </c>
      <c r="F3763" s="90">
        <v>3755</v>
      </c>
      <c r="G3763" s="170">
        <f t="shared" ca="1" si="122"/>
        <v>0.37786232425954008</v>
      </c>
    </row>
    <row r="3764" spans="2:7">
      <c r="B3764" t="s">
        <v>6831</v>
      </c>
      <c r="C3764">
        <v>2</v>
      </c>
      <c r="D3764">
        <f t="shared" si="121"/>
        <v>2.5641025641025664E-2</v>
      </c>
      <c r="E3764">
        <v>0</v>
      </c>
      <c r="F3764" s="90">
        <v>3756</v>
      </c>
      <c r="G3764" s="170">
        <f t="shared" ca="1" si="122"/>
        <v>0.26400033047745219</v>
      </c>
    </row>
    <row r="3765" spans="2:7">
      <c r="B3765" t="s">
        <v>6837</v>
      </c>
      <c r="C3765">
        <v>1.95</v>
      </c>
      <c r="D3765">
        <f t="shared" si="121"/>
        <v>0.82242990654205594</v>
      </c>
      <c r="E3765">
        <v>0</v>
      </c>
      <c r="F3765" s="90">
        <v>3757</v>
      </c>
      <c r="G3765" s="170">
        <f t="shared" ca="1" si="122"/>
        <v>-0.33793274713342475</v>
      </c>
    </row>
    <row r="3766" spans="2:7">
      <c r="B3766" t="s">
        <v>6893</v>
      </c>
      <c r="C3766">
        <v>1.07</v>
      </c>
      <c r="D3766">
        <f t="shared" si="121"/>
        <v>0</v>
      </c>
      <c r="E3766">
        <v>0</v>
      </c>
      <c r="F3766" s="90">
        <v>3758</v>
      </c>
      <c r="G3766" s="170">
        <f t="shared" ca="1" si="122"/>
        <v>0.18567963109932198</v>
      </c>
    </row>
    <row r="3767" spans="2:7">
      <c r="B3767" t="s">
        <v>6894</v>
      </c>
      <c r="C3767">
        <v>1.07</v>
      </c>
      <c r="D3767">
        <f t="shared" si="121"/>
        <v>-2.7272727272727296E-2</v>
      </c>
      <c r="E3767">
        <v>0</v>
      </c>
      <c r="F3767" s="90">
        <v>3759</v>
      </c>
      <c r="G3767" s="170">
        <f t="shared" ca="1" si="122"/>
        <v>0.13782825488796818</v>
      </c>
    </row>
    <row r="3768" spans="2:7">
      <c r="B3768" t="s">
        <v>6898</v>
      </c>
      <c r="C3768">
        <v>1.1000000000000001</v>
      </c>
      <c r="D3768">
        <f t="shared" si="121"/>
        <v>0</v>
      </c>
      <c r="E3768">
        <v>0</v>
      </c>
      <c r="F3768" s="90">
        <v>3760</v>
      </c>
      <c r="G3768" s="170">
        <f t="shared" ca="1" si="122"/>
        <v>-0.26544183285061351</v>
      </c>
    </row>
    <row r="3769" spans="2:7">
      <c r="B3769" t="s">
        <v>6899</v>
      </c>
      <c r="C3769">
        <v>1.1000000000000001</v>
      </c>
      <c r="D3769">
        <f t="shared" si="121"/>
        <v>-0.11290322580645154</v>
      </c>
      <c r="E3769">
        <v>0</v>
      </c>
      <c r="F3769" s="90">
        <v>3761</v>
      </c>
      <c r="G3769" s="170">
        <f t="shared" ca="1" si="122"/>
        <v>-0.90076645548749357</v>
      </c>
    </row>
    <row r="3770" spans="2:7">
      <c r="B3770" t="s">
        <v>6906</v>
      </c>
      <c r="C3770">
        <v>1.24</v>
      </c>
      <c r="D3770">
        <f t="shared" si="121"/>
        <v>-5.3435114503816841E-2</v>
      </c>
      <c r="E3770">
        <v>0</v>
      </c>
      <c r="F3770" s="90">
        <v>3762</v>
      </c>
      <c r="G3770" s="170">
        <f t="shared" ca="1" si="122"/>
        <v>-0.47560387547012734</v>
      </c>
    </row>
    <row r="3771" spans="2:7">
      <c r="B3771" t="s">
        <v>6913</v>
      </c>
      <c r="C3771">
        <v>1.31</v>
      </c>
      <c r="D3771">
        <f t="shared" si="121"/>
        <v>-9.0277777777777707E-2</v>
      </c>
      <c r="E3771">
        <v>0</v>
      </c>
      <c r="F3771" s="90">
        <v>3763</v>
      </c>
      <c r="G3771" s="170">
        <f t="shared" ca="1" si="122"/>
        <v>-0.25190718343186841</v>
      </c>
    </row>
    <row r="3772" spans="2:7">
      <c r="B3772" t="s">
        <v>6926</v>
      </c>
      <c r="C3772">
        <v>1.44</v>
      </c>
      <c r="D3772">
        <f t="shared" si="121"/>
        <v>-5.8823529411764754E-2</v>
      </c>
      <c r="E3772">
        <v>0</v>
      </c>
      <c r="F3772" s="90">
        <v>3764</v>
      </c>
      <c r="G3772" s="170">
        <f t="shared" ca="1" si="122"/>
        <v>-0.60167001349829752</v>
      </c>
    </row>
    <row r="3773" spans="2:7">
      <c r="B3773" t="s">
        <v>6931</v>
      </c>
      <c r="C3773">
        <v>1.53</v>
      </c>
      <c r="D3773">
        <f t="shared" si="121"/>
        <v>1.3245033112582794E-2</v>
      </c>
      <c r="E3773">
        <v>0</v>
      </c>
      <c r="F3773" s="90">
        <v>3765</v>
      </c>
      <c r="G3773" s="170">
        <f t="shared" ca="1" si="122"/>
        <v>9.876381751640706E-2</v>
      </c>
    </row>
    <row r="3774" spans="2:7">
      <c r="B3774" t="s">
        <v>6933</v>
      </c>
      <c r="C3774">
        <v>1.51</v>
      </c>
      <c r="D3774">
        <f t="shared" si="121"/>
        <v>0</v>
      </c>
      <c r="E3774">
        <v>0</v>
      </c>
      <c r="F3774" s="90">
        <v>3766</v>
      </c>
      <c r="G3774" s="170">
        <f t="shared" ca="1" si="122"/>
        <v>0.50841856008765263</v>
      </c>
    </row>
    <row r="3775" spans="2:7">
      <c r="B3775" t="s">
        <v>6934</v>
      </c>
      <c r="C3775">
        <v>1.51</v>
      </c>
      <c r="D3775">
        <f t="shared" si="121"/>
        <v>-1.9480519480519497E-2</v>
      </c>
      <c r="E3775">
        <v>0</v>
      </c>
      <c r="F3775" s="90">
        <v>3767</v>
      </c>
      <c r="G3775" s="170">
        <f t="shared" ca="1" si="122"/>
        <v>-0.30313045571942476</v>
      </c>
    </row>
    <row r="3776" spans="2:7">
      <c r="B3776" t="s">
        <v>6936</v>
      </c>
      <c r="C3776">
        <v>1.54</v>
      </c>
      <c r="D3776">
        <f t="shared" si="121"/>
        <v>0</v>
      </c>
      <c r="E3776">
        <v>0</v>
      </c>
      <c r="F3776" s="90">
        <v>3768</v>
      </c>
      <c r="G3776" s="170">
        <f t="shared" ca="1" si="122"/>
        <v>-0.28004656094185304</v>
      </c>
    </row>
    <row r="3777" spans="2:7">
      <c r="B3777" t="s">
        <v>6937</v>
      </c>
      <c r="C3777">
        <v>1.54</v>
      </c>
      <c r="D3777">
        <f t="shared" si="121"/>
        <v>7.6923076923076997E-2</v>
      </c>
      <c r="E3777">
        <v>0</v>
      </c>
      <c r="F3777" s="90">
        <v>3769</v>
      </c>
      <c r="G3777" s="170">
        <f t="shared" ca="1" si="122"/>
        <v>-0.30431398234900714</v>
      </c>
    </row>
    <row r="3778" spans="2:7">
      <c r="B3778" t="s">
        <v>6941</v>
      </c>
      <c r="C3778">
        <v>1.43</v>
      </c>
      <c r="D3778">
        <f t="shared" si="121"/>
        <v>0</v>
      </c>
      <c r="E3778">
        <v>0</v>
      </c>
      <c r="F3778" s="90">
        <v>3770</v>
      </c>
      <c r="G3778" s="170">
        <f t="shared" ca="1" si="122"/>
        <v>7.3017884553273057E-2</v>
      </c>
    </row>
    <row r="3779" spans="2:7">
      <c r="B3779" t="s">
        <v>6947</v>
      </c>
      <c r="C3779">
        <v>1.43</v>
      </c>
      <c r="D3779">
        <f t="shared" si="121"/>
        <v>4.3795620437956075E-2</v>
      </c>
      <c r="E3779">
        <v>0</v>
      </c>
      <c r="F3779" s="90">
        <v>3771</v>
      </c>
      <c r="G3779" s="170">
        <f t="shared" ca="1" si="122"/>
        <v>0.12928946912738756</v>
      </c>
    </row>
    <row r="3780" spans="2:7">
      <c r="B3780" t="s">
        <v>6949</v>
      </c>
      <c r="C3780">
        <v>1.37</v>
      </c>
      <c r="D3780">
        <f t="shared" si="121"/>
        <v>3.0075187969924838E-2</v>
      </c>
      <c r="E3780">
        <v>0</v>
      </c>
      <c r="F3780" s="90">
        <v>3772</v>
      </c>
      <c r="G3780" s="170">
        <f t="shared" ca="1" si="122"/>
        <v>-0.28542277910722108</v>
      </c>
    </row>
    <row r="3781" spans="2:7">
      <c r="B3781" t="s">
        <v>6954</v>
      </c>
      <c r="C3781">
        <v>1.33</v>
      </c>
      <c r="D3781">
        <f t="shared" si="121"/>
        <v>-2.2058823529411783E-2</v>
      </c>
      <c r="E3781">
        <v>0</v>
      </c>
      <c r="F3781" s="90">
        <v>3773</v>
      </c>
      <c r="G3781" s="170">
        <f t="shared" ca="1" si="122"/>
        <v>0.71635741085695337</v>
      </c>
    </row>
    <row r="3782" spans="2:7">
      <c r="B3782" t="s">
        <v>6958</v>
      </c>
      <c r="C3782">
        <v>1.36</v>
      </c>
      <c r="D3782">
        <f t="shared" si="121"/>
        <v>-0.15</v>
      </c>
      <c r="E3782">
        <v>0</v>
      </c>
      <c r="F3782" s="90">
        <v>3774</v>
      </c>
      <c r="G3782" s="170">
        <f t="shared" ca="1" si="122"/>
        <v>0.15342325964260556</v>
      </c>
    </row>
    <row r="3783" spans="2:7">
      <c r="B3783" t="s">
        <v>6965</v>
      </c>
      <c r="C3783">
        <v>1.6</v>
      </c>
      <c r="D3783">
        <f t="shared" si="121"/>
        <v>8.1081081081081155E-2</v>
      </c>
      <c r="E3783">
        <v>0</v>
      </c>
      <c r="F3783" s="90">
        <v>3775</v>
      </c>
      <c r="G3783" s="170">
        <f t="shared" ca="1" si="122"/>
        <v>0.59877525201943593</v>
      </c>
    </row>
    <row r="3784" spans="2:7">
      <c r="B3784" t="s">
        <v>6969</v>
      </c>
      <c r="C3784">
        <v>1.48</v>
      </c>
      <c r="D3784">
        <f t="shared" si="121"/>
        <v>0.12121212121212115</v>
      </c>
      <c r="E3784">
        <v>0</v>
      </c>
      <c r="F3784" s="90">
        <v>3776</v>
      </c>
      <c r="G3784" s="170">
        <f t="shared" ca="1" si="122"/>
        <v>0.386184376812235</v>
      </c>
    </row>
    <row r="3785" spans="2:7">
      <c r="B3785" t="s">
        <v>6978</v>
      </c>
      <c r="C3785">
        <v>1.32</v>
      </c>
      <c r="D3785">
        <f t="shared" ref="D3785:D3848" si="123">(C3785-C3786)/C3786</f>
        <v>0.11864406779661028</v>
      </c>
      <c r="E3785">
        <v>0</v>
      </c>
      <c r="F3785" s="90">
        <v>3777</v>
      </c>
      <c r="G3785" s="170">
        <f t="shared" ca="1" si="122"/>
        <v>-0.44578964144128719</v>
      </c>
    </row>
    <row r="3786" spans="2:7">
      <c r="B3786" t="s">
        <v>6987</v>
      </c>
      <c r="C3786">
        <v>1.18</v>
      </c>
      <c r="D3786">
        <f t="shared" si="123"/>
        <v>8.2568807339449407E-2</v>
      </c>
      <c r="E3786">
        <v>0</v>
      </c>
      <c r="F3786" s="90">
        <v>3778</v>
      </c>
      <c r="G3786" s="170">
        <f t="shared" ca="1" si="122"/>
        <v>7.3373259432145108E-2</v>
      </c>
    </row>
    <row r="3787" spans="2:7">
      <c r="B3787" t="s">
        <v>7007</v>
      </c>
      <c r="C3787">
        <v>1.0900000000000001</v>
      </c>
      <c r="D3787">
        <f t="shared" si="123"/>
        <v>0</v>
      </c>
      <c r="E3787">
        <v>0</v>
      </c>
      <c r="F3787" s="90">
        <v>3779</v>
      </c>
      <c r="G3787" s="170">
        <f t="shared" ca="1" si="122"/>
        <v>0.30080499936620586</v>
      </c>
    </row>
    <row r="3788" spans="2:7">
      <c r="B3788" t="s">
        <v>7008</v>
      </c>
      <c r="C3788">
        <v>1.0900000000000001</v>
      </c>
      <c r="D3788">
        <f t="shared" si="123"/>
        <v>0</v>
      </c>
      <c r="E3788">
        <v>0</v>
      </c>
      <c r="F3788" s="90">
        <v>3780</v>
      </c>
      <c r="G3788" s="170">
        <f t="shared" ca="1" si="122"/>
        <v>-0.87903481241768755</v>
      </c>
    </row>
    <row r="3789" spans="2:7">
      <c r="B3789" t="s">
        <v>7009</v>
      </c>
      <c r="C3789">
        <v>1.0900000000000001</v>
      </c>
      <c r="D3789">
        <f t="shared" si="123"/>
        <v>2.8301886792452855E-2</v>
      </c>
      <c r="E3789">
        <v>0</v>
      </c>
      <c r="F3789" s="90">
        <v>3781</v>
      </c>
      <c r="G3789" s="170">
        <f t="shared" ca="1" si="122"/>
        <v>0.34040540837246031</v>
      </c>
    </row>
    <row r="3790" spans="2:7">
      <c r="B3790" t="s">
        <v>7011</v>
      </c>
      <c r="C3790">
        <v>1.06</v>
      </c>
      <c r="D3790">
        <f t="shared" si="123"/>
        <v>6.0000000000000053E-2</v>
      </c>
      <c r="E3790">
        <v>0</v>
      </c>
      <c r="F3790" s="90">
        <v>3782</v>
      </c>
      <c r="G3790" s="170">
        <f t="shared" ca="1" si="122"/>
        <v>0.52135160978159945</v>
      </c>
    </row>
    <row r="3791" spans="2:7">
      <c r="B3791" t="s">
        <v>7015</v>
      </c>
      <c r="C3791">
        <v>1</v>
      </c>
      <c r="D3791">
        <f t="shared" si="123"/>
        <v>0.13636363636363635</v>
      </c>
      <c r="E3791">
        <v>0</v>
      </c>
      <c r="F3791" s="90">
        <v>3783</v>
      </c>
      <c r="G3791" s="170">
        <f t="shared" ca="1" si="122"/>
        <v>2.0837551244381209E-2</v>
      </c>
    </row>
    <row r="3792" spans="2:7">
      <c r="B3792" t="s">
        <v>7023</v>
      </c>
      <c r="C3792">
        <v>0.88</v>
      </c>
      <c r="D3792">
        <f t="shared" si="123"/>
        <v>-0.15384615384615388</v>
      </c>
      <c r="E3792">
        <v>0</v>
      </c>
      <c r="F3792" s="90">
        <v>3784</v>
      </c>
      <c r="G3792" s="170">
        <f t="shared" ca="1" si="122"/>
        <v>-0.17648960888254636</v>
      </c>
    </row>
    <row r="3793" spans="2:7">
      <c r="B3793" t="s">
        <v>7031</v>
      </c>
      <c r="C3793">
        <v>1.04</v>
      </c>
      <c r="D3793">
        <f t="shared" si="123"/>
        <v>-7.9646017699114932E-2</v>
      </c>
      <c r="E3793">
        <v>0</v>
      </c>
      <c r="F3793" s="90">
        <v>3785</v>
      </c>
      <c r="G3793" s="170">
        <f t="shared" ca="1" si="122"/>
        <v>0.12691505395165259</v>
      </c>
    </row>
    <row r="3794" spans="2:7">
      <c r="B3794" t="s">
        <v>7036</v>
      </c>
      <c r="C3794">
        <v>1.1299999999999999</v>
      </c>
      <c r="D3794">
        <f t="shared" si="123"/>
        <v>0</v>
      </c>
      <c r="E3794">
        <v>0</v>
      </c>
      <c r="F3794" s="90">
        <v>3786</v>
      </c>
      <c r="G3794" s="170">
        <f t="shared" ca="1" si="122"/>
        <v>0.83844679008082101</v>
      </c>
    </row>
    <row r="3795" spans="2:7">
      <c r="B3795" t="s">
        <v>7037</v>
      </c>
      <c r="C3795">
        <v>1.1299999999999999</v>
      </c>
      <c r="D3795">
        <f t="shared" si="123"/>
        <v>0</v>
      </c>
      <c r="E3795">
        <v>0</v>
      </c>
      <c r="F3795" s="90">
        <v>3787</v>
      </c>
      <c r="G3795" s="170">
        <f t="shared" ca="1" si="122"/>
        <v>-1.0194723660725911</v>
      </c>
    </row>
    <row r="3796" spans="2:7">
      <c r="B3796" t="s">
        <v>7038</v>
      </c>
      <c r="C3796">
        <v>1.1299999999999999</v>
      </c>
      <c r="D3796">
        <f t="shared" si="123"/>
        <v>-4.2372881355932243E-2</v>
      </c>
      <c r="E3796">
        <v>0</v>
      </c>
      <c r="F3796" s="90">
        <v>3788</v>
      </c>
      <c r="G3796" s="170">
        <f t="shared" ca="1" si="122"/>
        <v>0.16310655394940377</v>
      </c>
    </row>
    <row r="3797" spans="2:7">
      <c r="B3797" t="s">
        <v>7045</v>
      </c>
      <c r="C3797">
        <v>1.18</v>
      </c>
      <c r="D3797">
        <f t="shared" si="123"/>
        <v>3.5087719298245647E-2</v>
      </c>
      <c r="E3797">
        <v>0</v>
      </c>
      <c r="F3797" s="90">
        <v>3789</v>
      </c>
      <c r="G3797" s="170">
        <f t="shared" ca="1" si="122"/>
        <v>-6.435540426174223E-2</v>
      </c>
    </row>
    <row r="3798" spans="2:7">
      <c r="B3798" t="s">
        <v>7052</v>
      </c>
      <c r="C3798">
        <v>1.1399999999999999</v>
      </c>
      <c r="D3798">
        <f t="shared" si="123"/>
        <v>6.5420560747663392E-2</v>
      </c>
      <c r="E3798">
        <v>0</v>
      </c>
      <c r="F3798" s="90">
        <v>3790</v>
      </c>
      <c r="G3798" s="170">
        <f t="shared" ca="1" si="122"/>
        <v>-0.34730280490663434</v>
      </c>
    </row>
    <row r="3799" spans="2:7">
      <c r="B3799" t="s">
        <v>7057</v>
      </c>
      <c r="C3799">
        <v>1.07</v>
      </c>
      <c r="D3799">
        <f t="shared" si="123"/>
        <v>-7.7586206896551602E-2</v>
      </c>
      <c r="E3799">
        <v>0</v>
      </c>
      <c r="F3799" s="90">
        <v>3791</v>
      </c>
      <c r="G3799" s="170">
        <f t="shared" ca="1" si="122"/>
        <v>-0.25448011492519157</v>
      </c>
    </row>
    <row r="3800" spans="2:7">
      <c r="B3800" t="s">
        <v>7063</v>
      </c>
      <c r="C3800">
        <v>1.1599999999999999</v>
      </c>
      <c r="D3800">
        <f t="shared" si="123"/>
        <v>0</v>
      </c>
      <c r="E3800">
        <v>0</v>
      </c>
      <c r="F3800" s="90">
        <v>3792</v>
      </c>
      <c r="G3800" s="170">
        <f t="shared" ca="1" si="122"/>
        <v>-0.4781640588439855</v>
      </c>
    </row>
    <row r="3801" spans="2:7">
      <c r="B3801" t="s">
        <v>7064</v>
      </c>
      <c r="C3801">
        <v>1.1599999999999999</v>
      </c>
      <c r="D3801">
        <f t="shared" si="123"/>
        <v>-8.5470085470085548E-3</v>
      </c>
      <c r="E3801">
        <v>0</v>
      </c>
      <c r="F3801" s="90">
        <v>3793</v>
      </c>
      <c r="G3801" s="170">
        <f t="shared" ca="1" si="122"/>
        <v>0.35569513777429518</v>
      </c>
    </row>
    <row r="3802" spans="2:7">
      <c r="B3802" t="s">
        <v>7066</v>
      </c>
      <c r="C3802">
        <v>1.17</v>
      </c>
      <c r="D3802">
        <f t="shared" si="123"/>
        <v>-4.8780487804878092E-2</v>
      </c>
      <c r="E3802">
        <v>0</v>
      </c>
      <c r="F3802" s="90">
        <v>3794</v>
      </c>
      <c r="G3802" s="170">
        <f t="shared" ca="1" si="122"/>
        <v>0.22072783460246109</v>
      </c>
    </row>
    <row r="3803" spans="2:7">
      <c r="B3803" t="s">
        <v>7076</v>
      </c>
      <c r="C3803">
        <v>1.23</v>
      </c>
      <c r="D3803">
        <f t="shared" si="123"/>
        <v>-5.3846153846153891E-2</v>
      </c>
      <c r="E3803">
        <v>0</v>
      </c>
      <c r="F3803" s="90">
        <v>3795</v>
      </c>
      <c r="G3803" s="170">
        <f t="shared" ca="1" si="122"/>
        <v>0.24502571352310062</v>
      </c>
    </row>
    <row r="3804" spans="2:7">
      <c r="B3804" t="s">
        <v>7083</v>
      </c>
      <c r="C3804">
        <v>1.3</v>
      </c>
      <c r="D3804">
        <f t="shared" si="123"/>
        <v>-0.1333333333333333</v>
      </c>
      <c r="E3804">
        <v>0</v>
      </c>
      <c r="F3804" s="90">
        <v>3796</v>
      </c>
      <c r="G3804" s="170">
        <f t="shared" ca="1" si="122"/>
        <v>-0.14267921238861614</v>
      </c>
    </row>
    <row r="3805" spans="2:7">
      <c r="B3805" t="s">
        <v>7088</v>
      </c>
      <c r="C3805">
        <v>1.5</v>
      </c>
      <c r="D3805">
        <f t="shared" si="123"/>
        <v>-3.2258064516129059E-2</v>
      </c>
      <c r="E3805">
        <v>0</v>
      </c>
      <c r="F3805" s="90">
        <v>3797</v>
      </c>
      <c r="G3805" s="170">
        <f t="shared" ca="1" si="122"/>
        <v>0.59885904001179346</v>
      </c>
    </row>
    <row r="3806" spans="2:7">
      <c r="B3806" t="s">
        <v>7093</v>
      </c>
      <c r="C3806">
        <v>1.55</v>
      </c>
      <c r="D3806">
        <f t="shared" si="123"/>
        <v>-0.16216216216216217</v>
      </c>
      <c r="E3806">
        <v>0</v>
      </c>
      <c r="F3806" s="90">
        <v>3798</v>
      </c>
      <c r="G3806" s="170">
        <f t="shared" ca="1" si="122"/>
        <v>1.7151711696877354E-2</v>
      </c>
    </row>
    <row r="3807" spans="2:7">
      <c r="B3807" t="s">
        <v>7124</v>
      </c>
      <c r="C3807">
        <v>1.85</v>
      </c>
      <c r="D3807">
        <f t="shared" si="123"/>
        <v>0</v>
      </c>
      <c r="E3807">
        <v>0</v>
      </c>
      <c r="F3807" s="90">
        <v>3799</v>
      </c>
      <c r="G3807" s="170">
        <f t="shared" ca="1" si="122"/>
        <v>0.44917277268190892</v>
      </c>
    </row>
    <row r="3808" spans="2:7">
      <c r="B3808" t="s">
        <v>7125</v>
      </c>
      <c r="C3808">
        <v>1.85</v>
      </c>
      <c r="D3808">
        <f t="shared" si="123"/>
        <v>-2.6315789473684119E-2</v>
      </c>
      <c r="E3808">
        <v>0</v>
      </c>
      <c r="F3808" s="90">
        <v>3800</v>
      </c>
      <c r="G3808" s="170">
        <f t="shared" ca="1" si="122"/>
        <v>5.8028791125682821E-2</v>
      </c>
    </row>
    <row r="3809" spans="2:7">
      <c r="B3809" t="s">
        <v>7133</v>
      </c>
      <c r="C3809">
        <v>1.9</v>
      </c>
      <c r="D3809">
        <f t="shared" si="123"/>
        <v>-5.2356020942408424E-3</v>
      </c>
      <c r="E3809">
        <v>0</v>
      </c>
      <c r="F3809" s="90">
        <v>3801</v>
      </c>
      <c r="G3809" s="170">
        <f t="shared" ca="1" si="122"/>
        <v>-0.50474201185718059</v>
      </c>
    </row>
    <row r="3810" spans="2:7">
      <c r="B3810" t="s">
        <v>7141</v>
      </c>
      <c r="C3810">
        <v>1.91</v>
      </c>
      <c r="D3810">
        <f t="shared" si="123"/>
        <v>0</v>
      </c>
      <c r="E3810">
        <v>0</v>
      </c>
      <c r="F3810" s="90">
        <v>3802</v>
      </c>
      <c r="G3810" s="170">
        <f t="shared" ca="1" si="122"/>
        <v>0.52758875995529331</v>
      </c>
    </row>
    <row r="3811" spans="2:7">
      <c r="B3811" t="s">
        <v>7142</v>
      </c>
      <c r="C3811">
        <v>1.91</v>
      </c>
      <c r="D3811">
        <f t="shared" si="123"/>
        <v>2.688172043010743E-2</v>
      </c>
      <c r="E3811">
        <v>0</v>
      </c>
      <c r="F3811" s="90">
        <v>3803</v>
      </c>
      <c r="G3811" s="170">
        <f t="shared" ca="1" si="122"/>
        <v>7.9179907016105708E-2</v>
      </c>
    </row>
    <row r="3812" spans="2:7">
      <c r="B3812" t="s">
        <v>7146</v>
      </c>
      <c r="C3812">
        <v>1.86</v>
      </c>
      <c r="D3812">
        <f t="shared" si="123"/>
        <v>0</v>
      </c>
      <c r="E3812">
        <v>0</v>
      </c>
      <c r="F3812" s="90">
        <v>3804</v>
      </c>
      <c r="G3812" s="170">
        <f t="shared" ca="1" si="122"/>
        <v>0.1482484881575209</v>
      </c>
    </row>
    <row r="3813" spans="2:7">
      <c r="B3813" t="s">
        <v>7147</v>
      </c>
      <c r="C3813">
        <v>1.86</v>
      </c>
      <c r="D3813">
        <f t="shared" si="123"/>
        <v>-4.1237113402061779E-2</v>
      </c>
      <c r="E3813">
        <v>0</v>
      </c>
      <c r="F3813" s="90">
        <v>3805</v>
      </c>
      <c r="G3813" s="170">
        <f t="shared" ca="1" si="122"/>
        <v>-0.61583177682612611</v>
      </c>
    </row>
    <row r="3814" spans="2:7">
      <c r="B3814" t="s">
        <v>7159</v>
      </c>
      <c r="C3814">
        <v>1.94</v>
      </c>
      <c r="D3814">
        <f t="shared" si="123"/>
        <v>-3.4825870646766094E-2</v>
      </c>
      <c r="E3814">
        <v>0</v>
      </c>
      <c r="F3814" s="90">
        <v>3806</v>
      </c>
      <c r="G3814" s="170">
        <f t="shared" ca="1" si="122"/>
        <v>-0.30773164523053481</v>
      </c>
    </row>
    <row r="3815" spans="2:7">
      <c r="B3815" t="s">
        <v>7163</v>
      </c>
      <c r="C3815">
        <v>2.0099999999999998</v>
      </c>
      <c r="D3815">
        <f t="shared" si="123"/>
        <v>8.0645161290322412E-2</v>
      </c>
      <c r="E3815">
        <v>0</v>
      </c>
      <c r="F3815" s="90">
        <v>3807</v>
      </c>
      <c r="G3815" s="170">
        <f t="shared" ref="G3815:G3878" ca="1" si="124">_xlfn.NORM.INV(RAND(),L$11,L$12)</f>
        <v>0.68988436682611665</v>
      </c>
    </row>
    <row r="3816" spans="2:7">
      <c r="B3816" t="s">
        <v>7174</v>
      </c>
      <c r="C3816">
        <v>1.86</v>
      </c>
      <c r="D3816">
        <f t="shared" si="123"/>
        <v>0.12048192771084348</v>
      </c>
      <c r="E3816">
        <v>0</v>
      </c>
      <c r="F3816" s="90">
        <v>3808</v>
      </c>
      <c r="G3816" s="170">
        <f t="shared" ca="1" si="124"/>
        <v>0.16160632136770828</v>
      </c>
    </row>
    <row r="3817" spans="2:7">
      <c r="B3817" t="s">
        <v>7181</v>
      </c>
      <c r="C3817">
        <v>1.66</v>
      </c>
      <c r="D3817">
        <f t="shared" si="123"/>
        <v>6.0606060606060667E-3</v>
      </c>
      <c r="E3817">
        <v>0</v>
      </c>
      <c r="F3817" s="90">
        <v>3809</v>
      </c>
      <c r="G3817" s="170">
        <f t="shared" ca="1" si="124"/>
        <v>0.61866654436283264</v>
      </c>
    </row>
    <row r="3818" spans="2:7">
      <c r="B3818" t="s">
        <v>7186</v>
      </c>
      <c r="C3818">
        <v>1.65</v>
      </c>
      <c r="D3818">
        <f t="shared" si="123"/>
        <v>0.10738255033557041</v>
      </c>
      <c r="E3818">
        <v>0</v>
      </c>
      <c r="F3818" s="90">
        <v>3810</v>
      </c>
      <c r="G3818" s="170">
        <f t="shared" ca="1" si="124"/>
        <v>0.79070284733135865</v>
      </c>
    </row>
    <row r="3819" spans="2:7">
      <c r="B3819" t="s">
        <v>7197</v>
      </c>
      <c r="C3819">
        <v>1.49</v>
      </c>
      <c r="D3819">
        <f t="shared" si="123"/>
        <v>-6.6666666666666723E-3</v>
      </c>
      <c r="E3819">
        <v>0</v>
      </c>
      <c r="F3819" s="90">
        <v>3811</v>
      </c>
      <c r="G3819" s="170">
        <f t="shared" ca="1" si="124"/>
        <v>0.3562510757298471</v>
      </c>
    </row>
    <row r="3820" spans="2:7">
      <c r="B3820" t="s">
        <v>7199</v>
      </c>
      <c r="C3820">
        <v>1.5</v>
      </c>
      <c r="D3820">
        <f t="shared" si="123"/>
        <v>0</v>
      </c>
      <c r="E3820">
        <v>0</v>
      </c>
      <c r="F3820" s="90">
        <v>3812</v>
      </c>
      <c r="G3820" s="170">
        <f t="shared" ca="1" si="124"/>
        <v>-0.91917925300069381</v>
      </c>
    </row>
    <row r="3821" spans="2:7">
      <c r="B3821" t="s">
        <v>7200</v>
      </c>
      <c r="C3821">
        <v>1.5</v>
      </c>
      <c r="D3821">
        <f t="shared" si="123"/>
        <v>2.0408163265306142E-2</v>
      </c>
      <c r="E3821">
        <v>0</v>
      </c>
      <c r="F3821" s="90">
        <v>3813</v>
      </c>
      <c r="G3821" s="170">
        <f t="shared" ca="1" si="124"/>
        <v>-0.43863668171353259</v>
      </c>
    </row>
    <row r="3822" spans="2:7">
      <c r="B3822" t="s">
        <v>7202</v>
      </c>
      <c r="C3822">
        <v>1.47</v>
      </c>
      <c r="D3822">
        <f t="shared" si="123"/>
        <v>-2.0000000000000018E-2</v>
      </c>
      <c r="E3822">
        <v>0</v>
      </c>
      <c r="F3822" s="90">
        <v>3814</v>
      </c>
      <c r="G3822" s="170">
        <f t="shared" ca="1" si="124"/>
        <v>0.32053360129831676</v>
      </c>
    </row>
    <row r="3823" spans="2:7">
      <c r="B3823" t="s">
        <v>7212</v>
      </c>
      <c r="C3823">
        <v>1.5</v>
      </c>
      <c r="D3823">
        <f t="shared" si="123"/>
        <v>-1.9607843137254919E-2</v>
      </c>
      <c r="E3823">
        <v>0</v>
      </c>
      <c r="F3823" s="90">
        <v>3815</v>
      </c>
      <c r="G3823" s="170">
        <f t="shared" ca="1" si="124"/>
        <v>0.14011245495048905</v>
      </c>
    </row>
    <row r="3824" spans="2:7">
      <c r="B3824" t="s">
        <v>7215</v>
      </c>
      <c r="C3824">
        <v>1.53</v>
      </c>
      <c r="D3824">
        <f t="shared" si="123"/>
        <v>-3.1645569620253194E-2</v>
      </c>
      <c r="E3824">
        <v>0</v>
      </c>
      <c r="F3824" s="90">
        <v>3816</v>
      </c>
      <c r="G3824" s="170">
        <f t="shared" ca="1" si="124"/>
        <v>-0.2423319510721858</v>
      </c>
    </row>
    <row r="3825" spans="2:7">
      <c r="B3825" t="s">
        <v>7219</v>
      </c>
      <c r="C3825">
        <v>1.58</v>
      </c>
      <c r="D3825">
        <f t="shared" si="123"/>
        <v>-7.6023391812865437E-2</v>
      </c>
      <c r="E3825">
        <v>0</v>
      </c>
      <c r="F3825" s="90">
        <v>3817</v>
      </c>
      <c r="G3825" s="170">
        <f t="shared" ca="1" si="124"/>
        <v>-0.23216034812440856</v>
      </c>
    </row>
    <row r="3826" spans="2:7">
      <c r="B3826" t="s">
        <v>7228</v>
      </c>
      <c r="C3826">
        <v>1.71</v>
      </c>
      <c r="D3826">
        <f t="shared" si="123"/>
        <v>3.0120481927710871E-2</v>
      </c>
      <c r="E3826">
        <v>0</v>
      </c>
      <c r="F3826" s="90">
        <v>3818</v>
      </c>
      <c r="G3826" s="170">
        <f t="shared" ca="1" si="124"/>
        <v>-0.11069477126214966</v>
      </c>
    </row>
    <row r="3827" spans="2:7">
      <c r="B3827" t="s">
        <v>7232</v>
      </c>
      <c r="C3827">
        <v>1.66</v>
      </c>
      <c r="D3827">
        <f t="shared" si="123"/>
        <v>4.4025157232704303E-2</v>
      </c>
      <c r="E3827">
        <v>0</v>
      </c>
      <c r="F3827" s="90">
        <v>3819</v>
      </c>
      <c r="G3827" s="170">
        <f t="shared" ca="1" si="124"/>
        <v>0.77870258009881155</v>
      </c>
    </row>
    <row r="3828" spans="2:7">
      <c r="B3828" t="s">
        <v>7237</v>
      </c>
      <c r="C3828">
        <v>1.59</v>
      </c>
      <c r="D3828">
        <f t="shared" si="123"/>
        <v>1.2738853503184724E-2</v>
      </c>
      <c r="E3828">
        <v>0</v>
      </c>
      <c r="F3828" s="90">
        <v>3820</v>
      </c>
      <c r="G3828" s="170">
        <f t="shared" ca="1" si="124"/>
        <v>0.64583089757410239</v>
      </c>
    </row>
    <row r="3829" spans="2:7">
      <c r="B3829" t="s">
        <v>7243</v>
      </c>
      <c r="C3829">
        <v>1.57</v>
      </c>
      <c r="D3829">
        <f t="shared" si="123"/>
        <v>-1.2578616352201269E-2</v>
      </c>
      <c r="E3829">
        <v>0</v>
      </c>
      <c r="F3829" s="90">
        <v>3821</v>
      </c>
      <c r="G3829" s="170">
        <f t="shared" ca="1" si="124"/>
        <v>0.23267056854835089</v>
      </c>
    </row>
    <row r="3830" spans="2:7">
      <c r="B3830" t="s">
        <v>7255</v>
      </c>
      <c r="C3830">
        <v>1.59</v>
      </c>
      <c r="D3830">
        <f t="shared" si="123"/>
        <v>-1.2422360248447215E-2</v>
      </c>
      <c r="E3830">
        <v>0</v>
      </c>
      <c r="F3830" s="90">
        <v>3822</v>
      </c>
      <c r="G3830" s="170">
        <f t="shared" ca="1" si="124"/>
        <v>1.2383693181536488</v>
      </c>
    </row>
    <row r="3831" spans="2:7">
      <c r="B3831" t="s">
        <v>7258</v>
      </c>
      <c r="C3831">
        <v>1.61</v>
      </c>
      <c r="D3831">
        <f t="shared" si="123"/>
        <v>-0.14814814814814806</v>
      </c>
      <c r="E3831">
        <v>0</v>
      </c>
      <c r="F3831" s="90">
        <v>3823</v>
      </c>
      <c r="G3831" s="170">
        <f t="shared" ca="1" si="124"/>
        <v>-6.0334967011590579E-2</v>
      </c>
    </row>
    <row r="3832" spans="2:7">
      <c r="B3832" t="s">
        <v>7265</v>
      </c>
      <c r="C3832">
        <v>1.89</v>
      </c>
      <c r="D3832">
        <f t="shared" si="123"/>
        <v>0</v>
      </c>
      <c r="E3832">
        <v>0</v>
      </c>
      <c r="F3832" s="90">
        <v>3824</v>
      </c>
      <c r="G3832" s="170">
        <f t="shared" ca="1" si="124"/>
        <v>0.50971049153467829</v>
      </c>
    </row>
    <row r="3833" spans="2:7">
      <c r="B3833" t="s">
        <v>7266</v>
      </c>
      <c r="C3833">
        <v>1.89</v>
      </c>
      <c r="D3833">
        <f t="shared" si="123"/>
        <v>-4.0609137055837602E-2</v>
      </c>
      <c r="E3833">
        <v>0</v>
      </c>
      <c r="F3833" s="90">
        <v>3825</v>
      </c>
      <c r="G3833" s="170">
        <f t="shared" ca="1" si="124"/>
        <v>0.43485757384929896</v>
      </c>
    </row>
    <row r="3834" spans="2:7">
      <c r="B3834" t="s">
        <v>7269</v>
      </c>
      <c r="C3834">
        <v>1.97</v>
      </c>
      <c r="D3834">
        <f t="shared" si="123"/>
        <v>-1.0050251256281416E-2</v>
      </c>
      <c r="E3834">
        <v>0</v>
      </c>
      <c r="F3834" s="90">
        <v>3826</v>
      </c>
      <c r="G3834" s="170">
        <f t="shared" ca="1" si="124"/>
        <v>-9.0766169320500245E-2</v>
      </c>
    </row>
    <row r="3835" spans="2:7">
      <c r="B3835" t="s">
        <v>7271</v>
      </c>
      <c r="C3835">
        <v>1.99</v>
      </c>
      <c r="D3835">
        <f t="shared" si="123"/>
        <v>1.5306122448979605E-2</v>
      </c>
      <c r="E3835">
        <v>0</v>
      </c>
      <c r="F3835" s="90">
        <v>3827</v>
      </c>
      <c r="G3835" s="170">
        <f t="shared" ca="1" si="124"/>
        <v>-0.84353824909594555</v>
      </c>
    </row>
    <row r="3836" spans="2:7">
      <c r="B3836" t="s">
        <v>7274</v>
      </c>
      <c r="C3836">
        <v>1.96</v>
      </c>
      <c r="D3836">
        <f t="shared" si="123"/>
        <v>-5.0761421319797002E-3</v>
      </c>
      <c r="E3836">
        <v>0</v>
      </c>
      <c r="F3836" s="90">
        <v>3828</v>
      </c>
      <c r="G3836" s="170">
        <f t="shared" ca="1" si="124"/>
        <v>0.23893281294887522</v>
      </c>
    </row>
    <row r="3837" spans="2:7">
      <c r="B3837" t="s">
        <v>7276</v>
      </c>
      <c r="C3837">
        <v>1.97</v>
      </c>
      <c r="D3837">
        <f t="shared" si="123"/>
        <v>-4.830917874396129E-2</v>
      </c>
      <c r="E3837">
        <v>0</v>
      </c>
      <c r="F3837" s="90">
        <v>3829</v>
      </c>
      <c r="G3837" s="170">
        <f t="shared" ca="1" si="124"/>
        <v>-0.39904926481642478</v>
      </c>
    </row>
    <row r="3838" spans="2:7">
      <c r="B3838" t="s">
        <v>7280</v>
      </c>
      <c r="C3838">
        <v>2.0699999999999998</v>
      </c>
      <c r="D3838">
        <f t="shared" si="123"/>
        <v>-1.4285714285714403E-2</v>
      </c>
      <c r="E3838">
        <v>0</v>
      </c>
      <c r="F3838" s="90">
        <v>3830</v>
      </c>
      <c r="G3838" s="170">
        <f t="shared" ca="1" si="124"/>
        <v>0.22463350704905533</v>
      </c>
    </row>
    <row r="3839" spans="2:7">
      <c r="B3839" t="s">
        <v>7293</v>
      </c>
      <c r="C3839">
        <v>2.1</v>
      </c>
      <c r="D3839">
        <f t="shared" si="123"/>
        <v>0</v>
      </c>
      <c r="E3839">
        <v>0</v>
      </c>
      <c r="F3839" s="90">
        <v>3831</v>
      </c>
      <c r="G3839" s="170">
        <f t="shared" ca="1" si="124"/>
        <v>0.54609430438151985</v>
      </c>
    </row>
    <row r="3840" spans="2:7">
      <c r="B3840" t="s">
        <v>7294</v>
      </c>
      <c r="C3840">
        <v>2.1</v>
      </c>
      <c r="D3840">
        <f t="shared" si="123"/>
        <v>0</v>
      </c>
      <c r="E3840">
        <v>0</v>
      </c>
      <c r="F3840" s="90">
        <v>3832</v>
      </c>
      <c r="G3840" s="170">
        <f t="shared" ca="1" si="124"/>
        <v>0.25410405060085628</v>
      </c>
    </row>
    <row r="3841" spans="2:7">
      <c r="B3841" t="s">
        <v>7295</v>
      </c>
      <c r="C3841">
        <v>2.1</v>
      </c>
      <c r="D3841">
        <f t="shared" si="123"/>
        <v>0</v>
      </c>
      <c r="E3841">
        <v>0</v>
      </c>
      <c r="F3841" s="90">
        <v>3833</v>
      </c>
      <c r="G3841" s="170">
        <f t="shared" ca="1" si="124"/>
        <v>3.0138760767750482E-2</v>
      </c>
    </row>
    <row r="3842" spans="2:7">
      <c r="B3842" t="s">
        <v>7296</v>
      </c>
      <c r="C3842">
        <v>2.1</v>
      </c>
      <c r="D3842">
        <f t="shared" si="123"/>
        <v>0</v>
      </c>
      <c r="E3842">
        <v>0</v>
      </c>
      <c r="F3842" s="90">
        <v>3834</v>
      </c>
      <c r="G3842" s="170">
        <f t="shared" ca="1" si="124"/>
        <v>-0.2588288274245798</v>
      </c>
    </row>
    <row r="3843" spans="2:7">
      <c r="B3843" t="s">
        <v>7297</v>
      </c>
      <c r="C3843">
        <v>2.1</v>
      </c>
      <c r="D3843">
        <f t="shared" si="123"/>
        <v>-7.4889867841409663E-2</v>
      </c>
      <c r="E3843">
        <v>0</v>
      </c>
      <c r="F3843" s="90">
        <v>3835</v>
      </c>
      <c r="G3843" s="170">
        <f t="shared" ca="1" si="124"/>
        <v>-0.41058871237147077</v>
      </c>
    </row>
    <row r="3844" spans="2:7">
      <c r="B3844" t="s">
        <v>7312</v>
      </c>
      <c r="C3844">
        <v>2.27</v>
      </c>
      <c r="D3844">
        <f t="shared" si="123"/>
        <v>4.4247787610620492E-3</v>
      </c>
      <c r="E3844">
        <v>0</v>
      </c>
      <c r="F3844" s="90">
        <v>3836</v>
      </c>
      <c r="G3844" s="170">
        <f t="shared" ca="1" si="124"/>
        <v>-0.41356987778408377</v>
      </c>
    </row>
    <row r="3845" spans="2:7">
      <c r="B3845" t="s">
        <v>7315</v>
      </c>
      <c r="C3845">
        <v>2.2599999999999998</v>
      </c>
      <c r="D3845">
        <f t="shared" si="123"/>
        <v>0</v>
      </c>
      <c r="E3845">
        <v>0</v>
      </c>
      <c r="F3845" s="90">
        <v>3837</v>
      </c>
      <c r="G3845" s="170">
        <f t="shared" ca="1" si="124"/>
        <v>-0.51517096203283519</v>
      </c>
    </row>
    <row r="3846" spans="2:7">
      <c r="B3846" t="s">
        <v>7318</v>
      </c>
      <c r="C3846">
        <v>2.2599999999999998</v>
      </c>
      <c r="D3846">
        <f t="shared" si="123"/>
        <v>-8.8709677419354913E-2</v>
      </c>
      <c r="E3846">
        <v>0</v>
      </c>
      <c r="F3846" s="90">
        <v>3838</v>
      </c>
      <c r="G3846" s="170">
        <f t="shared" ca="1" si="124"/>
        <v>-0.41084441452763359</v>
      </c>
    </row>
    <row r="3847" spans="2:7">
      <c r="B3847" t="s">
        <v>7329</v>
      </c>
      <c r="C3847">
        <v>2.48</v>
      </c>
      <c r="D3847">
        <f t="shared" si="123"/>
        <v>-1.5873015873015886E-2</v>
      </c>
      <c r="E3847">
        <v>0</v>
      </c>
      <c r="F3847" s="90">
        <v>3839</v>
      </c>
      <c r="G3847" s="170">
        <f t="shared" ca="1" si="124"/>
        <v>-7.1744226231456633E-3</v>
      </c>
    </row>
    <row r="3848" spans="2:7">
      <c r="B3848" t="s">
        <v>7331</v>
      </c>
      <c r="C3848">
        <v>2.52</v>
      </c>
      <c r="D3848">
        <f t="shared" si="123"/>
        <v>-6.6666666666666721E-2</v>
      </c>
      <c r="E3848">
        <v>0</v>
      </c>
      <c r="F3848" s="90">
        <v>3840</v>
      </c>
      <c r="G3848" s="170">
        <f t="shared" ca="1" si="124"/>
        <v>0.30098275340445951</v>
      </c>
    </row>
    <row r="3849" spans="2:7">
      <c r="B3849" t="s">
        <v>7339</v>
      </c>
      <c r="C3849">
        <v>2.7</v>
      </c>
      <c r="D3849">
        <f t="shared" ref="D3849:D3912" si="125">(C3849-C3850)/C3850</f>
        <v>5.8823529411764851E-2</v>
      </c>
      <c r="E3849">
        <v>0</v>
      </c>
      <c r="F3849" s="90">
        <v>3841</v>
      </c>
      <c r="G3849" s="170">
        <f t="shared" ca="1" si="124"/>
        <v>0.30155573681387021</v>
      </c>
    </row>
    <row r="3850" spans="2:7">
      <c r="B3850" t="s">
        <v>7351</v>
      </c>
      <c r="C3850">
        <v>2.5499999999999998</v>
      </c>
      <c r="D3850">
        <f t="shared" si="125"/>
        <v>0.10389610389610379</v>
      </c>
      <c r="E3850">
        <v>0</v>
      </c>
      <c r="F3850" s="90">
        <v>3842</v>
      </c>
      <c r="G3850" s="170">
        <f t="shared" ca="1" si="124"/>
        <v>-0.40528092447536135</v>
      </c>
    </row>
    <row r="3851" spans="2:7">
      <c r="B3851" t="s">
        <v>7368</v>
      </c>
      <c r="C3851">
        <v>2.31</v>
      </c>
      <c r="D3851">
        <f t="shared" si="125"/>
        <v>7.9439252336448565E-2</v>
      </c>
      <c r="E3851">
        <v>0</v>
      </c>
      <c r="F3851" s="90">
        <v>3843</v>
      </c>
      <c r="G3851" s="170">
        <f t="shared" ca="1" si="124"/>
        <v>0.17611379207235409</v>
      </c>
    </row>
    <row r="3852" spans="2:7">
      <c r="B3852" t="s">
        <v>7384</v>
      </c>
      <c r="C3852">
        <v>2.14</v>
      </c>
      <c r="D3852">
        <f t="shared" si="125"/>
        <v>-2.2831050228310421E-2</v>
      </c>
      <c r="E3852">
        <v>0</v>
      </c>
      <c r="F3852" s="90">
        <v>3844</v>
      </c>
      <c r="G3852" s="170">
        <f t="shared" ca="1" si="124"/>
        <v>0.5841516597787656</v>
      </c>
    </row>
    <row r="3853" spans="2:7">
      <c r="B3853" t="s">
        <v>7393</v>
      </c>
      <c r="C3853">
        <v>2.19</v>
      </c>
      <c r="D3853">
        <f t="shared" si="125"/>
        <v>4.5871559633026545E-3</v>
      </c>
      <c r="E3853">
        <v>0</v>
      </c>
      <c r="F3853" s="90">
        <v>3845</v>
      </c>
      <c r="G3853" s="170">
        <f t="shared" ca="1" si="124"/>
        <v>-0.15422445759663814</v>
      </c>
    </row>
    <row r="3854" spans="2:7">
      <c r="B3854" t="s">
        <v>7402</v>
      </c>
      <c r="C3854">
        <v>2.1800000000000002</v>
      </c>
      <c r="D3854">
        <f t="shared" si="125"/>
        <v>-3.9647577092510954E-2</v>
      </c>
      <c r="E3854">
        <v>0</v>
      </c>
      <c r="F3854" s="90">
        <v>3846</v>
      </c>
      <c r="G3854" s="170">
        <f t="shared" ca="1" si="124"/>
        <v>0.20387069458408866</v>
      </c>
    </row>
    <row r="3855" spans="2:7">
      <c r="B3855" t="s">
        <v>7407</v>
      </c>
      <c r="C3855">
        <v>2.27</v>
      </c>
      <c r="D3855">
        <f t="shared" si="125"/>
        <v>9.6618357487922801E-2</v>
      </c>
      <c r="E3855">
        <v>0</v>
      </c>
      <c r="F3855" s="90">
        <v>3847</v>
      </c>
      <c r="G3855" s="170">
        <f t="shared" ca="1" si="124"/>
        <v>-0.35765725217992839</v>
      </c>
    </row>
    <row r="3856" spans="2:7">
      <c r="B3856" t="s">
        <v>7416</v>
      </c>
      <c r="C3856">
        <v>2.0699999999999998</v>
      </c>
      <c r="D3856">
        <f t="shared" si="125"/>
        <v>2.4752475247524663E-2</v>
      </c>
      <c r="E3856">
        <v>0</v>
      </c>
      <c r="F3856" s="90">
        <v>3848</v>
      </c>
      <c r="G3856" s="170">
        <f t="shared" ca="1" si="124"/>
        <v>0.3841161851733238</v>
      </c>
    </row>
    <row r="3857" spans="2:7">
      <c r="B3857" t="s">
        <v>7418</v>
      </c>
      <c r="C3857">
        <v>2.02</v>
      </c>
      <c r="D3857">
        <f t="shared" si="125"/>
        <v>2.5380710659898501E-2</v>
      </c>
      <c r="E3857">
        <v>0</v>
      </c>
      <c r="F3857" s="90">
        <v>3849</v>
      </c>
      <c r="G3857" s="170">
        <f t="shared" ca="1" si="124"/>
        <v>0.16043184820556322</v>
      </c>
    </row>
    <row r="3858" spans="2:7">
      <c r="B3858" t="s">
        <v>7424</v>
      </c>
      <c r="C3858">
        <v>1.97</v>
      </c>
      <c r="D3858">
        <f t="shared" si="125"/>
        <v>-0.12444444444444445</v>
      </c>
      <c r="E3858">
        <v>0</v>
      </c>
      <c r="F3858" s="90">
        <v>3850</v>
      </c>
      <c r="G3858" s="170">
        <f t="shared" ca="1" si="124"/>
        <v>-0.11073680683410289</v>
      </c>
    </row>
    <row r="3859" spans="2:7">
      <c r="B3859" t="s">
        <v>7431</v>
      </c>
      <c r="C3859">
        <v>2.25</v>
      </c>
      <c r="D3859">
        <f t="shared" si="125"/>
        <v>4.4642857142856186E-3</v>
      </c>
      <c r="E3859">
        <v>0</v>
      </c>
      <c r="F3859" s="90">
        <v>3851</v>
      </c>
      <c r="G3859" s="170">
        <f t="shared" ca="1" si="124"/>
        <v>0.26094286739260442</v>
      </c>
    </row>
    <row r="3860" spans="2:7">
      <c r="B3860" t="s">
        <v>7433</v>
      </c>
      <c r="C3860">
        <v>2.2400000000000002</v>
      </c>
      <c r="D3860">
        <f t="shared" si="125"/>
        <v>-8.8495575221237063E-3</v>
      </c>
      <c r="E3860">
        <v>0</v>
      </c>
      <c r="F3860" s="90">
        <v>3852</v>
      </c>
      <c r="G3860" s="170">
        <f t="shared" ca="1" si="124"/>
        <v>0.56796255549680463</v>
      </c>
    </row>
    <row r="3861" spans="2:7">
      <c r="B3861" t="s">
        <v>7435</v>
      </c>
      <c r="C3861">
        <v>2.2599999999999998</v>
      </c>
      <c r="D3861">
        <f t="shared" si="125"/>
        <v>-5.833333333333339E-2</v>
      </c>
      <c r="E3861">
        <v>0</v>
      </c>
      <c r="F3861" s="90">
        <v>3853</v>
      </c>
      <c r="G3861" s="170">
        <f t="shared" ca="1" si="124"/>
        <v>0.3900771605799821</v>
      </c>
    </row>
    <row r="3862" spans="2:7">
      <c r="B3862" t="s">
        <v>7463</v>
      </c>
      <c r="C3862">
        <v>2.4</v>
      </c>
      <c r="D3862">
        <f t="shared" si="125"/>
        <v>6.6666666666666624E-2</v>
      </c>
      <c r="E3862">
        <v>0</v>
      </c>
      <c r="F3862" s="90">
        <v>3854</v>
      </c>
      <c r="G3862" s="170">
        <f t="shared" ca="1" si="124"/>
        <v>-0.30983598522298295</v>
      </c>
    </row>
    <row r="3863" spans="2:7">
      <c r="B3863" t="s">
        <v>7468</v>
      </c>
      <c r="C3863">
        <v>2.25</v>
      </c>
      <c r="D3863">
        <f t="shared" si="125"/>
        <v>-3.8461538461538401E-2</v>
      </c>
      <c r="E3863">
        <v>0</v>
      </c>
      <c r="F3863" s="90">
        <v>3855</v>
      </c>
      <c r="G3863" s="170">
        <f t="shared" ca="1" si="124"/>
        <v>-0.24642887031709587</v>
      </c>
    </row>
    <row r="3864" spans="2:7">
      <c r="B3864" t="s">
        <v>7476</v>
      </c>
      <c r="C3864">
        <v>2.34</v>
      </c>
      <c r="D3864">
        <f t="shared" si="125"/>
        <v>0</v>
      </c>
      <c r="E3864">
        <v>0</v>
      </c>
      <c r="F3864" s="90">
        <v>3856</v>
      </c>
      <c r="G3864" s="170">
        <f t="shared" ca="1" si="124"/>
        <v>-0.28280325489565949</v>
      </c>
    </row>
    <row r="3865" spans="2:7">
      <c r="B3865" t="s">
        <v>7477</v>
      </c>
      <c r="C3865">
        <v>2.34</v>
      </c>
      <c r="D3865">
        <f t="shared" si="125"/>
        <v>1.7391304347826105E-2</v>
      </c>
      <c r="E3865">
        <v>0</v>
      </c>
      <c r="F3865" s="90">
        <v>3857</v>
      </c>
      <c r="G3865" s="170">
        <f t="shared" ca="1" si="124"/>
        <v>-0.17345826191614869</v>
      </c>
    </row>
    <row r="3866" spans="2:7">
      <c r="B3866" t="s">
        <v>7485</v>
      </c>
      <c r="C3866">
        <v>2.2999999999999998</v>
      </c>
      <c r="D3866">
        <f t="shared" si="125"/>
        <v>0</v>
      </c>
      <c r="E3866">
        <v>0</v>
      </c>
      <c r="F3866" s="90">
        <v>3858</v>
      </c>
      <c r="G3866" s="170">
        <f t="shared" ca="1" si="124"/>
        <v>0.41907558414743096</v>
      </c>
    </row>
    <row r="3867" spans="2:7">
      <c r="B3867" t="s">
        <v>7488</v>
      </c>
      <c r="C3867">
        <v>2.2999999999999998</v>
      </c>
      <c r="D3867">
        <f t="shared" si="125"/>
        <v>3.6036036036035862E-2</v>
      </c>
      <c r="E3867">
        <v>0</v>
      </c>
      <c r="F3867" s="90">
        <v>3859</v>
      </c>
      <c r="G3867" s="170">
        <f t="shared" ca="1" si="124"/>
        <v>7.5935748356590199E-2</v>
      </c>
    </row>
    <row r="3868" spans="2:7">
      <c r="B3868" t="s">
        <v>7490</v>
      </c>
      <c r="C3868">
        <v>2.2200000000000002</v>
      </c>
      <c r="D3868">
        <f t="shared" si="125"/>
        <v>8.2926829268292868E-2</v>
      </c>
      <c r="E3868">
        <v>0</v>
      </c>
      <c r="F3868" s="90">
        <v>3860</v>
      </c>
      <c r="G3868" s="170">
        <f t="shared" ca="1" si="124"/>
        <v>0.18003906769673678</v>
      </c>
    </row>
    <row r="3869" spans="2:7">
      <c r="B3869" t="s">
        <v>7494</v>
      </c>
      <c r="C3869">
        <v>2.0499999999999998</v>
      </c>
      <c r="D3869">
        <f t="shared" si="125"/>
        <v>0</v>
      </c>
      <c r="E3869">
        <v>0</v>
      </c>
      <c r="F3869" s="90">
        <v>3861</v>
      </c>
      <c r="G3869" s="170">
        <f t="shared" ca="1" si="124"/>
        <v>-0.21039666694865516</v>
      </c>
    </row>
    <row r="3870" spans="2:7">
      <c r="B3870" t="s">
        <v>7495</v>
      </c>
      <c r="C3870">
        <v>2.0499999999999998</v>
      </c>
      <c r="D3870">
        <f t="shared" si="125"/>
        <v>0</v>
      </c>
      <c r="E3870">
        <v>0</v>
      </c>
      <c r="F3870" s="90">
        <v>3862</v>
      </c>
      <c r="G3870" s="170">
        <f t="shared" ca="1" si="124"/>
        <v>-0.1714316631400773</v>
      </c>
    </row>
    <row r="3871" spans="2:7">
      <c r="B3871" t="s">
        <v>7496</v>
      </c>
      <c r="C3871">
        <v>2.0499999999999998</v>
      </c>
      <c r="D3871">
        <f t="shared" si="125"/>
        <v>3.5353535353535276E-2</v>
      </c>
      <c r="E3871">
        <v>0</v>
      </c>
      <c r="F3871" s="90">
        <v>3863</v>
      </c>
      <c r="G3871" s="170">
        <f t="shared" ca="1" si="124"/>
        <v>-0.21456883914235286</v>
      </c>
    </row>
    <row r="3872" spans="2:7">
      <c r="B3872" t="s">
        <v>7498</v>
      </c>
      <c r="C3872">
        <v>1.98</v>
      </c>
      <c r="D3872">
        <f t="shared" si="125"/>
        <v>0</v>
      </c>
      <c r="E3872">
        <v>0</v>
      </c>
      <c r="F3872" s="90">
        <v>3864</v>
      </c>
      <c r="G3872" s="170">
        <f t="shared" ca="1" si="124"/>
        <v>-0.14479418220921561</v>
      </c>
    </row>
    <row r="3873" spans="2:7">
      <c r="B3873" t="s">
        <v>7499</v>
      </c>
      <c r="C3873">
        <v>1.98</v>
      </c>
      <c r="D3873">
        <f t="shared" si="125"/>
        <v>6.4516129032257993E-2</v>
      </c>
      <c r="E3873">
        <v>0</v>
      </c>
      <c r="F3873" s="90">
        <v>3865</v>
      </c>
      <c r="G3873" s="170">
        <f t="shared" ca="1" si="124"/>
        <v>0.13171135119301941</v>
      </c>
    </row>
    <row r="3874" spans="2:7">
      <c r="B3874" t="s">
        <v>7510</v>
      </c>
      <c r="C3874">
        <v>1.86</v>
      </c>
      <c r="D3874">
        <f t="shared" si="125"/>
        <v>-1.0638297872340318E-2</v>
      </c>
      <c r="E3874">
        <v>0</v>
      </c>
      <c r="F3874" s="90">
        <v>3866</v>
      </c>
      <c r="G3874" s="170">
        <f t="shared" ca="1" si="124"/>
        <v>-0.3376696563962025</v>
      </c>
    </row>
    <row r="3875" spans="2:7">
      <c r="B3875" t="s">
        <v>7516</v>
      </c>
      <c r="C3875">
        <v>1.88</v>
      </c>
      <c r="D3875">
        <f t="shared" si="125"/>
        <v>0</v>
      </c>
      <c r="E3875">
        <v>0</v>
      </c>
      <c r="F3875" s="90">
        <v>3867</v>
      </c>
      <c r="G3875" s="170">
        <f t="shared" ca="1" si="124"/>
        <v>0.9376125424753422</v>
      </c>
    </row>
    <row r="3876" spans="2:7">
      <c r="B3876" t="s">
        <v>7517</v>
      </c>
      <c r="C3876">
        <v>1.88</v>
      </c>
      <c r="D3876">
        <f t="shared" si="125"/>
        <v>-0.18260869565217389</v>
      </c>
      <c r="E3876">
        <v>0</v>
      </c>
      <c r="F3876" s="90">
        <v>3868</v>
      </c>
      <c r="G3876" s="170">
        <f t="shared" ca="1" si="124"/>
        <v>7.8006068504318446E-2</v>
      </c>
    </row>
    <row r="3877" spans="2:7">
      <c r="B3877" t="s">
        <v>7538</v>
      </c>
      <c r="C3877">
        <v>2.2999999999999998</v>
      </c>
      <c r="D3877">
        <f t="shared" si="125"/>
        <v>9.5238095238095108E-2</v>
      </c>
      <c r="E3877">
        <v>0</v>
      </c>
      <c r="F3877" s="90">
        <v>3869</v>
      </c>
      <c r="G3877" s="170">
        <f t="shared" ca="1" si="124"/>
        <v>9.4561177942547703E-2</v>
      </c>
    </row>
    <row r="3878" spans="2:7">
      <c r="B3878" t="s">
        <v>7545</v>
      </c>
      <c r="C3878">
        <v>2.1</v>
      </c>
      <c r="D3878">
        <f t="shared" si="125"/>
        <v>0</v>
      </c>
      <c r="E3878">
        <v>0</v>
      </c>
      <c r="F3878" s="90">
        <v>3870</v>
      </c>
      <c r="G3878" s="170">
        <f t="shared" ca="1" si="124"/>
        <v>-0.55960798337733764</v>
      </c>
    </row>
    <row r="3879" spans="2:7">
      <c r="B3879" t="s">
        <v>7546</v>
      </c>
      <c r="C3879">
        <v>2.1</v>
      </c>
      <c r="D3879">
        <f t="shared" si="125"/>
        <v>0</v>
      </c>
      <c r="E3879">
        <v>0</v>
      </c>
      <c r="F3879" s="90">
        <v>3871</v>
      </c>
      <c r="G3879" s="170">
        <f t="shared" ref="G3879:G3942" ca="1" si="126">_xlfn.NORM.INV(RAND(),L$11,L$12)</f>
        <v>0.69322950026888897</v>
      </c>
    </row>
    <row r="3880" spans="2:7">
      <c r="B3880" t="s">
        <v>7547</v>
      </c>
      <c r="C3880">
        <v>2.1</v>
      </c>
      <c r="D3880">
        <f t="shared" si="125"/>
        <v>4.7846889952154218E-3</v>
      </c>
      <c r="E3880">
        <v>0</v>
      </c>
      <c r="F3880" s="90">
        <v>3872</v>
      </c>
      <c r="G3880" s="170">
        <f t="shared" ca="1" si="126"/>
        <v>-0.52183164095582601</v>
      </c>
    </row>
    <row r="3881" spans="2:7">
      <c r="B3881" t="s">
        <v>7549</v>
      </c>
      <c r="C3881">
        <v>2.09</v>
      </c>
      <c r="D3881">
        <f t="shared" si="125"/>
        <v>0</v>
      </c>
      <c r="E3881">
        <v>0</v>
      </c>
      <c r="F3881" s="90">
        <v>3873</v>
      </c>
      <c r="G3881" s="170">
        <f t="shared" ca="1" si="126"/>
        <v>-0.18024969987647094</v>
      </c>
    </row>
    <row r="3882" spans="2:7">
      <c r="B3882" t="s">
        <v>7558</v>
      </c>
      <c r="C3882">
        <v>2.09</v>
      </c>
      <c r="D3882">
        <f t="shared" si="125"/>
        <v>-1.4150943396226532E-2</v>
      </c>
      <c r="E3882">
        <v>0</v>
      </c>
      <c r="F3882" s="90">
        <v>3874</v>
      </c>
      <c r="G3882" s="170">
        <f t="shared" ca="1" si="126"/>
        <v>6.2333168540022854E-2</v>
      </c>
    </row>
    <row r="3883" spans="2:7">
      <c r="B3883" t="s">
        <v>7563</v>
      </c>
      <c r="C3883">
        <v>2.12</v>
      </c>
      <c r="D3883">
        <f t="shared" si="125"/>
        <v>-0.11297071129707113</v>
      </c>
      <c r="E3883">
        <v>0</v>
      </c>
      <c r="F3883" s="90">
        <v>3875</v>
      </c>
      <c r="G3883" s="170">
        <f t="shared" ca="1" si="126"/>
        <v>-0.11477536848290978</v>
      </c>
    </row>
    <row r="3884" spans="2:7">
      <c r="B3884" t="s">
        <v>7581</v>
      </c>
      <c r="C3884">
        <v>2.39</v>
      </c>
      <c r="D3884">
        <f t="shared" si="125"/>
        <v>0</v>
      </c>
      <c r="E3884">
        <v>0</v>
      </c>
      <c r="F3884" s="90">
        <v>3876</v>
      </c>
      <c r="G3884" s="170">
        <f t="shared" ca="1" si="126"/>
        <v>0.45163578841529184</v>
      </c>
    </row>
    <row r="3885" spans="2:7">
      <c r="B3885" t="s">
        <v>7582</v>
      </c>
      <c r="C3885">
        <v>2.39</v>
      </c>
      <c r="D3885">
        <f t="shared" si="125"/>
        <v>7.6576576576576544E-2</v>
      </c>
      <c r="E3885">
        <v>0</v>
      </c>
      <c r="F3885" s="90">
        <v>3877</v>
      </c>
      <c r="G3885" s="170">
        <f t="shared" ca="1" si="126"/>
        <v>0.51889010452467899</v>
      </c>
    </row>
    <row r="3886" spans="2:7">
      <c r="B3886" t="s">
        <v>7589</v>
      </c>
      <c r="C3886">
        <v>2.2200000000000002</v>
      </c>
      <c r="D3886">
        <f t="shared" si="125"/>
        <v>-3.056768558951958E-2</v>
      </c>
      <c r="E3886">
        <v>0</v>
      </c>
      <c r="F3886" s="90">
        <v>3878</v>
      </c>
      <c r="G3886" s="170">
        <f t="shared" ca="1" si="126"/>
        <v>0.28160889308936449</v>
      </c>
    </row>
    <row r="3887" spans="2:7">
      <c r="B3887" t="s">
        <v>7591</v>
      </c>
      <c r="C3887">
        <v>2.29</v>
      </c>
      <c r="D3887">
        <f t="shared" si="125"/>
        <v>0</v>
      </c>
      <c r="E3887">
        <v>0</v>
      </c>
      <c r="F3887" s="90">
        <v>3879</v>
      </c>
      <c r="G3887" s="170">
        <f t="shared" ca="1" si="126"/>
        <v>0.61226818782540793</v>
      </c>
    </row>
    <row r="3888" spans="2:7">
      <c r="B3888" t="s">
        <v>7592</v>
      </c>
      <c r="C3888">
        <v>2.29</v>
      </c>
      <c r="D3888">
        <f t="shared" si="125"/>
        <v>0</v>
      </c>
      <c r="E3888">
        <v>0</v>
      </c>
      <c r="F3888" s="90">
        <v>3880</v>
      </c>
      <c r="G3888" s="170">
        <f t="shared" ca="1" si="126"/>
        <v>-0.14196375504516678</v>
      </c>
    </row>
    <row r="3889" spans="2:7">
      <c r="B3889" t="s">
        <v>7593</v>
      </c>
      <c r="C3889">
        <v>2.29</v>
      </c>
      <c r="D3889">
        <f t="shared" si="125"/>
        <v>-2.1367521367521292E-2</v>
      </c>
      <c r="E3889">
        <v>0</v>
      </c>
      <c r="F3889" s="90">
        <v>3881</v>
      </c>
      <c r="G3889" s="170">
        <f t="shared" ca="1" si="126"/>
        <v>0.25717839527621689</v>
      </c>
    </row>
    <row r="3890" spans="2:7">
      <c r="B3890" t="s">
        <v>7596</v>
      </c>
      <c r="C3890">
        <v>2.34</v>
      </c>
      <c r="D3890">
        <f t="shared" si="125"/>
        <v>-0.1731448763250884</v>
      </c>
      <c r="E3890">
        <v>0</v>
      </c>
      <c r="F3890" s="90">
        <v>3882</v>
      </c>
      <c r="G3890" s="170">
        <f t="shared" ca="1" si="126"/>
        <v>0.60405356889198614</v>
      </c>
    </row>
    <row r="3891" spans="2:7">
      <c r="B3891" t="s">
        <v>7620</v>
      </c>
      <c r="C3891">
        <v>2.83</v>
      </c>
      <c r="D3891">
        <f t="shared" si="125"/>
        <v>0</v>
      </c>
      <c r="E3891">
        <v>0</v>
      </c>
      <c r="F3891" s="90">
        <v>3883</v>
      </c>
      <c r="G3891" s="170">
        <f t="shared" ca="1" si="126"/>
        <v>0.92349425673021623</v>
      </c>
    </row>
    <row r="3892" spans="2:7">
      <c r="B3892" t="s">
        <v>7621</v>
      </c>
      <c r="C3892">
        <v>2.83</v>
      </c>
      <c r="D3892">
        <f t="shared" si="125"/>
        <v>-1.0489510489510422E-2</v>
      </c>
      <c r="E3892">
        <v>0</v>
      </c>
      <c r="F3892" s="90">
        <v>3884</v>
      </c>
      <c r="G3892" s="170">
        <f t="shared" ca="1" si="126"/>
        <v>0.48863603291564167</v>
      </c>
    </row>
    <row r="3893" spans="2:7">
      <c r="B3893" t="s">
        <v>7654</v>
      </c>
      <c r="C3893">
        <v>2.86</v>
      </c>
      <c r="D3893">
        <f t="shared" si="125"/>
        <v>-4.3478260869565327E-2</v>
      </c>
      <c r="E3893">
        <v>0</v>
      </c>
      <c r="F3893" s="90">
        <v>3885</v>
      </c>
      <c r="G3893" s="170">
        <f t="shared" ca="1" si="126"/>
        <v>-2.7772424217557715E-2</v>
      </c>
    </row>
    <row r="3894" spans="2:7">
      <c r="B3894" t="s">
        <v>7670</v>
      </c>
      <c r="C3894">
        <v>2.99</v>
      </c>
      <c r="D3894">
        <f t="shared" si="125"/>
        <v>6.7857142857143005E-2</v>
      </c>
      <c r="E3894">
        <v>0</v>
      </c>
      <c r="F3894" s="90">
        <v>3886</v>
      </c>
      <c r="G3894" s="170">
        <f t="shared" ca="1" si="126"/>
        <v>0.62197156328994918</v>
      </c>
    </row>
    <row r="3895" spans="2:7">
      <c r="B3895" t="s">
        <v>7674</v>
      </c>
      <c r="C3895">
        <v>2.8</v>
      </c>
      <c r="D3895">
        <f t="shared" si="125"/>
        <v>0.12903225806451607</v>
      </c>
      <c r="E3895">
        <v>0</v>
      </c>
      <c r="F3895" s="90">
        <v>3887</v>
      </c>
      <c r="G3895" s="170">
        <f t="shared" ca="1" si="126"/>
        <v>0.63355713166002026</v>
      </c>
    </row>
    <row r="3896" spans="2:7">
      <c r="B3896" t="s">
        <v>7686</v>
      </c>
      <c r="C3896">
        <v>2.48</v>
      </c>
      <c r="D3896">
        <f t="shared" si="125"/>
        <v>0.15887850467289713</v>
      </c>
      <c r="E3896">
        <v>0</v>
      </c>
      <c r="F3896" s="90">
        <v>3888</v>
      </c>
      <c r="G3896" s="170">
        <f t="shared" ca="1" si="126"/>
        <v>4.1521678714135521E-2</v>
      </c>
    </row>
    <row r="3897" spans="2:7">
      <c r="B3897" t="s">
        <v>7698</v>
      </c>
      <c r="C3897">
        <v>2.14</v>
      </c>
      <c r="D3897">
        <f t="shared" si="125"/>
        <v>-0.10084033613445369</v>
      </c>
      <c r="E3897">
        <v>0</v>
      </c>
      <c r="F3897" s="90">
        <v>3889</v>
      </c>
      <c r="G3897" s="170">
        <f t="shared" ca="1" si="126"/>
        <v>-0.16027937675082055</v>
      </c>
    </row>
    <row r="3898" spans="2:7">
      <c r="B3898" t="s">
        <v>7709</v>
      </c>
      <c r="C3898">
        <v>2.38</v>
      </c>
      <c r="D3898">
        <f t="shared" si="125"/>
        <v>-2.0576131687242906E-2</v>
      </c>
      <c r="E3898">
        <v>0</v>
      </c>
      <c r="F3898" s="90">
        <v>3890</v>
      </c>
      <c r="G3898" s="170">
        <f t="shared" ca="1" si="126"/>
        <v>0.29266802035309336</v>
      </c>
    </row>
    <row r="3899" spans="2:7">
      <c r="B3899" t="s">
        <v>7718</v>
      </c>
      <c r="C3899">
        <v>2.4300000000000002</v>
      </c>
      <c r="D3899">
        <f t="shared" si="125"/>
        <v>0.26562500000000011</v>
      </c>
      <c r="E3899">
        <v>0</v>
      </c>
      <c r="F3899" s="90">
        <v>3891</v>
      </c>
      <c r="G3899" s="170">
        <f t="shared" ca="1" si="126"/>
        <v>-0.23345520081258264</v>
      </c>
    </row>
    <row r="3900" spans="2:7">
      <c r="B3900" t="s">
        <v>7736</v>
      </c>
      <c r="C3900">
        <v>1.92</v>
      </c>
      <c r="D3900">
        <f t="shared" si="125"/>
        <v>-0.19665271966527204</v>
      </c>
      <c r="E3900">
        <v>0</v>
      </c>
      <c r="F3900" s="90">
        <v>3892</v>
      </c>
      <c r="G3900" s="170">
        <f t="shared" ca="1" si="126"/>
        <v>-0.72493312551614131</v>
      </c>
    </row>
    <row r="3901" spans="2:7">
      <c r="B3901" t="s">
        <v>7753</v>
      </c>
      <c r="C3901">
        <v>2.39</v>
      </c>
      <c r="D3901">
        <f t="shared" si="125"/>
        <v>-0.98297235679680828</v>
      </c>
      <c r="E3901">
        <v>0</v>
      </c>
      <c r="F3901" s="90">
        <v>3893</v>
      </c>
      <c r="G3901" s="170">
        <f t="shared" ca="1" si="126"/>
        <v>2.3022903279398436E-2</v>
      </c>
    </row>
    <row r="3902" spans="2:7">
      <c r="B3902" t="s">
        <v>475</v>
      </c>
      <c r="C3902">
        <v>140.36000000000001</v>
      </c>
      <c r="D3902">
        <f t="shared" si="125"/>
        <v>-8.8156954459819345E-2</v>
      </c>
      <c r="E3902">
        <v>-1.424704373841132E-4</v>
      </c>
      <c r="F3902" s="90">
        <v>3894</v>
      </c>
      <c r="G3902" s="170">
        <f t="shared" ca="1" si="126"/>
        <v>-3.0706158804233243E-2</v>
      </c>
    </row>
    <row r="3903" spans="2:7">
      <c r="B3903" t="s">
        <v>563</v>
      </c>
      <c r="C3903">
        <v>153.93</v>
      </c>
      <c r="D3903">
        <f t="shared" si="125"/>
        <v>-7.815307222421837E-2</v>
      </c>
      <c r="E3903">
        <v>-1.9485580670304713E-4</v>
      </c>
      <c r="F3903" s="90">
        <v>3895</v>
      </c>
      <c r="G3903" s="170">
        <f t="shared" ca="1" si="126"/>
        <v>-0.23851367163201265</v>
      </c>
    </row>
    <row r="3904" spans="2:7">
      <c r="B3904" t="s">
        <v>532</v>
      </c>
      <c r="C3904">
        <v>166.98</v>
      </c>
      <c r="D3904">
        <f t="shared" si="125"/>
        <v>4.2842867849113071E-2</v>
      </c>
      <c r="E3904">
        <v>-2.9934742261875932E-4</v>
      </c>
      <c r="F3904" s="90">
        <v>3896</v>
      </c>
      <c r="G3904" s="170">
        <f t="shared" ca="1" si="126"/>
        <v>-3.1696032696855253E-2</v>
      </c>
    </row>
    <row r="3905" spans="2:7">
      <c r="B3905" t="s">
        <v>653</v>
      </c>
      <c r="C3905">
        <v>160.12</v>
      </c>
      <c r="D3905">
        <f t="shared" si="125"/>
        <v>7.1610226208004404E-2</v>
      </c>
      <c r="E3905">
        <v>-3.1216832115866236E-4</v>
      </c>
      <c r="F3905" s="90">
        <v>3897</v>
      </c>
      <c r="G3905" s="170">
        <f t="shared" ca="1" si="126"/>
        <v>-0.54614989529950342</v>
      </c>
    </row>
    <row r="3906" spans="2:7">
      <c r="B3906" t="s">
        <v>548</v>
      </c>
      <c r="C3906">
        <v>149.41999999999999</v>
      </c>
      <c r="D3906">
        <f t="shared" si="125"/>
        <v>1.7177155329210623</v>
      </c>
      <c r="E3906">
        <v>-3.3451528734870789E-4</v>
      </c>
      <c r="F3906" s="90">
        <v>3898</v>
      </c>
      <c r="G3906" s="170">
        <f t="shared" ca="1" si="126"/>
        <v>0.40538169273195102</v>
      </c>
    </row>
    <row r="3907" spans="2:7">
      <c r="B3907" t="s">
        <v>1158</v>
      </c>
      <c r="C3907">
        <v>54.98</v>
      </c>
      <c r="D3907">
        <f t="shared" si="125"/>
        <v>1.4952925973786139E-2</v>
      </c>
      <c r="E3907">
        <v>-3.6363636363642048E-4</v>
      </c>
      <c r="F3907" s="90">
        <v>3899</v>
      </c>
      <c r="G3907" s="170">
        <f t="shared" ca="1" si="126"/>
        <v>0.64580985869962071</v>
      </c>
    </row>
    <row r="3908" spans="2:7">
      <c r="B3908" t="s">
        <v>1127</v>
      </c>
      <c r="C3908">
        <v>54.17</v>
      </c>
      <c r="D3908">
        <f t="shared" si="125"/>
        <v>-0.58040278853601857</v>
      </c>
      <c r="E3908">
        <v>-3.6907178446200447E-4</v>
      </c>
      <c r="F3908" s="90">
        <v>3900</v>
      </c>
      <c r="G3908" s="170">
        <f t="shared" ca="1" si="126"/>
        <v>0.1451405076860848</v>
      </c>
    </row>
    <row r="3909" spans="2:7">
      <c r="B3909" t="s">
        <v>795</v>
      </c>
      <c r="C3909">
        <v>129.1</v>
      </c>
      <c r="D3909">
        <f t="shared" si="125"/>
        <v>4.0019372336303753</v>
      </c>
      <c r="E3909">
        <v>-3.8714672861023128E-4</v>
      </c>
      <c r="F3909" s="90">
        <v>3901</v>
      </c>
      <c r="G3909" s="170">
        <f t="shared" ca="1" si="126"/>
        <v>0.49432032146993138</v>
      </c>
    </row>
    <row r="3910" spans="2:7">
      <c r="B3910" t="s">
        <v>4702</v>
      </c>
      <c r="C3910">
        <v>25.81</v>
      </c>
      <c r="D3910">
        <f t="shared" si="125"/>
        <v>-0.7897866101971005</v>
      </c>
      <c r="E3910">
        <v>-3.8729666924870498E-4</v>
      </c>
      <c r="F3910" s="90">
        <v>3902</v>
      </c>
      <c r="G3910" s="170">
        <f t="shared" ca="1" si="126"/>
        <v>-0.1401371164444713</v>
      </c>
    </row>
    <row r="3911" spans="2:7">
      <c r="B3911" t="s">
        <v>775</v>
      </c>
      <c r="C3911">
        <v>122.78</v>
      </c>
      <c r="D3911">
        <f t="shared" si="125"/>
        <v>4.2069550466497034</v>
      </c>
      <c r="E3911">
        <v>-4.0706667752175494E-4</v>
      </c>
      <c r="F3911" s="90">
        <v>3903</v>
      </c>
      <c r="G3911" s="170">
        <f t="shared" ca="1" si="126"/>
        <v>-0.3608947170948546</v>
      </c>
    </row>
    <row r="3912" spans="2:7">
      <c r="B3912" t="s">
        <v>4666</v>
      </c>
      <c r="C3912">
        <v>23.58</v>
      </c>
      <c r="D3912">
        <f t="shared" si="125"/>
        <v>6.1206120612061182E-2</v>
      </c>
      <c r="E3912">
        <v>-4.2390843577793822E-4</v>
      </c>
      <c r="F3912" s="90">
        <v>3904</v>
      </c>
      <c r="G3912" s="170">
        <f t="shared" ca="1" si="126"/>
        <v>-0.58519604641237022</v>
      </c>
    </row>
    <row r="3913" spans="2:7">
      <c r="B3913" t="s">
        <v>2103</v>
      </c>
      <c r="C3913">
        <v>22.22</v>
      </c>
      <c r="D3913">
        <f t="shared" ref="D3913:D3976" si="127">(C3913-C3914)/C3914</f>
        <v>-0.87395768336264112</v>
      </c>
      <c r="E3913">
        <v>-4.4984255510578333E-4</v>
      </c>
      <c r="F3913" s="90">
        <v>3905</v>
      </c>
      <c r="G3913" s="170">
        <f t="shared" ca="1" si="126"/>
        <v>-0.23310829117567627</v>
      </c>
    </row>
    <row r="3914" spans="2:7">
      <c r="B3914" t="s">
        <v>594</v>
      </c>
      <c r="C3914">
        <v>176.29</v>
      </c>
      <c r="D3914">
        <f t="shared" si="127"/>
        <v>0.63261715132431917</v>
      </c>
      <c r="E3914">
        <v>-4.5359188070540627E-4</v>
      </c>
      <c r="F3914" s="90">
        <v>3906</v>
      </c>
      <c r="G3914" s="170">
        <f t="shared" ca="1" si="126"/>
        <v>-0.13424748433982978</v>
      </c>
    </row>
    <row r="3915" spans="2:7">
      <c r="B3915" t="s">
        <v>851</v>
      </c>
      <c r="C3915">
        <v>107.98</v>
      </c>
      <c r="D3915">
        <f t="shared" si="127"/>
        <v>4.0153274500696705</v>
      </c>
      <c r="E3915">
        <v>-4.6283439785242209E-4</v>
      </c>
      <c r="F3915" s="90">
        <v>3907</v>
      </c>
      <c r="G3915" s="170">
        <f t="shared" ca="1" si="126"/>
        <v>-0.37177961152494871</v>
      </c>
    </row>
    <row r="3916" spans="2:7">
      <c r="B3916" t="s">
        <v>1887</v>
      </c>
      <c r="C3916">
        <v>21.53</v>
      </c>
      <c r="D3916">
        <f t="shared" si="127"/>
        <v>-0.79143659788821075</v>
      </c>
      <c r="E3916">
        <v>-4.6425255338895127E-4</v>
      </c>
      <c r="F3916" s="90">
        <v>3908</v>
      </c>
      <c r="G3916" s="170">
        <f t="shared" ca="1" si="126"/>
        <v>-6.8636741614222369E-2</v>
      </c>
    </row>
    <row r="3917" spans="2:7">
      <c r="B3917" t="s">
        <v>933</v>
      </c>
      <c r="C3917">
        <v>103.23</v>
      </c>
      <c r="D3917">
        <f t="shared" si="127"/>
        <v>4.1281669150521614</v>
      </c>
      <c r="E3917">
        <v>-4.8412083656077805E-4</v>
      </c>
      <c r="F3917" s="90">
        <v>3909</v>
      </c>
      <c r="G3917" s="170">
        <f t="shared" ca="1" si="126"/>
        <v>0.54710776192784871</v>
      </c>
    </row>
    <row r="3918" spans="2:7">
      <c r="B3918" t="s">
        <v>1956</v>
      </c>
      <c r="C3918">
        <v>20.13</v>
      </c>
      <c r="D3918">
        <f t="shared" si="127"/>
        <v>4.4087136929460466E-2</v>
      </c>
      <c r="E3918">
        <v>-4.9652432969223253E-4</v>
      </c>
      <c r="F3918" s="90">
        <v>3910</v>
      </c>
      <c r="G3918" s="170">
        <f t="shared" ca="1" si="126"/>
        <v>-4.2694359599573004E-2</v>
      </c>
    </row>
    <row r="3919" spans="2:7">
      <c r="B3919" t="s">
        <v>3045</v>
      </c>
      <c r="C3919">
        <v>19.28</v>
      </c>
      <c r="D3919">
        <f t="shared" si="127"/>
        <v>-0.8</v>
      </c>
      <c r="E3919">
        <v>-5.1840331778113069E-4</v>
      </c>
      <c r="F3919" s="90">
        <v>3911</v>
      </c>
      <c r="G3919" s="170">
        <f t="shared" ca="1" si="126"/>
        <v>-0.32676128326509157</v>
      </c>
    </row>
    <row r="3920" spans="2:7">
      <c r="B3920" t="s">
        <v>1006</v>
      </c>
      <c r="C3920">
        <v>96.4</v>
      </c>
      <c r="D3920">
        <f t="shared" si="127"/>
        <v>4.071015255128879</v>
      </c>
      <c r="E3920">
        <v>-5.1840331778120431E-4</v>
      </c>
      <c r="F3920" s="90">
        <v>3912</v>
      </c>
      <c r="G3920" s="170">
        <f t="shared" ca="1" si="126"/>
        <v>0.67218069193255081</v>
      </c>
    </row>
    <row r="3921" spans="2:7">
      <c r="B3921" t="s">
        <v>4714</v>
      </c>
      <c r="C3921">
        <v>19.010000000000002</v>
      </c>
      <c r="D3921">
        <f t="shared" si="127"/>
        <v>-0.65858477011494254</v>
      </c>
      <c r="E3921">
        <v>-5.2576235541524762E-4</v>
      </c>
      <c r="F3921" s="90">
        <v>3913</v>
      </c>
      <c r="G3921" s="170">
        <f t="shared" ca="1" si="126"/>
        <v>-0.58986328997027382</v>
      </c>
    </row>
    <row r="3922" spans="2:7">
      <c r="B3922" t="s">
        <v>1141</v>
      </c>
      <c r="C3922">
        <v>55.68</v>
      </c>
      <c r="D3922">
        <f t="shared" si="127"/>
        <v>9.4271211022480626E-3</v>
      </c>
      <c r="E3922">
        <v>-5.3850296176631009E-4</v>
      </c>
      <c r="F3922" s="90">
        <v>3914</v>
      </c>
      <c r="G3922" s="170">
        <f t="shared" ca="1" si="126"/>
        <v>0.2109066623838812</v>
      </c>
    </row>
    <row r="3923" spans="2:7">
      <c r="B3923" t="s">
        <v>1150</v>
      </c>
      <c r="C3923">
        <v>55.16</v>
      </c>
      <c r="D3923">
        <f t="shared" si="127"/>
        <v>2.0798436627582357</v>
      </c>
      <c r="E3923">
        <v>-5.435767349157662E-4</v>
      </c>
      <c r="F3923" s="90">
        <v>3915</v>
      </c>
      <c r="G3923" s="170">
        <f t="shared" ca="1" si="126"/>
        <v>0.83050651530779296</v>
      </c>
    </row>
    <row r="3924" spans="2:7">
      <c r="B3924" t="s">
        <v>3814</v>
      </c>
      <c r="C3924">
        <v>17.91</v>
      </c>
      <c r="D3924">
        <f t="shared" si="127"/>
        <v>5.5865921787718231E-4</v>
      </c>
      <c r="E3924">
        <v>-5.5803571428580142E-4</v>
      </c>
      <c r="F3924" s="90">
        <v>3916</v>
      </c>
      <c r="G3924" s="170">
        <f t="shared" ca="1" si="126"/>
        <v>0.37471315001156807</v>
      </c>
    </row>
    <row r="3925" spans="2:7">
      <c r="B3925" t="s">
        <v>2393</v>
      </c>
      <c r="C3925">
        <v>17.899999999999999</v>
      </c>
      <c r="D3925">
        <f t="shared" si="127"/>
        <v>5.1086318261890626E-2</v>
      </c>
      <c r="E3925">
        <v>-5.5834729201572101E-4</v>
      </c>
      <c r="F3925" s="90">
        <v>3917</v>
      </c>
      <c r="G3925" s="170">
        <f t="shared" ca="1" si="126"/>
        <v>-0.42806485105740555</v>
      </c>
    </row>
    <row r="3926" spans="2:7">
      <c r="B3926" t="s">
        <v>2416</v>
      </c>
      <c r="C3926">
        <v>17.03</v>
      </c>
      <c r="D3926">
        <f t="shared" si="127"/>
        <v>4.1273584905660542E-3</v>
      </c>
      <c r="E3926">
        <v>-5.8685446009377996E-4</v>
      </c>
      <c r="F3926" s="90">
        <v>3918</v>
      </c>
      <c r="G3926" s="170">
        <f t="shared" ca="1" si="126"/>
        <v>-8.6049994179542053E-2</v>
      </c>
    </row>
    <row r="3927" spans="2:7">
      <c r="B3927" t="s">
        <v>4026</v>
      </c>
      <c r="C3927">
        <v>16.96</v>
      </c>
      <c r="D3927">
        <f t="shared" si="127"/>
        <v>2.3640661938533771E-3</v>
      </c>
      <c r="E3927">
        <v>-5.8927519151432003E-4</v>
      </c>
      <c r="F3927" s="90">
        <v>3919</v>
      </c>
      <c r="G3927" s="170">
        <f t="shared" ca="1" si="126"/>
        <v>0.17266864416254199</v>
      </c>
    </row>
    <row r="3928" spans="2:7">
      <c r="B3928" t="s">
        <v>2428</v>
      </c>
      <c r="C3928">
        <v>16.920000000000002</v>
      </c>
      <c r="D3928">
        <f t="shared" si="127"/>
        <v>-0.65630712979890304</v>
      </c>
      <c r="E3928">
        <v>-5.9066745422315476E-4</v>
      </c>
      <c r="F3928" s="90">
        <v>3920</v>
      </c>
      <c r="G3928" s="170">
        <f t="shared" ca="1" si="126"/>
        <v>0.11272626968264096</v>
      </c>
    </row>
    <row r="3929" spans="2:7">
      <c r="B3929" t="s">
        <v>1188</v>
      </c>
      <c r="C3929">
        <v>49.23</v>
      </c>
      <c r="D3929">
        <f t="shared" si="127"/>
        <v>2.0258143822987091</v>
      </c>
      <c r="E3929">
        <v>-6.0901339829478555E-4</v>
      </c>
      <c r="F3929" s="90">
        <v>3921</v>
      </c>
      <c r="G3929" s="170">
        <f t="shared" ca="1" si="126"/>
        <v>0.37161366511319033</v>
      </c>
    </row>
    <row r="3930" spans="2:7">
      <c r="B3930" t="s">
        <v>4146</v>
      </c>
      <c r="C3930">
        <v>16.27</v>
      </c>
      <c r="D3930">
        <f t="shared" si="127"/>
        <v>1.2307692307692046E-3</v>
      </c>
      <c r="E3930">
        <v>-6.1425061425071019E-4</v>
      </c>
      <c r="F3930" s="90">
        <v>3922</v>
      </c>
      <c r="G3930" s="170">
        <f t="shared" ca="1" si="126"/>
        <v>0.27624362932413038</v>
      </c>
    </row>
    <row r="3931" spans="2:7">
      <c r="B3931" t="s">
        <v>2371</v>
      </c>
      <c r="C3931">
        <v>16.25</v>
      </c>
      <c r="D3931">
        <f t="shared" si="127"/>
        <v>8.0645161290321954E-3</v>
      </c>
      <c r="E3931">
        <v>-6.1500615006159669E-4</v>
      </c>
      <c r="F3931" s="90">
        <v>3923</v>
      </c>
      <c r="G3931" s="170">
        <f t="shared" ca="1" si="126"/>
        <v>-0.31112336252948947</v>
      </c>
    </row>
    <row r="3932" spans="2:7">
      <c r="B3932" t="s">
        <v>4019</v>
      </c>
      <c r="C3932">
        <v>16.12</v>
      </c>
      <c r="D3932">
        <f t="shared" si="127"/>
        <v>5.0847457627118717E-2</v>
      </c>
      <c r="E3932">
        <v>-6.1996280223174279E-4</v>
      </c>
      <c r="F3932" s="90">
        <v>3924</v>
      </c>
      <c r="G3932" s="170">
        <f t="shared" ca="1" si="126"/>
        <v>0.24166348625302628</v>
      </c>
    </row>
    <row r="3933" spans="2:7">
      <c r="B3933" t="s">
        <v>3769</v>
      </c>
      <c r="C3933">
        <v>15.34</v>
      </c>
      <c r="D3933">
        <f t="shared" si="127"/>
        <v>5.2424639580602927E-3</v>
      </c>
      <c r="E3933">
        <v>-6.5146579804558876E-4</v>
      </c>
      <c r="F3933" s="90">
        <v>3925</v>
      </c>
      <c r="G3933" s="170">
        <f t="shared" ca="1" si="126"/>
        <v>-0.51884240814196503</v>
      </c>
    </row>
    <row r="3934" spans="2:7">
      <c r="B3934" t="s">
        <v>4773</v>
      </c>
      <c r="C3934">
        <v>15.26</v>
      </c>
      <c r="D3934">
        <f t="shared" si="127"/>
        <v>3.2476319350473647E-2</v>
      </c>
      <c r="E3934">
        <v>-6.5487884741321459E-4</v>
      </c>
      <c r="F3934" s="90">
        <v>3926</v>
      </c>
      <c r="G3934" s="170">
        <f t="shared" ca="1" si="126"/>
        <v>-0.72877220042286428</v>
      </c>
    </row>
    <row r="3935" spans="2:7">
      <c r="B3935" t="s">
        <v>3651</v>
      </c>
      <c r="C3935">
        <v>14.78</v>
      </c>
      <c r="D3935">
        <f t="shared" si="127"/>
        <v>2.7137042062414618E-3</v>
      </c>
      <c r="E3935">
        <v>-6.7613252197429264E-4</v>
      </c>
      <c r="F3935" s="90">
        <v>3927</v>
      </c>
      <c r="G3935" s="170">
        <f t="shared" ca="1" si="126"/>
        <v>-0.27779111506372539</v>
      </c>
    </row>
    <row r="3936" spans="2:7">
      <c r="B3936" t="s">
        <v>1565</v>
      </c>
      <c r="C3936">
        <v>14.74</v>
      </c>
      <c r="D3936">
        <f t="shared" si="127"/>
        <v>-0.49399244764847233</v>
      </c>
      <c r="E3936">
        <v>-6.7796610169490077E-4</v>
      </c>
      <c r="F3936" s="90">
        <v>3928</v>
      </c>
      <c r="G3936" s="170">
        <f t="shared" ca="1" si="126"/>
        <v>-6.3054649477558219E-2</v>
      </c>
    </row>
    <row r="3937" spans="2:7">
      <c r="B3937" t="s">
        <v>1448</v>
      </c>
      <c r="C3937">
        <v>29.13</v>
      </c>
      <c r="D3937">
        <f t="shared" si="127"/>
        <v>1.0048176187198898</v>
      </c>
      <c r="E3937">
        <v>-6.8610634648369039E-4</v>
      </c>
      <c r="F3937" s="90">
        <v>3929</v>
      </c>
      <c r="G3937" s="170">
        <f t="shared" ca="1" si="126"/>
        <v>6.4006879332079089E-2</v>
      </c>
    </row>
    <row r="3938" spans="2:7">
      <c r="B3938" t="s">
        <v>2486</v>
      </c>
      <c r="C3938">
        <v>14.53</v>
      </c>
      <c r="D3938">
        <f t="shared" si="127"/>
        <v>1.3956734124214883E-2</v>
      </c>
      <c r="E3938">
        <v>-6.8775790921594135E-4</v>
      </c>
      <c r="F3938" s="90">
        <v>3930</v>
      </c>
      <c r="G3938" s="170">
        <f t="shared" ca="1" si="126"/>
        <v>7.5420385111039018E-2</v>
      </c>
    </row>
    <row r="3939" spans="2:7">
      <c r="B3939" t="s">
        <v>4264</v>
      </c>
      <c r="C3939">
        <v>14.33</v>
      </c>
      <c r="D3939">
        <f t="shared" si="127"/>
        <v>3.5014005602241396E-3</v>
      </c>
      <c r="E3939">
        <v>-6.973500697349921E-4</v>
      </c>
      <c r="F3939" s="90">
        <v>3931</v>
      </c>
      <c r="G3939" s="170">
        <f t="shared" ca="1" si="126"/>
        <v>-0.28129231396301146</v>
      </c>
    </row>
    <row r="3940" spans="2:7">
      <c r="B3940" t="s">
        <v>3548</v>
      </c>
      <c r="C3940">
        <v>14.28</v>
      </c>
      <c r="D3940">
        <f t="shared" si="127"/>
        <v>7.0077084793271111E-4</v>
      </c>
      <c r="E3940">
        <v>-6.9979006298109077E-4</v>
      </c>
      <c r="F3940" s="90">
        <v>3932</v>
      </c>
      <c r="G3940" s="170">
        <f t="shared" ca="1" si="126"/>
        <v>-0.20918296598329228</v>
      </c>
    </row>
    <row r="3941" spans="2:7">
      <c r="B3941" t="s">
        <v>3185</v>
      </c>
      <c r="C3941">
        <v>14.27</v>
      </c>
      <c r="D3941">
        <f t="shared" si="127"/>
        <v>7.7683615819208636E-3</v>
      </c>
      <c r="E3941">
        <v>-7.0028011204480308E-4</v>
      </c>
      <c r="F3941" s="90">
        <v>3933</v>
      </c>
      <c r="G3941" s="170">
        <f t="shared" ca="1" si="126"/>
        <v>-0.1627425749309056</v>
      </c>
    </row>
    <row r="3942" spans="2:7">
      <c r="B3942" t="s">
        <v>2479</v>
      </c>
      <c r="C3942">
        <v>14.16</v>
      </c>
      <c r="D3942">
        <f t="shared" si="127"/>
        <v>-0.49911567032189597</v>
      </c>
      <c r="E3942">
        <v>-7.0571630204656224E-4</v>
      </c>
      <c r="F3942" s="90">
        <v>3934</v>
      </c>
      <c r="G3942" s="170">
        <f t="shared" ca="1" si="126"/>
        <v>-1.2519646159518176</v>
      </c>
    </row>
    <row r="3943" spans="2:7">
      <c r="B3943" t="s">
        <v>2189</v>
      </c>
      <c r="C3943">
        <v>28.27</v>
      </c>
      <c r="D3943">
        <f t="shared" si="127"/>
        <v>1.0063875088715402</v>
      </c>
      <c r="E3943">
        <v>-7.0696359137502915E-4</v>
      </c>
      <c r="F3943" s="90">
        <v>3935</v>
      </c>
      <c r="G3943" s="170">
        <f t="shared" ref="G3943:G4006" ca="1" si="128">_xlfn.NORM.INV(RAND(),L$11,L$12)</f>
        <v>0.24001273136389639</v>
      </c>
    </row>
    <row r="3944" spans="2:7">
      <c r="B3944" t="s">
        <v>2505</v>
      </c>
      <c r="C3944">
        <v>14.09</v>
      </c>
      <c r="D3944">
        <f t="shared" si="127"/>
        <v>9.3123209169053717E-3</v>
      </c>
      <c r="E3944">
        <v>-7.0921985815601324E-4</v>
      </c>
      <c r="F3944" s="90">
        <v>3936</v>
      </c>
      <c r="G3944" s="170">
        <f t="shared" ca="1" si="128"/>
        <v>-0.30046036351993016</v>
      </c>
    </row>
    <row r="3945" spans="2:7">
      <c r="B3945" t="s">
        <v>4257</v>
      </c>
      <c r="C3945">
        <v>13.96</v>
      </c>
      <c r="D3945">
        <f t="shared" si="127"/>
        <v>3.5945363048167298E-3</v>
      </c>
      <c r="E3945">
        <v>-7.1581961345739342E-4</v>
      </c>
      <c r="F3945" s="90">
        <v>3937</v>
      </c>
      <c r="G3945" s="170">
        <f t="shared" ca="1" si="128"/>
        <v>0.47484860953894958</v>
      </c>
    </row>
    <row r="3946" spans="2:7">
      <c r="B3946" t="s">
        <v>4268</v>
      </c>
      <c r="C3946">
        <v>13.91</v>
      </c>
      <c r="D3946">
        <f t="shared" si="127"/>
        <v>7.2411296162201043E-3</v>
      </c>
      <c r="E3946">
        <v>-7.1839080459768585E-4</v>
      </c>
      <c r="F3946" s="90">
        <v>3938</v>
      </c>
      <c r="G3946" s="170">
        <f t="shared" ca="1" si="128"/>
        <v>-3.8070759541917604E-2</v>
      </c>
    </row>
    <row r="3947" spans="2:7">
      <c r="B3947" t="s">
        <v>2922</v>
      </c>
      <c r="C3947">
        <v>13.81</v>
      </c>
      <c r="D3947">
        <f t="shared" si="127"/>
        <v>-0.74863487440844556</v>
      </c>
      <c r="E3947">
        <v>-7.2358900144716255E-4</v>
      </c>
      <c r="F3947" s="90">
        <v>3939</v>
      </c>
      <c r="G3947" s="170">
        <f t="shared" ca="1" si="128"/>
        <v>0.35950094676810618</v>
      </c>
    </row>
    <row r="3948" spans="2:7">
      <c r="B3948" t="s">
        <v>1157</v>
      </c>
      <c r="C3948">
        <v>54.94</v>
      </c>
      <c r="D3948">
        <f t="shared" si="127"/>
        <v>3.0043731778425653</v>
      </c>
      <c r="E3948">
        <v>-7.2753728628590665E-4</v>
      </c>
      <c r="F3948" s="90">
        <v>3940</v>
      </c>
      <c r="G3948" s="170">
        <f t="shared" ca="1" si="128"/>
        <v>0.622275704250141</v>
      </c>
    </row>
    <row r="3949" spans="2:7">
      <c r="B3949" t="s">
        <v>3192</v>
      </c>
      <c r="C3949">
        <v>13.72</v>
      </c>
      <c r="D3949">
        <f t="shared" si="127"/>
        <v>2.0074349442379284E-2</v>
      </c>
      <c r="E3949">
        <v>-7.2833211944645202E-4</v>
      </c>
      <c r="F3949" s="90">
        <v>3941</v>
      </c>
      <c r="G3949" s="170">
        <f t="shared" ca="1" si="128"/>
        <v>0.19017268214989069</v>
      </c>
    </row>
    <row r="3950" spans="2:7">
      <c r="B3950" t="s">
        <v>3204</v>
      </c>
      <c r="C3950">
        <v>13.45</v>
      </c>
      <c r="D3950">
        <f t="shared" si="127"/>
        <v>3.7313432835820101E-3</v>
      </c>
      <c r="E3950">
        <v>-7.4294205052017552E-4</v>
      </c>
      <c r="F3950" s="90">
        <v>3942</v>
      </c>
      <c r="G3950" s="170">
        <f t="shared" ca="1" si="128"/>
        <v>0.16153627022645328</v>
      </c>
    </row>
    <row r="3951" spans="2:7">
      <c r="B3951" t="s">
        <v>3483</v>
      </c>
      <c r="C3951">
        <v>13.4</v>
      </c>
      <c r="D3951">
        <f t="shared" si="127"/>
        <v>-0.48639325412035261</v>
      </c>
      <c r="E3951">
        <v>-7.4571215510811238E-4</v>
      </c>
      <c r="F3951" s="90">
        <v>3943</v>
      </c>
      <c r="G3951" s="170">
        <f t="shared" ca="1" si="128"/>
        <v>-0.2509690380564224</v>
      </c>
    </row>
    <row r="3952" spans="2:7">
      <c r="B3952" t="s">
        <v>1461</v>
      </c>
      <c r="C3952">
        <v>26.09</v>
      </c>
      <c r="D3952">
        <f t="shared" si="127"/>
        <v>0</v>
      </c>
      <c r="E3952">
        <v>-7.6599004212943604E-4</v>
      </c>
      <c r="F3952" s="90">
        <v>3944</v>
      </c>
      <c r="G3952" s="170">
        <f t="shared" ca="1" si="128"/>
        <v>0.22084447481227371</v>
      </c>
    </row>
    <row r="3953" spans="2:7">
      <c r="B3953" t="s">
        <v>2225</v>
      </c>
      <c r="C3953">
        <v>26.09</v>
      </c>
      <c r="D3953">
        <f t="shared" si="127"/>
        <v>1.0069230769230768</v>
      </c>
      <c r="E3953">
        <v>-7.6599004212943604E-4</v>
      </c>
      <c r="F3953" s="90">
        <v>3945</v>
      </c>
      <c r="G3953" s="170">
        <f t="shared" ca="1" si="128"/>
        <v>-0.33830138251101055</v>
      </c>
    </row>
    <row r="3954" spans="2:7">
      <c r="B3954" t="s">
        <v>5093</v>
      </c>
      <c r="C3954">
        <v>13</v>
      </c>
      <c r="D3954">
        <f t="shared" si="127"/>
        <v>7.6982294072361714E-4</v>
      </c>
      <c r="E3954">
        <v>-7.6863950807069847E-4</v>
      </c>
      <c r="F3954" s="90">
        <v>3946</v>
      </c>
      <c r="G3954" s="170">
        <f t="shared" ca="1" si="128"/>
        <v>-0.23978497113063069</v>
      </c>
    </row>
    <row r="3955" spans="2:7">
      <c r="B3955" t="s">
        <v>5092</v>
      </c>
      <c r="C3955">
        <v>12.99</v>
      </c>
      <c r="D3955">
        <f t="shared" si="127"/>
        <v>1.5420200462605684E-3</v>
      </c>
      <c r="E3955">
        <v>-7.6923076923075286E-4</v>
      </c>
      <c r="F3955" s="90">
        <v>3947</v>
      </c>
      <c r="G3955" s="170">
        <f t="shared" ca="1" si="128"/>
        <v>-0.60444452296554396</v>
      </c>
    </row>
    <row r="3956" spans="2:7">
      <c r="B3956" t="s">
        <v>3566</v>
      </c>
      <c r="C3956">
        <v>12.97</v>
      </c>
      <c r="D3956">
        <f t="shared" si="127"/>
        <v>9.338521400778288E-3</v>
      </c>
      <c r="E3956">
        <v>-7.7041602465329634E-4</v>
      </c>
      <c r="F3956" s="90">
        <v>3948</v>
      </c>
      <c r="G3956" s="170">
        <f t="shared" ca="1" si="128"/>
        <v>0.18495333735615727</v>
      </c>
    </row>
    <row r="3957" spans="2:7">
      <c r="B3957" t="s">
        <v>3405</v>
      </c>
      <c r="C3957">
        <v>12.85</v>
      </c>
      <c r="D3957">
        <f t="shared" si="127"/>
        <v>7.7881619937693043E-4</v>
      </c>
      <c r="E3957">
        <v>-7.7760497667183411E-4</v>
      </c>
      <c r="F3957" s="90">
        <v>3949</v>
      </c>
      <c r="G3957" s="170">
        <f t="shared" ca="1" si="128"/>
        <v>-6.3576148309438502E-2</v>
      </c>
    </row>
    <row r="3958" spans="2:7">
      <c r="B3958" t="s">
        <v>2904</v>
      </c>
      <c r="C3958">
        <v>12.84</v>
      </c>
      <c r="D3958">
        <f t="shared" si="127"/>
        <v>-0.49088025376685168</v>
      </c>
      <c r="E3958">
        <v>-7.7821011673150098E-4</v>
      </c>
      <c r="F3958" s="90">
        <v>3950</v>
      </c>
      <c r="G3958" s="170">
        <f t="shared" ca="1" si="128"/>
        <v>0.10995674280789311</v>
      </c>
    </row>
    <row r="3959" spans="2:7">
      <c r="B3959" t="s">
        <v>2267</v>
      </c>
      <c r="C3959">
        <v>25.22</v>
      </c>
      <c r="D3959">
        <f t="shared" si="127"/>
        <v>1.0047694753577106</v>
      </c>
      <c r="E3959">
        <v>-7.9239302694134603E-4</v>
      </c>
      <c r="F3959" s="90">
        <v>3951</v>
      </c>
      <c r="G3959" s="170">
        <f t="shared" ca="1" si="128"/>
        <v>0.73125096280477964</v>
      </c>
    </row>
    <row r="3960" spans="2:7">
      <c r="B3960" t="s">
        <v>2855</v>
      </c>
      <c r="C3960">
        <v>12.58</v>
      </c>
      <c r="D3960">
        <f t="shared" si="127"/>
        <v>-0.7496517412935324</v>
      </c>
      <c r="E3960">
        <v>-7.9428117553612284E-4</v>
      </c>
      <c r="F3960" s="90">
        <v>3952</v>
      </c>
      <c r="G3960" s="170">
        <f t="shared" ca="1" si="128"/>
        <v>-0.47861835875709807</v>
      </c>
    </row>
    <row r="3961" spans="2:7">
      <c r="B3961" t="s">
        <v>1178</v>
      </c>
      <c r="C3961">
        <v>50.25</v>
      </c>
      <c r="D3961">
        <f t="shared" si="127"/>
        <v>3.02</v>
      </c>
      <c r="E3961">
        <v>-7.9538675681048215E-4</v>
      </c>
      <c r="F3961" s="90">
        <v>3953</v>
      </c>
      <c r="G3961" s="170">
        <f t="shared" ca="1" si="128"/>
        <v>0.17997484395995392</v>
      </c>
    </row>
    <row r="3962" spans="2:7">
      <c r="B3962" t="s">
        <v>5096</v>
      </c>
      <c r="C3962">
        <v>12.5</v>
      </c>
      <c r="D3962">
        <f t="shared" si="127"/>
        <v>-0.7431154952733251</v>
      </c>
      <c r="E3962">
        <v>-7.9936051159071038E-4</v>
      </c>
      <c r="F3962" s="90">
        <v>3954</v>
      </c>
      <c r="G3962" s="170">
        <f t="shared" ca="1" si="128"/>
        <v>-0.51500064389094702</v>
      </c>
    </row>
    <row r="3963" spans="2:7">
      <c r="B3963" t="s">
        <v>1222</v>
      </c>
      <c r="C3963">
        <v>48.66</v>
      </c>
      <c r="D3963">
        <f t="shared" si="127"/>
        <v>3.0248138957816373</v>
      </c>
      <c r="E3963">
        <v>-8.2135523613975875E-4</v>
      </c>
      <c r="F3963" s="90">
        <v>3955</v>
      </c>
      <c r="G3963" s="170">
        <f t="shared" ca="1" si="128"/>
        <v>-0.25134288956854373</v>
      </c>
    </row>
    <row r="3964" spans="2:7">
      <c r="B3964" t="s">
        <v>4292</v>
      </c>
      <c r="C3964">
        <v>12.09</v>
      </c>
      <c r="D3964">
        <f t="shared" si="127"/>
        <v>-0.49937888198757763</v>
      </c>
      <c r="E3964">
        <v>-8.2644628099171795E-4</v>
      </c>
      <c r="F3964" s="90">
        <v>3956</v>
      </c>
      <c r="G3964" s="170">
        <f t="shared" ca="1" si="128"/>
        <v>0.4952556849263331</v>
      </c>
    </row>
    <row r="3965" spans="2:7">
      <c r="B3965" t="s">
        <v>4573</v>
      </c>
      <c r="C3965">
        <v>24.15</v>
      </c>
      <c r="D3965">
        <f t="shared" si="127"/>
        <v>1.0058139534883721</v>
      </c>
      <c r="E3965">
        <v>-8.274720728176717E-4</v>
      </c>
      <c r="F3965" s="90">
        <v>3957</v>
      </c>
      <c r="G3965" s="170">
        <f t="shared" ca="1" si="128"/>
        <v>0.58540942889164549</v>
      </c>
    </row>
    <row r="3966" spans="2:7">
      <c r="B3966" t="s">
        <v>4950</v>
      </c>
      <c r="C3966">
        <v>12.04</v>
      </c>
      <c r="D3966">
        <f t="shared" si="127"/>
        <v>1.346801346801333E-2</v>
      </c>
      <c r="E3966">
        <v>-8.2987551867232882E-4</v>
      </c>
      <c r="F3966" s="90">
        <v>3958</v>
      </c>
      <c r="G3966" s="170">
        <f t="shared" ca="1" si="128"/>
        <v>0.19847440183905304</v>
      </c>
    </row>
    <row r="3967" spans="2:7">
      <c r="B3967" t="s">
        <v>1610</v>
      </c>
      <c r="C3967">
        <v>11.88</v>
      </c>
      <c r="D3967">
        <f t="shared" si="127"/>
        <v>-0.49274124679760889</v>
      </c>
      <c r="E3967">
        <v>-8.4104289318753464E-4</v>
      </c>
      <c r="F3967" s="90">
        <v>3959</v>
      </c>
      <c r="G3967" s="170">
        <f t="shared" ca="1" si="128"/>
        <v>0.41576106315620015</v>
      </c>
    </row>
    <row r="3968" spans="2:7">
      <c r="B3968" t="s">
        <v>2282</v>
      </c>
      <c r="C3968">
        <v>23.42</v>
      </c>
      <c r="D3968">
        <f t="shared" si="127"/>
        <v>1.2825994014536613E-3</v>
      </c>
      <c r="E3968">
        <v>-8.5324232081909442E-4</v>
      </c>
      <c r="F3968" s="90">
        <v>3960</v>
      </c>
      <c r="G3968" s="170">
        <f t="shared" ca="1" si="128"/>
        <v>0.18979937010048201</v>
      </c>
    </row>
    <row r="3969" spans="2:7">
      <c r="B3969" t="s">
        <v>4685</v>
      </c>
      <c r="C3969">
        <v>23.39</v>
      </c>
      <c r="D3969">
        <f t="shared" si="127"/>
        <v>-0.86558243779093158</v>
      </c>
      <c r="E3969">
        <v>-8.5433575395128466E-4</v>
      </c>
      <c r="F3969" s="90">
        <v>3961</v>
      </c>
      <c r="G3969" s="170">
        <f t="shared" ca="1" si="128"/>
        <v>-0.5735360185915781</v>
      </c>
    </row>
    <row r="3970" spans="2:7">
      <c r="B3970" t="s">
        <v>598</v>
      </c>
      <c r="C3970">
        <v>174.01</v>
      </c>
      <c r="D3970">
        <f t="shared" si="127"/>
        <v>14.118158123370982</v>
      </c>
      <c r="E3970">
        <v>-8.6127698667894863E-4</v>
      </c>
      <c r="F3970" s="90">
        <v>3962</v>
      </c>
      <c r="G3970" s="170">
        <f t="shared" ca="1" si="128"/>
        <v>0.85113185676449765</v>
      </c>
    </row>
    <row r="3971" spans="2:7">
      <c r="B3971" t="s">
        <v>3158</v>
      </c>
      <c r="C3971">
        <v>11.51</v>
      </c>
      <c r="D3971">
        <f t="shared" si="127"/>
        <v>-0.88886743265424351</v>
      </c>
      <c r="E3971">
        <v>-8.6805555555553708E-4</v>
      </c>
      <c r="F3971" s="90">
        <v>3963</v>
      </c>
      <c r="G3971" s="170">
        <f t="shared" ca="1" si="128"/>
        <v>-0.58157399103391938</v>
      </c>
    </row>
    <row r="3972" spans="2:7">
      <c r="B3972" t="s">
        <v>1059</v>
      </c>
      <c r="C3972">
        <v>103.57</v>
      </c>
      <c r="D3972">
        <f t="shared" si="127"/>
        <v>9.2574546871953666E-3</v>
      </c>
      <c r="E3972">
        <v>-8.6822303685127734E-4</v>
      </c>
      <c r="F3972" s="90">
        <v>3964</v>
      </c>
      <c r="G3972" s="170">
        <f t="shared" ca="1" si="128"/>
        <v>-0.28842652021742571</v>
      </c>
    </row>
    <row r="3973" spans="2:7">
      <c r="B3973" t="s">
        <v>915</v>
      </c>
      <c r="C3973">
        <v>102.62</v>
      </c>
      <c r="D3973">
        <f t="shared" si="127"/>
        <v>5.5854973052426003E-3</v>
      </c>
      <c r="E3973">
        <v>-8.7625352935438814E-4</v>
      </c>
      <c r="F3973" s="90">
        <v>3965</v>
      </c>
      <c r="G3973" s="170">
        <f t="shared" ca="1" si="128"/>
        <v>0.24233569515846126</v>
      </c>
    </row>
    <row r="3974" spans="2:7">
      <c r="B3974" t="s">
        <v>894</v>
      </c>
      <c r="C3974">
        <v>102.05</v>
      </c>
      <c r="D3974">
        <f t="shared" si="127"/>
        <v>8.1360787824529979</v>
      </c>
      <c r="E3974">
        <v>-8.8114352849034082E-4</v>
      </c>
      <c r="F3974" s="90">
        <v>3966</v>
      </c>
      <c r="G3974" s="170">
        <f t="shared" ca="1" si="128"/>
        <v>-4.481632345527499E-2</v>
      </c>
    </row>
    <row r="3975" spans="2:7">
      <c r="B3975" t="s">
        <v>2889</v>
      </c>
      <c r="C3975">
        <v>11.17</v>
      </c>
      <c r="D3975">
        <f t="shared" si="127"/>
        <v>-0.49639314697926057</v>
      </c>
      <c r="E3975">
        <v>-8.9445438282645677E-4</v>
      </c>
      <c r="F3975" s="90">
        <v>3967</v>
      </c>
      <c r="G3975" s="170">
        <f t="shared" ca="1" si="128"/>
        <v>-0.17474189324003761</v>
      </c>
    </row>
    <row r="3976" spans="2:7">
      <c r="B3976" t="s">
        <v>2295</v>
      </c>
      <c r="C3976">
        <v>22.18</v>
      </c>
      <c r="D3976">
        <f t="shared" si="127"/>
        <v>-0.49487588248690501</v>
      </c>
      <c r="E3976">
        <v>-9.0090090090088172E-4</v>
      </c>
      <c r="F3976" s="90">
        <v>3968</v>
      </c>
      <c r="G3976" s="170">
        <f t="shared" ca="1" si="128"/>
        <v>0.23562384466195069</v>
      </c>
    </row>
    <row r="3977" spans="2:7">
      <c r="B3977" t="s">
        <v>1377</v>
      </c>
      <c r="C3977">
        <v>43.91</v>
      </c>
      <c r="D3977">
        <f t="shared" ref="D3977:D4040" si="129">(C3977-C3978)/C3978</f>
        <v>1.0169958658704639</v>
      </c>
      <c r="E3977">
        <v>-9.1012514220719569E-4</v>
      </c>
      <c r="F3977" s="90">
        <v>3969</v>
      </c>
      <c r="G3977" s="170">
        <f t="shared" ca="1" si="128"/>
        <v>0.45949426933652587</v>
      </c>
    </row>
    <row r="3978" spans="2:7">
      <c r="B3978" t="s">
        <v>2066</v>
      </c>
      <c r="C3978">
        <v>21.77</v>
      </c>
      <c r="D3978">
        <f t="shared" si="129"/>
        <v>1.0912584053794427</v>
      </c>
      <c r="E3978">
        <v>-9.1785222579162805E-4</v>
      </c>
      <c r="F3978" s="90">
        <v>3970</v>
      </c>
      <c r="G3978" s="170">
        <f t="shared" ca="1" si="128"/>
        <v>0.62803177874204785</v>
      </c>
    </row>
    <row r="3979" spans="2:7">
      <c r="B3979" t="s">
        <v>3233</v>
      </c>
      <c r="C3979">
        <v>10.41</v>
      </c>
      <c r="D3979">
        <f t="shared" si="129"/>
        <v>2.8901734104045626E-3</v>
      </c>
      <c r="E3979">
        <v>-9.5969289827253237E-4</v>
      </c>
      <c r="F3979" s="90">
        <v>3971</v>
      </c>
      <c r="G3979" s="170">
        <f t="shared" ca="1" si="128"/>
        <v>-5.3908770048743337E-2</v>
      </c>
    </row>
    <row r="3980" spans="2:7">
      <c r="B3980" t="s">
        <v>4912</v>
      </c>
      <c r="C3980">
        <v>10.38</v>
      </c>
      <c r="D3980">
        <f t="shared" si="129"/>
        <v>-0.89875146312914556</v>
      </c>
      <c r="E3980">
        <v>-9.6246390760344432E-4</v>
      </c>
      <c r="F3980" s="90">
        <v>3972</v>
      </c>
      <c r="G3980" s="170">
        <f t="shared" ca="1" si="128"/>
        <v>0.50770200480259497</v>
      </c>
    </row>
    <row r="3981" spans="2:7">
      <c r="B3981" t="s">
        <v>890</v>
      </c>
      <c r="C3981">
        <v>102.52</v>
      </c>
      <c r="D3981">
        <f t="shared" si="129"/>
        <v>9.1605550049554001</v>
      </c>
      <c r="E3981">
        <v>-9.7446891444171238E-4</v>
      </c>
      <c r="F3981" s="90">
        <v>3973</v>
      </c>
      <c r="G3981" s="170">
        <f t="shared" ca="1" si="128"/>
        <v>0.7218640639391799</v>
      </c>
    </row>
    <row r="3982" spans="2:7">
      <c r="B3982" t="s">
        <v>4884</v>
      </c>
      <c r="C3982">
        <v>10.09</v>
      </c>
      <c r="D3982">
        <f t="shared" si="129"/>
        <v>-0.48988877654196161</v>
      </c>
      <c r="E3982">
        <v>-9.9009900990096908E-4</v>
      </c>
      <c r="F3982" s="90">
        <v>3974</v>
      </c>
      <c r="G3982" s="170">
        <f t="shared" ca="1" si="128"/>
        <v>9.4283810552465278E-2</v>
      </c>
    </row>
    <row r="3983" spans="2:7">
      <c r="B3983" t="s">
        <v>4588</v>
      </c>
      <c r="C3983">
        <v>19.78</v>
      </c>
      <c r="D3983">
        <f t="shared" si="129"/>
        <v>5.5922724961870573E-3</v>
      </c>
      <c r="E3983">
        <v>-1.0101010101009886E-3</v>
      </c>
      <c r="F3983" s="90">
        <v>3975</v>
      </c>
      <c r="G3983" s="170">
        <f t="shared" ca="1" si="128"/>
        <v>-0.34893310063194577</v>
      </c>
    </row>
    <row r="3984" spans="2:7">
      <c r="B3984" t="s">
        <v>3856</v>
      </c>
      <c r="C3984">
        <v>19.670000000000002</v>
      </c>
      <c r="D3984">
        <f t="shared" si="129"/>
        <v>2.03769740193595E-3</v>
      </c>
      <c r="E3984">
        <v>-1.0157440325037873E-3</v>
      </c>
      <c r="F3984" s="90">
        <v>3976</v>
      </c>
      <c r="G3984" s="170">
        <f t="shared" ca="1" si="128"/>
        <v>-0.1208798321999506</v>
      </c>
    </row>
    <row r="3985" spans="2:7">
      <c r="B3985" t="s">
        <v>4115</v>
      </c>
      <c r="C3985">
        <v>19.63</v>
      </c>
      <c r="D3985">
        <f t="shared" si="129"/>
        <v>-0.79961208656594529</v>
      </c>
      <c r="E3985">
        <v>-1.0178117048345839E-3</v>
      </c>
      <c r="F3985" s="90">
        <v>3977</v>
      </c>
      <c r="G3985" s="170">
        <f t="shared" ca="1" si="128"/>
        <v>-0.56723932614370176</v>
      </c>
    </row>
    <row r="3986" spans="2:7">
      <c r="B3986" t="s">
        <v>1020</v>
      </c>
      <c r="C3986">
        <v>97.96</v>
      </c>
      <c r="D3986">
        <f t="shared" si="129"/>
        <v>9.0989690721649481</v>
      </c>
      <c r="E3986">
        <v>-1.0197838058332504E-3</v>
      </c>
      <c r="F3986" s="90">
        <v>3978</v>
      </c>
      <c r="G3986" s="170">
        <f t="shared" ca="1" si="128"/>
        <v>0.40006868529136813</v>
      </c>
    </row>
    <row r="3987" spans="2:7">
      <c r="B3987" t="s">
        <v>5235</v>
      </c>
      <c r="C3987">
        <v>9.6999999999999993</v>
      </c>
      <c r="D3987">
        <f t="shared" si="129"/>
        <v>-0.49636552440290765</v>
      </c>
      <c r="E3987">
        <v>-1.0298661174048982E-3</v>
      </c>
      <c r="F3987" s="90">
        <v>3979</v>
      </c>
      <c r="G3987" s="170">
        <f t="shared" ca="1" si="128"/>
        <v>-0.41430891951031618</v>
      </c>
    </row>
    <row r="3988" spans="2:7">
      <c r="B3988" t="s">
        <v>3044</v>
      </c>
      <c r="C3988">
        <v>19.260000000000002</v>
      </c>
      <c r="D3988">
        <f t="shared" si="129"/>
        <v>1.0083420229405633</v>
      </c>
      <c r="E3988">
        <v>-1.0373443983402268E-3</v>
      </c>
      <c r="F3988" s="90">
        <v>3980</v>
      </c>
      <c r="G3988" s="170">
        <f t="shared" ca="1" si="128"/>
        <v>0.60002691262579011</v>
      </c>
    </row>
    <row r="3989" spans="2:7">
      <c r="B3989" t="s">
        <v>4851</v>
      </c>
      <c r="C3989">
        <v>9.59</v>
      </c>
      <c r="D3989">
        <f t="shared" si="129"/>
        <v>-0.66562064156206413</v>
      </c>
      <c r="E3989">
        <v>-1.0416666666666445E-3</v>
      </c>
      <c r="F3989" s="90">
        <v>3981</v>
      </c>
      <c r="G3989" s="170">
        <f t="shared" ca="1" si="128"/>
        <v>-9.9570413068663086E-2</v>
      </c>
    </row>
    <row r="3990" spans="2:7">
      <c r="B3990" t="s">
        <v>1451</v>
      </c>
      <c r="C3990">
        <v>28.68</v>
      </c>
      <c r="D3990">
        <f t="shared" si="129"/>
        <v>-0.39722572509457754</v>
      </c>
      <c r="E3990">
        <v>-1.0449320794148776E-3</v>
      </c>
      <c r="F3990" s="90">
        <v>3982</v>
      </c>
      <c r="G3990" s="170">
        <f t="shared" ca="1" si="128"/>
        <v>-0.86000605710833189</v>
      </c>
    </row>
    <row r="3991" spans="2:7">
      <c r="B3991" t="s">
        <v>1217</v>
      </c>
      <c r="C3991">
        <v>47.58</v>
      </c>
      <c r="D3991">
        <f t="shared" si="129"/>
        <v>1.5042105263157894</v>
      </c>
      <c r="E3991">
        <v>-1.049758555532317E-3</v>
      </c>
      <c r="F3991" s="90">
        <v>3983</v>
      </c>
      <c r="G3991" s="170">
        <f t="shared" ca="1" si="128"/>
        <v>8.0236680163738777E-2</v>
      </c>
    </row>
    <row r="3992" spans="2:7">
      <c r="B3992" t="s">
        <v>3862</v>
      </c>
      <c r="C3992">
        <v>19</v>
      </c>
      <c r="D3992">
        <f t="shared" si="129"/>
        <v>5.2910052910053662E-3</v>
      </c>
      <c r="E3992">
        <v>-1.0515247108306822E-3</v>
      </c>
      <c r="F3992" s="90">
        <v>3984</v>
      </c>
      <c r="G3992" s="170">
        <f t="shared" ca="1" si="128"/>
        <v>-0.70699313379685569</v>
      </c>
    </row>
    <row r="3993" spans="2:7">
      <c r="B3993" t="s">
        <v>3865</v>
      </c>
      <c r="C3993">
        <v>18.899999999999999</v>
      </c>
      <c r="D3993">
        <f t="shared" si="129"/>
        <v>5.8541777541245045E-3</v>
      </c>
      <c r="E3993">
        <v>-1.0570824524314547E-3</v>
      </c>
      <c r="F3993" s="90">
        <v>3985</v>
      </c>
      <c r="G3993" s="170">
        <f t="shared" ca="1" si="128"/>
        <v>6.7498036271348177E-2</v>
      </c>
    </row>
    <row r="3994" spans="2:7">
      <c r="B3994" t="s">
        <v>4721</v>
      </c>
      <c r="C3994">
        <v>18.79</v>
      </c>
      <c r="D3994">
        <f t="shared" si="129"/>
        <v>1.0117773019271947</v>
      </c>
      <c r="E3994">
        <v>-1.0632642211589353E-3</v>
      </c>
      <c r="F3994" s="90">
        <v>3986</v>
      </c>
      <c r="G3994" s="170">
        <f t="shared" ca="1" si="128"/>
        <v>0.78766797370118824</v>
      </c>
    </row>
    <row r="3995" spans="2:7">
      <c r="B3995" t="s">
        <v>4857</v>
      </c>
      <c r="C3995">
        <v>9.34</v>
      </c>
      <c r="D3995">
        <f t="shared" si="129"/>
        <v>-0.49784946236559147</v>
      </c>
      <c r="E3995">
        <v>-1.0695187165775174E-3</v>
      </c>
      <c r="F3995" s="90">
        <v>3987</v>
      </c>
      <c r="G3995" s="170">
        <f t="shared" ca="1" si="128"/>
        <v>-0.48101570865772242</v>
      </c>
    </row>
    <row r="3996" spans="2:7">
      <c r="B3996" t="s">
        <v>1941</v>
      </c>
      <c r="C3996">
        <v>18.600000000000001</v>
      </c>
      <c r="D3996">
        <f t="shared" si="129"/>
        <v>1.002152852529602</v>
      </c>
      <c r="E3996">
        <v>-1.0741138560687203E-3</v>
      </c>
      <c r="F3996" s="90">
        <v>3988</v>
      </c>
      <c r="G3996" s="170">
        <f t="shared" ca="1" si="128"/>
        <v>0.12816371920679165</v>
      </c>
    </row>
    <row r="3997" spans="2:7">
      <c r="B3997" t="s">
        <v>5254</v>
      </c>
      <c r="C3997">
        <v>9.2899999999999991</v>
      </c>
      <c r="D3997">
        <f t="shared" si="129"/>
        <v>-0.49919137466307284</v>
      </c>
      <c r="E3997">
        <v>-1.0752688172044691E-3</v>
      </c>
      <c r="F3997" s="90">
        <v>3989</v>
      </c>
      <c r="G3997" s="170">
        <f t="shared" ca="1" si="128"/>
        <v>0.49730813777034721</v>
      </c>
    </row>
    <row r="3998" spans="2:7">
      <c r="B3998" t="s">
        <v>4132</v>
      </c>
      <c r="C3998">
        <v>18.55</v>
      </c>
      <c r="D3998">
        <f t="shared" si="129"/>
        <v>1.0793308148947423E-3</v>
      </c>
      <c r="E3998">
        <v>-1.0770059235325564E-3</v>
      </c>
      <c r="F3998" s="90">
        <v>3990</v>
      </c>
      <c r="G3998" s="170">
        <f t="shared" ca="1" si="128"/>
        <v>0.24364032694867493</v>
      </c>
    </row>
    <row r="3999" spans="2:7">
      <c r="B3999" t="s">
        <v>4125</v>
      </c>
      <c r="C3999">
        <v>18.53</v>
      </c>
      <c r="D3999">
        <f t="shared" si="129"/>
        <v>-0.32862318840579707</v>
      </c>
      <c r="E3999">
        <v>-1.0781671159029419E-3</v>
      </c>
      <c r="F3999" s="90">
        <v>3991</v>
      </c>
      <c r="G3999" s="170">
        <f t="shared" ca="1" si="128"/>
        <v>-0.13981295281378317</v>
      </c>
    </row>
    <row r="4000" spans="2:7">
      <c r="B4000" t="s">
        <v>2183</v>
      </c>
      <c r="C4000">
        <v>27.6</v>
      </c>
      <c r="D4000">
        <f t="shared" si="129"/>
        <v>0.52486187845303867</v>
      </c>
      <c r="E4000">
        <v>-1.085776330075917E-3</v>
      </c>
      <c r="F4000" s="90">
        <v>3992</v>
      </c>
      <c r="G4000" s="170">
        <f t="shared" ca="1" si="128"/>
        <v>-2.1117709102380224E-2</v>
      </c>
    </row>
    <row r="4001" spans="2:7">
      <c r="B4001" t="s">
        <v>2333</v>
      </c>
      <c r="C4001">
        <v>18.100000000000001</v>
      </c>
      <c r="D4001">
        <f t="shared" si="129"/>
        <v>1.1061946902656597E-3</v>
      </c>
      <c r="E4001">
        <v>-1.1037527593818748E-3</v>
      </c>
      <c r="F4001" s="90">
        <v>3993</v>
      </c>
      <c r="G4001" s="170">
        <f t="shared" ca="1" si="128"/>
        <v>0.44770105189920706</v>
      </c>
    </row>
    <row r="4002" spans="2:7">
      <c r="B4002" t="s">
        <v>1541</v>
      </c>
      <c r="C4002">
        <v>18.079999999999998</v>
      </c>
      <c r="D4002">
        <f t="shared" si="129"/>
        <v>4.4444444444443499E-3</v>
      </c>
      <c r="E4002">
        <v>-1.1049723756907804E-3</v>
      </c>
      <c r="F4002" s="90">
        <v>3994</v>
      </c>
      <c r="G4002" s="170">
        <f t="shared" ca="1" si="128"/>
        <v>-0.44492874756597733</v>
      </c>
    </row>
    <row r="4003" spans="2:7">
      <c r="B4003" t="s">
        <v>3055</v>
      </c>
      <c r="C4003">
        <v>18</v>
      </c>
      <c r="D4003">
        <f t="shared" si="129"/>
        <v>6.1486864169927012E-3</v>
      </c>
      <c r="E4003">
        <v>-1.1098779134294991E-3</v>
      </c>
      <c r="F4003" s="90">
        <v>3995</v>
      </c>
      <c r="G4003" s="170">
        <f t="shared" ca="1" si="128"/>
        <v>0.32162207327780179</v>
      </c>
    </row>
    <row r="4004" spans="2:7">
      <c r="B4004" t="s">
        <v>3813</v>
      </c>
      <c r="C4004">
        <v>17.89</v>
      </c>
      <c r="D4004">
        <f t="shared" si="129"/>
        <v>1.0056053811659194</v>
      </c>
      <c r="E4004">
        <v>-1.1166945840312436E-3</v>
      </c>
      <c r="F4004" s="90">
        <v>3996</v>
      </c>
      <c r="G4004" s="170">
        <f t="shared" ca="1" si="128"/>
        <v>0.53206630730861126</v>
      </c>
    </row>
    <row r="4005" spans="2:7">
      <c r="B4005" t="s">
        <v>5404</v>
      </c>
      <c r="C4005">
        <v>8.92</v>
      </c>
      <c r="D4005">
        <f t="shared" si="129"/>
        <v>6.7720090293454287E-3</v>
      </c>
      <c r="E4005">
        <v>-1.1198208286673894E-3</v>
      </c>
      <c r="F4005" s="90">
        <v>3997</v>
      </c>
      <c r="G4005" s="170">
        <f t="shared" ca="1" si="128"/>
        <v>1.1299135828341038</v>
      </c>
    </row>
    <row r="4006" spans="2:7">
      <c r="B4006" t="s">
        <v>3312</v>
      </c>
      <c r="C4006">
        <v>8.86</v>
      </c>
      <c r="D4006">
        <f t="shared" si="129"/>
        <v>1.1299435028248347E-3</v>
      </c>
      <c r="E4006">
        <v>-1.1273957158962557E-3</v>
      </c>
      <c r="F4006" s="90">
        <v>3998</v>
      </c>
      <c r="G4006" s="170">
        <f t="shared" ca="1" si="128"/>
        <v>-0.21693099844962235</v>
      </c>
    </row>
    <row r="4007" spans="2:7">
      <c r="B4007" t="s">
        <v>2659</v>
      </c>
      <c r="C4007">
        <v>8.85</v>
      </c>
      <c r="D4007">
        <f t="shared" si="129"/>
        <v>-0.66654107008289365</v>
      </c>
      <c r="E4007">
        <v>-1.1286681715575381E-3</v>
      </c>
      <c r="F4007" s="90">
        <v>3999</v>
      </c>
      <c r="G4007" s="170">
        <f t="shared" ref="G4007:G4070" ca="1" si="130">_xlfn.NORM.INV(RAND(),L$11,L$12)</f>
        <v>-0.35885798953161607</v>
      </c>
    </row>
    <row r="4008" spans="2:7">
      <c r="B4008" t="s">
        <v>1458</v>
      </c>
      <c r="C4008">
        <v>26.54</v>
      </c>
      <c r="D4008">
        <f t="shared" si="129"/>
        <v>2.0193401592719002</v>
      </c>
      <c r="E4008">
        <v>-1.1290929619872463E-3</v>
      </c>
      <c r="F4008" s="90">
        <v>4000</v>
      </c>
      <c r="G4008" s="170">
        <f t="shared" ca="1" si="130"/>
        <v>0.29211582310983725</v>
      </c>
    </row>
    <row r="4009" spans="2:7">
      <c r="B4009" t="s">
        <v>2672</v>
      </c>
      <c r="C4009">
        <v>8.7899999999999991</v>
      </c>
      <c r="D4009">
        <f t="shared" si="129"/>
        <v>0</v>
      </c>
      <c r="E4009">
        <v>-1.1363636363638139E-3</v>
      </c>
      <c r="F4009" s="90">
        <v>4001</v>
      </c>
      <c r="G4009" s="170">
        <f t="shared" ca="1" si="130"/>
        <v>1.4513584755737984E-2</v>
      </c>
    </row>
    <row r="4010" spans="2:7">
      <c r="B4010" t="s">
        <v>5187</v>
      </c>
      <c r="C4010">
        <v>8.7899999999999991</v>
      </c>
      <c r="D4010">
        <f t="shared" si="129"/>
        <v>1.38408304498269E-2</v>
      </c>
      <c r="E4010">
        <v>-1.1363636363638139E-3</v>
      </c>
      <c r="F4010" s="90">
        <v>4002</v>
      </c>
      <c r="G4010" s="170">
        <f t="shared" ca="1" si="130"/>
        <v>0.27643093436876143</v>
      </c>
    </row>
    <row r="4011" spans="2:7">
      <c r="B4011" t="s">
        <v>3310</v>
      </c>
      <c r="C4011">
        <v>8.67</v>
      </c>
      <c r="D4011">
        <f t="shared" si="129"/>
        <v>0</v>
      </c>
      <c r="E4011">
        <v>-1.1520737327188695E-3</v>
      </c>
      <c r="F4011" s="90">
        <v>4003</v>
      </c>
      <c r="G4011" s="170">
        <f t="shared" ca="1" si="130"/>
        <v>-0.49777357123082472</v>
      </c>
    </row>
    <row r="4012" spans="2:7">
      <c r="B4012" t="s">
        <v>5274</v>
      </c>
      <c r="C4012">
        <v>8.67</v>
      </c>
      <c r="D4012">
        <f t="shared" si="129"/>
        <v>8.1395348837209631E-3</v>
      </c>
      <c r="E4012">
        <v>-1.1520737327188695E-3</v>
      </c>
      <c r="F4012" s="90">
        <v>4004</v>
      </c>
      <c r="G4012" s="170">
        <f t="shared" ca="1" si="130"/>
        <v>0.1944339905637773</v>
      </c>
    </row>
    <row r="4013" spans="2:7">
      <c r="B4013" t="s">
        <v>3308</v>
      </c>
      <c r="C4013">
        <v>8.6</v>
      </c>
      <c r="D4013">
        <f t="shared" si="129"/>
        <v>-0.49560117302052792</v>
      </c>
      <c r="E4013">
        <v>-1.161440185830405E-3</v>
      </c>
      <c r="F4013" s="90">
        <v>4005</v>
      </c>
      <c r="G4013" s="170">
        <f t="shared" ca="1" si="130"/>
        <v>1.6469145839170248E-2</v>
      </c>
    </row>
    <row r="4014" spans="2:7">
      <c r="B4014" t="s">
        <v>2421</v>
      </c>
      <c r="C4014">
        <v>17.05</v>
      </c>
      <c r="D4014">
        <f t="shared" si="129"/>
        <v>1.3674197384066613E-2</v>
      </c>
      <c r="E4014">
        <v>-1.1716461628587917E-3</v>
      </c>
      <c r="F4014" s="90">
        <v>4006</v>
      </c>
      <c r="G4014" s="170">
        <f t="shared" ca="1" si="130"/>
        <v>0.56077189949296014</v>
      </c>
    </row>
    <row r="4015" spans="2:7">
      <c r="B4015" t="s">
        <v>1535</v>
      </c>
      <c r="C4015">
        <v>16.82</v>
      </c>
      <c r="D4015">
        <f t="shared" si="129"/>
        <v>1.0265060240963855</v>
      </c>
      <c r="E4015">
        <v>-1.1876484560569818E-3</v>
      </c>
      <c r="F4015" s="90">
        <v>4007</v>
      </c>
      <c r="G4015" s="170">
        <f t="shared" ca="1" si="130"/>
        <v>0.55298980567633216</v>
      </c>
    </row>
    <row r="4016" spans="2:7">
      <c r="B4016" t="s">
        <v>2730</v>
      </c>
      <c r="C4016">
        <v>8.3000000000000007</v>
      </c>
      <c r="D4016">
        <f t="shared" si="129"/>
        <v>-0.93285332901868778</v>
      </c>
      <c r="E4016">
        <v>-1.2033694344163401E-3</v>
      </c>
      <c r="F4016" s="90">
        <v>4008</v>
      </c>
      <c r="G4016" s="170">
        <f t="shared" ca="1" si="130"/>
        <v>0.4218805023073342</v>
      </c>
    </row>
    <row r="4017" spans="2:7">
      <c r="B4017" t="s">
        <v>743</v>
      </c>
      <c r="C4017">
        <v>123.61</v>
      </c>
      <c r="D4017">
        <f t="shared" si="129"/>
        <v>14.074390243902441</v>
      </c>
      <c r="E4017">
        <v>-1.212023270846846E-3</v>
      </c>
      <c r="F4017" s="90">
        <v>4009</v>
      </c>
      <c r="G4017" s="170">
        <f t="shared" ca="1" si="130"/>
        <v>0.14371171629987936</v>
      </c>
    </row>
    <row r="4018" spans="2:7">
      <c r="B4018" t="s">
        <v>5182</v>
      </c>
      <c r="C4018">
        <v>8.1999999999999993</v>
      </c>
      <c r="D4018">
        <f t="shared" si="129"/>
        <v>-0.66407210159770591</v>
      </c>
      <c r="E4018">
        <v>-1.2180267965897153E-3</v>
      </c>
      <c r="F4018" s="90">
        <v>4010</v>
      </c>
      <c r="G4018" s="170">
        <f t="shared" ca="1" si="130"/>
        <v>-9.6015877460638555E-2</v>
      </c>
    </row>
    <row r="4019" spans="2:7">
      <c r="B4019" t="s">
        <v>4652</v>
      </c>
      <c r="C4019">
        <v>24.41</v>
      </c>
      <c r="D4019">
        <f t="shared" si="129"/>
        <v>0.51239157372986366</v>
      </c>
      <c r="E4019">
        <v>-1.2274959083470186E-3</v>
      </c>
      <c r="F4019" s="90">
        <v>4011</v>
      </c>
      <c r="G4019" s="170">
        <f t="shared" ca="1" si="130"/>
        <v>1.2635868108339405E-3</v>
      </c>
    </row>
    <row r="4020" spans="2:7">
      <c r="B4020" t="s">
        <v>2438</v>
      </c>
      <c r="C4020">
        <v>16.14</v>
      </c>
      <c r="D4020">
        <f t="shared" si="129"/>
        <v>6.1996280223196299E-4</v>
      </c>
      <c r="E4020">
        <v>-1.2376237623762112E-3</v>
      </c>
      <c r="F4020" s="90">
        <v>4012</v>
      </c>
      <c r="G4020" s="170">
        <f t="shared" ca="1" si="130"/>
        <v>0.4314746196388014</v>
      </c>
    </row>
    <row r="4021" spans="2:7">
      <c r="B4021" t="s">
        <v>2975</v>
      </c>
      <c r="C4021">
        <v>16.13</v>
      </c>
      <c r="D4021">
        <f t="shared" si="129"/>
        <v>-0.85710489014883062</v>
      </c>
      <c r="E4021">
        <v>-1.2383900928792306E-3</v>
      </c>
      <c r="F4021" s="90">
        <v>4013</v>
      </c>
      <c r="G4021" s="170">
        <f t="shared" ca="1" si="130"/>
        <v>0.59568204982362727</v>
      </c>
    </row>
    <row r="4022" spans="2:7">
      <c r="B4022" t="s">
        <v>834</v>
      </c>
      <c r="C4022">
        <v>112.88</v>
      </c>
      <c r="D4022">
        <f t="shared" si="129"/>
        <v>3.6799336650082912</v>
      </c>
      <c r="E4022">
        <v>-1.2387188108299466E-3</v>
      </c>
      <c r="F4022" s="90">
        <v>4014</v>
      </c>
      <c r="G4022" s="170">
        <f t="shared" ca="1" si="130"/>
        <v>-0.32477825409723299</v>
      </c>
    </row>
    <row r="4023" spans="2:7">
      <c r="B4023" t="s">
        <v>4572</v>
      </c>
      <c r="C4023">
        <v>24.12</v>
      </c>
      <c r="D4023">
        <f t="shared" si="129"/>
        <v>0.52658227848101269</v>
      </c>
      <c r="E4023">
        <v>-1.2422360248446206E-3</v>
      </c>
      <c r="F4023" s="90">
        <v>4015</v>
      </c>
      <c r="G4023" s="170">
        <f t="shared" ca="1" si="130"/>
        <v>-9.2861665019218623E-2</v>
      </c>
    </row>
    <row r="4024" spans="2:7">
      <c r="B4024" t="s">
        <v>2956</v>
      </c>
      <c r="C4024">
        <v>15.8</v>
      </c>
      <c r="D4024">
        <f t="shared" si="129"/>
        <v>-0.32908704883227174</v>
      </c>
      <c r="E4024">
        <v>-1.2642225031605293E-3</v>
      </c>
      <c r="F4024" s="90">
        <v>4016</v>
      </c>
      <c r="G4024" s="170">
        <f t="shared" ca="1" si="130"/>
        <v>0.49840954346394134</v>
      </c>
    </row>
    <row r="4025" spans="2:7">
      <c r="B4025" t="s">
        <v>4553</v>
      </c>
      <c r="C4025">
        <v>23.55</v>
      </c>
      <c r="D4025">
        <f t="shared" si="129"/>
        <v>-0.79945499446478752</v>
      </c>
      <c r="E4025">
        <v>-1.2722646310431547E-3</v>
      </c>
      <c r="F4025" s="90">
        <v>4017</v>
      </c>
      <c r="G4025" s="170">
        <f t="shared" ca="1" si="130"/>
        <v>0.27316763934998534</v>
      </c>
    </row>
    <row r="4026" spans="2:7">
      <c r="B4026" t="s">
        <v>822</v>
      </c>
      <c r="C4026">
        <v>117.43</v>
      </c>
      <c r="D4026">
        <f t="shared" si="129"/>
        <v>7.9828326180258098E-3</v>
      </c>
      <c r="E4026">
        <v>-1.2757271644836833E-3</v>
      </c>
      <c r="F4026" s="90">
        <v>4018</v>
      </c>
      <c r="G4026" s="170">
        <f t="shared" ca="1" si="130"/>
        <v>0.33743906688645592</v>
      </c>
    </row>
    <row r="4027" spans="2:7">
      <c r="B4027" t="s">
        <v>815</v>
      </c>
      <c r="C4027">
        <v>116.5</v>
      </c>
      <c r="D4027">
        <f t="shared" si="129"/>
        <v>7.5616286584802864E-2</v>
      </c>
      <c r="E4027">
        <v>-1.2858979854265382E-3</v>
      </c>
      <c r="F4027" s="90">
        <v>4019</v>
      </c>
      <c r="G4027" s="170">
        <f t="shared" ca="1" si="130"/>
        <v>0.29918766369247979</v>
      </c>
    </row>
    <row r="4028" spans="2:7">
      <c r="B4028" t="s">
        <v>849</v>
      </c>
      <c r="C4028">
        <v>108.31</v>
      </c>
      <c r="D4028">
        <f t="shared" si="129"/>
        <v>1.3418378378378379</v>
      </c>
      <c r="E4028">
        <v>-1.2909174734900928E-3</v>
      </c>
      <c r="F4028" s="90">
        <v>4020</v>
      </c>
      <c r="G4028" s="170">
        <f t="shared" ca="1" si="130"/>
        <v>0.21156528337636765</v>
      </c>
    </row>
    <row r="4029" spans="2:7">
      <c r="B4029" t="s">
        <v>1355</v>
      </c>
      <c r="C4029">
        <v>46.25</v>
      </c>
      <c r="D4029">
        <f t="shared" si="129"/>
        <v>2.018929503916449</v>
      </c>
      <c r="E4029">
        <v>-1.2956164975167841E-3</v>
      </c>
      <c r="F4029" s="90">
        <v>4021</v>
      </c>
      <c r="G4029" s="170">
        <f t="shared" ca="1" si="130"/>
        <v>-0.56901174914518016</v>
      </c>
    </row>
    <row r="4030" spans="2:7">
      <c r="B4030" t="s">
        <v>3768</v>
      </c>
      <c r="C4030">
        <v>15.32</v>
      </c>
      <c r="D4030">
        <f t="shared" si="129"/>
        <v>-0.71423241932475279</v>
      </c>
      <c r="E4030">
        <v>-1.3037809647978862E-3</v>
      </c>
      <c r="F4030" s="90">
        <v>4022</v>
      </c>
      <c r="G4030" s="170">
        <f t="shared" ca="1" si="130"/>
        <v>7.0685408194850793E-2</v>
      </c>
    </row>
    <row r="4031" spans="2:7">
      <c r="B4031" t="s">
        <v>1277</v>
      </c>
      <c r="C4031">
        <v>53.61</v>
      </c>
      <c r="D4031">
        <f t="shared" si="129"/>
        <v>-0.6007893365105369</v>
      </c>
      <c r="E4031">
        <v>-1.3040238450074569E-3</v>
      </c>
      <c r="F4031" s="90">
        <v>4023</v>
      </c>
      <c r="G4031" s="170">
        <f t="shared" ca="1" si="130"/>
        <v>0.26523383288589653</v>
      </c>
    </row>
    <row r="4032" spans="2:7">
      <c r="B4032" t="s">
        <v>437</v>
      </c>
      <c r="C4032">
        <v>134.29</v>
      </c>
      <c r="D4032">
        <f t="shared" si="129"/>
        <v>8.0736486486486481</v>
      </c>
      <c r="E4032">
        <v>-1.3385885327582869E-3</v>
      </c>
      <c r="F4032" s="90">
        <v>4024</v>
      </c>
      <c r="G4032" s="170">
        <f t="shared" ca="1" si="130"/>
        <v>-0.15506405374767657</v>
      </c>
    </row>
    <row r="4033" spans="2:7">
      <c r="B4033" t="s">
        <v>4068</v>
      </c>
      <c r="C4033">
        <v>14.8</v>
      </c>
      <c r="D4033">
        <f t="shared" si="129"/>
        <v>-0.32971014492753614</v>
      </c>
      <c r="E4033">
        <v>-1.3495276653171101E-3</v>
      </c>
      <c r="F4033" s="90">
        <v>4025</v>
      </c>
      <c r="G4033" s="170">
        <f t="shared" ca="1" si="130"/>
        <v>-1.0372597902915506</v>
      </c>
    </row>
    <row r="4034" spans="2:7">
      <c r="B4034" t="s">
        <v>4704</v>
      </c>
      <c r="C4034">
        <v>22.08</v>
      </c>
      <c r="D4034">
        <f t="shared" si="129"/>
        <v>-0.86910901653921402</v>
      </c>
      <c r="E4034">
        <v>-1.3568521031208113E-3</v>
      </c>
      <c r="F4034" s="90">
        <v>4026</v>
      </c>
      <c r="G4034" s="170">
        <f t="shared" ca="1" si="130"/>
        <v>0.77692456548636124</v>
      </c>
    </row>
    <row r="4035" spans="2:7">
      <c r="B4035" t="s">
        <v>588</v>
      </c>
      <c r="C4035">
        <v>168.69</v>
      </c>
      <c r="D4035">
        <f t="shared" si="129"/>
        <v>0.10428122545168897</v>
      </c>
      <c r="E4035">
        <v>-1.3615912858157104E-3</v>
      </c>
      <c r="F4035" s="90">
        <v>4027</v>
      </c>
      <c r="G4035" s="170">
        <f t="shared" ca="1" si="130"/>
        <v>-0.75331727292185835</v>
      </c>
    </row>
    <row r="4036" spans="2:7">
      <c r="B4036" t="s">
        <v>555</v>
      </c>
      <c r="C4036">
        <v>152.76</v>
      </c>
      <c r="D4036">
        <f t="shared" si="129"/>
        <v>0.50117924528301872</v>
      </c>
      <c r="E4036">
        <v>-1.3728181996470416E-3</v>
      </c>
      <c r="F4036" s="90">
        <v>4028</v>
      </c>
      <c r="G4036" s="170">
        <f t="shared" ca="1" si="130"/>
        <v>-0.31780175652538173</v>
      </c>
    </row>
    <row r="4037" spans="2:7">
      <c r="B4037" t="s">
        <v>1061</v>
      </c>
      <c r="C4037">
        <v>101.76</v>
      </c>
      <c r="D4037">
        <f t="shared" si="129"/>
        <v>-0.38974512743628181</v>
      </c>
      <c r="E4037">
        <v>-1.3738959764475031E-3</v>
      </c>
      <c r="F4037" s="90">
        <v>4029</v>
      </c>
      <c r="G4037" s="170">
        <f t="shared" ca="1" si="130"/>
        <v>0.38821344187936518</v>
      </c>
    </row>
    <row r="4038" spans="2:7">
      <c r="B4038" t="s">
        <v>531</v>
      </c>
      <c r="C4038">
        <v>166.75</v>
      </c>
      <c r="D4038">
        <f t="shared" si="129"/>
        <v>0.66184971098265888</v>
      </c>
      <c r="E4038">
        <v>-1.3774104683194981E-3</v>
      </c>
      <c r="F4038" s="90">
        <v>4030</v>
      </c>
      <c r="G4038" s="170">
        <f t="shared" ca="1" si="130"/>
        <v>-0.71599575277521244</v>
      </c>
    </row>
    <row r="4039" spans="2:7">
      <c r="B4039" t="s">
        <v>1040</v>
      </c>
      <c r="C4039">
        <v>100.34</v>
      </c>
      <c r="D4039">
        <f t="shared" si="129"/>
        <v>13.172316384180792</v>
      </c>
      <c r="E4039">
        <v>-1.3933121019108336E-3</v>
      </c>
      <c r="F4039" s="90">
        <v>4031</v>
      </c>
      <c r="G4039" s="170">
        <f t="shared" ca="1" si="130"/>
        <v>-0.43622482223380959</v>
      </c>
    </row>
    <row r="4040" spans="2:7">
      <c r="B4040" t="s">
        <v>5442</v>
      </c>
      <c r="C4040">
        <v>7.08</v>
      </c>
      <c r="D4040">
        <f t="shared" si="129"/>
        <v>-0.49858356940509913</v>
      </c>
      <c r="E4040">
        <v>-1.4104372355429884E-3</v>
      </c>
      <c r="F4040" s="90">
        <v>4032</v>
      </c>
      <c r="G4040" s="170">
        <f t="shared" ca="1" si="130"/>
        <v>-4.8058071991369591E-3</v>
      </c>
    </row>
    <row r="4041" spans="2:7">
      <c r="B4041" t="s">
        <v>3550</v>
      </c>
      <c r="C4041">
        <v>14.12</v>
      </c>
      <c r="D4041">
        <f t="shared" ref="D4041:D4104" si="131">(C4041-C4042)/C4042</f>
        <v>-0.86296583850931674</v>
      </c>
      <c r="E4041">
        <v>-1.4144271570015099E-3</v>
      </c>
      <c r="F4041" s="90">
        <v>4033</v>
      </c>
      <c r="G4041" s="170">
        <f t="shared" ca="1" si="130"/>
        <v>-0.531154062472729</v>
      </c>
    </row>
    <row r="4042" spans="2:7">
      <c r="B4042" t="s">
        <v>996</v>
      </c>
      <c r="C4042">
        <v>103.04</v>
      </c>
      <c r="D4042">
        <f t="shared" si="131"/>
        <v>14.265185185185187</v>
      </c>
      <c r="E4042">
        <v>-1.4536292276382545E-3</v>
      </c>
      <c r="F4042" s="90">
        <v>4034</v>
      </c>
      <c r="G4042" s="170">
        <f t="shared" ca="1" si="130"/>
        <v>0.30703181990023559</v>
      </c>
    </row>
    <row r="4043" spans="2:7">
      <c r="B4043" t="s">
        <v>5449</v>
      </c>
      <c r="C4043">
        <v>6.75</v>
      </c>
      <c r="D4043">
        <f t="shared" si="131"/>
        <v>-0.49962935507783546</v>
      </c>
      <c r="E4043">
        <v>-1.4792899408283709E-3</v>
      </c>
      <c r="F4043" s="90">
        <v>4035</v>
      </c>
      <c r="G4043" s="170">
        <f t="shared" ca="1" si="130"/>
        <v>0.3477433886744602</v>
      </c>
    </row>
    <row r="4044" spans="2:7">
      <c r="B4044" t="s">
        <v>2526</v>
      </c>
      <c r="C4044">
        <v>13.49</v>
      </c>
      <c r="D4044">
        <f t="shared" si="131"/>
        <v>-0.32448673009514267</v>
      </c>
      <c r="E4044">
        <v>-1.4803849000739877E-3</v>
      </c>
      <c r="F4044" s="90">
        <v>4036</v>
      </c>
      <c r="G4044" s="170">
        <f t="shared" ca="1" si="130"/>
        <v>-1.9679806704070425E-2</v>
      </c>
    </row>
    <row r="4045" spans="2:7">
      <c r="B4045" t="s">
        <v>1968</v>
      </c>
      <c r="C4045">
        <v>19.97</v>
      </c>
      <c r="D4045">
        <f t="shared" si="131"/>
        <v>0.51517450682852806</v>
      </c>
      <c r="E4045">
        <v>-1.5000000000000568E-3</v>
      </c>
      <c r="F4045" s="90">
        <v>4037</v>
      </c>
      <c r="G4045" s="170">
        <f t="shared" ca="1" si="130"/>
        <v>0.47230076365805629</v>
      </c>
    </row>
    <row r="4046" spans="2:7">
      <c r="B4046" t="s">
        <v>4966</v>
      </c>
      <c r="C4046">
        <v>13.18</v>
      </c>
      <c r="D4046">
        <f t="shared" si="131"/>
        <v>-0.33299595141700411</v>
      </c>
      <c r="E4046">
        <v>-1.5151515151514828E-3</v>
      </c>
      <c r="F4046" s="90">
        <v>4038</v>
      </c>
      <c r="G4046" s="170">
        <f t="shared" ca="1" si="130"/>
        <v>0.18912241715103817</v>
      </c>
    </row>
    <row r="4047" spans="2:7">
      <c r="B4047" t="s">
        <v>3887</v>
      </c>
      <c r="C4047">
        <v>19.760000000000002</v>
      </c>
      <c r="D4047">
        <f t="shared" si="131"/>
        <v>0.50380517503805178</v>
      </c>
      <c r="E4047">
        <v>-1.5159171298634454E-3</v>
      </c>
      <c r="F4047" s="90">
        <v>4039</v>
      </c>
      <c r="G4047" s="170">
        <f t="shared" ca="1" si="130"/>
        <v>5.6360759186276463E-2</v>
      </c>
    </row>
    <row r="4048" spans="2:7">
      <c r="B4048" t="s">
        <v>4969</v>
      </c>
      <c r="C4048">
        <v>13.14</v>
      </c>
      <c r="D4048">
        <f t="shared" si="131"/>
        <v>-0.33197763091001525</v>
      </c>
      <c r="E4048">
        <v>-1.5197568389057428E-3</v>
      </c>
      <c r="F4048" s="90">
        <v>4040</v>
      </c>
      <c r="G4048" s="170">
        <f t="shared" ca="1" si="130"/>
        <v>-4.984498808345196E-2</v>
      </c>
    </row>
    <row r="4049" spans="2:7">
      <c r="B4049" t="s">
        <v>1843</v>
      </c>
      <c r="C4049">
        <v>19.670000000000002</v>
      </c>
      <c r="D4049">
        <f t="shared" si="131"/>
        <v>7.1684587813620358E-3</v>
      </c>
      <c r="E4049">
        <v>-1.5228426395937861E-3</v>
      </c>
      <c r="F4049" s="90">
        <v>4041</v>
      </c>
      <c r="G4049" s="170">
        <f t="shared" ca="1" si="130"/>
        <v>-3.2193483835600445E-2</v>
      </c>
    </row>
    <row r="4050" spans="2:7">
      <c r="B4050" t="s">
        <v>1492</v>
      </c>
      <c r="C4050">
        <v>19.53</v>
      </c>
      <c r="D4050">
        <f t="shared" si="131"/>
        <v>0.50462249614791987</v>
      </c>
      <c r="E4050">
        <v>-1.5337423312882202E-3</v>
      </c>
      <c r="F4050" s="90">
        <v>4042</v>
      </c>
      <c r="G4050" s="170">
        <f t="shared" ca="1" si="130"/>
        <v>4.8734704071531854E-2</v>
      </c>
    </row>
    <row r="4051" spans="2:7">
      <c r="B4051" t="s">
        <v>3567</v>
      </c>
      <c r="C4051">
        <v>12.98</v>
      </c>
      <c r="D4051">
        <f t="shared" si="131"/>
        <v>-0.496313542879317</v>
      </c>
      <c r="E4051">
        <v>-1.5384615384615057E-3</v>
      </c>
      <c r="F4051" s="90">
        <v>4043</v>
      </c>
      <c r="G4051" s="170">
        <f t="shared" ca="1" si="130"/>
        <v>9.2226101362408677E-2</v>
      </c>
    </row>
    <row r="4052" spans="2:7">
      <c r="B4052" t="s">
        <v>2233</v>
      </c>
      <c r="C4052">
        <v>25.77</v>
      </c>
      <c r="D4052">
        <f t="shared" si="131"/>
        <v>1.0023310023310024</v>
      </c>
      <c r="E4052">
        <v>-1.5497869043006257E-3</v>
      </c>
      <c r="F4052" s="90">
        <v>4044</v>
      </c>
      <c r="G4052" s="170">
        <f t="shared" ca="1" si="130"/>
        <v>0.82219179190718938</v>
      </c>
    </row>
    <row r="4053" spans="2:7">
      <c r="B4053" t="s">
        <v>3443</v>
      </c>
      <c r="C4053">
        <v>12.87</v>
      </c>
      <c r="D4053">
        <f t="shared" si="131"/>
        <v>-0.91964787413373283</v>
      </c>
      <c r="E4053">
        <v>-1.5515903801397478E-3</v>
      </c>
      <c r="F4053" s="90">
        <v>4045</v>
      </c>
      <c r="G4053" s="170">
        <f t="shared" ca="1" si="130"/>
        <v>0.24700258609769771</v>
      </c>
    </row>
    <row r="4054" spans="2:7">
      <c r="B4054" t="s">
        <v>654</v>
      </c>
      <c r="C4054">
        <v>160.16999999999999</v>
      </c>
      <c r="D4054">
        <f t="shared" si="131"/>
        <v>11.542678151918558</v>
      </c>
      <c r="E4054">
        <v>-1.558409175913228E-3</v>
      </c>
      <c r="F4054" s="90">
        <v>4046</v>
      </c>
      <c r="G4054" s="170">
        <f t="shared" ca="1" si="130"/>
        <v>0.6282565557028309</v>
      </c>
    </row>
    <row r="4055" spans="2:7">
      <c r="B4055" t="s">
        <v>3470</v>
      </c>
      <c r="C4055">
        <v>12.77</v>
      </c>
      <c r="D4055">
        <f t="shared" si="131"/>
        <v>7.836990595611118E-4</v>
      </c>
      <c r="E4055">
        <v>-1.5637216575449238E-3</v>
      </c>
      <c r="F4055" s="90">
        <v>4047</v>
      </c>
      <c r="G4055" s="170">
        <f t="shared" ca="1" si="130"/>
        <v>0.24569816690810434</v>
      </c>
    </row>
    <row r="4056" spans="2:7">
      <c r="B4056" t="s">
        <v>5025</v>
      </c>
      <c r="C4056">
        <v>12.76</v>
      </c>
      <c r="D4056">
        <f t="shared" si="131"/>
        <v>-0.33263598326359839</v>
      </c>
      <c r="E4056">
        <v>-1.5649452269170245E-3</v>
      </c>
      <c r="F4056" s="90">
        <v>4048</v>
      </c>
      <c r="G4056" s="170">
        <f t="shared" ca="1" si="130"/>
        <v>-0.31019251758434818</v>
      </c>
    </row>
    <row r="4057" spans="2:7">
      <c r="B4057" t="s">
        <v>1704</v>
      </c>
      <c r="C4057">
        <v>19.12</v>
      </c>
      <c r="D4057">
        <f t="shared" si="131"/>
        <v>0.50551181102362219</v>
      </c>
      <c r="E4057">
        <v>-1.5665796344646258E-3</v>
      </c>
      <c r="F4057" s="90">
        <v>4049</v>
      </c>
      <c r="G4057" s="170">
        <f t="shared" ca="1" si="130"/>
        <v>0.53004319671779954</v>
      </c>
    </row>
    <row r="4058" spans="2:7">
      <c r="B4058" t="s">
        <v>3449</v>
      </c>
      <c r="C4058">
        <v>12.7</v>
      </c>
      <c r="D4058">
        <f t="shared" si="131"/>
        <v>-0.91994957453514037</v>
      </c>
      <c r="E4058">
        <v>-1.5723270440252634E-3</v>
      </c>
      <c r="F4058" s="90">
        <v>4050</v>
      </c>
      <c r="G4058" s="170">
        <f t="shared" ca="1" si="130"/>
        <v>-0.27669020506465258</v>
      </c>
    </row>
    <row r="4059" spans="2:7">
      <c r="B4059" t="s">
        <v>644</v>
      </c>
      <c r="C4059">
        <v>158.65</v>
      </c>
      <c r="D4059">
        <f t="shared" si="131"/>
        <v>11.511829652996846</v>
      </c>
      <c r="E4059">
        <v>-1.5733165512901194E-3</v>
      </c>
      <c r="F4059" s="90">
        <v>4051</v>
      </c>
      <c r="G4059" s="170">
        <f t="shared" ca="1" si="130"/>
        <v>-0.15801519155734897</v>
      </c>
    </row>
    <row r="4060" spans="2:7">
      <c r="B4060" t="s">
        <v>5005</v>
      </c>
      <c r="C4060">
        <v>12.68</v>
      </c>
      <c r="D4060">
        <f t="shared" si="131"/>
        <v>-0.4992101105845182</v>
      </c>
      <c r="E4060">
        <v>-1.5748031496062658E-3</v>
      </c>
      <c r="F4060" s="90">
        <v>4052</v>
      </c>
      <c r="G4060" s="170">
        <f t="shared" ca="1" si="130"/>
        <v>-0.13395657086397977</v>
      </c>
    </row>
    <row r="4061" spans="2:7">
      <c r="B4061" t="s">
        <v>1475</v>
      </c>
      <c r="C4061">
        <v>25.32</v>
      </c>
      <c r="D4061">
        <f t="shared" si="131"/>
        <v>1.0159235668789808</v>
      </c>
      <c r="E4061">
        <v>-1.5772870662460231E-3</v>
      </c>
      <c r="F4061" s="90">
        <v>4053</v>
      </c>
      <c r="G4061" s="170">
        <f t="shared" ca="1" si="130"/>
        <v>-0.46456675793049845</v>
      </c>
    </row>
    <row r="4062" spans="2:7">
      <c r="B4062" t="s">
        <v>2854</v>
      </c>
      <c r="C4062">
        <v>12.56</v>
      </c>
      <c r="D4062">
        <f t="shared" si="131"/>
        <v>1.0258064516129033</v>
      </c>
      <c r="E4062">
        <v>-1.58982511923685E-3</v>
      </c>
      <c r="F4062" s="90">
        <v>4054</v>
      </c>
      <c r="G4062" s="170">
        <f t="shared" ca="1" si="130"/>
        <v>-0.71649716682434705</v>
      </c>
    </row>
    <row r="4063" spans="2:7">
      <c r="B4063" t="s">
        <v>5510</v>
      </c>
      <c r="C4063">
        <v>6.2</v>
      </c>
      <c r="D4063">
        <f t="shared" si="131"/>
        <v>-0.95828006190700499</v>
      </c>
      <c r="E4063">
        <v>-1.6103059581320108E-3</v>
      </c>
      <c r="F4063" s="90">
        <v>4055</v>
      </c>
      <c r="G4063" s="170">
        <f t="shared" ca="1" si="130"/>
        <v>4.2176709713405605E-2</v>
      </c>
    </row>
    <row r="4064" spans="2:7">
      <c r="B4064" t="s">
        <v>672</v>
      </c>
      <c r="C4064">
        <v>148.61000000000001</v>
      </c>
      <c r="D4064">
        <f t="shared" si="131"/>
        <v>7.0242980561555077</v>
      </c>
      <c r="E4064">
        <v>-1.6123614376888189E-3</v>
      </c>
      <c r="F4064" s="90">
        <v>4056</v>
      </c>
      <c r="G4064" s="170">
        <f t="shared" ca="1" si="130"/>
        <v>1.1101716543752256</v>
      </c>
    </row>
    <row r="4065" spans="2:7">
      <c r="B4065" t="s">
        <v>1841</v>
      </c>
      <c r="C4065">
        <v>18.52</v>
      </c>
      <c r="D4065">
        <f t="shared" si="131"/>
        <v>1.4794520547945183E-2</v>
      </c>
      <c r="E4065">
        <v>-1.6172506738545086E-3</v>
      </c>
      <c r="F4065" s="90">
        <v>4057</v>
      </c>
      <c r="G4065" s="170">
        <f t="shared" ca="1" si="130"/>
        <v>-5.911790872120895E-2</v>
      </c>
    </row>
    <row r="4066" spans="2:7">
      <c r="B4066" t="s">
        <v>4605</v>
      </c>
      <c r="C4066">
        <v>18.25</v>
      </c>
      <c r="D4066">
        <f t="shared" si="131"/>
        <v>-0.24866200082338408</v>
      </c>
      <c r="E4066">
        <v>-1.6411378555799309E-3</v>
      </c>
      <c r="F4066" s="90">
        <v>4058</v>
      </c>
      <c r="G4066" s="170">
        <f t="shared" ca="1" si="130"/>
        <v>2.0778297163550983E-3</v>
      </c>
    </row>
    <row r="4067" spans="2:7">
      <c r="B4067" t="s">
        <v>4683</v>
      </c>
      <c r="C4067">
        <v>24.29</v>
      </c>
      <c r="D4067">
        <f t="shared" si="131"/>
        <v>0.33461538461538465</v>
      </c>
      <c r="E4067">
        <v>-1.6440608302506843E-3</v>
      </c>
      <c r="F4067" s="90">
        <v>4059</v>
      </c>
      <c r="G4067" s="170">
        <f t="shared" ca="1" si="130"/>
        <v>1.2354676088607575E-2</v>
      </c>
    </row>
    <row r="4068" spans="2:7">
      <c r="B4068" t="s">
        <v>3784</v>
      </c>
      <c r="C4068">
        <v>18.2</v>
      </c>
      <c r="D4068">
        <f t="shared" si="131"/>
        <v>2.0182421227197342</v>
      </c>
      <c r="E4068">
        <v>-1.6456390565003367E-3</v>
      </c>
      <c r="F4068" s="90">
        <v>4060</v>
      </c>
      <c r="G4068" s="170">
        <f t="shared" ca="1" si="130"/>
        <v>-7.959366698167919E-2</v>
      </c>
    </row>
    <row r="4069" spans="2:7">
      <c r="B4069" t="s">
        <v>5516</v>
      </c>
      <c r="C4069">
        <v>6.03</v>
      </c>
      <c r="D4069">
        <f t="shared" si="131"/>
        <v>-0.4975</v>
      </c>
      <c r="E4069">
        <v>-1.6556291390728123E-3</v>
      </c>
      <c r="F4069" s="90">
        <v>4061</v>
      </c>
      <c r="G4069" s="170">
        <f t="shared" ca="1" si="130"/>
        <v>0.35650250162925073</v>
      </c>
    </row>
    <row r="4070" spans="2:7">
      <c r="B4070" t="s">
        <v>4826</v>
      </c>
      <c r="C4070">
        <v>12</v>
      </c>
      <c r="D4070">
        <f t="shared" si="131"/>
        <v>1.0168067226890756</v>
      </c>
      <c r="E4070">
        <v>-1.6638935108152725E-3</v>
      </c>
      <c r="F4070" s="90">
        <v>4062</v>
      </c>
      <c r="G4070" s="170">
        <f t="shared" ca="1" si="130"/>
        <v>5.2577466150608196E-2</v>
      </c>
    </row>
    <row r="4071" spans="2:7">
      <c r="B4071" t="s">
        <v>5507</v>
      </c>
      <c r="C4071">
        <v>5.95</v>
      </c>
      <c r="D4071">
        <f t="shared" si="131"/>
        <v>-0.66610549943883279</v>
      </c>
      <c r="E4071">
        <v>-1.6778523489932528E-3</v>
      </c>
      <c r="F4071" s="90">
        <v>4063</v>
      </c>
      <c r="G4071" s="170">
        <f t="shared" ref="G4071:G4134" ca="1" si="132">_xlfn.NORM.INV(RAND(),L$11,L$12)</f>
        <v>0.58727258509047575</v>
      </c>
    </row>
    <row r="4072" spans="2:7">
      <c r="B4072" t="s">
        <v>3774</v>
      </c>
      <c r="C4072">
        <v>17.82</v>
      </c>
      <c r="D4072">
        <f t="shared" si="131"/>
        <v>0.50126368997472637</v>
      </c>
      <c r="E4072">
        <v>-1.6806722689076267E-3</v>
      </c>
      <c r="F4072" s="90">
        <v>4064</v>
      </c>
      <c r="G4072" s="170">
        <f t="shared" ca="1" si="132"/>
        <v>0.21260283718721446</v>
      </c>
    </row>
    <row r="4073" spans="2:7">
      <c r="B4073" t="s">
        <v>3687</v>
      </c>
      <c r="C4073">
        <v>11.87</v>
      </c>
      <c r="D4073">
        <f t="shared" si="131"/>
        <v>1.6877637130801328E-3</v>
      </c>
      <c r="E4073">
        <v>-1.6820857863752187E-3</v>
      </c>
      <c r="F4073" s="90">
        <v>4065</v>
      </c>
      <c r="G4073" s="170">
        <f t="shared" ca="1" si="132"/>
        <v>-0.18401301830921987</v>
      </c>
    </row>
    <row r="4074" spans="2:7">
      <c r="B4074" t="s">
        <v>4932</v>
      </c>
      <c r="C4074">
        <v>11.85</v>
      </c>
      <c r="D4074">
        <f t="shared" si="131"/>
        <v>-0.33088650479954834</v>
      </c>
      <c r="E4074">
        <v>-1.6849199663015648E-3</v>
      </c>
      <c r="F4074" s="90">
        <v>4066</v>
      </c>
      <c r="G4074" s="170">
        <f t="shared" ca="1" si="132"/>
        <v>-0.33834925255736903</v>
      </c>
    </row>
    <row r="4075" spans="2:7">
      <c r="B4075" t="s">
        <v>2342</v>
      </c>
      <c r="C4075">
        <v>17.71</v>
      </c>
      <c r="D4075">
        <f t="shared" si="131"/>
        <v>-0.87488519957612143</v>
      </c>
      <c r="E4075">
        <v>-1.6910935738442834E-3</v>
      </c>
      <c r="F4075" s="90">
        <v>4067</v>
      </c>
      <c r="G4075" s="170">
        <f t="shared" ca="1" si="132"/>
        <v>0.58311454610632796</v>
      </c>
    </row>
    <row r="4076" spans="2:7">
      <c r="B4076" t="s">
        <v>692</v>
      </c>
      <c r="C4076">
        <v>141.55000000000001</v>
      </c>
      <c r="D4076">
        <f t="shared" si="131"/>
        <v>7.006221719457014</v>
      </c>
      <c r="E4076">
        <v>-1.6926440510612927E-3</v>
      </c>
      <c r="F4076" s="90">
        <v>4068</v>
      </c>
      <c r="G4076" s="170">
        <f t="shared" ca="1" si="132"/>
        <v>0.14659774828554084</v>
      </c>
    </row>
    <row r="4077" spans="2:7">
      <c r="B4077" t="s">
        <v>2341</v>
      </c>
      <c r="C4077">
        <v>17.68</v>
      </c>
      <c r="D4077">
        <f t="shared" si="131"/>
        <v>2.0016977928692699</v>
      </c>
      <c r="E4077">
        <v>-1.6939582156974102E-3</v>
      </c>
      <c r="F4077" s="90">
        <v>4069</v>
      </c>
      <c r="G4077" s="170">
        <f t="shared" ca="1" si="132"/>
        <v>0.42174819209644232</v>
      </c>
    </row>
    <row r="4078" spans="2:7">
      <c r="B4078" t="s">
        <v>5676</v>
      </c>
      <c r="C4078">
        <v>5.89</v>
      </c>
      <c r="D4078">
        <f t="shared" si="131"/>
        <v>-0.94992773952223075</v>
      </c>
      <c r="E4078">
        <v>-1.6949152542374024E-3</v>
      </c>
      <c r="F4078" s="90">
        <v>4070</v>
      </c>
      <c r="G4078" s="170">
        <f t="shared" ca="1" si="132"/>
        <v>-0.16380081601077945</v>
      </c>
    </row>
    <row r="4079" spans="2:7">
      <c r="B4079" t="s">
        <v>812</v>
      </c>
      <c r="C4079">
        <v>117.63</v>
      </c>
      <c r="D4079">
        <f t="shared" si="131"/>
        <v>5.6797274275979559</v>
      </c>
      <c r="E4079">
        <v>-1.6973606042603993E-3</v>
      </c>
      <c r="F4079" s="90">
        <v>4071</v>
      </c>
      <c r="G4079" s="170">
        <f t="shared" ca="1" si="132"/>
        <v>0.50118298812383111</v>
      </c>
    </row>
    <row r="4080" spans="2:7">
      <c r="B4080" t="s">
        <v>3070</v>
      </c>
      <c r="C4080">
        <v>17.61</v>
      </c>
      <c r="D4080">
        <f t="shared" si="131"/>
        <v>2.0309810671256456</v>
      </c>
      <c r="E4080">
        <v>-1.7006802721089079E-3</v>
      </c>
      <c r="F4080" s="90">
        <v>4072</v>
      </c>
      <c r="G4080" s="170">
        <f t="shared" ca="1" si="132"/>
        <v>0.20093398127966994</v>
      </c>
    </row>
    <row r="4081" spans="2:7">
      <c r="B4081" t="s">
        <v>5518</v>
      </c>
      <c r="C4081">
        <v>5.81</v>
      </c>
      <c r="D4081">
        <f t="shared" si="131"/>
        <v>-0.49870578084555656</v>
      </c>
      <c r="E4081">
        <v>-1.71821305841936E-3</v>
      </c>
      <c r="F4081" s="90">
        <v>4073</v>
      </c>
      <c r="G4081" s="170">
        <f t="shared" ca="1" si="132"/>
        <v>-0.38119700332464712</v>
      </c>
    </row>
    <row r="4082" spans="2:7">
      <c r="B4082" t="s">
        <v>2608</v>
      </c>
      <c r="C4082">
        <v>11.59</v>
      </c>
      <c r="D4082">
        <f t="shared" si="131"/>
        <v>-0.74973007989635065</v>
      </c>
      <c r="E4082">
        <v>-1.7226528854435465E-3</v>
      </c>
      <c r="F4082" s="90">
        <v>4074</v>
      </c>
      <c r="G4082" s="170">
        <f t="shared" ca="1" si="132"/>
        <v>0.2048530265793761</v>
      </c>
    </row>
    <row r="4083" spans="2:7">
      <c r="B4083" t="s">
        <v>1356</v>
      </c>
      <c r="C4083">
        <v>46.31</v>
      </c>
      <c r="D4083">
        <f t="shared" si="131"/>
        <v>3.0025929127052722</v>
      </c>
      <c r="E4083">
        <v>-1.7245095925845721E-3</v>
      </c>
      <c r="F4083" s="90">
        <v>4075</v>
      </c>
      <c r="G4083" s="170">
        <f t="shared" ca="1" si="132"/>
        <v>-1.8743468736226888E-2</v>
      </c>
    </row>
    <row r="4084" spans="2:7">
      <c r="B4084" t="s">
        <v>2607</v>
      </c>
      <c r="C4084">
        <v>11.57</v>
      </c>
      <c r="D4084">
        <f t="shared" si="131"/>
        <v>-0.49739357080799301</v>
      </c>
      <c r="E4084">
        <v>-1.7256255392579442E-3</v>
      </c>
      <c r="F4084" s="90">
        <v>4076</v>
      </c>
      <c r="G4084" s="170">
        <f t="shared" ca="1" si="132"/>
        <v>6.4472936554575269E-2</v>
      </c>
    </row>
    <row r="4085" spans="2:7">
      <c r="B4085" t="s">
        <v>4622</v>
      </c>
      <c r="C4085">
        <v>23.02</v>
      </c>
      <c r="D4085">
        <f t="shared" si="131"/>
        <v>0.33993015133876603</v>
      </c>
      <c r="E4085">
        <v>-1.7346053772766326E-3</v>
      </c>
      <c r="F4085" s="90">
        <v>4077</v>
      </c>
      <c r="G4085" s="170">
        <f t="shared" ca="1" si="132"/>
        <v>-0.57628215892155865</v>
      </c>
    </row>
    <row r="4086" spans="2:7">
      <c r="B4086" t="s">
        <v>4179</v>
      </c>
      <c r="C4086">
        <v>17.18</v>
      </c>
      <c r="D4086">
        <f t="shared" si="131"/>
        <v>-0.23914968999114256</v>
      </c>
      <c r="E4086">
        <v>-1.7431725740849004E-3</v>
      </c>
      <c r="F4086" s="90">
        <v>4078</v>
      </c>
      <c r="G4086" s="170">
        <f t="shared" ca="1" si="132"/>
        <v>-0.4067951784878821</v>
      </c>
    </row>
    <row r="4087" spans="2:7">
      <c r="B4087" t="s">
        <v>2133</v>
      </c>
      <c r="C4087">
        <v>22.58</v>
      </c>
      <c r="D4087">
        <f t="shared" si="131"/>
        <v>0.34725536992840073</v>
      </c>
      <c r="E4087">
        <v>-1.7683465959329222E-3</v>
      </c>
      <c r="F4087" s="90">
        <v>4079</v>
      </c>
      <c r="G4087" s="170">
        <f t="shared" ca="1" si="132"/>
        <v>-9.1363970089899577E-2</v>
      </c>
    </row>
    <row r="4088" spans="2:7">
      <c r="B4088" t="s">
        <v>2978</v>
      </c>
      <c r="C4088">
        <v>16.760000000000002</v>
      </c>
      <c r="D4088">
        <f t="shared" si="131"/>
        <v>3.5928143712576212E-3</v>
      </c>
      <c r="E4088">
        <v>-1.7867778439545911E-3</v>
      </c>
      <c r="F4088" s="90">
        <v>4080</v>
      </c>
      <c r="G4088" s="170">
        <f t="shared" ca="1" si="132"/>
        <v>-0.35665901426552077</v>
      </c>
    </row>
    <row r="4089" spans="2:7">
      <c r="B4089" t="s">
        <v>1532</v>
      </c>
      <c r="C4089">
        <v>16.7</v>
      </c>
      <c r="D4089">
        <f t="shared" si="131"/>
        <v>-0.84187103493987314</v>
      </c>
      <c r="E4089">
        <v>-1.7931858936043716E-3</v>
      </c>
      <c r="F4089" s="90">
        <v>4081</v>
      </c>
      <c r="G4089" s="170">
        <f t="shared" ca="1" si="132"/>
        <v>-0.33883464297638272</v>
      </c>
    </row>
    <row r="4090" spans="2:7">
      <c r="B4090" t="s">
        <v>935</v>
      </c>
      <c r="C4090">
        <v>105.61</v>
      </c>
      <c r="D4090">
        <f t="shared" si="131"/>
        <v>8.5144144144144143</v>
      </c>
      <c r="E4090">
        <v>-1.7958412098298463E-3</v>
      </c>
      <c r="F4090" s="90">
        <v>4082</v>
      </c>
      <c r="G4090" s="170">
        <f t="shared" ca="1" si="132"/>
        <v>0.47744169640952561</v>
      </c>
    </row>
    <row r="4091" spans="2:7">
      <c r="B4091" t="s">
        <v>3387</v>
      </c>
      <c r="C4091">
        <v>11.1</v>
      </c>
      <c r="D4091">
        <f t="shared" si="131"/>
        <v>-0.33011466505733256</v>
      </c>
      <c r="E4091">
        <v>-1.7985611510790984E-3</v>
      </c>
      <c r="F4091" s="90">
        <v>4083</v>
      </c>
      <c r="G4091" s="170">
        <f t="shared" ca="1" si="132"/>
        <v>0.50619493762364953</v>
      </c>
    </row>
    <row r="4092" spans="2:7">
      <c r="B4092" t="s">
        <v>1502</v>
      </c>
      <c r="C4092">
        <v>16.57</v>
      </c>
      <c r="D4092">
        <f t="shared" si="131"/>
        <v>-0.87890967553346977</v>
      </c>
      <c r="E4092">
        <v>-1.807228915662719E-3</v>
      </c>
      <c r="F4092" s="90">
        <v>4084</v>
      </c>
      <c r="G4092" s="170">
        <f t="shared" ca="1" si="132"/>
        <v>-0.55107172066442278</v>
      </c>
    </row>
    <row r="4093" spans="2:7">
      <c r="B4093" t="s">
        <v>716</v>
      </c>
      <c r="C4093">
        <v>136.84</v>
      </c>
      <c r="D4093">
        <f t="shared" si="131"/>
        <v>24.062271062271062</v>
      </c>
      <c r="E4093">
        <v>-1.8236195200233424E-3</v>
      </c>
      <c r="F4093" s="90">
        <v>4085</v>
      </c>
      <c r="G4093" s="170">
        <f t="shared" ca="1" si="132"/>
        <v>-0.27054696421289698</v>
      </c>
    </row>
    <row r="4094" spans="2:7">
      <c r="B4094" t="s">
        <v>5687</v>
      </c>
      <c r="C4094">
        <v>5.46</v>
      </c>
      <c r="D4094">
        <f t="shared" si="131"/>
        <v>-0.66625916870415647</v>
      </c>
      <c r="E4094">
        <v>-1.8281535648994127E-3</v>
      </c>
      <c r="F4094" s="90">
        <v>4086</v>
      </c>
      <c r="G4094" s="170">
        <f t="shared" ca="1" si="132"/>
        <v>-0.13422424226750287</v>
      </c>
    </row>
    <row r="4095" spans="2:7">
      <c r="B4095" t="s">
        <v>2369</v>
      </c>
      <c r="C4095">
        <v>16.36</v>
      </c>
      <c r="D4095">
        <f t="shared" si="131"/>
        <v>2.0128913443830569</v>
      </c>
      <c r="E4095">
        <v>-1.8303843807200204E-3</v>
      </c>
      <c r="F4095" s="90">
        <v>4087</v>
      </c>
      <c r="G4095" s="170">
        <f t="shared" ca="1" si="132"/>
        <v>-8.5591563761108033E-2</v>
      </c>
    </row>
    <row r="4096" spans="2:7">
      <c r="B4096" t="s">
        <v>5609</v>
      </c>
      <c r="C4096">
        <v>5.43</v>
      </c>
      <c r="D4096">
        <f t="shared" si="131"/>
        <v>0</v>
      </c>
      <c r="E4096">
        <v>-1.8382352941177711E-3</v>
      </c>
      <c r="F4096" s="90">
        <v>4088</v>
      </c>
      <c r="G4096" s="170">
        <f t="shared" ca="1" si="132"/>
        <v>-0.34943729474131324</v>
      </c>
    </row>
    <row r="4097" spans="2:7">
      <c r="B4097" t="s">
        <v>5703</v>
      </c>
      <c r="C4097">
        <v>5.43</v>
      </c>
      <c r="D4097">
        <f t="shared" si="131"/>
        <v>-0.49675625579240035</v>
      </c>
      <c r="E4097">
        <v>-1.8382352941177711E-3</v>
      </c>
      <c r="F4097" s="90">
        <v>4089</v>
      </c>
      <c r="G4097" s="170">
        <f t="shared" ca="1" si="132"/>
        <v>2.7359040843764674E-2</v>
      </c>
    </row>
    <row r="4098" spans="2:7">
      <c r="B4098" t="s">
        <v>2880</v>
      </c>
      <c r="C4098">
        <v>10.79</v>
      </c>
      <c r="D4098">
        <f t="shared" si="131"/>
        <v>7.4696545284778978E-3</v>
      </c>
      <c r="E4098">
        <v>-1.8501387604071553E-3</v>
      </c>
      <c r="F4098" s="90">
        <v>4090</v>
      </c>
      <c r="G4098" s="170">
        <f t="shared" ca="1" si="132"/>
        <v>7.642753200870088E-2</v>
      </c>
    </row>
    <row r="4099" spans="2:7">
      <c r="B4099" t="s">
        <v>4919</v>
      </c>
      <c r="C4099">
        <v>10.71</v>
      </c>
      <c r="D4099">
        <f t="shared" si="131"/>
        <v>-0.89440993788819867</v>
      </c>
      <c r="E4099">
        <v>-1.8639328984156173E-3</v>
      </c>
      <c r="F4099" s="90">
        <v>4091</v>
      </c>
      <c r="G4099" s="170">
        <f t="shared" ca="1" si="132"/>
        <v>-0.23886122466281201</v>
      </c>
    </row>
    <row r="4100" spans="2:7">
      <c r="B4100" t="s">
        <v>886</v>
      </c>
      <c r="C4100">
        <v>101.43</v>
      </c>
      <c r="D4100">
        <f t="shared" si="131"/>
        <v>-0.36614173228346458</v>
      </c>
      <c r="E4100">
        <v>-1.8697106868726405E-3</v>
      </c>
      <c r="F4100" s="90">
        <v>4092</v>
      </c>
      <c r="G4100" s="170">
        <f t="shared" ca="1" si="132"/>
        <v>-6.3506915894463445E-2</v>
      </c>
    </row>
    <row r="4101" spans="2:7">
      <c r="B4101" t="s">
        <v>582</v>
      </c>
      <c r="C4101">
        <v>160.02000000000001</v>
      </c>
      <c r="D4101">
        <f t="shared" si="131"/>
        <v>6.630901287553649</v>
      </c>
      <c r="E4101">
        <v>-1.8712574850298339E-3</v>
      </c>
      <c r="F4101" s="90">
        <v>4093</v>
      </c>
      <c r="G4101" s="170">
        <f t="shared" ca="1" si="132"/>
        <v>0.2032987457992104</v>
      </c>
    </row>
    <row r="4102" spans="2:7">
      <c r="B4102" t="s">
        <v>2056</v>
      </c>
      <c r="C4102">
        <v>20.97</v>
      </c>
      <c r="D4102">
        <f t="shared" si="131"/>
        <v>0.33993610223642162</v>
      </c>
      <c r="E4102">
        <v>-1.9038553069967966E-3</v>
      </c>
      <c r="F4102" s="90">
        <v>4094</v>
      </c>
      <c r="G4102" s="170">
        <f t="shared" ca="1" si="132"/>
        <v>-0.74976837214801939</v>
      </c>
    </row>
    <row r="4103" spans="2:7">
      <c r="B4103" t="s">
        <v>5082</v>
      </c>
      <c r="C4103">
        <v>15.65</v>
      </c>
      <c r="D4103">
        <f t="shared" si="131"/>
        <v>-0.39598610575067539</v>
      </c>
      <c r="E4103">
        <v>-1.9132653061224082E-3</v>
      </c>
      <c r="F4103" s="90">
        <v>4095</v>
      </c>
      <c r="G4103" s="170">
        <f t="shared" ca="1" si="132"/>
        <v>0.28381988164770028</v>
      </c>
    </row>
    <row r="4104" spans="2:7">
      <c r="B4104" t="s">
        <v>2239</v>
      </c>
      <c r="C4104">
        <v>25.91</v>
      </c>
      <c r="D4104">
        <f t="shared" si="131"/>
        <v>0.25048262548262556</v>
      </c>
      <c r="E4104">
        <v>-1.9260400616333093E-3</v>
      </c>
      <c r="F4104" s="90">
        <v>4096</v>
      </c>
      <c r="G4104" s="170">
        <f t="shared" ca="1" si="132"/>
        <v>0.59170074943884354</v>
      </c>
    </row>
    <row r="4105" spans="2:7">
      <c r="B4105" t="s">
        <v>3982</v>
      </c>
      <c r="C4105">
        <v>20.72</v>
      </c>
      <c r="D4105">
        <f t="shared" ref="D4105:D4168" si="133">(C4105-C4106)/C4106</f>
        <v>0.33419188667095939</v>
      </c>
      <c r="E4105">
        <v>-1.9267822736032127E-3</v>
      </c>
      <c r="F4105" s="90">
        <v>4097</v>
      </c>
      <c r="G4105" s="170">
        <f t="shared" ca="1" si="132"/>
        <v>-0.5907594921325483</v>
      </c>
    </row>
    <row r="4106" spans="2:7">
      <c r="B4106" t="s">
        <v>4776</v>
      </c>
      <c r="C4106">
        <v>15.53</v>
      </c>
      <c r="D4106">
        <f t="shared" si="133"/>
        <v>6.4432989690720282E-4</v>
      </c>
      <c r="E4106">
        <v>-1.9280205655527723E-3</v>
      </c>
      <c r="F4106" s="90">
        <v>4098</v>
      </c>
      <c r="G4106" s="170">
        <f t="shared" ca="1" si="132"/>
        <v>0.56881732868828838</v>
      </c>
    </row>
    <row r="4107" spans="2:7">
      <c r="B4107" t="s">
        <v>2462</v>
      </c>
      <c r="C4107">
        <v>15.52</v>
      </c>
      <c r="D4107">
        <f t="shared" si="133"/>
        <v>0.50096711798839455</v>
      </c>
      <c r="E4107">
        <v>-1.9292604501608447E-3</v>
      </c>
      <c r="F4107" s="90">
        <v>4099</v>
      </c>
      <c r="G4107" s="170">
        <f t="shared" ca="1" si="132"/>
        <v>0.38358399590363357</v>
      </c>
    </row>
    <row r="4108" spans="2:7">
      <c r="B4108" t="s">
        <v>3236</v>
      </c>
      <c r="C4108">
        <v>10.34</v>
      </c>
      <c r="D4108">
        <f t="shared" si="133"/>
        <v>-0.49363369245837418</v>
      </c>
      <c r="E4108">
        <v>-1.9305019305018896E-3</v>
      </c>
      <c r="F4108" s="90">
        <v>4100</v>
      </c>
      <c r="G4108" s="170">
        <f t="shared" ca="1" si="132"/>
        <v>-4.1198161839289579E-2</v>
      </c>
    </row>
    <row r="4109" spans="2:7">
      <c r="B4109" t="s">
        <v>1908</v>
      </c>
      <c r="C4109">
        <v>20.420000000000002</v>
      </c>
      <c r="D4109">
        <f t="shared" si="133"/>
        <v>1.0039254170755645</v>
      </c>
      <c r="E4109">
        <v>-1.9550342130986876E-3</v>
      </c>
      <c r="F4109" s="90">
        <v>4101</v>
      </c>
      <c r="G4109" s="170">
        <f t="shared" ca="1" si="132"/>
        <v>-0.45272770665294448</v>
      </c>
    </row>
    <row r="4110" spans="2:7">
      <c r="B4110" t="s">
        <v>4871</v>
      </c>
      <c r="C4110">
        <v>10.19</v>
      </c>
      <c r="D4110">
        <f t="shared" si="133"/>
        <v>-0.33267845448592009</v>
      </c>
      <c r="E4110">
        <v>-1.9588638589619341E-3</v>
      </c>
      <c r="F4110" s="90">
        <v>4102</v>
      </c>
      <c r="G4110" s="170">
        <f t="shared" ca="1" si="132"/>
        <v>-0.36975838892701873</v>
      </c>
    </row>
    <row r="4111" spans="2:7">
      <c r="B4111" t="s">
        <v>3717</v>
      </c>
      <c r="C4111">
        <v>15.27</v>
      </c>
      <c r="D4111">
        <f t="shared" si="133"/>
        <v>0.50147492625368728</v>
      </c>
      <c r="E4111">
        <v>-1.9607843137255643E-3</v>
      </c>
      <c r="F4111" s="90">
        <v>4103</v>
      </c>
      <c r="G4111" s="170">
        <f t="shared" ca="1" si="132"/>
        <v>0.32679940284233777</v>
      </c>
    </row>
    <row r="4112" spans="2:7">
      <c r="B4112" t="s">
        <v>2828</v>
      </c>
      <c r="C4112">
        <v>10.17</v>
      </c>
      <c r="D4112">
        <f t="shared" si="133"/>
        <v>-0.49678377041068783</v>
      </c>
      <c r="E4112">
        <v>-1.9627085377820976E-3</v>
      </c>
      <c r="F4112" s="90">
        <v>4104</v>
      </c>
      <c r="G4112" s="170">
        <f t="shared" ca="1" si="132"/>
        <v>-0.83184686624331372</v>
      </c>
    </row>
    <row r="4113" spans="2:7">
      <c r="B4113" t="s">
        <v>3985</v>
      </c>
      <c r="C4113">
        <v>20.21</v>
      </c>
      <c r="D4113">
        <f t="shared" si="133"/>
        <v>0.33664021164021174</v>
      </c>
      <c r="E4113">
        <v>-1.9753086419752666E-3</v>
      </c>
      <c r="F4113" s="90">
        <v>4105</v>
      </c>
      <c r="G4113" s="170">
        <f t="shared" ca="1" si="132"/>
        <v>-0.20795687855566822</v>
      </c>
    </row>
    <row r="4114" spans="2:7">
      <c r="B4114" t="s">
        <v>3642</v>
      </c>
      <c r="C4114">
        <v>15.12</v>
      </c>
      <c r="D4114">
        <f t="shared" si="133"/>
        <v>-0.89970149253731335</v>
      </c>
      <c r="E4114">
        <v>-1.9801980198020552E-3</v>
      </c>
      <c r="F4114" s="90">
        <v>4106</v>
      </c>
      <c r="G4114" s="170">
        <f t="shared" ca="1" si="132"/>
        <v>-3.9683191823071409E-2</v>
      </c>
    </row>
    <row r="4115" spans="2:7">
      <c r="B4115" t="s">
        <v>422</v>
      </c>
      <c r="C4115">
        <v>150.75</v>
      </c>
      <c r="D4115">
        <f t="shared" si="133"/>
        <v>29.454545454545457</v>
      </c>
      <c r="E4115">
        <v>-1.9860973187686946E-3</v>
      </c>
      <c r="F4115" s="90">
        <v>4107</v>
      </c>
      <c r="G4115" s="170">
        <f t="shared" ca="1" si="132"/>
        <v>5.018015778357765E-2</v>
      </c>
    </row>
    <row r="4116" spans="2:7">
      <c r="B4116" t="s">
        <v>4367</v>
      </c>
      <c r="C4116">
        <v>4.95</v>
      </c>
      <c r="D4116">
        <f t="shared" si="133"/>
        <v>-0.75</v>
      </c>
      <c r="E4116">
        <v>-2.0161290322580215E-3</v>
      </c>
      <c r="F4116" s="90">
        <v>4108</v>
      </c>
      <c r="G4116" s="170">
        <f t="shared" ca="1" si="132"/>
        <v>-0.21318287157341512</v>
      </c>
    </row>
    <row r="4117" spans="2:7">
      <c r="B4117" t="s">
        <v>4589</v>
      </c>
      <c r="C4117">
        <v>19.8</v>
      </c>
      <c r="D4117">
        <f t="shared" si="133"/>
        <v>3</v>
      </c>
      <c r="E4117">
        <v>-2.0161290322580215E-3</v>
      </c>
      <c r="F4117" s="90">
        <v>4109</v>
      </c>
      <c r="G4117" s="170">
        <f t="shared" ca="1" si="132"/>
        <v>-0.20619851066413578</v>
      </c>
    </row>
    <row r="4118" spans="2:7">
      <c r="B4118" t="s">
        <v>5564</v>
      </c>
      <c r="C4118">
        <v>4.95</v>
      </c>
      <c r="D4118">
        <f t="shared" si="133"/>
        <v>-0.91663859885483323</v>
      </c>
      <c r="E4118">
        <v>-2.0161290322580215E-3</v>
      </c>
      <c r="F4118" s="90">
        <v>4110</v>
      </c>
      <c r="G4118" s="170">
        <f t="shared" ca="1" si="132"/>
        <v>-5.6713363637758474E-2</v>
      </c>
    </row>
    <row r="4119" spans="2:7">
      <c r="B4119" t="s">
        <v>1314</v>
      </c>
      <c r="C4119">
        <v>59.38</v>
      </c>
      <c r="D4119">
        <f t="shared" si="133"/>
        <v>2.0020222446916076</v>
      </c>
      <c r="E4119">
        <v>-2.0168067226890326E-3</v>
      </c>
      <c r="F4119" s="90">
        <v>4111</v>
      </c>
      <c r="G4119" s="170">
        <f t="shared" ca="1" si="132"/>
        <v>-0.2063247443057501</v>
      </c>
    </row>
    <row r="4120" spans="2:7">
      <c r="B4120" t="s">
        <v>4167</v>
      </c>
      <c r="C4120">
        <v>19.78</v>
      </c>
      <c r="D4120">
        <f t="shared" si="133"/>
        <v>1.0370751802265705</v>
      </c>
      <c r="E4120">
        <v>-2.0181634712411276E-3</v>
      </c>
      <c r="F4120" s="90">
        <v>4112</v>
      </c>
      <c r="G4120" s="170">
        <f t="shared" ca="1" si="132"/>
        <v>-0.11331017079202901</v>
      </c>
    </row>
    <row r="4121" spans="2:7">
      <c r="B4121" t="s">
        <v>2803</v>
      </c>
      <c r="C4121">
        <v>9.7100000000000009</v>
      </c>
      <c r="D4121">
        <f t="shared" si="133"/>
        <v>1.0405827263267579E-2</v>
      </c>
      <c r="E4121">
        <v>-2.0554984583761125E-3</v>
      </c>
      <c r="F4121" s="90">
        <v>4113</v>
      </c>
      <c r="G4121" s="170">
        <f t="shared" ca="1" si="132"/>
        <v>0.73532560725094109</v>
      </c>
    </row>
    <row r="4122" spans="2:7">
      <c r="B4122" t="s">
        <v>2806</v>
      </c>
      <c r="C4122">
        <v>9.61</v>
      </c>
      <c r="D4122">
        <f t="shared" si="133"/>
        <v>-0.49791013584117039</v>
      </c>
      <c r="E4122">
        <v>-2.0768431983386655E-3</v>
      </c>
      <c r="F4122" s="90">
        <v>4114</v>
      </c>
      <c r="G4122" s="170">
        <f t="shared" ca="1" si="132"/>
        <v>-0.19582009267829234</v>
      </c>
    </row>
    <row r="4123" spans="2:7">
      <c r="B4123" t="s">
        <v>1820</v>
      </c>
      <c r="C4123">
        <v>19.14</v>
      </c>
      <c r="D4123">
        <f t="shared" si="133"/>
        <v>0.33846153846153842</v>
      </c>
      <c r="E4123">
        <v>-2.085505735140727E-3</v>
      </c>
      <c r="F4123" s="90">
        <v>4115</v>
      </c>
      <c r="G4123" s="170">
        <f t="shared" ca="1" si="132"/>
        <v>0.23647805602943947</v>
      </c>
    </row>
    <row r="4124" spans="2:7">
      <c r="B4124" t="s">
        <v>3104</v>
      </c>
      <c r="C4124">
        <v>14.3</v>
      </c>
      <c r="D4124">
        <f t="shared" si="133"/>
        <v>0</v>
      </c>
      <c r="E4124">
        <v>-2.0935101186321955E-3</v>
      </c>
      <c r="F4124" s="90">
        <v>4116</v>
      </c>
      <c r="G4124" s="170">
        <f t="shared" ca="1" si="132"/>
        <v>-0.18677422503719943</v>
      </c>
    </row>
    <row r="4125" spans="2:7">
      <c r="B4125" t="s">
        <v>4244</v>
      </c>
      <c r="C4125">
        <v>14.3</v>
      </c>
      <c r="D4125">
        <f t="shared" si="133"/>
        <v>3.5087719298246113E-3</v>
      </c>
      <c r="E4125">
        <v>-2.0935101186321955E-3</v>
      </c>
      <c r="F4125" s="90">
        <v>4117</v>
      </c>
      <c r="G4125" s="170">
        <f t="shared" ca="1" si="132"/>
        <v>0.1036361977927992</v>
      </c>
    </row>
    <row r="4126" spans="2:7">
      <c r="B4126" t="s">
        <v>3649</v>
      </c>
      <c r="C4126">
        <v>14.25</v>
      </c>
      <c r="D4126">
        <f t="shared" si="133"/>
        <v>-0.2476240760295671</v>
      </c>
      <c r="E4126">
        <v>-2.100840336134409E-3</v>
      </c>
      <c r="F4126" s="90">
        <v>4118</v>
      </c>
      <c r="G4126" s="170">
        <f t="shared" ca="1" si="132"/>
        <v>3.1588180350865483E-2</v>
      </c>
    </row>
    <row r="4127" spans="2:7">
      <c r="B4127" t="s">
        <v>4510</v>
      </c>
      <c r="C4127">
        <v>18.940000000000001</v>
      </c>
      <c r="D4127">
        <f t="shared" si="133"/>
        <v>0.34708392603129451</v>
      </c>
      <c r="E4127">
        <v>-2.1074815595363092E-3</v>
      </c>
      <c r="F4127" s="90">
        <v>4119</v>
      </c>
      <c r="G4127" s="170">
        <f t="shared" ca="1" si="132"/>
        <v>-1.6685236096107361E-2</v>
      </c>
    </row>
    <row r="4128" spans="2:7">
      <c r="B4128" t="s">
        <v>2504</v>
      </c>
      <c r="C4128">
        <v>14.06</v>
      </c>
      <c r="D4128">
        <f t="shared" si="133"/>
        <v>2.1382751247327968E-3</v>
      </c>
      <c r="E4128">
        <v>-2.1291696238466542E-3</v>
      </c>
      <c r="F4128" s="90">
        <v>4120</v>
      </c>
      <c r="G4128" s="170">
        <f t="shared" ca="1" si="132"/>
        <v>-3.2617150487533081E-2</v>
      </c>
    </row>
    <row r="4129" spans="2:7">
      <c r="B4129" t="s">
        <v>3114</v>
      </c>
      <c r="C4129">
        <v>14.03</v>
      </c>
      <c r="D4129">
        <f t="shared" si="133"/>
        <v>0.50053475935828873</v>
      </c>
      <c r="E4129">
        <v>-2.1337126600285304E-3</v>
      </c>
      <c r="F4129" s="90">
        <v>4121</v>
      </c>
      <c r="G4129" s="170">
        <f t="shared" ca="1" si="132"/>
        <v>0.2261070368421387</v>
      </c>
    </row>
    <row r="4130" spans="2:7">
      <c r="B4130" t="s">
        <v>5238</v>
      </c>
      <c r="C4130">
        <v>9.35</v>
      </c>
      <c r="D4130">
        <f t="shared" si="133"/>
        <v>-0.33309557774607707</v>
      </c>
      <c r="E4130">
        <v>-2.1344717182496878E-3</v>
      </c>
      <c r="F4130" s="90">
        <v>4122</v>
      </c>
      <c r="G4130" s="170">
        <f t="shared" ca="1" si="132"/>
        <v>1.2938173899250835</v>
      </c>
    </row>
    <row r="4131" spans="2:7">
      <c r="B4131" t="s">
        <v>3436</v>
      </c>
      <c r="C4131">
        <v>14.02</v>
      </c>
      <c r="D4131">
        <f t="shared" si="133"/>
        <v>2.0611353711790392</v>
      </c>
      <c r="E4131">
        <v>-2.1352313167260595E-3</v>
      </c>
      <c r="F4131" s="90">
        <v>4123</v>
      </c>
      <c r="G4131" s="170">
        <f t="shared" ca="1" si="132"/>
        <v>0.22081489984969274</v>
      </c>
    </row>
    <row r="4132" spans="2:7">
      <c r="B4132" t="s">
        <v>5554</v>
      </c>
      <c r="C4132">
        <v>4.58</v>
      </c>
      <c r="D4132">
        <f t="shared" si="133"/>
        <v>-0.9653135413511057</v>
      </c>
      <c r="E4132">
        <v>-2.1786492374727207E-3</v>
      </c>
      <c r="F4132" s="90">
        <v>4124</v>
      </c>
      <c r="G4132" s="170">
        <f t="shared" ca="1" si="132"/>
        <v>0.26919482455539073</v>
      </c>
    </row>
    <row r="4133" spans="2:7">
      <c r="B4133" t="s">
        <v>698</v>
      </c>
      <c r="C4133">
        <v>132.04</v>
      </c>
      <c r="D4133">
        <f t="shared" si="133"/>
        <v>0.16324552902827932</v>
      </c>
      <c r="E4133">
        <v>-2.1914909695459868E-3</v>
      </c>
      <c r="F4133" s="90">
        <v>4125</v>
      </c>
      <c r="G4133" s="170">
        <f t="shared" ca="1" si="132"/>
        <v>0.39162774144671259</v>
      </c>
    </row>
    <row r="4134" spans="2:7">
      <c r="B4134" t="s">
        <v>807</v>
      </c>
      <c r="C4134">
        <v>113.51</v>
      </c>
      <c r="D4134">
        <f t="shared" si="133"/>
        <v>11.501101321585903</v>
      </c>
      <c r="E4134">
        <v>-2.1976090014064697E-3</v>
      </c>
      <c r="F4134" s="90">
        <v>4126</v>
      </c>
      <c r="G4134" s="170">
        <f t="shared" ca="1" si="132"/>
        <v>2.9986491564782256E-2</v>
      </c>
    </row>
    <row r="4135" spans="2:7">
      <c r="B4135" t="s">
        <v>5155</v>
      </c>
      <c r="C4135">
        <v>9.08</v>
      </c>
      <c r="D4135">
        <f t="shared" si="133"/>
        <v>2.2075055187637496E-3</v>
      </c>
      <c r="E4135">
        <v>-2.197802197802151E-3</v>
      </c>
      <c r="F4135" s="90">
        <v>4127</v>
      </c>
      <c r="G4135" s="170">
        <f t="shared" ref="G4135:G4198" ca="1" si="134">_xlfn.NORM.INV(RAND(),L$11,L$12)</f>
        <v>-8.6694864843809269E-2</v>
      </c>
    </row>
    <row r="4136" spans="2:7">
      <c r="B4136" t="s">
        <v>2691</v>
      </c>
      <c r="C4136">
        <v>9.06</v>
      </c>
      <c r="D4136">
        <f t="shared" si="133"/>
        <v>-0.85689464539567206</v>
      </c>
      <c r="E4136">
        <v>-2.2026431718061203E-3</v>
      </c>
      <c r="F4136" s="90">
        <v>4128</v>
      </c>
      <c r="G4136" s="170">
        <f t="shared" ca="1" si="134"/>
        <v>-0.11648232332563468</v>
      </c>
    </row>
    <row r="4137" spans="2:7">
      <c r="B4137" t="s">
        <v>1303</v>
      </c>
      <c r="C4137">
        <v>63.31</v>
      </c>
      <c r="D4137">
        <f t="shared" si="133"/>
        <v>2.5016592920353986</v>
      </c>
      <c r="E4137">
        <v>-2.2064617809298749E-3</v>
      </c>
      <c r="F4137" s="90">
        <v>4129</v>
      </c>
      <c r="G4137" s="170">
        <f t="shared" ca="1" si="134"/>
        <v>-2.4650374027139765E-3</v>
      </c>
    </row>
    <row r="4138" spans="2:7">
      <c r="B4138" t="s">
        <v>3786</v>
      </c>
      <c r="C4138">
        <v>18.079999999999998</v>
      </c>
      <c r="D4138">
        <f t="shared" si="133"/>
        <v>0.34124629080118679</v>
      </c>
      <c r="E4138">
        <v>-2.2075055187639457E-3</v>
      </c>
      <c r="F4138" s="90">
        <v>4130</v>
      </c>
      <c r="G4138" s="170">
        <f t="shared" ca="1" si="134"/>
        <v>0.34049381924690092</v>
      </c>
    </row>
    <row r="4139" spans="2:7">
      <c r="B4139" t="s">
        <v>3416</v>
      </c>
      <c r="C4139">
        <v>13.48</v>
      </c>
      <c r="D4139">
        <f t="shared" si="133"/>
        <v>-0.3976764968722073</v>
      </c>
      <c r="E4139">
        <v>-2.2205773501109815E-3</v>
      </c>
      <c r="F4139" s="90">
        <v>4131</v>
      </c>
      <c r="G4139" s="170">
        <f t="shared" ca="1" si="134"/>
        <v>0.44093952983832585</v>
      </c>
    </row>
    <row r="4140" spans="2:7">
      <c r="B4140" t="s">
        <v>2143</v>
      </c>
      <c r="C4140">
        <v>22.38</v>
      </c>
      <c r="D4140">
        <f t="shared" si="133"/>
        <v>0.66890380313199094</v>
      </c>
      <c r="E4140">
        <v>-2.2291573785109546E-3</v>
      </c>
      <c r="F4140" s="90">
        <v>4132</v>
      </c>
      <c r="G4140" s="170">
        <f t="shared" ca="1" si="134"/>
        <v>6.9258351725730916E-2</v>
      </c>
    </row>
    <row r="4141" spans="2:7">
      <c r="B4141" t="s">
        <v>3630</v>
      </c>
      <c r="C4141">
        <v>13.41</v>
      </c>
      <c r="D4141">
        <f t="shared" si="133"/>
        <v>-0.24789680314077389</v>
      </c>
      <c r="E4141">
        <v>-2.2321428571428097E-3</v>
      </c>
      <c r="F4141" s="90">
        <v>4133</v>
      </c>
      <c r="G4141" s="170">
        <f t="shared" ca="1" si="134"/>
        <v>5.6693845651115973E-2</v>
      </c>
    </row>
    <row r="4142" spans="2:7">
      <c r="B4142" t="s">
        <v>3063</v>
      </c>
      <c r="C4142">
        <v>17.829999999999998</v>
      </c>
      <c r="D4142">
        <f t="shared" si="133"/>
        <v>0.33358264771877333</v>
      </c>
      <c r="E4142">
        <v>-2.2383883603806771E-3</v>
      </c>
      <c r="F4142" s="90">
        <v>4134</v>
      </c>
      <c r="G4142" s="170">
        <f t="shared" ca="1" si="134"/>
        <v>0.40414463711224752</v>
      </c>
    </row>
    <row r="4143" spans="2:7">
      <c r="B4143" t="s">
        <v>2919</v>
      </c>
      <c r="C4143">
        <v>13.37</v>
      </c>
      <c r="D4143">
        <f t="shared" si="133"/>
        <v>0.50732807215332587</v>
      </c>
      <c r="E4143">
        <v>-2.2388059701493384E-3</v>
      </c>
      <c r="F4143" s="90">
        <v>4135</v>
      </c>
      <c r="G4143" s="170">
        <f t="shared" ca="1" si="134"/>
        <v>0.27393996432994394</v>
      </c>
    </row>
    <row r="4144" spans="2:7">
      <c r="B4144" t="s">
        <v>5157</v>
      </c>
      <c r="C4144">
        <v>8.8699999999999992</v>
      </c>
      <c r="D4144">
        <f t="shared" si="133"/>
        <v>-0.5997292418772564</v>
      </c>
      <c r="E4144">
        <v>-2.2497187851520076E-3</v>
      </c>
      <c r="F4144" s="90">
        <v>4136</v>
      </c>
      <c r="G4144" s="170">
        <f t="shared" ca="1" si="134"/>
        <v>0.24942398873377519</v>
      </c>
    </row>
    <row r="4145" spans="2:7">
      <c r="B4145" t="s">
        <v>2098</v>
      </c>
      <c r="C4145">
        <v>22.16</v>
      </c>
      <c r="D4145">
        <f t="shared" si="133"/>
        <v>0.66993217784476267</v>
      </c>
      <c r="E4145">
        <v>-2.2512381809995817E-3</v>
      </c>
      <c r="F4145" s="90">
        <v>4137</v>
      </c>
      <c r="G4145" s="170">
        <f t="shared" ca="1" si="134"/>
        <v>-0.12193508025291885</v>
      </c>
    </row>
    <row r="4146" spans="2:7">
      <c r="B4146" t="s">
        <v>3414</v>
      </c>
      <c r="C4146">
        <v>13.27</v>
      </c>
      <c r="D4146">
        <f t="shared" si="133"/>
        <v>0.5062429057888761</v>
      </c>
      <c r="E4146">
        <v>-2.2556390977444465E-3</v>
      </c>
      <c r="F4146" s="90">
        <v>4138</v>
      </c>
      <c r="G4146" s="170">
        <f t="shared" ca="1" si="134"/>
        <v>-0.44508245183892631</v>
      </c>
    </row>
    <row r="4147" spans="2:7">
      <c r="B4147" t="s">
        <v>5166</v>
      </c>
      <c r="C4147">
        <v>8.81</v>
      </c>
      <c r="D4147">
        <f t="shared" si="133"/>
        <v>-0.32386799693016111</v>
      </c>
      <c r="E4147">
        <v>-2.2650056625141079E-3</v>
      </c>
      <c r="F4147" s="90">
        <v>4139</v>
      </c>
      <c r="G4147" s="170">
        <f t="shared" ca="1" si="134"/>
        <v>0.20069983356145843</v>
      </c>
    </row>
    <row r="4148" spans="2:7">
      <c r="B4148" t="s">
        <v>3564</v>
      </c>
      <c r="C4148">
        <v>13.03</v>
      </c>
      <c r="D4148">
        <f t="shared" si="133"/>
        <v>-0.39926233287229146</v>
      </c>
      <c r="E4148">
        <v>-2.2970903522206076E-3</v>
      </c>
      <c r="F4148" s="90">
        <v>4140</v>
      </c>
      <c r="G4148" s="170">
        <f t="shared" ca="1" si="134"/>
        <v>5.7786546448192783E-2</v>
      </c>
    </row>
    <row r="4149" spans="2:7">
      <c r="B4149" t="s">
        <v>2049</v>
      </c>
      <c r="C4149">
        <v>21.69</v>
      </c>
      <c r="D4149">
        <f t="shared" si="133"/>
        <v>1.5162412993039447</v>
      </c>
      <c r="E4149">
        <v>-2.2999080036797221E-3</v>
      </c>
      <c r="F4149" s="90">
        <v>4141</v>
      </c>
      <c r="G4149" s="170">
        <f t="shared" ca="1" si="134"/>
        <v>-0.62118812457782369</v>
      </c>
    </row>
    <row r="4150" spans="2:7">
      <c r="B4150" t="s">
        <v>2704</v>
      </c>
      <c r="C4150">
        <v>8.6199999999999992</v>
      </c>
      <c r="D4150">
        <f t="shared" si="133"/>
        <v>-0.94439785847900404</v>
      </c>
      <c r="E4150">
        <v>-2.3148148148149708E-3</v>
      </c>
      <c r="F4150" s="90">
        <v>4142</v>
      </c>
      <c r="G4150" s="170">
        <f t="shared" ca="1" si="134"/>
        <v>-0.25432147887737194</v>
      </c>
    </row>
    <row r="4151" spans="2:7">
      <c r="B4151" t="s">
        <v>520</v>
      </c>
      <c r="C4151">
        <v>155.03</v>
      </c>
      <c r="D4151">
        <f t="shared" si="133"/>
        <v>0.24432137410707117</v>
      </c>
      <c r="E4151">
        <v>-2.3167513997038756E-3</v>
      </c>
      <c r="F4151" s="90">
        <v>4143</v>
      </c>
      <c r="G4151" s="170">
        <f t="shared" ca="1" si="134"/>
        <v>0.30246548332672074</v>
      </c>
    </row>
    <row r="4152" spans="2:7">
      <c r="B4152" t="s">
        <v>766</v>
      </c>
      <c r="C4152">
        <v>124.59</v>
      </c>
      <c r="D4152">
        <f t="shared" si="133"/>
        <v>3.1488511488511488</v>
      </c>
      <c r="E4152">
        <v>-2.3222293401664964E-3</v>
      </c>
      <c r="F4152" s="90">
        <v>4144</v>
      </c>
      <c r="G4152" s="170">
        <f t="shared" ca="1" si="134"/>
        <v>0.36237552161987358</v>
      </c>
    </row>
    <row r="4153" spans="2:7">
      <c r="B4153" t="s">
        <v>1421</v>
      </c>
      <c r="C4153">
        <v>30.03</v>
      </c>
      <c r="D4153">
        <f t="shared" si="133"/>
        <v>-0.63135281119567876</v>
      </c>
      <c r="E4153">
        <v>-2.3255813953488467E-3</v>
      </c>
      <c r="F4153" s="90">
        <v>4145</v>
      </c>
      <c r="G4153" s="170">
        <f t="shared" ca="1" si="134"/>
        <v>-0.42719982129447748</v>
      </c>
    </row>
    <row r="4154" spans="2:7">
      <c r="B4154" t="s">
        <v>1084</v>
      </c>
      <c r="C4154">
        <v>81.459999999999994</v>
      </c>
      <c r="D4154">
        <f t="shared" si="133"/>
        <v>0.59976433621366831</v>
      </c>
      <c r="E4154">
        <v>-2.3270055113289887E-3</v>
      </c>
      <c r="F4154" s="90">
        <v>4146</v>
      </c>
      <c r="G4154" s="170">
        <f t="shared" ca="1" si="134"/>
        <v>-0.32048084914504721</v>
      </c>
    </row>
    <row r="4155" spans="2:7">
      <c r="B4155" t="s">
        <v>1197</v>
      </c>
      <c r="C4155">
        <v>50.92</v>
      </c>
      <c r="D4155">
        <f t="shared" si="133"/>
        <v>-6.6886567711196596E-2</v>
      </c>
      <c r="E4155">
        <v>-2.3510971786833354E-3</v>
      </c>
      <c r="F4155" s="90">
        <v>4147</v>
      </c>
      <c r="G4155" s="170">
        <f t="shared" ca="1" si="134"/>
        <v>0.45575558157284801</v>
      </c>
    </row>
    <row r="4156" spans="2:7">
      <c r="B4156" t="s">
        <v>1258</v>
      </c>
      <c r="C4156">
        <v>54.57</v>
      </c>
      <c r="D4156">
        <f t="shared" si="133"/>
        <v>2.2735452909418115</v>
      </c>
      <c r="E4156">
        <v>-2.3765996343693336E-3</v>
      </c>
      <c r="F4156" s="90">
        <v>4148</v>
      </c>
      <c r="G4156" s="170">
        <f t="shared" ca="1" si="134"/>
        <v>-0.69698715765490127</v>
      </c>
    </row>
    <row r="4157" spans="2:7">
      <c r="B4157" t="s">
        <v>2376</v>
      </c>
      <c r="C4157">
        <v>16.670000000000002</v>
      </c>
      <c r="D4157">
        <f t="shared" si="133"/>
        <v>0.33680834001603854</v>
      </c>
      <c r="E4157">
        <v>-2.3937761819269386E-3</v>
      </c>
      <c r="F4157" s="90">
        <v>4149</v>
      </c>
      <c r="G4157" s="170">
        <f t="shared" ca="1" si="134"/>
        <v>0.81756345988624302</v>
      </c>
    </row>
    <row r="4158" spans="2:7">
      <c r="B4158" t="s">
        <v>2619</v>
      </c>
      <c r="C4158">
        <v>12.47</v>
      </c>
      <c r="D4158">
        <f t="shared" si="133"/>
        <v>5.6451612903226037E-3</v>
      </c>
      <c r="E4158">
        <v>-2.399999999999949E-3</v>
      </c>
      <c r="F4158" s="90">
        <v>4150</v>
      </c>
      <c r="G4158" s="170">
        <f t="shared" ca="1" si="134"/>
        <v>-0.2582684404824202</v>
      </c>
    </row>
    <row r="4159" spans="2:7">
      <c r="B4159" t="s">
        <v>1597</v>
      </c>
      <c r="C4159">
        <v>12.4</v>
      </c>
      <c r="D4159">
        <f t="shared" si="133"/>
        <v>-0.91088753144089107</v>
      </c>
      <c r="E4159">
        <v>-2.4135156878519197E-3</v>
      </c>
      <c r="F4159" s="90">
        <v>4151</v>
      </c>
      <c r="G4159" s="170">
        <f t="shared" ca="1" si="134"/>
        <v>0.40424462712868892</v>
      </c>
    </row>
    <row r="4160" spans="2:7">
      <c r="B4160" t="s">
        <v>684</v>
      </c>
      <c r="C4160">
        <v>139.15</v>
      </c>
      <c r="D4160">
        <f t="shared" si="133"/>
        <v>0.41902916581684685</v>
      </c>
      <c r="E4160">
        <v>-2.4374507133128067E-3</v>
      </c>
      <c r="F4160" s="90">
        <v>4152</v>
      </c>
      <c r="G4160" s="170">
        <f t="shared" ca="1" si="134"/>
        <v>0.58512396529903721</v>
      </c>
    </row>
    <row r="4161" spans="2:7">
      <c r="B4161" t="s">
        <v>1021</v>
      </c>
      <c r="C4161">
        <v>98.06</v>
      </c>
      <c r="D4161">
        <f t="shared" si="133"/>
        <v>11.002447980416157</v>
      </c>
      <c r="E4161">
        <v>-2.4415055951169367E-3</v>
      </c>
      <c r="F4161" s="90">
        <v>4153</v>
      </c>
      <c r="G4161" s="170">
        <f t="shared" ca="1" si="134"/>
        <v>1.2161837987506325E-3</v>
      </c>
    </row>
    <row r="4162" spans="2:7">
      <c r="B4162" t="s">
        <v>5320</v>
      </c>
      <c r="C4162">
        <v>8.17</v>
      </c>
      <c r="D4162">
        <f t="shared" si="133"/>
        <v>-0.83312908496732019</v>
      </c>
      <c r="E4162">
        <v>-2.44200244200239E-3</v>
      </c>
      <c r="F4162" s="90">
        <v>4154</v>
      </c>
      <c r="G4162" s="170">
        <f t="shared" ca="1" si="134"/>
        <v>-7.1563279147811049E-2</v>
      </c>
    </row>
    <row r="4163" spans="2:7">
      <c r="B4163" t="s">
        <v>1206</v>
      </c>
      <c r="C4163">
        <v>48.96</v>
      </c>
      <c r="D4163">
        <f t="shared" si="133"/>
        <v>0.33587994542974087</v>
      </c>
      <c r="E4163">
        <v>-2.4449877750610726E-3</v>
      </c>
      <c r="F4163" s="90">
        <v>4155</v>
      </c>
      <c r="G4163" s="170">
        <f t="shared" ca="1" si="134"/>
        <v>0.22575205722680217</v>
      </c>
    </row>
    <row r="4164" spans="2:7">
      <c r="B4164" t="s">
        <v>1387</v>
      </c>
      <c r="C4164">
        <v>36.65</v>
      </c>
      <c r="D4164">
        <f t="shared" si="133"/>
        <v>0.29551078119476848</v>
      </c>
      <c r="E4164">
        <v>-2.4496461622211052E-3</v>
      </c>
      <c r="F4164" s="90">
        <v>4156</v>
      </c>
      <c r="G4164" s="170">
        <f t="shared" ca="1" si="134"/>
        <v>0.12435282023169381</v>
      </c>
    </row>
    <row r="4165" spans="2:7">
      <c r="B4165" t="s">
        <v>2190</v>
      </c>
      <c r="C4165">
        <v>28.29</v>
      </c>
      <c r="D4165">
        <f t="shared" si="133"/>
        <v>2.8358738036156784E-3</v>
      </c>
      <c r="E4165">
        <v>-2.4682651622002921E-3</v>
      </c>
      <c r="F4165" s="90">
        <v>4157</v>
      </c>
      <c r="G4165" s="170">
        <f t="shared" ca="1" si="134"/>
        <v>0.59525118006472244</v>
      </c>
    </row>
    <row r="4166" spans="2:7">
      <c r="B4166" t="s">
        <v>2193</v>
      </c>
      <c r="C4166">
        <v>28.21</v>
      </c>
      <c r="D4166">
        <f t="shared" si="133"/>
        <v>0.41403508771929831</v>
      </c>
      <c r="E4166">
        <v>-2.4752475247524853E-3</v>
      </c>
      <c r="F4166" s="90">
        <v>4158</v>
      </c>
      <c r="G4166" s="170">
        <f t="shared" ca="1" si="134"/>
        <v>4.4844357967561588E-2</v>
      </c>
    </row>
    <row r="4167" spans="2:7">
      <c r="B4167" t="s">
        <v>2319</v>
      </c>
      <c r="C4167">
        <v>19.95</v>
      </c>
      <c r="D4167">
        <f t="shared" si="133"/>
        <v>-0.871638141809291</v>
      </c>
      <c r="E4167">
        <v>-2.5000000000000356E-3</v>
      </c>
      <c r="F4167" s="90">
        <v>4159</v>
      </c>
      <c r="G4167" s="170">
        <f t="shared" ca="1" si="134"/>
        <v>-0.33193959127970918</v>
      </c>
    </row>
    <row r="4168" spans="2:7">
      <c r="B4168" t="s">
        <v>411</v>
      </c>
      <c r="C4168">
        <v>155.41999999999999</v>
      </c>
      <c r="D4168">
        <f t="shared" si="133"/>
        <v>1.1594949755216336E-3</v>
      </c>
      <c r="E4168">
        <v>-2.5030485848149334E-3</v>
      </c>
      <c r="F4168" s="90">
        <v>4160</v>
      </c>
      <c r="G4168" s="170">
        <f t="shared" ca="1" si="134"/>
        <v>-0.21720930713267558</v>
      </c>
    </row>
    <row r="4169" spans="2:7">
      <c r="B4169" t="s">
        <v>523</v>
      </c>
      <c r="C4169">
        <v>155.24</v>
      </c>
      <c r="D4169">
        <f t="shared" ref="D4169:D4232" si="135">(C4169-C4170)/C4170</f>
        <v>12.034424853064653</v>
      </c>
      <c r="E4169">
        <v>-2.5059435841417875E-3</v>
      </c>
      <c r="F4169" s="90">
        <v>4161</v>
      </c>
      <c r="G4169" s="170">
        <f t="shared" ca="1" si="134"/>
        <v>0.46890426255077383</v>
      </c>
    </row>
    <row r="4170" spans="2:7">
      <c r="B4170" t="s">
        <v>2588</v>
      </c>
      <c r="C4170">
        <v>11.91</v>
      </c>
      <c r="D4170">
        <f t="shared" si="135"/>
        <v>0.50189155107187899</v>
      </c>
      <c r="E4170">
        <v>-2.5125628140702985E-3</v>
      </c>
      <c r="F4170" s="90">
        <v>4162</v>
      </c>
      <c r="G4170" s="170">
        <f t="shared" ca="1" si="134"/>
        <v>0.23661665352160036</v>
      </c>
    </row>
    <row r="4171" spans="2:7">
      <c r="B4171" t="s">
        <v>5394</v>
      </c>
      <c r="C4171">
        <v>7.93</v>
      </c>
      <c r="D4171">
        <f t="shared" si="135"/>
        <v>-0.33249158249158256</v>
      </c>
      <c r="E4171">
        <v>-2.5157232704403096E-3</v>
      </c>
      <c r="F4171" s="90">
        <v>4163</v>
      </c>
      <c r="G4171" s="170">
        <f t="shared" ca="1" si="134"/>
        <v>-2.7539641251921616E-2</v>
      </c>
    </row>
    <row r="4172" spans="2:7">
      <c r="B4172" t="s">
        <v>3455</v>
      </c>
      <c r="C4172">
        <v>11.88</v>
      </c>
      <c r="D4172">
        <f t="shared" si="135"/>
        <v>2.0000000000000004</v>
      </c>
      <c r="E4172">
        <v>-2.5188916876573769E-3</v>
      </c>
      <c r="F4172" s="90">
        <v>4164</v>
      </c>
      <c r="G4172" s="170">
        <f t="shared" ca="1" si="134"/>
        <v>0.56874289629001906</v>
      </c>
    </row>
    <row r="4173" spans="2:7">
      <c r="B4173" t="s">
        <v>5750</v>
      </c>
      <c r="C4173">
        <v>3.96</v>
      </c>
      <c r="D4173">
        <f t="shared" si="135"/>
        <v>-0.66124893071000856</v>
      </c>
      <c r="E4173">
        <v>-2.5188916876574888E-3</v>
      </c>
      <c r="F4173" s="90">
        <v>4165</v>
      </c>
      <c r="G4173" s="170">
        <f t="shared" ca="1" si="134"/>
        <v>0.20535683878819513</v>
      </c>
    </row>
    <row r="4174" spans="2:7">
      <c r="B4174" t="s">
        <v>2844</v>
      </c>
      <c r="C4174">
        <v>11.69</v>
      </c>
      <c r="D4174">
        <f t="shared" si="135"/>
        <v>-0.39928057553956842</v>
      </c>
      <c r="E4174">
        <v>-2.5597269624574349E-3</v>
      </c>
      <c r="F4174" s="90">
        <v>4166</v>
      </c>
      <c r="G4174" s="170">
        <f t="shared" ca="1" si="134"/>
        <v>-0.28373663339663113</v>
      </c>
    </row>
    <row r="4175" spans="2:7">
      <c r="B4175" t="s">
        <v>1707</v>
      </c>
      <c r="C4175">
        <v>19.46</v>
      </c>
      <c r="D4175">
        <f t="shared" si="135"/>
        <v>-0.15866839602248156</v>
      </c>
      <c r="E4175">
        <v>-2.5627883136853258E-3</v>
      </c>
      <c r="F4175" s="90">
        <v>4167</v>
      </c>
      <c r="G4175" s="170">
        <f t="shared" ca="1" si="134"/>
        <v>0.50261486826244306</v>
      </c>
    </row>
    <row r="4176" spans="2:7">
      <c r="B4176" t="s">
        <v>2090</v>
      </c>
      <c r="C4176">
        <v>23.13</v>
      </c>
      <c r="D4176">
        <f t="shared" si="135"/>
        <v>5.0077922077922068</v>
      </c>
      <c r="E4176">
        <v>-2.5873221216042375E-3</v>
      </c>
      <c r="F4176" s="90">
        <v>4168</v>
      </c>
      <c r="G4176" s="170">
        <f t="shared" ca="1" si="134"/>
        <v>1.5661348924691777E-2</v>
      </c>
    </row>
    <row r="4177" spans="2:7">
      <c r="B4177" t="s">
        <v>5747</v>
      </c>
      <c r="C4177">
        <v>3.85</v>
      </c>
      <c r="D4177">
        <f t="shared" si="135"/>
        <v>-0.74934895833333337</v>
      </c>
      <c r="E4177">
        <v>-2.5906735751294787E-3</v>
      </c>
      <c r="F4177" s="90">
        <v>4169</v>
      </c>
      <c r="G4177" s="170">
        <f t="shared" ca="1" si="134"/>
        <v>-5.8426025795426384E-2</v>
      </c>
    </row>
    <row r="4178" spans="2:7">
      <c r="B4178" t="s">
        <v>2494</v>
      </c>
      <c r="C4178">
        <v>15.36</v>
      </c>
      <c r="D4178">
        <f t="shared" si="135"/>
        <v>-0.19623233908948196</v>
      </c>
      <c r="E4178">
        <v>-2.5974025974026572E-3</v>
      </c>
      <c r="F4178" s="90">
        <v>4170</v>
      </c>
      <c r="G4178" s="170">
        <f t="shared" ca="1" si="134"/>
        <v>-0.19841289452570562</v>
      </c>
    </row>
    <row r="4179" spans="2:7">
      <c r="B4179" t="s">
        <v>1694</v>
      </c>
      <c r="C4179">
        <v>19.11</v>
      </c>
      <c r="D4179">
        <f t="shared" si="135"/>
        <v>0.67045454545454553</v>
      </c>
      <c r="E4179">
        <v>-2.6096033402923128E-3</v>
      </c>
      <c r="F4179" s="90">
        <v>4171</v>
      </c>
      <c r="G4179" s="170">
        <f t="shared" ca="1" si="134"/>
        <v>-0.36305470316383454</v>
      </c>
    </row>
    <row r="4180" spans="2:7">
      <c r="B4180" t="s">
        <v>3130</v>
      </c>
      <c r="C4180">
        <v>11.44</v>
      </c>
      <c r="D4180">
        <f t="shared" si="135"/>
        <v>-0.24983606557377053</v>
      </c>
      <c r="E4180">
        <v>-2.6155187445511016E-3</v>
      </c>
      <c r="F4180" s="90">
        <v>4172</v>
      </c>
      <c r="G4180" s="170">
        <f t="shared" ca="1" si="134"/>
        <v>-0.21194604372808973</v>
      </c>
    </row>
    <row r="4181" spans="2:7">
      <c r="B4181" t="s">
        <v>4740</v>
      </c>
      <c r="C4181">
        <v>15.25</v>
      </c>
      <c r="D4181">
        <f t="shared" si="135"/>
        <v>-0.86190346826043651</v>
      </c>
      <c r="E4181">
        <v>-2.6160889470241431E-3</v>
      </c>
      <c r="F4181" s="90">
        <v>4173</v>
      </c>
      <c r="G4181" s="170">
        <f t="shared" ca="1" si="134"/>
        <v>0.32309386872935819</v>
      </c>
    </row>
    <row r="4182" spans="2:7">
      <c r="B4182" t="s">
        <v>837</v>
      </c>
      <c r="C4182">
        <v>110.43</v>
      </c>
      <c r="D4182">
        <f t="shared" si="135"/>
        <v>8.7209507042253538</v>
      </c>
      <c r="E4182">
        <v>-2.6192196531791188E-3</v>
      </c>
      <c r="F4182" s="90">
        <v>4174</v>
      </c>
      <c r="G4182" s="170">
        <f t="shared" ca="1" si="134"/>
        <v>1.0547739017912103</v>
      </c>
    </row>
    <row r="4183" spans="2:7">
      <c r="B4183" t="s">
        <v>2887</v>
      </c>
      <c r="C4183">
        <v>11.36</v>
      </c>
      <c r="D4183">
        <f t="shared" si="135"/>
        <v>-0.76863543788187372</v>
      </c>
      <c r="E4183">
        <v>-2.6338893766462805E-3</v>
      </c>
      <c r="F4183" s="90">
        <v>4175</v>
      </c>
      <c r="G4183" s="170">
        <f t="shared" ca="1" si="134"/>
        <v>-0.27176505012730806</v>
      </c>
    </row>
    <row r="4184" spans="2:7">
      <c r="B4184" t="s">
        <v>1336</v>
      </c>
      <c r="C4184">
        <v>49.1</v>
      </c>
      <c r="D4184">
        <f t="shared" si="135"/>
        <v>0.86479301177364243</v>
      </c>
      <c r="E4184">
        <v>-2.6406662604102266E-3</v>
      </c>
      <c r="F4184" s="90">
        <v>4176</v>
      </c>
      <c r="G4184" s="170">
        <f t="shared" ca="1" si="134"/>
        <v>0.31666570495564222</v>
      </c>
    </row>
    <row r="4185" spans="2:7">
      <c r="B4185" t="s">
        <v>2245</v>
      </c>
      <c r="C4185">
        <v>26.33</v>
      </c>
      <c r="D4185">
        <f t="shared" si="135"/>
        <v>2.5200534759358284</v>
      </c>
      <c r="E4185">
        <v>-2.6515151515151625E-3</v>
      </c>
      <c r="F4185" s="90">
        <v>4177</v>
      </c>
      <c r="G4185" s="170">
        <f t="shared" ca="1" si="134"/>
        <v>-0.31963769372698264</v>
      </c>
    </row>
    <row r="4186" spans="2:7">
      <c r="B4186" t="s">
        <v>2752</v>
      </c>
      <c r="C4186">
        <v>7.48</v>
      </c>
      <c r="D4186">
        <f t="shared" si="135"/>
        <v>-0.59676549865229112</v>
      </c>
      <c r="E4186">
        <v>-2.6666666666666098E-3</v>
      </c>
      <c r="F4186" s="90">
        <v>4178</v>
      </c>
      <c r="G4186" s="170">
        <f t="shared" ca="1" si="134"/>
        <v>0.63875370285223965</v>
      </c>
    </row>
    <row r="4187" spans="2:7">
      <c r="B4187" t="s">
        <v>1940</v>
      </c>
      <c r="C4187">
        <v>18.55</v>
      </c>
      <c r="D4187">
        <f t="shared" si="135"/>
        <v>-0.82113585960852375</v>
      </c>
      <c r="E4187">
        <v>-2.6881720430107906E-3</v>
      </c>
      <c r="F4187" s="90">
        <v>4179</v>
      </c>
      <c r="G4187" s="170">
        <f t="shared" ca="1" si="134"/>
        <v>-0.27929598573788855</v>
      </c>
    </row>
    <row r="4188" spans="2:7">
      <c r="B4188" t="s">
        <v>877</v>
      </c>
      <c r="C4188">
        <v>103.71</v>
      </c>
      <c r="D4188">
        <f t="shared" si="135"/>
        <v>8.4367606915377618</v>
      </c>
      <c r="E4188">
        <v>-2.6925665929416402E-3</v>
      </c>
      <c r="F4188" s="90">
        <v>4180</v>
      </c>
      <c r="G4188" s="170">
        <f t="shared" ca="1" si="134"/>
        <v>0.34166759226860005</v>
      </c>
    </row>
    <row r="4189" spans="2:7">
      <c r="B4189" t="s">
        <v>5107</v>
      </c>
      <c r="C4189">
        <v>10.99</v>
      </c>
      <c r="D4189">
        <f t="shared" si="135"/>
        <v>-0.92602315562735593</v>
      </c>
      <c r="E4189">
        <v>-2.7223230490017571E-3</v>
      </c>
      <c r="F4189" s="90">
        <v>4181</v>
      </c>
      <c r="G4189" s="170">
        <f t="shared" ca="1" si="134"/>
        <v>0.106401993448346</v>
      </c>
    </row>
    <row r="4190" spans="2:7">
      <c r="B4190" t="s">
        <v>512</v>
      </c>
      <c r="C4190">
        <v>148.56</v>
      </c>
      <c r="D4190">
        <f t="shared" si="135"/>
        <v>5.8366313851817759</v>
      </c>
      <c r="E4190">
        <v>-2.7522319930187058E-3</v>
      </c>
      <c r="F4190" s="90">
        <v>4182</v>
      </c>
      <c r="G4190" s="170">
        <f t="shared" ca="1" si="134"/>
        <v>-8.5371959818521609E-2</v>
      </c>
    </row>
    <row r="4191" spans="2:7">
      <c r="B4191" t="s">
        <v>2051</v>
      </c>
      <c r="C4191">
        <v>21.73</v>
      </c>
      <c r="D4191">
        <f t="shared" si="135"/>
        <v>-0.78455284552845528</v>
      </c>
      <c r="E4191">
        <v>-2.7535566773748839E-3</v>
      </c>
      <c r="F4191" s="90">
        <v>4183</v>
      </c>
      <c r="G4191" s="170">
        <f t="shared" ca="1" si="134"/>
        <v>-1.7629087957868526E-2</v>
      </c>
    </row>
    <row r="4192" spans="2:7">
      <c r="B4192" t="s">
        <v>1050</v>
      </c>
      <c r="C4192">
        <v>100.86</v>
      </c>
      <c r="D4192">
        <f t="shared" si="135"/>
        <v>13.027816411682892</v>
      </c>
      <c r="E4192">
        <v>-2.7684397864346563E-3</v>
      </c>
      <c r="F4192" s="90">
        <v>4184</v>
      </c>
      <c r="G4192" s="170">
        <f t="shared" ca="1" si="134"/>
        <v>-0.26351462434698963</v>
      </c>
    </row>
    <row r="4193" spans="2:7">
      <c r="B4193" t="s">
        <v>5432</v>
      </c>
      <c r="C4193">
        <v>7.19</v>
      </c>
      <c r="D4193">
        <f t="shared" si="135"/>
        <v>-0.49825540823447312</v>
      </c>
      <c r="E4193">
        <v>-2.7739251040221325E-3</v>
      </c>
      <c r="F4193" s="90">
        <v>4185</v>
      </c>
      <c r="G4193" s="170">
        <f t="shared" ca="1" si="134"/>
        <v>0.11014301574916519</v>
      </c>
    </row>
    <row r="4194" spans="2:7">
      <c r="B4194" t="s">
        <v>4755</v>
      </c>
      <c r="C4194">
        <v>14.33</v>
      </c>
      <c r="D4194">
        <f t="shared" si="135"/>
        <v>-0.91658905704307325</v>
      </c>
      <c r="E4194">
        <v>-2.7835768963117014E-3</v>
      </c>
      <c r="F4194" s="90">
        <v>4186</v>
      </c>
      <c r="G4194" s="170">
        <f t="shared" ca="1" si="134"/>
        <v>-0.1740287436679944</v>
      </c>
    </row>
    <row r="4195" spans="2:7">
      <c r="B4195" t="s">
        <v>591</v>
      </c>
      <c r="C4195">
        <v>171.8</v>
      </c>
      <c r="D4195">
        <f t="shared" si="135"/>
        <v>11.064606741573034</v>
      </c>
      <c r="E4195">
        <v>-2.7861620617598663E-3</v>
      </c>
      <c r="F4195" s="90">
        <v>4187</v>
      </c>
      <c r="G4195" s="170">
        <f t="shared" ca="1" si="134"/>
        <v>-0.3314505235143454</v>
      </c>
    </row>
    <row r="4196" spans="2:7">
      <c r="B4196" t="s">
        <v>4477</v>
      </c>
      <c r="C4196">
        <v>14.24</v>
      </c>
      <c r="D4196">
        <f t="shared" si="135"/>
        <v>-0.19864940911648843</v>
      </c>
      <c r="E4196">
        <v>-2.8011204481792123E-3</v>
      </c>
      <c r="F4196" s="90">
        <v>4188</v>
      </c>
      <c r="G4196" s="170">
        <f t="shared" ca="1" si="134"/>
        <v>3.3001245200003582E-2</v>
      </c>
    </row>
    <row r="4197" spans="2:7">
      <c r="B4197" t="s">
        <v>3817</v>
      </c>
      <c r="C4197">
        <v>17.77</v>
      </c>
      <c r="D4197">
        <f t="shared" si="135"/>
        <v>-0.28548451950140735</v>
      </c>
      <c r="E4197">
        <v>-2.8058361391695122E-3</v>
      </c>
      <c r="F4197" s="90">
        <v>4189</v>
      </c>
      <c r="G4197" s="170">
        <f t="shared" ca="1" si="134"/>
        <v>0.24883641523651301</v>
      </c>
    </row>
    <row r="4198" spans="2:7">
      <c r="B4198" t="s">
        <v>2272</v>
      </c>
      <c r="C4198">
        <v>24.87</v>
      </c>
      <c r="D4198">
        <f t="shared" si="135"/>
        <v>0.75264270613107831</v>
      </c>
      <c r="E4198">
        <v>-2.806736166800332E-3</v>
      </c>
      <c r="F4198" s="90">
        <v>4190</v>
      </c>
      <c r="G4198" s="170">
        <f t="shared" ca="1" si="134"/>
        <v>-0.25380929485834963</v>
      </c>
    </row>
    <row r="4199" spans="2:7">
      <c r="B4199" t="s">
        <v>3619</v>
      </c>
      <c r="C4199">
        <v>14.19</v>
      </c>
      <c r="D4199">
        <f t="shared" si="135"/>
        <v>5.6697377746279289E-3</v>
      </c>
      <c r="E4199">
        <v>-2.8109627547435643E-3</v>
      </c>
      <c r="F4199" s="90">
        <v>4191</v>
      </c>
      <c r="G4199" s="170">
        <f t="shared" ref="G4199:G4262" ca="1" si="136">_xlfn.NORM.INV(RAND(),L$11,L$12)</f>
        <v>0.67655899066693825</v>
      </c>
    </row>
    <row r="4200" spans="2:7">
      <c r="B4200" t="s">
        <v>2447</v>
      </c>
      <c r="C4200">
        <v>14.11</v>
      </c>
      <c r="D4200">
        <f t="shared" si="135"/>
        <v>0.33617424242424232</v>
      </c>
      <c r="E4200">
        <v>-2.826855123674977E-3</v>
      </c>
      <c r="F4200" s="90">
        <v>4192</v>
      </c>
      <c r="G4200" s="170">
        <f t="shared" ca="1" si="136"/>
        <v>-0.42128339489845079</v>
      </c>
    </row>
    <row r="4201" spans="2:7">
      <c r="B4201" t="s">
        <v>2641</v>
      </c>
      <c r="C4201">
        <v>10.56</v>
      </c>
      <c r="D4201">
        <f t="shared" si="135"/>
        <v>-0.89641981363413437</v>
      </c>
      <c r="E4201">
        <v>-2.8328611898016396E-3</v>
      </c>
      <c r="F4201" s="90">
        <v>4193</v>
      </c>
      <c r="G4201" s="170">
        <f t="shared" ca="1" si="136"/>
        <v>0.26658831878749678</v>
      </c>
    </row>
    <row r="4202" spans="2:7">
      <c r="B4202" t="s">
        <v>873</v>
      </c>
      <c r="C4202">
        <v>101.95</v>
      </c>
      <c r="D4202">
        <f t="shared" si="135"/>
        <v>-0.16761920313520576</v>
      </c>
      <c r="E4202">
        <v>-2.8364632237870896E-3</v>
      </c>
      <c r="F4202" s="90">
        <v>4194</v>
      </c>
      <c r="G4202" s="170">
        <f t="shared" ca="1" si="136"/>
        <v>0.80291589781744088</v>
      </c>
    </row>
    <row r="4203" spans="2:7">
      <c r="B4203" t="s">
        <v>771</v>
      </c>
      <c r="C4203">
        <v>122.48</v>
      </c>
      <c r="D4203">
        <f t="shared" si="135"/>
        <v>4.8574844571975131</v>
      </c>
      <c r="E4203">
        <v>-2.8494667426524002E-3</v>
      </c>
      <c r="F4203" s="90">
        <v>4195</v>
      </c>
      <c r="G4203" s="170">
        <f t="shared" ca="1" si="136"/>
        <v>5.5304578855583264E-2</v>
      </c>
    </row>
    <row r="4204" spans="2:7">
      <c r="B4204" t="s">
        <v>4109</v>
      </c>
      <c r="C4204">
        <v>20.91</v>
      </c>
      <c r="D4204">
        <f t="shared" si="135"/>
        <v>-0.8174277481882477</v>
      </c>
      <c r="E4204">
        <v>-2.8612303290414271E-3</v>
      </c>
      <c r="F4204" s="90">
        <v>4196</v>
      </c>
      <c r="G4204" s="170">
        <f t="shared" ca="1" si="136"/>
        <v>-0.54753703911948837</v>
      </c>
    </row>
    <row r="4205" spans="2:7">
      <c r="B4205" t="s">
        <v>944</v>
      </c>
      <c r="C4205">
        <v>114.53</v>
      </c>
      <c r="D4205">
        <f t="shared" si="135"/>
        <v>15.502881844380402</v>
      </c>
      <c r="E4205">
        <v>-2.8730628591328426E-3</v>
      </c>
      <c r="F4205" s="90">
        <v>4197</v>
      </c>
      <c r="G4205" s="170">
        <f t="shared" ca="1" si="136"/>
        <v>0.12151819450330895</v>
      </c>
    </row>
    <row r="4206" spans="2:7">
      <c r="B4206" t="s">
        <v>5444</v>
      </c>
      <c r="C4206">
        <v>6.94</v>
      </c>
      <c r="D4206">
        <f t="shared" si="135"/>
        <v>-0.95636866591223435</v>
      </c>
      <c r="E4206">
        <v>-2.8735632183907434E-3</v>
      </c>
      <c r="F4206" s="90">
        <v>4198</v>
      </c>
      <c r="G4206" s="170">
        <f t="shared" ca="1" si="136"/>
        <v>0.23408412909313397</v>
      </c>
    </row>
    <row r="4207" spans="2:7">
      <c r="B4207" t="s">
        <v>528</v>
      </c>
      <c r="C4207">
        <v>159.06</v>
      </c>
      <c r="D4207">
        <f t="shared" si="135"/>
        <v>5.578163771712159</v>
      </c>
      <c r="E4207">
        <v>-2.8836509528586255E-3</v>
      </c>
      <c r="F4207" s="90">
        <v>4199</v>
      </c>
      <c r="G4207" s="170">
        <f t="shared" ca="1" si="136"/>
        <v>0.45596675657820024</v>
      </c>
    </row>
    <row r="4208" spans="2:7">
      <c r="B4208" t="s">
        <v>2259</v>
      </c>
      <c r="C4208">
        <v>24.18</v>
      </c>
      <c r="D4208">
        <f t="shared" si="135"/>
        <v>0.4017391304347826</v>
      </c>
      <c r="E4208">
        <v>-2.8865979381443416E-3</v>
      </c>
      <c r="F4208" s="90">
        <v>4200</v>
      </c>
      <c r="G4208" s="170">
        <f t="shared" ca="1" si="136"/>
        <v>0.10576658332409254</v>
      </c>
    </row>
    <row r="4209" spans="2:7">
      <c r="B4209" t="s">
        <v>3803</v>
      </c>
      <c r="C4209">
        <v>17.25</v>
      </c>
      <c r="D4209">
        <f t="shared" si="135"/>
        <v>0.6895200783545542</v>
      </c>
      <c r="E4209">
        <v>-2.8901734104046653E-3</v>
      </c>
      <c r="F4209" s="90">
        <v>4201</v>
      </c>
      <c r="G4209" s="170">
        <f t="shared" ca="1" si="136"/>
        <v>-0.40620650387739776</v>
      </c>
    </row>
    <row r="4210" spans="2:7">
      <c r="B4210" t="s">
        <v>2812</v>
      </c>
      <c r="C4210">
        <v>10.210000000000001</v>
      </c>
      <c r="D4210">
        <f t="shared" si="135"/>
        <v>-0.49950980392156857</v>
      </c>
      <c r="E4210">
        <v>-2.9296874999999375E-3</v>
      </c>
      <c r="F4210" s="90">
        <v>4202</v>
      </c>
      <c r="G4210" s="170">
        <f t="shared" ca="1" si="136"/>
        <v>-0.58105673532395097</v>
      </c>
    </row>
    <row r="4211" spans="2:7">
      <c r="B4211" t="s">
        <v>4100</v>
      </c>
      <c r="C4211">
        <v>20.399999999999999</v>
      </c>
      <c r="D4211">
        <f t="shared" si="135"/>
        <v>-0.84573502722323046</v>
      </c>
      <c r="E4211">
        <v>-2.9325513196482049E-3</v>
      </c>
      <c r="F4211" s="90">
        <v>4203</v>
      </c>
      <c r="G4211" s="170">
        <f t="shared" ca="1" si="136"/>
        <v>-0.19360129903773235</v>
      </c>
    </row>
    <row r="4212" spans="2:7">
      <c r="B4212" t="s">
        <v>707</v>
      </c>
      <c r="C4212">
        <v>132.24</v>
      </c>
      <c r="D4212">
        <f t="shared" si="135"/>
        <v>12.080118694362019</v>
      </c>
      <c r="E4212">
        <v>-2.940511196561761E-3</v>
      </c>
      <c r="F4212" s="90">
        <v>4204</v>
      </c>
      <c r="G4212" s="170">
        <f t="shared" ca="1" si="136"/>
        <v>0.22128066847408087</v>
      </c>
    </row>
    <row r="4213" spans="2:7">
      <c r="B4213" t="s">
        <v>5118</v>
      </c>
      <c r="C4213">
        <v>10.11</v>
      </c>
      <c r="D4213">
        <f t="shared" si="135"/>
        <v>-0.39964370546318295</v>
      </c>
      <c r="E4213">
        <v>-2.9585798816569166E-3</v>
      </c>
      <c r="F4213" s="90">
        <v>4205</v>
      </c>
      <c r="G4213" s="170">
        <f t="shared" ca="1" si="136"/>
        <v>0.10206339191389055</v>
      </c>
    </row>
    <row r="4214" spans="2:7">
      <c r="B4214" t="s">
        <v>2433</v>
      </c>
      <c r="C4214">
        <v>16.84</v>
      </c>
      <c r="D4214">
        <f t="shared" si="135"/>
        <v>-0.852668416447944</v>
      </c>
      <c r="E4214">
        <v>-2.9603315571344411E-3</v>
      </c>
      <c r="F4214" s="90">
        <v>4206</v>
      </c>
      <c r="G4214" s="170">
        <f t="shared" ca="1" si="136"/>
        <v>-0.44148033112467977</v>
      </c>
    </row>
    <row r="4215" spans="2:7">
      <c r="B4215" t="s">
        <v>826</v>
      </c>
      <c r="C4215">
        <v>114.3</v>
      </c>
      <c r="D4215">
        <f t="shared" si="135"/>
        <v>-0.23952095808383242</v>
      </c>
      <c r="E4215">
        <v>-2.9658060013957031E-3</v>
      </c>
      <c r="F4215" s="90">
        <v>4207</v>
      </c>
      <c r="G4215" s="170">
        <f t="shared" ca="1" si="136"/>
        <v>0.72292570218118546</v>
      </c>
    </row>
    <row r="4216" spans="2:7">
      <c r="B4216" t="s">
        <v>421</v>
      </c>
      <c r="C4216">
        <v>150.30000000000001</v>
      </c>
      <c r="D4216">
        <f t="shared" si="135"/>
        <v>21.533733133433287</v>
      </c>
      <c r="E4216">
        <v>-2.9850746268655962E-3</v>
      </c>
      <c r="F4216" s="90">
        <v>4208</v>
      </c>
      <c r="G4216" s="170">
        <f t="shared" ca="1" si="136"/>
        <v>-0.23153142795825329</v>
      </c>
    </row>
    <row r="4217" spans="2:7">
      <c r="B4217" t="s">
        <v>5472</v>
      </c>
      <c r="C4217">
        <v>6.67</v>
      </c>
      <c r="D4217">
        <f t="shared" si="135"/>
        <v>1.5015015015014694E-3</v>
      </c>
      <c r="E4217">
        <v>-2.9895366218236864E-3</v>
      </c>
      <c r="F4217" s="90">
        <v>4209</v>
      </c>
      <c r="G4217" s="170">
        <f t="shared" ca="1" si="136"/>
        <v>-0.1720099577851647</v>
      </c>
    </row>
    <row r="4218" spans="2:7">
      <c r="B4218" t="s">
        <v>5475</v>
      </c>
      <c r="C4218">
        <v>6.66</v>
      </c>
      <c r="D4218">
        <f t="shared" si="135"/>
        <v>-0.32997987927565386</v>
      </c>
      <c r="E4218">
        <v>-2.9940119760478406E-3</v>
      </c>
      <c r="F4218" s="90">
        <v>4210</v>
      </c>
      <c r="G4218" s="170">
        <f t="shared" ca="1" si="136"/>
        <v>5.5658893761165701E-2</v>
      </c>
    </row>
    <row r="4219" spans="2:7">
      <c r="B4219" t="s">
        <v>5359</v>
      </c>
      <c r="C4219">
        <v>9.94</v>
      </c>
      <c r="D4219">
        <f t="shared" si="135"/>
        <v>-0.24696969696969698</v>
      </c>
      <c r="E4219">
        <v>-3.009027081243845E-3</v>
      </c>
      <c r="F4219" s="90">
        <v>4211</v>
      </c>
      <c r="G4219" s="170">
        <f t="shared" ca="1" si="136"/>
        <v>0.36243485945942955</v>
      </c>
    </row>
    <row r="4220" spans="2:7">
      <c r="B4220" t="s">
        <v>3411</v>
      </c>
      <c r="C4220">
        <v>13.2</v>
      </c>
      <c r="D4220">
        <f t="shared" si="135"/>
        <v>1.517450682852775E-3</v>
      </c>
      <c r="E4220">
        <v>-3.0211480362538463E-3</v>
      </c>
      <c r="F4220" s="90">
        <v>4212</v>
      </c>
      <c r="G4220" s="170">
        <f t="shared" ca="1" si="136"/>
        <v>-0.60719756281150739</v>
      </c>
    </row>
    <row r="4221" spans="2:7">
      <c r="B4221" t="s">
        <v>3408</v>
      </c>
      <c r="C4221">
        <v>13.18</v>
      </c>
      <c r="D4221">
        <f t="shared" si="135"/>
        <v>-0.33232016210739612</v>
      </c>
      <c r="E4221">
        <v>-3.0257186081695101E-3</v>
      </c>
      <c r="F4221" s="90">
        <v>4213</v>
      </c>
      <c r="G4221" s="170">
        <f t="shared" ca="1" si="136"/>
        <v>6.6811261868834321E-2</v>
      </c>
    </row>
    <row r="4222" spans="2:7">
      <c r="B4222" t="s">
        <v>1913</v>
      </c>
      <c r="C4222">
        <v>19.739999999999998</v>
      </c>
      <c r="D4222">
        <f t="shared" si="135"/>
        <v>-0.81742508324084351</v>
      </c>
      <c r="E4222">
        <v>-3.0303030303031452E-3</v>
      </c>
      <c r="F4222" s="90">
        <v>4214</v>
      </c>
      <c r="G4222" s="170">
        <f t="shared" ca="1" si="136"/>
        <v>0.46021449609047066</v>
      </c>
    </row>
    <row r="4223" spans="2:7">
      <c r="B4223" t="s">
        <v>847</v>
      </c>
      <c r="C4223">
        <v>108.12</v>
      </c>
      <c r="D4223">
        <f t="shared" si="135"/>
        <v>10.010183299389002</v>
      </c>
      <c r="E4223">
        <v>-3.0428769017980476E-3</v>
      </c>
      <c r="F4223" s="90">
        <v>4215</v>
      </c>
      <c r="G4223" s="170">
        <f t="shared" ca="1" si="136"/>
        <v>-0.201297605037945</v>
      </c>
    </row>
    <row r="4224" spans="2:7">
      <c r="B4224" t="s">
        <v>3248</v>
      </c>
      <c r="C4224">
        <v>9.82</v>
      </c>
      <c r="D4224">
        <f t="shared" si="135"/>
        <v>-0.5681618293755496</v>
      </c>
      <c r="E4224">
        <v>-3.0456852791877526E-3</v>
      </c>
      <c r="F4224" s="90">
        <v>4216</v>
      </c>
      <c r="G4224" s="170">
        <f t="shared" ca="1" si="136"/>
        <v>0.97656102295742708</v>
      </c>
    </row>
    <row r="4225" spans="2:7">
      <c r="B4225" t="s">
        <v>2288</v>
      </c>
      <c r="C4225">
        <v>22.74</v>
      </c>
      <c r="D4225">
        <f t="shared" si="135"/>
        <v>0.40197287299630086</v>
      </c>
      <c r="E4225">
        <v>-3.0688294607628358E-3</v>
      </c>
      <c r="F4225" s="90">
        <v>4217</v>
      </c>
      <c r="G4225" s="170">
        <f t="shared" ca="1" si="136"/>
        <v>-3.2276068630513424E-2</v>
      </c>
    </row>
    <row r="4226" spans="2:7">
      <c r="B4226" t="s">
        <v>1746</v>
      </c>
      <c r="C4226">
        <v>16.22</v>
      </c>
      <c r="D4226">
        <f t="shared" si="135"/>
        <v>-0.37471087124132624</v>
      </c>
      <c r="E4226">
        <v>-3.0731407498463866E-3</v>
      </c>
      <c r="F4226" s="90">
        <v>4218</v>
      </c>
      <c r="G4226" s="170">
        <f t="shared" ca="1" si="136"/>
        <v>0.27497039836028947</v>
      </c>
    </row>
    <row r="4227" spans="2:7">
      <c r="B4227" t="s">
        <v>2237</v>
      </c>
      <c r="C4227">
        <v>25.94</v>
      </c>
      <c r="D4227">
        <f t="shared" si="135"/>
        <v>-0.81806705007714975</v>
      </c>
      <c r="E4227">
        <v>-3.0745580322827939E-3</v>
      </c>
      <c r="F4227" s="90">
        <v>4219</v>
      </c>
      <c r="G4227" s="170">
        <f t="shared" ca="1" si="136"/>
        <v>3.4111832051077096E-2</v>
      </c>
    </row>
    <row r="4228" spans="2:7">
      <c r="B4228" t="s">
        <v>680</v>
      </c>
      <c r="C4228">
        <v>142.58000000000001</v>
      </c>
      <c r="D4228">
        <f t="shared" si="135"/>
        <v>10.010038610038613</v>
      </c>
      <c r="E4228">
        <v>-3.0764927982100242E-3</v>
      </c>
      <c r="F4228" s="90">
        <v>4220</v>
      </c>
      <c r="G4228" s="170">
        <f t="shared" ca="1" si="136"/>
        <v>0.14992706277966694</v>
      </c>
    </row>
    <row r="4229" spans="2:7">
      <c r="B4229" t="s">
        <v>5091</v>
      </c>
      <c r="C4229">
        <v>12.95</v>
      </c>
      <c r="D4229">
        <f t="shared" si="135"/>
        <v>0.33367662203913473</v>
      </c>
      <c r="E4229">
        <v>-3.0792917628946052E-3</v>
      </c>
      <c r="F4229" s="90">
        <v>4221</v>
      </c>
      <c r="G4229" s="170">
        <f t="shared" ca="1" si="136"/>
        <v>0.93842164260597272</v>
      </c>
    </row>
    <row r="4230" spans="2:7">
      <c r="B4230" t="s">
        <v>5366</v>
      </c>
      <c r="C4230">
        <v>9.7100000000000009</v>
      </c>
      <c r="D4230">
        <f t="shared" si="135"/>
        <v>-0.56978289765175005</v>
      </c>
      <c r="E4230">
        <v>-3.0800821355235482E-3</v>
      </c>
      <c r="F4230" s="90">
        <v>4222</v>
      </c>
      <c r="G4230" s="170">
        <f t="shared" ca="1" si="136"/>
        <v>0.21213268342437319</v>
      </c>
    </row>
    <row r="4231" spans="2:7">
      <c r="B4231" t="s">
        <v>1989</v>
      </c>
      <c r="C4231">
        <v>22.57</v>
      </c>
      <c r="D4231">
        <f t="shared" si="135"/>
        <v>0.40273461777501557</v>
      </c>
      <c r="E4231">
        <v>-3.0918727915194471E-3</v>
      </c>
      <c r="F4231" s="90">
        <v>4223</v>
      </c>
      <c r="G4231" s="170">
        <f t="shared" ca="1" si="136"/>
        <v>0.18429278453883563</v>
      </c>
    </row>
    <row r="4232" spans="2:7">
      <c r="B4232" t="s">
        <v>2437</v>
      </c>
      <c r="C4232">
        <v>16.09</v>
      </c>
      <c r="D4232">
        <f t="shared" si="135"/>
        <v>0.66735751295336776</v>
      </c>
      <c r="E4232">
        <v>-3.0978934324659671E-3</v>
      </c>
      <c r="F4232" s="90">
        <v>4224</v>
      </c>
      <c r="G4232" s="170">
        <f t="shared" ca="1" si="136"/>
        <v>-0.183071350297247</v>
      </c>
    </row>
    <row r="4233" spans="2:7">
      <c r="B4233" t="s">
        <v>5250</v>
      </c>
      <c r="C4233">
        <v>9.65</v>
      </c>
      <c r="D4233">
        <f t="shared" ref="D4233:D4296" si="137">(C4233-C4234)/C4234</f>
        <v>5.2083333333334076E-3</v>
      </c>
      <c r="E4233">
        <v>-3.0991735537189424E-3</v>
      </c>
      <c r="F4233" s="90">
        <v>4225</v>
      </c>
      <c r="G4233" s="170">
        <f t="shared" ca="1" si="136"/>
        <v>0.58340586413035767</v>
      </c>
    </row>
    <row r="4234" spans="2:7">
      <c r="B4234" t="s">
        <v>5133</v>
      </c>
      <c r="C4234">
        <v>9.6</v>
      </c>
      <c r="D4234">
        <f t="shared" si="137"/>
        <v>-0.90901336366221219</v>
      </c>
      <c r="E4234">
        <v>-3.115264797507906E-3</v>
      </c>
      <c r="F4234" s="90">
        <v>4226</v>
      </c>
      <c r="G4234" s="170">
        <f t="shared" ca="1" si="136"/>
        <v>-9.5178027531761217E-2</v>
      </c>
    </row>
    <row r="4235" spans="2:7">
      <c r="B4235" t="s">
        <v>856</v>
      </c>
      <c r="C4235">
        <v>105.51</v>
      </c>
      <c r="D4235">
        <f t="shared" si="137"/>
        <v>32.075235109717873</v>
      </c>
      <c r="E4235">
        <v>-3.1179138321995301E-3</v>
      </c>
      <c r="F4235" s="90">
        <v>4227</v>
      </c>
      <c r="G4235" s="170">
        <f t="shared" ca="1" si="136"/>
        <v>0.16583789047456771</v>
      </c>
    </row>
    <row r="4236" spans="2:7">
      <c r="B4236" t="s">
        <v>7634</v>
      </c>
      <c r="C4236">
        <v>3.19</v>
      </c>
      <c r="D4236">
        <f t="shared" si="137"/>
        <v>-0.66631799163179928</v>
      </c>
      <c r="E4236">
        <v>-3.1250000000000722E-3</v>
      </c>
      <c r="F4236" s="90">
        <v>4228</v>
      </c>
      <c r="G4236" s="170">
        <f t="shared" ca="1" si="136"/>
        <v>0.18767639260760116</v>
      </c>
    </row>
    <row r="4237" spans="2:7">
      <c r="B4237" t="s">
        <v>4850</v>
      </c>
      <c r="C4237">
        <v>9.56</v>
      </c>
      <c r="D4237">
        <f t="shared" si="137"/>
        <v>-0.39836375078665825</v>
      </c>
      <c r="E4237">
        <v>-3.1282586027110908E-3</v>
      </c>
      <c r="F4237" s="90">
        <v>4229</v>
      </c>
      <c r="G4237" s="170">
        <f t="shared" ca="1" si="136"/>
        <v>0.57193569071704764</v>
      </c>
    </row>
    <row r="4238" spans="2:7">
      <c r="B4238" t="s">
        <v>2958</v>
      </c>
      <c r="C4238">
        <v>15.89</v>
      </c>
      <c r="D4238">
        <f t="shared" si="137"/>
        <v>6.2972292191434422E-4</v>
      </c>
      <c r="E4238">
        <v>-3.1367628607276623E-3</v>
      </c>
      <c r="F4238" s="90">
        <v>4230</v>
      </c>
      <c r="G4238" s="170">
        <f t="shared" ca="1" si="136"/>
        <v>-0.23949093644292879</v>
      </c>
    </row>
    <row r="4239" spans="2:7">
      <c r="B4239" t="s">
        <v>4237</v>
      </c>
      <c r="C4239">
        <v>15.88</v>
      </c>
      <c r="D4239">
        <f t="shared" si="137"/>
        <v>-0.1664041994750656</v>
      </c>
      <c r="E4239">
        <v>-3.1387319522912073E-3</v>
      </c>
      <c r="F4239" s="90">
        <v>4231</v>
      </c>
      <c r="G4239" s="170">
        <f t="shared" ca="1" si="136"/>
        <v>0.15604726711860578</v>
      </c>
    </row>
    <row r="4240" spans="2:7">
      <c r="B4240" t="s">
        <v>3841</v>
      </c>
      <c r="C4240">
        <v>19.05</v>
      </c>
      <c r="D4240">
        <f t="shared" si="137"/>
        <v>1.5772870662461166E-3</v>
      </c>
      <c r="E4240">
        <v>-3.1397174254316441E-3</v>
      </c>
      <c r="F4240" s="90">
        <v>4232</v>
      </c>
      <c r="G4240" s="170">
        <f t="shared" ca="1" si="136"/>
        <v>0.10877247556275733</v>
      </c>
    </row>
    <row r="4241" spans="2:7">
      <c r="B4241" t="s">
        <v>3863</v>
      </c>
      <c r="C4241">
        <v>19.02</v>
      </c>
      <c r="D4241">
        <f t="shared" si="137"/>
        <v>-0.8496799178060539</v>
      </c>
      <c r="E4241">
        <v>-3.1446540880502478E-3</v>
      </c>
      <c r="F4241" s="90">
        <v>4233</v>
      </c>
      <c r="G4241" s="170">
        <f t="shared" ca="1" si="136"/>
        <v>0.28232131661902765</v>
      </c>
    </row>
    <row r="4242" spans="2:7">
      <c r="B4242" t="s">
        <v>461</v>
      </c>
      <c r="C4242">
        <v>126.53</v>
      </c>
      <c r="D4242">
        <f t="shared" si="137"/>
        <v>9.1062300319488827</v>
      </c>
      <c r="E4242">
        <v>-3.1513432600646474E-3</v>
      </c>
      <c r="F4242" s="90">
        <v>4234</v>
      </c>
      <c r="G4242" s="170">
        <f t="shared" ca="1" si="136"/>
        <v>5.8354766971778105E-2</v>
      </c>
    </row>
    <row r="4243" spans="2:7">
      <c r="B4243" t="s">
        <v>5010</v>
      </c>
      <c r="C4243">
        <v>12.52</v>
      </c>
      <c r="D4243">
        <f t="shared" si="137"/>
        <v>-0.77769886363636354</v>
      </c>
      <c r="E4243">
        <v>-3.1847133757962518E-3</v>
      </c>
      <c r="F4243" s="90">
        <v>4235</v>
      </c>
      <c r="G4243" s="170">
        <f t="shared" ca="1" si="136"/>
        <v>0.77857252728304616</v>
      </c>
    </row>
    <row r="4244" spans="2:7">
      <c r="B4244" t="s">
        <v>1152</v>
      </c>
      <c r="C4244">
        <v>56.32</v>
      </c>
      <c r="D4244">
        <f t="shared" si="137"/>
        <v>5.029978586723769</v>
      </c>
      <c r="E4244">
        <v>-3.1858407079645968E-3</v>
      </c>
      <c r="F4244" s="90">
        <v>4236</v>
      </c>
      <c r="G4244" s="170">
        <f t="shared" ca="1" si="136"/>
        <v>-0.37769179849803036</v>
      </c>
    </row>
    <row r="4245" spans="2:7">
      <c r="B4245" t="s">
        <v>3265</v>
      </c>
      <c r="C4245">
        <v>9.34</v>
      </c>
      <c r="D4245">
        <f t="shared" si="137"/>
        <v>2.0129032258064514</v>
      </c>
      <c r="E4245">
        <v>-3.2017075773745317E-3</v>
      </c>
      <c r="F4245" s="90">
        <v>4237</v>
      </c>
      <c r="G4245" s="170">
        <f t="shared" ca="1" si="136"/>
        <v>2.7133132074608109E-2</v>
      </c>
    </row>
    <row r="4246" spans="2:7">
      <c r="B4246" t="s">
        <v>7640</v>
      </c>
      <c r="C4246">
        <v>3.1</v>
      </c>
      <c r="D4246">
        <f t="shared" si="137"/>
        <v>-0.66630785791173308</v>
      </c>
      <c r="E4246">
        <v>-3.2154340836012176E-3</v>
      </c>
      <c r="F4246" s="90">
        <v>4238</v>
      </c>
      <c r="G4246" s="170">
        <f t="shared" ca="1" si="136"/>
        <v>-0.29441764316997332</v>
      </c>
    </row>
    <row r="4247" spans="2:7">
      <c r="B4247" t="s">
        <v>2697</v>
      </c>
      <c r="C4247">
        <v>9.2899999999999991</v>
      </c>
      <c r="D4247">
        <f t="shared" si="137"/>
        <v>2.0064724919093848</v>
      </c>
      <c r="E4247">
        <v>-3.2188841201717957E-3</v>
      </c>
      <c r="F4247" s="90">
        <v>4239</v>
      </c>
      <c r="G4247" s="170">
        <f t="shared" ca="1" si="136"/>
        <v>-1.0407851785403714E-2</v>
      </c>
    </row>
    <row r="4248" spans="2:7">
      <c r="B4248" t="s">
        <v>7639</v>
      </c>
      <c r="C4248">
        <v>3.09</v>
      </c>
      <c r="D4248">
        <f t="shared" si="137"/>
        <v>-0.79935064935064937</v>
      </c>
      <c r="E4248">
        <v>-3.2258064516129778E-3</v>
      </c>
      <c r="F4248" s="90">
        <v>4240</v>
      </c>
      <c r="G4248" s="170">
        <f t="shared" ca="1" si="136"/>
        <v>-0.6485663634942388</v>
      </c>
    </row>
    <row r="4249" spans="2:7">
      <c r="B4249" t="s">
        <v>2495</v>
      </c>
      <c r="C4249">
        <v>15.4</v>
      </c>
      <c r="D4249">
        <f t="shared" si="137"/>
        <v>0.67209554831704654</v>
      </c>
      <c r="E4249">
        <v>-3.2362459546924878E-3</v>
      </c>
      <c r="F4249" s="90">
        <v>4241</v>
      </c>
      <c r="G4249" s="170">
        <f t="shared" ca="1" si="136"/>
        <v>0.42216395442881088</v>
      </c>
    </row>
    <row r="4250" spans="2:7">
      <c r="B4250" t="s">
        <v>2788</v>
      </c>
      <c r="C4250">
        <v>9.2100000000000009</v>
      </c>
      <c r="D4250">
        <f t="shared" si="137"/>
        <v>2.0000000000000004</v>
      </c>
      <c r="E4250">
        <v>-3.2467532467531776E-3</v>
      </c>
      <c r="F4250" s="90">
        <v>4242</v>
      </c>
      <c r="G4250" s="170">
        <f t="shared" ca="1" si="136"/>
        <v>-0.27185517495933031</v>
      </c>
    </row>
    <row r="4251" spans="2:7">
      <c r="B4251" t="s">
        <v>7644</v>
      </c>
      <c r="C4251">
        <v>3.07</v>
      </c>
      <c r="D4251">
        <f t="shared" si="137"/>
        <v>-0.89964040536122913</v>
      </c>
      <c r="E4251">
        <v>-3.2467532467533216E-3</v>
      </c>
      <c r="F4251" s="90">
        <v>4243</v>
      </c>
      <c r="G4251" s="170">
        <f t="shared" ca="1" si="136"/>
        <v>-0.56767736401426738</v>
      </c>
    </row>
    <row r="4252" spans="2:7">
      <c r="B4252" t="s">
        <v>1403</v>
      </c>
      <c r="C4252">
        <v>30.59</v>
      </c>
      <c r="D4252">
        <f t="shared" si="137"/>
        <v>-0.33165829145728648</v>
      </c>
      <c r="E4252">
        <v>-3.2583903551645947E-3</v>
      </c>
      <c r="F4252" s="90">
        <v>4244</v>
      </c>
      <c r="G4252" s="170">
        <f t="shared" ca="1" si="136"/>
        <v>0.80656032262374722</v>
      </c>
    </row>
    <row r="4253" spans="2:7">
      <c r="B4253" t="s">
        <v>1192</v>
      </c>
      <c r="C4253">
        <v>45.77</v>
      </c>
      <c r="D4253">
        <f t="shared" si="137"/>
        <v>2.7547169811320762</v>
      </c>
      <c r="E4253">
        <v>-3.2665505226480525E-3</v>
      </c>
      <c r="F4253" s="90">
        <v>4245</v>
      </c>
      <c r="G4253" s="170">
        <f t="shared" ca="1" si="136"/>
        <v>-0.22884635666664599</v>
      </c>
    </row>
    <row r="4254" spans="2:7">
      <c r="B4254" t="s">
        <v>5013</v>
      </c>
      <c r="C4254">
        <v>12.19</v>
      </c>
      <c r="D4254">
        <f t="shared" si="137"/>
        <v>0.33809001097694846</v>
      </c>
      <c r="E4254">
        <v>-3.2706459525757093E-3</v>
      </c>
      <c r="F4254" s="90">
        <v>4246</v>
      </c>
      <c r="G4254" s="170">
        <f t="shared" ca="1" si="136"/>
        <v>-4.860382311920021E-2</v>
      </c>
    </row>
    <row r="4255" spans="2:7">
      <c r="B4255" t="s">
        <v>4866</v>
      </c>
      <c r="C4255">
        <v>9.11</v>
      </c>
      <c r="D4255">
        <f t="shared" si="137"/>
        <v>-0.49972542559033506</v>
      </c>
      <c r="E4255">
        <v>-3.2822757111598618E-3</v>
      </c>
      <c r="F4255" s="90">
        <v>4247</v>
      </c>
      <c r="G4255" s="170">
        <f t="shared" ca="1" si="136"/>
        <v>-0.33232551963740509</v>
      </c>
    </row>
    <row r="4256" spans="2:7">
      <c r="B4256" t="s">
        <v>3800</v>
      </c>
      <c r="C4256">
        <v>18.21</v>
      </c>
      <c r="D4256">
        <f t="shared" si="137"/>
        <v>-0.81817274088866698</v>
      </c>
      <c r="E4256">
        <v>-3.284072249589421E-3</v>
      </c>
      <c r="F4256" s="90">
        <v>4248</v>
      </c>
      <c r="G4256" s="170">
        <f t="shared" ca="1" si="136"/>
        <v>0.14886478427407773</v>
      </c>
    </row>
    <row r="4257" spans="2:7">
      <c r="B4257" t="s">
        <v>993</v>
      </c>
      <c r="C4257">
        <v>100.15</v>
      </c>
      <c r="D4257">
        <f t="shared" si="137"/>
        <v>10.029735682819384</v>
      </c>
      <c r="E4257">
        <v>-3.2842356687897917E-3</v>
      </c>
      <c r="F4257" s="90">
        <v>4249</v>
      </c>
      <c r="G4257" s="170">
        <f t="shared" ca="1" si="136"/>
        <v>0.29736452692110127</v>
      </c>
    </row>
    <row r="4258" spans="2:7">
      <c r="B4258" t="s">
        <v>2699</v>
      </c>
      <c r="C4258">
        <v>9.08</v>
      </c>
      <c r="D4258">
        <f t="shared" si="137"/>
        <v>-0.93995503240312117</v>
      </c>
      <c r="E4258">
        <v>-3.2930845225026743E-3</v>
      </c>
      <c r="F4258" s="90">
        <v>4250</v>
      </c>
      <c r="G4258" s="170">
        <f t="shared" ca="1" si="136"/>
        <v>0.14368032071948333</v>
      </c>
    </row>
    <row r="4259" spans="2:7">
      <c r="B4259" t="s">
        <v>550</v>
      </c>
      <c r="C4259">
        <v>151.22</v>
      </c>
      <c r="D4259">
        <f t="shared" si="137"/>
        <v>9.0013227513227516</v>
      </c>
      <c r="E4259">
        <v>-3.2955444239388346E-3</v>
      </c>
      <c r="F4259" s="90">
        <v>4251</v>
      </c>
      <c r="G4259" s="170">
        <f t="shared" ca="1" si="136"/>
        <v>0.10796201732135575</v>
      </c>
    </row>
    <row r="4260" spans="2:7">
      <c r="B4260" t="s">
        <v>1664</v>
      </c>
      <c r="C4260">
        <v>15.12</v>
      </c>
      <c r="D4260">
        <f t="shared" si="137"/>
        <v>-0.16648291069459764</v>
      </c>
      <c r="E4260">
        <v>-3.2959789057350501E-3</v>
      </c>
      <c r="F4260" s="90">
        <v>4252</v>
      </c>
      <c r="G4260" s="170">
        <f t="shared" ca="1" si="136"/>
        <v>-0.3548877662696896</v>
      </c>
    </row>
    <row r="4261" spans="2:7">
      <c r="B4261" t="s">
        <v>3783</v>
      </c>
      <c r="C4261">
        <v>18.14</v>
      </c>
      <c r="D4261">
        <f t="shared" si="137"/>
        <v>0.50289975144987575</v>
      </c>
      <c r="E4261">
        <v>-3.2967032967032264E-3</v>
      </c>
      <c r="F4261" s="90">
        <v>4253</v>
      </c>
      <c r="G4261" s="170">
        <f t="shared" ca="1" si="136"/>
        <v>-0.31611787998085999</v>
      </c>
    </row>
    <row r="4262" spans="2:7">
      <c r="B4262" t="s">
        <v>4925</v>
      </c>
      <c r="C4262">
        <v>12.07</v>
      </c>
      <c r="D4262">
        <f t="shared" si="137"/>
        <v>-0.87873003114638815</v>
      </c>
      <c r="E4262">
        <v>-3.303055326176643E-3</v>
      </c>
      <c r="F4262" s="90">
        <v>4254</v>
      </c>
      <c r="G4262" s="170">
        <f t="shared" ca="1" si="136"/>
        <v>-0.13096094929042648</v>
      </c>
    </row>
    <row r="4263" spans="2:7">
      <c r="B4263" t="s">
        <v>866</v>
      </c>
      <c r="C4263">
        <v>99.53</v>
      </c>
      <c r="D4263">
        <f t="shared" si="137"/>
        <v>7.2666112956810647</v>
      </c>
      <c r="E4263">
        <v>-3.304626477067878E-3</v>
      </c>
      <c r="F4263" s="90">
        <v>4255</v>
      </c>
      <c r="G4263" s="170">
        <f t="shared" ref="G4263:G4326" ca="1" si="138">_xlfn.NORM.INV(RAND(),L$11,L$12)</f>
        <v>0.26440386492163453</v>
      </c>
    </row>
    <row r="4264" spans="2:7">
      <c r="B4264" t="s">
        <v>2586</v>
      </c>
      <c r="C4264">
        <v>12.04</v>
      </c>
      <c r="D4264">
        <f t="shared" si="137"/>
        <v>1.0033277870216306</v>
      </c>
      <c r="E4264">
        <v>-3.3112582781457717E-3</v>
      </c>
      <c r="F4264" s="90">
        <v>4256</v>
      </c>
      <c r="G4264" s="170">
        <f t="shared" ca="1" si="138"/>
        <v>-4.3087884953710354E-2</v>
      </c>
    </row>
    <row r="4265" spans="2:7">
      <c r="B4265" t="s">
        <v>5515</v>
      </c>
      <c r="C4265">
        <v>6.01</v>
      </c>
      <c r="D4265">
        <f t="shared" si="137"/>
        <v>-0.94102060843964663</v>
      </c>
      <c r="E4265">
        <v>-3.3167495854063782E-3</v>
      </c>
      <c r="F4265" s="90">
        <v>4257</v>
      </c>
      <c r="G4265" s="170">
        <f t="shared" ca="1" si="138"/>
        <v>0.72790608496152831</v>
      </c>
    </row>
    <row r="4266" spans="2:7">
      <c r="B4266" t="s">
        <v>1062</v>
      </c>
      <c r="C4266">
        <v>101.9</v>
      </c>
      <c r="D4266">
        <f t="shared" si="137"/>
        <v>5.8024032042723634</v>
      </c>
      <c r="E4266">
        <v>-3.3255086071986425E-3</v>
      </c>
      <c r="F4266" s="90">
        <v>4258</v>
      </c>
      <c r="G4266" s="170">
        <f t="shared" ca="1" si="138"/>
        <v>0.98483397171241682</v>
      </c>
    </row>
    <row r="4267" spans="2:7">
      <c r="B4267" t="s">
        <v>1563</v>
      </c>
      <c r="C4267">
        <v>14.98</v>
      </c>
      <c r="D4267">
        <f t="shared" si="137"/>
        <v>-0.85271851342050919</v>
      </c>
      <c r="E4267">
        <v>-3.3266799733864894E-3</v>
      </c>
      <c r="F4267" s="90">
        <v>4259</v>
      </c>
      <c r="G4267" s="170">
        <f t="shared" ca="1" si="138"/>
        <v>0.14437338365679192</v>
      </c>
    </row>
    <row r="4268" spans="2:7">
      <c r="B4268" t="s">
        <v>893</v>
      </c>
      <c r="C4268">
        <v>101.71</v>
      </c>
      <c r="D4268">
        <f t="shared" si="137"/>
        <v>4.6757812499999991</v>
      </c>
      <c r="E4268">
        <v>-3.3317001469868046E-3</v>
      </c>
      <c r="F4268" s="90">
        <v>4260</v>
      </c>
      <c r="G4268" s="170">
        <f t="shared" ca="1" si="138"/>
        <v>-0.29014607532016762</v>
      </c>
    </row>
    <row r="4269" spans="2:7">
      <c r="B4269" t="s">
        <v>3020</v>
      </c>
      <c r="C4269">
        <v>17.920000000000002</v>
      </c>
      <c r="D4269">
        <f t="shared" si="137"/>
        <v>0.50209555741827339</v>
      </c>
      <c r="E4269">
        <v>-3.337041156840863E-3</v>
      </c>
      <c r="F4269" s="90">
        <v>4261</v>
      </c>
      <c r="G4269" s="170">
        <f t="shared" ca="1" si="138"/>
        <v>-0.12026109084768224</v>
      </c>
    </row>
    <row r="4270" spans="2:7">
      <c r="B4270" t="s">
        <v>4283</v>
      </c>
      <c r="C4270">
        <v>11.93</v>
      </c>
      <c r="D4270">
        <f t="shared" si="137"/>
        <v>-0.19771351714862137</v>
      </c>
      <c r="E4270">
        <v>-3.341687552213945E-3</v>
      </c>
      <c r="F4270" s="90">
        <v>4262</v>
      </c>
      <c r="G4270" s="170">
        <f t="shared" ca="1" si="138"/>
        <v>0.3385860143682205</v>
      </c>
    </row>
    <row r="4271" spans="2:7">
      <c r="B4271" t="s">
        <v>2500</v>
      </c>
      <c r="C4271">
        <v>14.87</v>
      </c>
      <c r="D4271">
        <f t="shared" si="137"/>
        <v>-0.44244469441319839</v>
      </c>
      <c r="E4271">
        <v>-3.3512064343164017E-3</v>
      </c>
      <c r="F4271" s="90">
        <v>4263</v>
      </c>
      <c r="G4271" s="170">
        <f t="shared" ca="1" si="138"/>
        <v>0.10596994138713704</v>
      </c>
    </row>
    <row r="4272" spans="2:7">
      <c r="B4272" t="s">
        <v>2243</v>
      </c>
      <c r="C4272">
        <v>26.67</v>
      </c>
      <c r="D4272">
        <f t="shared" si="137"/>
        <v>0</v>
      </c>
      <c r="E4272">
        <v>-3.363228699551564E-3</v>
      </c>
      <c r="F4272" s="90">
        <v>4264</v>
      </c>
      <c r="G4272" s="170">
        <f t="shared" ca="1" si="138"/>
        <v>-0.38393054681422567</v>
      </c>
    </row>
    <row r="4273" spans="2:7">
      <c r="B4273" t="s">
        <v>4660</v>
      </c>
      <c r="C4273">
        <v>26.67</v>
      </c>
      <c r="D4273">
        <f t="shared" si="137"/>
        <v>-0.82343594836146972</v>
      </c>
      <c r="E4273">
        <v>-3.363228699551564E-3</v>
      </c>
      <c r="F4273" s="90">
        <v>4265</v>
      </c>
      <c r="G4273" s="170">
        <f t="shared" ca="1" si="138"/>
        <v>0.43800638011507753</v>
      </c>
    </row>
    <row r="4274" spans="2:7">
      <c r="B4274" t="s">
        <v>423</v>
      </c>
      <c r="C4274">
        <v>151.05000000000001</v>
      </c>
      <c r="D4274">
        <f t="shared" si="137"/>
        <v>-0.11898512685914248</v>
      </c>
      <c r="E4274">
        <v>-3.3650039588281268E-3</v>
      </c>
      <c r="F4274" s="90">
        <v>4266</v>
      </c>
      <c r="G4274" s="170">
        <f t="shared" ca="1" si="138"/>
        <v>0.2653182782270459</v>
      </c>
    </row>
    <row r="4275" spans="2:7">
      <c r="B4275" t="s">
        <v>620</v>
      </c>
      <c r="C4275">
        <v>171.45</v>
      </c>
      <c r="D4275">
        <f t="shared" si="137"/>
        <v>8.6700507614213187</v>
      </c>
      <c r="E4275">
        <v>-3.3715049700634337E-3</v>
      </c>
      <c r="F4275" s="90">
        <v>4267</v>
      </c>
      <c r="G4275" s="170">
        <f t="shared" ca="1" si="138"/>
        <v>-0.37108805546498896</v>
      </c>
    </row>
    <row r="4276" spans="2:7">
      <c r="B4276" t="s">
        <v>3010</v>
      </c>
      <c r="C4276">
        <v>17.73</v>
      </c>
      <c r="D4276">
        <f t="shared" si="137"/>
        <v>3.3955857385398252E-3</v>
      </c>
      <c r="E4276">
        <v>-3.3726812816188153E-3</v>
      </c>
      <c r="F4276" s="90">
        <v>4268</v>
      </c>
      <c r="G4276" s="170">
        <f t="shared" ca="1" si="138"/>
        <v>-0.16717957590277396</v>
      </c>
    </row>
    <row r="4277" spans="2:7">
      <c r="B4277" t="s">
        <v>3009</v>
      </c>
      <c r="C4277">
        <v>17.670000000000002</v>
      </c>
      <c r="D4277">
        <f t="shared" si="137"/>
        <v>0.20204081632653079</v>
      </c>
      <c r="E4277">
        <v>-3.3840947546530582E-3</v>
      </c>
      <c r="F4277" s="90">
        <v>4269</v>
      </c>
      <c r="G4277" s="170">
        <f t="shared" ca="1" si="138"/>
        <v>0.15184894946674338</v>
      </c>
    </row>
    <row r="4278" spans="2:7">
      <c r="B4278" t="s">
        <v>4744</v>
      </c>
      <c r="C4278">
        <v>14.7</v>
      </c>
      <c r="D4278">
        <f t="shared" si="137"/>
        <v>-0.37366851299531317</v>
      </c>
      <c r="E4278">
        <v>-3.3898305084746243E-3</v>
      </c>
      <c r="F4278" s="90">
        <v>4270</v>
      </c>
      <c r="G4278" s="170">
        <f t="shared" ca="1" si="138"/>
        <v>-4.1163997085617687E-2</v>
      </c>
    </row>
    <row r="4279" spans="2:7">
      <c r="B4279" t="s">
        <v>4552</v>
      </c>
      <c r="C4279">
        <v>23.47</v>
      </c>
      <c r="D4279">
        <f t="shared" si="137"/>
        <v>-0.75569896950140525</v>
      </c>
      <c r="E4279">
        <v>-3.3970276008493351E-3</v>
      </c>
      <c r="F4279" s="90">
        <v>4271</v>
      </c>
      <c r="G4279" s="170">
        <f t="shared" ca="1" si="138"/>
        <v>-0.63359974746768477</v>
      </c>
    </row>
    <row r="4280" spans="2:7">
      <c r="B4280" t="s">
        <v>1005</v>
      </c>
      <c r="C4280">
        <v>96.07</v>
      </c>
      <c r="D4280">
        <f t="shared" si="137"/>
        <v>-0.17465635738831625</v>
      </c>
      <c r="E4280">
        <v>-3.4232365145229512E-3</v>
      </c>
      <c r="F4280" s="90">
        <v>4272</v>
      </c>
      <c r="G4280" s="170">
        <f t="shared" ca="1" si="138"/>
        <v>-0.15715461306655912</v>
      </c>
    </row>
    <row r="4281" spans="2:7">
      <c r="B4281" t="s">
        <v>758</v>
      </c>
      <c r="C4281">
        <v>116.4</v>
      </c>
      <c r="D4281">
        <f t="shared" si="137"/>
        <v>3.4512428298279159</v>
      </c>
      <c r="E4281">
        <v>-3.4246575342465023E-3</v>
      </c>
      <c r="F4281" s="90">
        <v>4273</v>
      </c>
      <c r="G4281" s="170">
        <f t="shared" ca="1" si="138"/>
        <v>0.10141647804217332</v>
      </c>
    </row>
    <row r="4282" spans="2:7">
      <c r="B4282" t="s">
        <v>2250</v>
      </c>
      <c r="C4282">
        <v>26.15</v>
      </c>
      <c r="D4282">
        <f t="shared" si="137"/>
        <v>2.0057471264367819</v>
      </c>
      <c r="E4282">
        <v>-3.4298780487804826E-3</v>
      </c>
      <c r="F4282" s="90">
        <v>4274</v>
      </c>
      <c r="G4282" s="170">
        <f t="shared" ca="1" si="138"/>
        <v>0.31785965419421219</v>
      </c>
    </row>
    <row r="4283" spans="2:7">
      <c r="B4283" t="s">
        <v>2733</v>
      </c>
      <c r="C4283">
        <v>8.6999999999999993</v>
      </c>
      <c r="D4283">
        <f t="shared" si="137"/>
        <v>0</v>
      </c>
      <c r="E4283">
        <v>-3.436426116838618E-3</v>
      </c>
      <c r="F4283" s="90">
        <v>4275</v>
      </c>
      <c r="G4283" s="170">
        <f t="shared" ca="1" si="138"/>
        <v>-0.32276915564072522</v>
      </c>
    </row>
    <row r="4284" spans="2:7">
      <c r="B4284" t="s">
        <v>5139</v>
      </c>
      <c r="C4284">
        <v>8.6999999999999993</v>
      </c>
      <c r="D4284">
        <f t="shared" si="137"/>
        <v>-0.49971247843588273</v>
      </c>
      <c r="E4284">
        <v>-3.436426116838618E-3</v>
      </c>
      <c r="F4284" s="90">
        <v>4276</v>
      </c>
      <c r="G4284" s="170">
        <f t="shared" ca="1" si="138"/>
        <v>9.9113100618952628E-3</v>
      </c>
    </row>
    <row r="4285" spans="2:7">
      <c r="B4285" t="s">
        <v>3810</v>
      </c>
      <c r="C4285">
        <v>17.39</v>
      </c>
      <c r="D4285">
        <f t="shared" si="137"/>
        <v>0.20680083275503125</v>
      </c>
      <c r="E4285">
        <v>-3.4383954154727061E-3</v>
      </c>
      <c r="F4285" s="90">
        <v>4277</v>
      </c>
      <c r="G4285" s="170">
        <f t="shared" ca="1" si="138"/>
        <v>-0.46244868891706303</v>
      </c>
    </row>
    <row r="4286" spans="2:7">
      <c r="B4286" t="s">
        <v>1798</v>
      </c>
      <c r="C4286">
        <v>14.41</v>
      </c>
      <c r="D4286">
        <f t="shared" si="137"/>
        <v>4.0034722222222232</v>
      </c>
      <c r="E4286">
        <v>-3.4578146611342121E-3</v>
      </c>
      <c r="F4286" s="90">
        <v>4278</v>
      </c>
      <c r="G4286" s="170">
        <f t="shared" ca="1" si="138"/>
        <v>-0.31614573549832786</v>
      </c>
    </row>
    <row r="4287" spans="2:7">
      <c r="B4287" t="s">
        <v>7676</v>
      </c>
      <c r="C4287">
        <v>2.88</v>
      </c>
      <c r="D4287">
        <f t="shared" si="137"/>
        <v>-0.89986091794158563</v>
      </c>
      <c r="E4287">
        <v>-3.4602076124568273E-3</v>
      </c>
      <c r="F4287" s="90">
        <v>4279</v>
      </c>
      <c r="G4287" s="170">
        <f t="shared" ca="1" si="138"/>
        <v>-0.42196034240421298</v>
      </c>
    </row>
    <row r="4288" spans="2:7">
      <c r="B4288" t="s">
        <v>1426</v>
      </c>
      <c r="C4288">
        <v>28.76</v>
      </c>
      <c r="D4288">
        <f t="shared" si="137"/>
        <v>1.5008695652173913</v>
      </c>
      <c r="E4288">
        <v>-3.4650034650033912E-3</v>
      </c>
      <c r="F4288" s="90">
        <v>4280</v>
      </c>
      <c r="G4288" s="170">
        <f t="shared" ca="1" si="138"/>
        <v>0.69790242197833174</v>
      </c>
    </row>
    <row r="4289" spans="2:7">
      <c r="B4289" t="s">
        <v>3685</v>
      </c>
      <c r="C4289">
        <v>11.5</v>
      </c>
      <c r="D4289">
        <f t="shared" si="137"/>
        <v>3.0069686411149821</v>
      </c>
      <c r="E4289">
        <v>-3.4662045060657844E-3</v>
      </c>
      <c r="F4289" s="90">
        <v>4281</v>
      </c>
      <c r="G4289" s="170">
        <f t="shared" ca="1" si="138"/>
        <v>5.9452598724955452E-2</v>
      </c>
    </row>
    <row r="4290" spans="2:7">
      <c r="B4290" t="s">
        <v>7652</v>
      </c>
      <c r="C4290">
        <v>2.87</v>
      </c>
      <c r="D4290">
        <f t="shared" si="137"/>
        <v>-0.74978204010462079</v>
      </c>
      <c r="E4290">
        <v>-3.4722222222221483E-3</v>
      </c>
      <c r="F4290" s="90">
        <v>4282</v>
      </c>
      <c r="G4290" s="170">
        <f t="shared" ca="1" si="138"/>
        <v>0.21108350587934016</v>
      </c>
    </row>
    <row r="4291" spans="2:7">
      <c r="B4291" t="s">
        <v>3672</v>
      </c>
      <c r="C4291">
        <v>11.47</v>
      </c>
      <c r="D4291">
        <f t="shared" si="137"/>
        <v>-0.19902234636871505</v>
      </c>
      <c r="E4291">
        <v>-3.47523892267586E-3</v>
      </c>
      <c r="F4291" s="90">
        <v>4283</v>
      </c>
      <c r="G4291" s="170">
        <f t="shared" ca="1" si="138"/>
        <v>-0.24724841998427183</v>
      </c>
    </row>
    <row r="4292" spans="2:7">
      <c r="B4292" t="s">
        <v>2491</v>
      </c>
      <c r="C4292">
        <v>14.32</v>
      </c>
      <c r="D4292">
        <f t="shared" si="137"/>
        <v>5.6179775280898927E-3</v>
      </c>
      <c r="E4292">
        <v>-3.4794711203896267E-3</v>
      </c>
      <c r="F4292" s="90">
        <v>4284</v>
      </c>
      <c r="G4292" s="170">
        <f t="shared" ca="1" si="138"/>
        <v>-0.76775290929124107</v>
      </c>
    </row>
    <row r="4293" spans="2:7">
      <c r="B4293" t="s">
        <v>3183</v>
      </c>
      <c r="C4293">
        <v>14.24</v>
      </c>
      <c r="D4293">
        <f t="shared" si="137"/>
        <v>-0.16480938416422289</v>
      </c>
      <c r="E4293">
        <v>-3.4989503149054539E-3</v>
      </c>
      <c r="F4293" s="90">
        <v>4285</v>
      </c>
      <c r="G4293" s="170">
        <f t="shared" ca="1" si="138"/>
        <v>-1.7329405554959407E-2</v>
      </c>
    </row>
    <row r="4294" spans="2:7">
      <c r="B4294" t="s">
        <v>1556</v>
      </c>
      <c r="C4294">
        <v>17.05</v>
      </c>
      <c r="D4294">
        <f t="shared" si="137"/>
        <v>0.21007806955287445</v>
      </c>
      <c r="E4294">
        <v>-3.5067212156632802E-3</v>
      </c>
      <c r="F4294" s="90">
        <v>4286</v>
      </c>
      <c r="G4294" s="170">
        <f t="shared" ca="1" si="138"/>
        <v>0.28020215612271027</v>
      </c>
    </row>
    <row r="4295" spans="2:7">
      <c r="B4295" t="s">
        <v>2452</v>
      </c>
      <c r="C4295">
        <v>14.09</v>
      </c>
      <c r="D4295">
        <f t="shared" si="137"/>
        <v>-0.2851344495180112</v>
      </c>
      <c r="E4295">
        <v>-3.5360678925035862E-3</v>
      </c>
      <c r="F4295" s="90">
        <v>4287</v>
      </c>
      <c r="G4295" s="170">
        <f t="shared" ca="1" si="138"/>
        <v>0.56606107085608481</v>
      </c>
    </row>
    <row r="4296" spans="2:7">
      <c r="B4296" t="s">
        <v>3898</v>
      </c>
      <c r="C4296">
        <v>19.71</v>
      </c>
      <c r="D4296">
        <f t="shared" si="137"/>
        <v>0.16765402843601906</v>
      </c>
      <c r="E4296">
        <v>-3.5389282103134622E-3</v>
      </c>
      <c r="F4296" s="90">
        <v>4288</v>
      </c>
      <c r="G4296" s="170">
        <f t="shared" ca="1" si="138"/>
        <v>0.6127642133035085</v>
      </c>
    </row>
    <row r="4297" spans="2:7">
      <c r="B4297" t="s">
        <v>2413</v>
      </c>
      <c r="C4297">
        <v>16.88</v>
      </c>
      <c r="D4297">
        <f t="shared" ref="D4297:D4360" si="139">(C4297-C4298)/C4298</f>
        <v>5.927682276228814E-4</v>
      </c>
      <c r="E4297">
        <v>-3.5419126328218578E-3</v>
      </c>
      <c r="F4297" s="90">
        <v>4289</v>
      </c>
      <c r="G4297" s="170">
        <f t="shared" ca="1" si="138"/>
        <v>-0.14844343536933713</v>
      </c>
    </row>
    <row r="4298" spans="2:7">
      <c r="B4298" t="s">
        <v>2399</v>
      </c>
      <c r="C4298">
        <v>16.87</v>
      </c>
      <c r="D4298">
        <f t="shared" si="139"/>
        <v>1.0131264916467779</v>
      </c>
      <c r="E4298">
        <v>-3.5440047253395583E-3</v>
      </c>
      <c r="F4298" s="90">
        <v>4290</v>
      </c>
      <c r="G4298" s="170">
        <f t="shared" ca="1" si="138"/>
        <v>0.20958747829088589</v>
      </c>
    </row>
    <row r="4299" spans="2:7">
      <c r="B4299" t="s">
        <v>5173</v>
      </c>
      <c r="C4299">
        <v>8.3800000000000008</v>
      </c>
      <c r="D4299">
        <f t="shared" si="139"/>
        <v>6.0024009603842389E-3</v>
      </c>
      <c r="E4299">
        <v>-3.567181926278164E-3</v>
      </c>
      <c r="F4299" s="90">
        <v>4291</v>
      </c>
      <c r="G4299" s="170">
        <f t="shared" ca="1" si="138"/>
        <v>-8.6298282920200767E-2</v>
      </c>
    </row>
    <row r="4300" spans="2:7">
      <c r="B4300" t="s">
        <v>5304</v>
      </c>
      <c r="C4300">
        <v>8.33</v>
      </c>
      <c r="D4300">
        <f t="shared" si="139"/>
        <v>-0.49849488260084285</v>
      </c>
      <c r="E4300">
        <v>-3.588516746411407E-3</v>
      </c>
      <c r="F4300" s="90">
        <v>4292</v>
      </c>
      <c r="G4300" s="170">
        <f t="shared" ca="1" si="138"/>
        <v>0.29031931269029942</v>
      </c>
    </row>
    <row r="4301" spans="2:7">
      <c r="B4301" t="s">
        <v>4183</v>
      </c>
      <c r="C4301">
        <v>16.61</v>
      </c>
      <c r="D4301">
        <f t="shared" si="139"/>
        <v>0.20014450867052019</v>
      </c>
      <c r="E4301">
        <v>-3.5992801439713416E-3</v>
      </c>
      <c r="F4301" s="90">
        <v>4293</v>
      </c>
      <c r="G4301" s="170">
        <f t="shared" ca="1" si="138"/>
        <v>-0.23664663000466635</v>
      </c>
    </row>
    <row r="4302" spans="2:7">
      <c r="B4302" t="s">
        <v>2945</v>
      </c>
      <c r="C4302">
        <v>13.84</v>
      </c>
      <c r="D4302">
        <f t="shared" si="139"/>
        <v>0.67961165048543681</v>
      </c>
      <c r="E4302">
        <v>-3.5997120230382078E-3</v>
      </c>
      <c r="F4302" s="90">
        <v>4294</v>
      </c>
      <c r="G4302" s="170">
        <f t="shared" ca="1" si="138"/>
        <v>-0.60775693911609585</v>
      </c>
    </row>
    <row r="4303" spans="2:7">
      <c r="B4303" t="s">
        <v>5317</v>
      </c>
      <c r="C4303">
        <v>8.24</v>
      </c>
      <c r="D4303">
        <f t="shared" si="139"/>
        <v>-0.24886052871467643</v>
      </c>
      <c r="E4303">
        <v>-3.6275695284158842E-3</v>
      </c>
      <c r="F4303" s="90">
        <v>4295</v>
      </c>
      <c r="G4303" s="170">
        <f t="shared" ca="1" si="138"/>
        <v>-0.51315248490577137</v>
      </c>
    </row>
    <row r="4304" spans="2:7">
      <c r="B4304" t="s">
        <v>1627</v>
      </c>
      <c r="C4304">
        <v>10.97</v>
      </c>
      <c r="D4304">
        <f t="shared" si="139"/>
        <v>-0.19985412107950401</v>
      </c>
      <c r="E4304">
        <v>-3.6330608537692233E-3</v>
      </c>
      <c r="F4304" s="90">
        <v>4296</v>
      </c>
      <c r="G4304" s="170">
        <f t="shared" ca="1" si="138"/>
        <v>-0.46427872963715933</v>
      </c>
    </row>
    <row r="4305" spans="2:7">
      <c r="B4305" t="s">
        <v>3729</v>
      </c>
      <c r="C4305">
        <v>13.71</v>
      </c>
      <c r="D4305">
        <f t="shared" si="139"/>
        <v>-0.74949753334551428</v>
      </c>
      <c r="E4305">
        <v>-3.6337209302324809E-3</v>
      </c>
      <c r="F4305" s="90">
        <v>4297</v>
      </c>
      <c r="G4305" s="170">
        <f t="shared" ca="1" si="138"/>
        <v>0.35851362758295935</v>
      </c>
    </row>
    <row r="4306" spans="2:7">
      <c r="B4306" t="s">
        <v>1162</v>
      </c>
      <c r="C4306">
        <v>54.73</v>
      </c>
      <c r="D4306">
        <f t="shared" si="139"/>
        <v>-0.47105441190683295</v>
      </c>
      <c r="E4306">
        <v>-3.6409976333515899E-3</v>
      </c>
      <c r="F4306" s="90">
        <v>4298</v>
      </c>
      <c r="G4306" s="170">
        <f t="shared" ca="1" si="138"/>
        <v>-6.8032357104276173E-2</v>
      </c>
    </row>
    <row r="4307" spans="2:7">
      <c r="B4307" t="s">
        <v>858</v>
      </c>
      <c r="C4307">
        <v>103.47</v>
      </c>
      <c r="D4307">
        <f t="shared" si="139"/>
        <v>-0.39632438739789966</v>
      </c>
      <c r="E4307">
        <v>-3.6591237361578766E-3</v>
      </c>
      <c r="F4307" s="90">
        <v>4299</v>
      </c>
      <c r="G4307" s="170">
        <f t="shared" ca="1" si="138"/>
        <v>0.49456546498964588</v>
      </c>
    </row>
    <row r="4308" spans="2:7">
      <c r="B4308" t="s">
        <v>622</v>
      </c>
      <c r="C4308">
        <v>171.4</v>
      </c>
      <c r="D4308">
        <f t="shared" si="139"/>
        <v>62.717472118959115</v>
      </c>
      <c r="E4308">
        <v>-3.6621519502412106E-3</v>
      </c>
      <c r="F4308" s="90">
        <v>4300</v>
      </c>
      <c r="G4308" s="170">
        <f t="shared" ca="1" si="138"/>
        <v>0.34777969944167908</v>
      </c>
    </row>
    <row r="4309" spans="2:7">
      <c r="B4309" t="s">
        <v>7661</v>
      </c>
      <c r="C4309">
        <v>2.69</v>
      </c>
      <c r="D4309">
        <f t="shared" si="139"/>
        <v>-0.98425150752297874</v>
      </c>
      <c r="E4309">
        <v>-3.7037037037037888E-3</v>
      </c>
      <c r="F4309" s="90">
        <v>4301</v>
      </c>
      <c r="G4309" s="170">
        <f t="shared" ca="1" si="138"/>
        <v>0.65058557752665835</v>
      </c>
    </row>
    <row r="4310" spans="2:7">
      <c r="B4310" t="s">
        <v>619</v>
      </c>
      <c r="C4310">
        <v>170.81</v>
      </c>
      <c r="D4310">
        <f t="shared" si="139"/>
        <v>0.69118811881188125</v>
      </c>
      <c r="E4310">
        <v>-3.7328667249926298E-3</v>
      </c>
      <c r="F4310" s="90">
        <v>4302</v>
      </c>
      <c r="G4310" s="170">
        <f t="shared" ca="1" si="138"/>
        <v>-0.37970212361141731</v>
      </c>
    </row>
    <row r="4311" spans="2:7">
      <c r="B4311" t="s">
        <v>913</v>
      </c>
      <c r="C4311">
        <v>101</v>
      </c>
      <c r="D4311">
        <f t="shared" si="139"/>
        <v>6.634164777021919</v>
      </c>
      <c r="E4311">
        <v>-3.7482738212664774E-3</v>
      </c>
      <c r="F4311" s="90">
        <v>4303</v>
      </c>
      <c r="G4311" s="170">
        <f t="shared" ca="1" si="138"/>
        <v>-0.33368754808221607</v>
      </c>
    </row>
    <row r="4312" spans="2:7">
      <c r="B4312" t="s">
        <v>3523</v>
      </c>
      <c r="C4312">
        <v>13.23</v>
      </c>
      <c r="D4312">
        <f t="shared" si="139"/>
        <v>4.0113636363636358</v>
      </c>
      <c r="E4312">
        <v>-3.7650602409637752E-3</v>
      </c>
      <c r="F4312" s="90">
        <v>4304</v>
      </c>
      <c r="G4312" s="170">
        <f t="shared" ca="1" si="138"/>
        <v>-6.4123625383062793E-3</v>
      </c>
    </row>
    <row r="4313" spans="2:7">
      <c r="B4313" t="s">
        <v>7680</v>
      </c>
      <c r="C4313">
        <v>2.64</v>
      </c>
      <c r="D4313">
        <f t="shared" si="139"/>
        <v>-0.83280557314756165</v>
      </c>
      <c r="E4313">
        <v>-3.7735849056602972E-3</v>
      </c>
      <c r="F4313" s="90">
        <v>4305</v>
      </c>
      <c r="G4313" s="170">
        <f t="shared" ca="1" si="138"/>
        <v>0.3151690269725681</v>
      </c>
    </row>
    <row r="4314" spans="2:7">
      <c r="B4314" t="s">
        <v>4036</v>
      </c>
      <c r="C4314">
        <v>15.79</v>
      </c>
      <c r="D4314">
        <f t="shared" si="139"/>
        <v>0.20076045627376415</v>
      </c>
      <c r="E4314">
        <v>-3.7854889589905676E-3</v>
      </c>
      <c r="F4314" s="90">
        <v>4306</v>
      </c>
      <c r="G4314" s="170">
        <f t="shared" ca="1" si="138"/>
        <v>2.0700080606236414E-3</v>
      </c>
    </row>
    <row r="4315" spans="2:7">
      <c r="B4315" t="s">
        <v>3588</v>
      </c>
      <c r="C4315">
        <v>13.15</v>
      </c>
      <c r="D4315">
        <f t="shared" si="139"/>
        <v>-0.86831564189865806</v>
      </c>
      <c r="E4315">
        <v>-3.7878787878787073E-3</v>
      </c>
      <c r="F4315" s="90">
        <v>4307</v>
      </c>
      <c r="G4315" s="170">
        <f t="shared" ca="1" si="138"/>
        <v>0.51364099495616189</v>
      </c>
    </row>
    <row r="4316" spans="2:7">
      <c r="B4316" t="s">
        <v>867</v>
      </c>
      <c r="C4316">
        <v>99.86</v>
      </c>
      <c r="D4316">
        <f t="shared" si="139"/>
        <v>6.6054836252856051</v>
      </c>
      <c r="E4316">
        <v>-3.7909018355945278E-3</v>
      </c>
      <c r="F4316" s="90">
        <v>4308</v>
      </c>
      <c r="G4316" s="170">
        <f t="shared" ca="1" si="138"/>
        <v>-5.046838431202072E-2</v>
      </c>
    </row>
    <row r="4317" spans="2:7">
      <c r="B4317" t="s">
        <v>2927</v>
      </c>
      <c r="C4317">
        <v>13.13</v>
      </c>
      <c r="D4317">
        <f t="shared" si="139"/>
        <v>7.6219512195133869E-4</v>
      </c>
      <c r="E4317">
        <v>-3.7936267071319372E-3</v>
      </c>
      <c r="F4317" s="90">
        <v>4309</v>
      </c>
      <c r="G4317" s="170">
        <f t="shared" ca="1" si="138"/>
        <v>-0.98663700648506536</v>
      </c>
    </row>
    <row r="4318" spans="2:7">
      <c r="B4318" t="s">
        <v>3176</v>
      </c>
      <c r="C4318">
        <v>13.12</v>
      </c>
      <c r="D4318">
        <f t="shared" si="139"/>
        <v>-0.37284894837476107</v>
      </c>
      <c r="E4318">
        <v>-3.7965072133637596E-3</v>
      </c>
      <c r="F4318" s="90">
        <v>4310</v>
      </c>
      <c r="G4318" s="170">
        <f t="shared" ca="1" si="138"/>
        <v>0.98925246120113153</v>
      </c>
    </row>
    <row r="4319" spans="2:7">
      <c r="B4319" t="s">
        <v>1883</v>
      </c>
      <c r="C4319">
        <v>20.92</v>
      </c>
      <c r="D4319">
        <f t="shared" si="139"/>
        <v>7.0153256704980853</v>
      </c>
      <c r="E4319">
        <v>-3.8095238095237284E-3</v>
      </c>
      <c r="F4319" s="90">
        <v>4311</v>
      </c>
      <c r="G4319" s="170">
        <f t="shared" ca="1" si="138"/>
        <v>0.12093502119964206</v>
      </c>
    </row>
    <row r="4320" spans="2:7">
      <c r="B4320" t="s">
        <v>7335</v>
      </c>
      <c r="C4320">
        <v>2.61</v>
      </c>
      <c r="D4320">
        <f t="shared" si="139"/>
        <v>-0.83290653008962867</v>
      </c>
      <c r="E4320">
        <v>-3.8167938931298589E-3</v>
      </c>
      <c r="F4320" s="90">
        <v>4312</v>
      </c>
      <c r="G4320" s="170">
        <f t="shared" ca="1" si="138"/>
        <v>0.62455998321954631</v>
      </c>
    </row>
    <row r="4321" spans="2:7">
      <c r="B4321" t="s">
        <v>2990</v>
      </c>
      <c r="C4321">
        <v>15.62</v>
      </c>
      <c r="D4321">
        <f t="shared" si="139"/>
        <v>-0.84193483100586919</v>
      </c>
      <c r="E4321">
        <v>-3.82653061224493E-3</v>
      </c>
      <c r="F4321" s="90">
        <v>4313</v>
      </c>
      <c r="G4321" s="170">
        <f t="shared" ca="1" si="138"/>
        <v>-0.20212290800919047</v>
      </c>
    </row>
    <row r="4322" spans="2:7">
      <c r="B4322" t="s">
        <v>900</v>
      </c>
      <c r="C4322">
        <v>98.82</v>
      </c>
      <c r="D4322">
        <f t="shared" si="139"/>
        <v>5.3468208092485545</v>
      </c>
      <c r="E4322">
        <v>-3.83064516129042E-3</v>
      </c>
      <c r="F4322" s="90">
        <v>4314</v>
      </c>
      <c r="G4322" s="170">
        <f t="shared" ca="1" si="138"/>
        <v>-0.88951214772916198</v>
      </c>
    </row>
    <row r="4323" spans="2:7">
      <c r="B4323" t="s">
        <v>2362</v>
      </c>
      <c r="C4323">
        <v>15.57</v>
      </c>
      <c r="D4323">
        <f t="shared" si="139"/>
        <v>5.0115830115830118</v>
      </c>
      <c r="E4323">
        <v>-3.8387715930902427E-3</v>
      </c>
      <c r="F4323" s="90">
        <v>4315</v>
      </c>
      <c r="G4323" s="170">
        <f t="shared" ca="1" si="138"/>
        <v>-9.3833219136389728E-2</v>
      </c>
    </row>
    <row r="4324" spans="2:7">
      <c r="B4324" t="s">
        <v>7345</v>
      </c>
      <c r="C4324">
        <v>2.59</v>
      </c>
      <c r="D4324">
        <f t="shared" si="139"/>
        <v>-0.89937839937839936</v>
      </c>
      <c r="E4324">
        <v>-3.8461538461539348E-3</v>
      </c>
      <c r="F4324" s="90">
        <v>4316</v>
      </c>
      <c r="G4324" s="170">
        <f t="shared" ca="1" si="138"/>
        <v>-6.3390477539256307E-2</v>
      </c>
    </row>
    <row r="4325" spans="2:7">
      <c r="B4325" t="s">
        <v>1440</v>
      </c>
      <c r="C4325">
        <v>25.74</v>
      </c>
      <c r="D4325">
        <f t="shared" si="139"/>
        <v>1.5112195121951217</v>
      </c>
      <c r="E4325">
        <v>-3.8699690402477331E-3</v>
      </c>
      <c r="F4325" s="90">
        <v>4317</v>
      </c>
      <c r="G4325" s="170">
        <f t="shared" ca="1" si="138"/>
        <v>-0.9294682229085085</v>
      </c>
    </row>
    <row r="4326" spans="2:7">
      <c r="B4326" t="s">
        <v>5225</v>
      </c>
      <c r="C4326">
        <v>10.25</v>
      </c>
      <c r="D4326">
        <f t="shared" si="139"/>
        <v>3.0039062499999996</v>
      </c>
      <c r="E4326">
        <v>-3.8872691933915598E-3</v>
      </c>
      <c r="F4326" s="90">
        <v>4318</v>
      </c>
      <c r="G4326" s="170">
        <f t="shared" ca="1" si="138"/>
        <v>-3.6879464704666964E-2</v>
      </c>
    </row>
    <row r="4327" spans="2:7">
      <c r="B4327" t="s">
        <v>5797</v>
      </c>
      <c r="C4327">
        <v>2.56</v>
      </c>
      <c r="D4327">
        <f t="shared" si="139"/>
        <v>-0.97956577266922096</v>
      </c>
      <c r="E4327">
        <v>-3.8910505836575048E-3</v>
      </c>
      <c r="F4327" s="90">
        <v>4319</v>
      </c>
      <c r="G4327" s="170">
        <f t="shared" ref="G4327:G4390" ca="1" si="140">_xlfn.NORM.INV(RAND(),L$11,L$12)</f>
        <v>-2.0811817812182696E-2</v>
      </c>
    </row>
    <row r="4328" spans="2:7">
      <c r="B4328" t="s">
        <v>784</v>
      </c>
      <c r="C4328">
        <v>125.28</v>
      </c>
      <c r="D4328">
        <f t="shared" si="139"/>
        <v>11.294406280667323</v>
      </c>
      <c r="E4328">
        <v>-3.8960006360816962E-3</v>
      </c>
      <c r="F4328" s="90">
        <v>4320</v>
      </c>
      <c r="G4328" s="170">
        <f t="shared" ca="1" si="140"/>
        <v>-0.72478509782936373</v>
      </c>
    </row>
    <row r="4329" spans="2:7">
      <c r="B4329" t="s">
        <v>2829</v>
      </c>
      <c r="C4329">
        <v>10.19</v>
      </c>
      <c r="D4329">
        <f t="shared" si="139"/>
        <v>3.0118110236220468</v>
      </c>
      <c r="E4329">
        <v>-3.9100684261975487E-3</v>
      </c>
      <c r="F4329" s="90">
        <v>4321</v>
      </c>
      <c r="G4329" s="170">
        <f t="shared" ca="1" si="140"/>
        <v>1.500410163696766E-2</v>
      </c>
    </row>
    <row r="4330" spans="2:7">
      <c r="B4330" t="s">
        <v>7333</v>
      </c>
      <c r="C4330">
        <v>2.54</v>
      </c>
      <c r="D4330">
        <f t="shared" si="139"/>
        <v>0</v>
      </c>
      <c r="E4330">
        <v>-3.9215686274508971E-3</v>
      </c>
      <c r="F4330" s="90">
        <v>4322</v>
      </c>
      <c r="G4330" s="170">
        <f t="shared" ca="1" si="140"/>
        <v>-0.73887919831745152</v>
      </c>
    </row>
    <row r="4331" spans="2:7">
      <c r="B4331" t="s">
        <v>7353</v>
      </c>
      <c r="C4331">
        <v>2.54</v>
      </c>
      <c r="D4331">
        <f t="shared" si="139"/>
        <v>-0.7995264404104182</v>
      </c>
      <c r="E4331">
        <v>-3.9215686274508971E-3</v>
      </c>
      <c r="F4331" s="90">
        <v>4323</v>
      </c>
      <c r="G4331" s="170">
        <f t="shared" ca="1" si="140"/>
        <v>-0.59771809520244623</v>
      </c>
    </row>
    <row r="4332" spans="2:7">
      <c r="B4332" t="s">
        <v>2860</v>
      </c>
      <c r="C4332">
        <v>12.67</v>
      </c>
      <c r="D4332">
        <f t="shared" si="139"/>
        <v>-0.44405440982887229</v>
      </c>
      <c r="E4332">
        <v>-3.9308176100629486E-3</v>
      </c>
      <c r="F4332" s="90">
        <v>4324</v>
      </c>
      <c r="G4332" s="170">
        <f t="shared" ca="1" si="140"/>
        <v>0.36977768236422015</v>
      </c>
    </row>
    <row r="4333" spans="2:7">
      <c r="B4333" t="s">
        <v>2128</v>
      </c>
      <c r="C4333">
        <v>22.79</v>
      </c>
      <c r="D4333">
        <f t="shared" si="139"/>
        <v>0.286117381489842</v>
      </c>
      <c r="E4333">
        <v>-3.9335664335664279E-3</v>
      </c>
      <c r="F4333" s="90">
        <v>4325</v>
      </c>
      <c r="G4333" s="170">
        <f t="shared" ca="1" si="140"/>
        <v>-0.52201227624450164</v>
      </c>
    </row>
    <row r="4334" spans="2:7">
      <c r="B4334" t="s">
        <v>3829</v>
      </c>
      <c r="C4334">
        <v>17.72</v>
      </c>
      <c r="D4334">
        <f t="shared" si="139"/>
        <v>0.40189873417721506</v>
      </c>
      <c r="E4334">
        <v>-3.9347948285553842E-3</v>
      </c>
      <c r="F4334" s="90">
        <v>4326</v>
      </c>
      <c r="G4334" s="170">
        <f t="shared" ca="1" si="140"/>
        <v>-0.18536014676469989</v>
      </c>
    </row>
    <row r="4335" spans="2:7">
      <c r="B4335" t="s">
        <v>2862</v>
      </c>
      <c r="C4335">
        <v>12.64</v>
      </c>
      <c r="D4335">
        <f t="shared" si="139"/>
        <v>-0.37456704601682334</v>
      </c>
      <c r="E4335">
        <v>-3.9401103230889628E-3</v>
      </c>
      <c r="F4335" s="90">
        <v>4327</v>
      </c>
      <c r="G4335" s="170">
        <f t="shared" ca="1" si="140"/>
        <v>-0.61031303701477635</v>
      </c>
    </row>
    <row r="4336" spans="2:7">
      <c r="B4336" t="s">
        <v>1901</v>
      </c>
      <c r="C4336">
        <v>20.21</v>
      </c>
      <c r="D4336">
        <f t="shared" si="139"/>
        <v>1.0109452736318407</v>
      </c>
      <c r="E4336">
        <v>-3.9428289797929176E-3</v>
      </c>
      <c r="F4336" s="90">
        <v>4328</v>
      </c>
      <c r="G4336" s="170">
        <f t="shared" ca="1" si="140"/>
        <v>0.43657842115641832</v>
      </c>
    </row>
    <row r="4337" spans="2:7">
      <c r="B4337" t="s">
        <v>4883</v>
      </c>
      <c r="C4337">
        <v>10.050000000000001</v>
      </c>
      <c r="D4337">
        <f t="shared" si="139"/>
        <v>1.0019920318725102</v>
      </c>
      <c r="E4337">
        <v>-3.9643211100098266E-3</v>
      </c>
      <c r="F4337" s="90">
        <v>4329</v>
      </c>
      <c r="G4337" s="170">
        <f t="shared" ca="1" si="140"/>
        <v>0.20227096546395396</v>
      </c>
    </row>
    <row r="4338" spans="2:7">
      <c r="B4338" t="s">
        <v>4383</v>
      </c>
      <c r="C4338">
        <v>5.0199999999999996</v>
      </c>
      <c r="D4338">
        <f t="shared" si="139"/>
        <v>-0.95534999555278843</v>
      </c>
      <c r="E4338">
        <v>-3.96825396825406E-3</v>
      </c>
      <c r="F4338" s="90">
        <v>4330</v>
      </c>
      <c r="G4338" s="170">
        <f t="shared" ca="1" si="140"/>
        <v>-0.50889080332088743</v>
      </c>
    </row>
    <row r="4339" spans="2:7">
      <c r="B4339" t="s">
        <v>833</v>
      </c>
      <c r="C4339">
        <v>112.43</v>
      </c>
      <c r="D4339">
        <f t="shared" si="139"/>
        <v>4.6412443552433515</v>
      </c>
      <c r="E4339">
        <v>-3.9865343727851586E-3</v>
      </c>
      <c r="F4339" s="90">
        <v>4331</v>
      </c>
      <c r="G4339" s="170">
        <f t="shared" ca="1" si="140"/>
        <v>-0.14936039031372855</v>
      </c>
    </row>
    <row r="4340" spans="2:7">
      <c r="B4340" t="s">
        <v>1829</v>
      </c>
      <c r="C4340">
        <v>19.93</v>
      </c>
      <c r="D4340">
        <f t="shared" si="139"/>
        <v>0.14540229885057479</v>
      </c>
      <c r="E4340">
        <v>-3.9980009995003417E-3</v>
      </c>
      <c r="F4340" s="90">
        <v>4332</v>
      </c>
      <c r="G4340" s="170">
        <f t="shared" ca="1" si="140"/>
        <v>0.27166881672754395</v>
      </c>
    </row>
    <row r="4341" spans="2:7">
      <c r="B4341" t="s">
        <v>1932</v>
      </c>
      <c r="C4341">
        <v>17.399999999999999</v>
      </c>
      <c r="D4341">
        <f t="shared" si="139"/>
        <v>0.75935288169868531</v>
      </c>
      <c r="E4341">
        <v>-4.0068689181454089E-3</v>
      </c>
      <c r="F4341" s="90">
        <v>4333</v>
      </c>
      <c r="G4341" s="170">
        <f t="shared" ca="1" si="140"/>
        <v>3.5898556859056054E-2</v>
      </c>
    </row>
    <row r="4342" spans="2:7">
      <c r="B4342" t="s">
        <v>5363</v>
      </c>
      <c r="C4342">
        <v>9.89</v>
      </c>
      <c r="D4342">
        <f t="shared" si="139"/>
        <v>-0.33220796758946658</v>
      </c>
      <c r="E4342">
        <v>-4.028197381671616E-3</v>
      </c>
      <c r="F4342" s="90">
        <v>4334</v>
      </c>
      <c r="G4342" s="170">
        <f t="shared" ca="1" si="140"/>
        <v>-8.8137291217611963E-2</v>
      </c>
    </row>
    <row r="4343" spans="2:7">
      <c r="B4343" t="s">
        <v>2499</v>
      </c>
      <c r="C4343">
        <v>14.81</v>
      </c>
      <c r="D4343">
        <f t="shared" si="139"/>
        <v>-0.33198015336039693</v>
      </c>
      <c r="E4343">
        <v>-4.0349697377268815E-3</v>
      </c>
      <c r="F4343" s="90">
        <v>4335</v>
      </c>
      <c r="G4343" s="170">
        <f t="shared" ca="1" si="140"/>
        <v>-0.54125355954271803</v>
      </c>
    </row>
    <row r="4344" spans="2:7">
      <c r="B4344" t="s">
        <v>2096</v>
      </c>
      <c r="C4344">
        <v>22.17</v>
      </c>
      <c r="D4344">
        <f t="shared" si="139"/>
        <v>0.12652439024390255</v>
      </c>
      <c r="E4344">
        <v>-4.0431266846361119E-3</v>
      </c>
      <c r="F4344" s="90">
        <v>4336</v>
      </c>
      <c r="G4344" s="170">
        <f t="shared" ca="1" si="140"/>
        <v>-0.17940499944583502</v>
      </c>
    </row>
    <row r="4345" spans="2:7">
      <c r="B4345" t="s">
        <v>4162</v>
      </c>
      <c r="C4345">
        <v>19.68</v>
      </c>
      <c r="D4345">
        <f t="shared" si="139"/>
        <v>-0.19967466449776333</v>
      </c>
      <c r="E4345">
        <v>-4.0485829959515099E-3</v>
      </c>
      <c r="F4345" s="90">
        <v>4337</v>
      </c>
      <c r="G4345" s="170">
        <f t="shared" ca="1" si="140"/>
        <v>-0.5395935772814977</v>
      </c>
    </row>
    <row r="4346" spans="2:7">
      <c r="B4346" t="s">
        <v>4688</v>
      </c>
      <c r="C4346">
        <v>24.59</v>
      </c>
      <c r="D4346">
        <f t="shared" si="139"/>
        <v>0.25267447784004082</v>
      </c>
      <c r="E4346">
        <v>-4.0502227622519812E-3</v>
      </c>
      <c r="F4346" s="90">
        <v>4338</v>
      </c>
      <c r="G4346" s="170">
        <f t="shared" ca="1" si="140"/>
        <v>0.20397188721178697</v>
      </c>
    </row>
    <row r="4347" spans="2:7">
      <c r="B4347" t="s">
        <v>1966</v>
      </c>
      <c r="C4347">
        <v>19.63</v>
      </c>
      <c r="D4347">
        <f t="shared" si="139"/>
        <v>1.6743869209809263</v>
      </c>
      <c r="E4347">
        <v>-4.0588533739219605E-3</v>
      </c>
      <c r="F4347" s="90">
        <v>4339</v>
      </c>
      <c r="G4347" s="170">
        <f t="shared" ca="1" si="140"/>
        <v>-0.19349340009499949</v>
      </c>
    </row>
    <row r="4348" spans="2:7">
      <c r="B4348" t="s">
        <v>5421</v>
      </c>
      <c r="C4348">
        <v>7.34</v>
      </c>
      <c r="D4348">
        <f t="shared" si="139"/>
        <v>0.50409836065573765</v>
      </c>
      <c r="E4348">
        <v>-4.070556309362313E-3</v>
      </c>
      <c r="F4348" s="90">
        <v>4340</v>
      </c>
      <c r="G4348" s="170">
        <f t="shared" ca="1" si="140"/>
        <v>-9.0955427013851509E-2</v>
      </c>
    </row>
    <row r="4349" spans="2:7">
      <c r="B4349" t="s">
        <v>5714</v>
      </c>
      <c r="C4349">
        <v>4.88</v>
      </c>
      <c r="D4349">
        <f t="shared" si="139"/>
        <v>-0.66598220396988372</v>
      </c>
      <c r="E4349">
        <v>-4.0816326530613185E-3</v>
      </c>
      <c r="F4349" s="90">
        <v>4341</v>
      </c>
      <c r="G4349" s="170">
        <f t="shared" ca="1" si="140"/>
        <v>-0.15681581340248515</v>
      </c>
    </row>
    <row r="4350" spans="2:7">
      <c r="B4350" t="s">
        <v>1800</v>
      </c>
      <c r="C4350">
        <v>14.61</v>
      </c>
      <c r="D4350">
        <f t="shared" si="139"/>
        <v>0</v>
      </c>
      <c r="E4350">
        <v>-4.0899795501022837E-3</v>
      </c>
      <c r="F4350" s="90">
        <v>4342</v>
      </c>
      <c r="G4350" s="170">
        <f t="shared" ca="1" si="140"/>
        <v>0.24619076258907874</v>
      </c>
    </row>
    <row r="4351" spans="2:7">
      <c r="B4351" t="s">
        <v>3594</v>
      </c>
      <c r="C4351">
        <v>14.61</v>
      </c>
      <c r="D4351">
        <f t="shared" si="139"/>
        <v>-0.49879931389365351</v>
      </c>
      <c r="E4351">
        <v>-4.0899795501022837E-3</v>
      </c>
      <c r="F4351" s="90">
        <v>4343</v>
      </c>
      <c r="G4351" s="170">
        <f t="shared" ca="1" si="140"/>
        <v>0.11351207572406992</v>
      </c>
    </row>
    <row r="4352" spans="2:7">
      <c r="B4352" t="s">
        <v>1449</v>
      </c>
      <c r="C4352">
        <v>29.15</v>
      </c>
      <c r="D4352">
        <f t="shared" si="139"/>
        <v>2.0082559339525288</v>
      </c>
      <c r="E4352">
        <v>-4.0997608472839427E-3</v>
      </c>
      <c r="F4352" s="90">
        <v>4344</v>
      </c>
      <c r="G4352" s="170">
        <f t="shared" ca="1" si="140"/>
        <v>0.79669730965182739</v>
      </c>
    </row>
    <row r="4353" spans="2:7">
      <c r="B4353" t="s">
        <v>3260</v>
      </c>
      <c r="C4353">
        <v>9.69</v>
      </c>
      <c r="D4353">
        <f t="shared" si="139"/>
        <v>-0.33264462809917356</v>
      </c>
      <c r="E4353">
        <v>-4.1109969167524071E-3</v>
      </c>
      <c r="F4353" s="90">
        <v>4345</v>
      </c>
      <c r="G4353" s="170">
        <f t="shared" ca="1" si="140"/>
        <v>-0.35354199479330461</v>
      </c>
    </row>
    <row r="4354" spans="2:7">
      <c r="B4354" t="s">
        <v>4761</v>
      </c>
      <c r="C4354">
        <v>14.52</v>
      </c>
      <c r="D4354">
        <f t="shared" si="139"/>
        <v>-0.33272058823529421</v>
      </c>
      <c r="E4354">
        <v>-4.1152263374485938E-3</v>
      </c>
      <c r="F4354" s="90">
        <v>4346</v>
      </c>
      <c r="G4354" s="170">
        <f t="shared" ca="1" si="140"/>
        <v>-0.1811830340427687</v>
      </c>
    </row>
    <row r="4355" spans="2:7">
      <c r="B4355" t="s">
        <v>1873</v>
      </c>
      <c r="C4355">
        <v>21.76</v>
      </c>
      <c r="D4355">
        <f t="shared" si="139"/>
        <v>1.2502585315408481</v>
      </c>
      <c r="E4355">
        <v>-4.1189931350114348E-3</v>
      </c>
      <c r="F4355" s="90">
        <v>4347</v>
      </c>
      <c r="G4355" s="170">
        <f t="shared" ca="1" si="140"/>
        <v>-0.43773943039020713</v>
      </c>
    </row>
    <row r="4356" spans="2:7">
      <c r="B4356" t="s">
        <v>3356</v>
      </c>
      <c r="C4356">
        <v>9.67</v>
      </c>
      <c r="D4356">
        <f t="shared" si="139"/>
        <v>-0.49844398340248963</v>
      </c>
      <c r="E4356">
        <v>-4.1194644696190439E-3</v>
      </c>
      <c r="F4356" s="90">
        <v>4348</v>
      </c>
      <c r="G4356" s="170">
        <f t="shared" ca="1" si="140"/>
        <v>0.17526018672075547</v>
      </c>
    </row>
    <row r="4357" spans="2:7">
      <c r="B4357" t="s">
        <v>4113</v>
      </c>
      <c r="C4357">
        <v>19.28</v>
      </c>
      <c r="D4357">
        <f t="shared" si="139"/>
        <v>0.33518005540166218</v>
      </c>
      <c r="E4357">
        <v>-4.1322314049585893E-3</v>
      </c>
      <c r="F4357" s="90">
        <v>4349</v>
      </c>
      <c r="G4357" s="170">
        <f t="shared" ca="1" si="140"/>
        <v>1.8500294766497685E-2</v>
      </c>
    </row>
    <row r="4358" spans="2:7">
      <c r="B4358" t="s">
        <v>4271</v>
      </c>
      <c r="C4358">
        <v>14.44</v>
      </c>
      <c r="D4358">
        <f t="shared" si="139"/>
        <v>5.0418410041841</v>
      </c>
      <c r="E4358">
        <v>-4.1379310344827926E-3</v>
      </c>
      <c r="F4358" s="90">
        <v>4350</v>
      </c>
      <c r="G4358" s="170">
        <f t="shared" ca="1" si="140"/>
        <v>-0.59464234951676642</v>
      </c>
    </row>
    <row r="4359" spans="2:7">
      <c r="B4359" t="s">
        <v>7706</v>
      </c>
      <c r="C4359">
        <v>2.39</v>
      </c>
      <c r="D4359">
        <f t="shared" si="139"/>
        <v>-0.87473794549266248</v>
      </c>
      <c r="E4359">
        <v>-4.1666666666665781E-3</v>
      </c>
      <c r="F4359" s="90">
        <v>4351</v>
      </c>
      <c r="G4359" s="170">
        <f t="shared" ca="1" si="140"/>
        <v>-0.19020803144634882</v>
      </c>
    </row>
    <row r="4360" spans="2:7">
      <c r="B4360" t="s">
        <v>3992</v>
      </c>
      <c r="C4360">
        <v>19.079999999999998</v>
      </c>
      <c r="D4360">
        <f t="shared" si="139"/>
        <v>0.14319952067106032</v>
      </c>
      <c r="E4360">
        <v>-4.1753653444677376E-3</v>
      </c>
      <c r="F4360" s="90">
        <v>4352</v>
      </c>
      <c r="G4360" s="170">
        <f t="shared" ca="1" si="140"/>
        <v>4.8247749630554268E-2</v>
      </c>
    </row>
    <row r="4361" spans="2:7">
      <c r="B4361" t="s">
        <v>4024</v>
      </c>
      <c r="C4361">
        <v>16.690000000000001</v>
      </c>
      <c r="D4361">
        <f t="shared" ref="D4361:D4424" si="141">(C4361-C4362)/C4362</f>
        <v>1.1997600479903762E-3</v>
      </c>
      <c r="E4361">
        <v>-4.1766109785203029E-3</v>
      </c>
      <c r="F4361" s="90">
        <v>4353</v>
      </c>
      <c r="G4361" s="170">
        <f t="shared" ca="1" si="140"/>
        <v>0.3226923916908796</v>
      </c>
    </row>
    <row r="4362" spans="2:7">
      <c r="B4362" t="s">
        <v>4184</v>
      </c>
      <c r="C4362">
        <v>16.670000000000002</v>
      </c>
      <c r="D4362">
        <f t="shared" si="141"/>
        <v>6.0042016806722707</v>
      </c>
      <c r="E4362">
        <v>-4.1816009557943097E-3</v>
      </c>
      <c r="F4362" s="90">
        <v>4354</v>
      </c>
      <c r="G4362" s="170">
        <f t="shared" ca="1" si="140"/>
        <v>0.79718992842533909</v>
      </c>
    </row>
    <row r="4363" spans="2:7">
      <c r="B4363" t="s">
        <v>7481</v>
      </c>
      <c r="C4363">
        <v>2.38</v>
      </c>
      <c r="D4363">
        <f t="shared" si="141"/>
        <v>0</v>
      </c>
      <c r="E4363">
        <v>-4.1841004184101386E-3</v>
      </c>
      <c r="F4363" s="90">
        <v>4355</v>
      </c>
      <c r="G4363" s="170">
        <f t="shared" ca="1" si="140"/>
        <v>0.58511536957674304</v>
      </c>
    </row>
    <row r="4364" spans="2:7">
      <c r="B4364" t="s">
        <v>7710</v>
      </c>
      <c r="C4364">
        <v>2.38</v>
      </c>
      <c r="D4364">
        <f t="shared" si="141"/>
        <v>-0.97909713683470934</v>
      </c>
      <c r="E4364">
        <v>-4.1841004184101386E-3</v>
      </c>
      <c r="F4364" s="90">
        <v>4356</v>
      </c>
      <c r="G4364" s="170">
        <f t="shared" ca="1" si="140"/>
        <v>0.64665600972957138</v>
      </c>
    </row>
    <row r="4365" spans="2:7">
      <c r="B4365" t="s">
        <v>952</v>
      </c>
      <c r="C4365">
        <v>113.86</v>
      </c>
      <c r="D4365">
        <f t="shared" si="141"/>
        <v>3.3725038402457757</v>
      </c>
      <c r="E4365">
        <v>-4.1980059471751268E-3</v>
      </c>
      <c r="F4365" s="90">
        <v>4357</v>
      </c>
      <c r="G4365" s="170">
        <f t="shared" ca="1" si="140"/>
        <v>0.30613315102845762</v>
      </c>
    </row>
    <row r="4366" spans="2:7">
      <c r="B4366" t="s">
        <v>2249</v>
      </c>
      <c r="C4366">
        <v>26.04</v>
      </c>
      <c r="D4366">
        <f t="shared" si="141"/>
        <v>-0.81002407528999787</v>
      </c>
      <c r="E4366">
        <v>-4.2065009560229233E-3</v>
      </c>
      <c r="F4366" s="90">
        <v>4358</v>
      </c>
      <c r="G4366" s="170">
        <f t="shared" ca="1" si="140"/>
        <v>2.4183937864480757E-2</v>
      </c>
    </row>
    <row r="4367" spans="2:7">
      <c r="B4367" t="s">
        <v>431</v>
      </c>
      <c r="C4367">
        <v>137.07</v>
      </c>
      <c r="D4367">
        <f t="shared" si="141"/>
        <v>10.616101694915253</v>
      </c>
      <c r="E4367">
        <v>-4.2135851798039414E-3</v>
      </c>
      <c r="F4367" s="90">
        <v>4359</v>
      </c>
      <c r="G4367" s="170">
        <f t="shared" ca="1" si="140"/>
        <v>3.6951422742539347E-2</v>
      </c>
    </row>
    <row r="4368" spans="2:7">
      <c r="B4368" t="s">
        <v>2867</v>
      </c>
      <c r="C4368">
        <v>11.8</v>
      </c>
      <c r="D4368">
        <f t="shared" si="141"/>
        <v>-0.76171243941841671</v>
      </c>
      <c r="E4368">
        <v>-4.2194092827003322E-3</v>
      </c>
      <c r="F4368" s="90">
        <v>4360</v>
      </c>
      <c r="G4368" s="170">
        <f t="shared" ca="1" si="140"/>
        <v>-0.3729296857217681</v>
      </c>
    </row>
    <row r="4369" spans="2:7">
      <c r="B4369" t="s">
        <v>1237</v>
      </c>
      <c r="C4369">
        <v>49.52</v>
      </c>
      <c r="D4369">
        <f t="shared" si="141"/>
        <v>2.5046001415428165</v>
      </c>
      <c r="E4369">
        <v>-4.2228031369393477E-3</v>
      </c>
      <c r="F4369" s="90">
        <v>4361</v>
      </c>
      <c r="G4369" s="170">
        <f t="shared" ca="1" si="140"/>
        <v>0.62872099022880534</v>
      </c>
    </row>
    <row r="4370" spans="2:7">
      <c r="B4370" t="s">
        <v>3198</v>
      </c>
      <c r="C4370">
        <v>14.13</v>
      </c>
      <c r="D4370">
        <f t="shared" si="141"/>
        <v>-0.13998782714546554</v>
      </c>
      <c r="E4370">
        <v>-4.2283298097250685E-3</v>
      </c>
      <c r="F4370" s="90">
        <v>4362</v>
      </c>
      <c r="G4370" s="170">
        <f t="shared" ca="1" si="140"/>
        <v>0.3932460753754069</v>
      </c>
    </row>
    <row r="4371" spans="2:7">
      <c r="B4371" t="s">
        <v>4031</v>
      </c>
      <c r="C4371">
        <v>16.43</v>
      </c>
      <c r="D4371">
        <f t="shared" si="141"/>
        <v>-0.90123827843231541</v>
      </c>
      <c r="E4371">
        <v>-4.2424242424242593E-3</v>
      </c>
      <c r="F4371" s="90">
        <v>4363</v>
      </c>
      <c r="G4371" s="170">
        <f t="shared" ca="1" si="140"/>
        <v>0.74958599934058923</v>
      </c>
    </row>
    <row r="4372" spans="2:7">
      <c r="B4372" t="s">
        <v>585</v>
      </c>
      <c r="C4372">
        <v>166.36</v>
      </c>
      <c r="D4372">
        <f t="shared" si="141"/>
        <v>7.8772678762006416</v>
      </c>
      <c r="E4372">
        <v>-4.2497156880348334E-3</v>
      </c>
      <c r="F4372" s="90">
        <v>4364</v>
      </c>
      <c r="G4372" s="170">
        <f t="shared" ca="1" si="140"/>
        <v>0.24810877513820012</v>
      </c>
    </row>
    <row r="4373" spans="2:7">
      <c r="B4373" t="s">
        <v>4601</v>
      </c>
      <c r="C4373">
        <v>18.739999999999998</v>
      </c>
      <c r="D4373">
        <f t="shared" si="141"/>
        <v>1.6034206306786522E-3</v>
      </c>
      <c r="E4373">
        <v>-4.2507970244421807E-3</v>
      </c>
      <c r="F4373" s="90">
        <v>4365</v>
      </c>
      <c r="G4373" s="170">
        <f t="shared" ca="1" si="140"/>
        <v>0.39811401522553319</v>
      </c>
    </row>
    <row r="4374" spans="2:7">
      <c r="B4374" t="s">
        <v>3039</v>
      </c>
      <c r="C4374">
        <v>18.71</v>
      </c>
      <c r="D4374">
        <f t="shared" si="141"/>
        <v>2.1424745581145764E-3</v>
      </c>
      <c r="E4374">
        <v>-4.2575838211813891E-3</v>
      </c>
      <c r="F4374" s="90">
        <v>4366</v>
      </c>
      <c r="G4374" s="170">
        <f t="shared" ca="1" si="140"/>
        <v>0.17138287184451426</v>
      </c>
    </row>
    <row r="4375" spans="2:7">
      <c r="B4375" t="s">
        <v>4127</v>
      </c>
      <c r="C4375">
        <v>18.670000000000002</v>
      </c>
      <c r="D4375">
        <f t="shared" si="141"/>
        <v>1.6094420600858978E-3</v>
      </c>
      <c r="E4375">
        <v>-4.2666666666665758E-3</v>
      </c>
      <c r="F4375" s="90">
        <v>4367</v>
      </c>
      <c r="G4375" s="170">
        <f t="shared" ca="1" si="140"/>
        <v>0.60610684572190232</v>
      </c>
    </row>
    <row r="4376" spans="2:7">
      <c r="B4376" t="s">
        <v>3026</v>
      </c>
      <c r="C4376">
        <v>18.64</v>
      </c>
      <c r="D4376">
        <f t="shared" si="141"/>
        <v>1.6120365394949564E-3</v>
      </c>
      <c r="E4376">
        <v>-4.2735042735041829E-3</v>
      </c>
      <c r="F4376" s="90">
        <v>4368</v>
      </c>
      <c r="G4376" s="170">
        <f t="shared" ca="1" si="140"/>
        <v>0.65193663009907221</v>
      </c>
    </row>
    <row r="4377" spans="2:7">
      <c r="B4377" t="s">
        <v>1929</v>
      </c>
      <c r="C4377">
        <v>18.61</v>
      </c>
      <c r="D4377">
        <f t="shared" si="141"/>
        <v>-0.88219282142178901</v>
      </c>
      <c r="E4377">
        <v>-4.2803638309257272E-3</v>
      </c>
      <c r="F4377" s="90">
        <v>4369</v>
      </c>
      <c r="G4377" s="170">
        <f t="shared" ca="1" si="140"/>
        <v>0.33873918440404899</v>
      </c>
    </row>
    <row r="4378" spans="2:7">
      <c r="B4378" t="s">
        <v>643</v>
      </c>
      <c r="C4378">
        <v>157.97</v>
      </c>
      <c r="D4378">
        <f t="shared" si="141"/>
        <v>67.090517241379317</v>
      </c>
      <c r="E4378">
        <v>-4.286164513079148E-3</v>
      </c>
      <c r="F4378" s="90">
        <v>4370</v>
      </c>
      <c r="G4378" s="170">
        <f t="shared" ca="1" si="140"/>
        <v>-0.38915706084140389</v>
      </c>
    </row>
    <row r="4379" spans="2:7">
      <c r="B4379" t="s">
        <v>7441</v>
      </c>
      <c r="C4379">
        <v>2.3199999999999998</v>
      </c>
      <c r="D4379">
        <f t="shared" si="141"/>
        <v>-0.90898391526088662</v>
      </c>
      <c r="E4379">
        <v>-4.2918454935623306E-3</v>
      </c>
      <c r="F4379" s="90">
        <v>4371</v>
      </c>
      <c r="G4379" s="170">
        <f t="shared" ca="1" si="140"/>
        <v>-0.24271439244084753</v>
      </c>
    </row>
    <row r="4380" spans="2:7">
      <c r="B4380" t="s">
        <v>2172</v>
      </c>
      <c r="C4380">
        <v>25.49</v>
      </c>
      <c r="D4380">
        <f t="shared" si="141"/>
        <v>1.2031114952463264</v>
      </c>
      <c r="E4380">
        <v>-4.2968750000001166E-3</v>
      </c>
      <c r="F4380" s="90">
        <v>4372</v>
      </c>
      <c r="G4380" s="170">
        <f t="shared" ca="1" si="140"/>
        <v>0.84818996955209092</v>
      </c>
    </row>
    <row r="4381" spans="2:7">
      <c r="B4381" t="s">
        <v>4934</v>
      </c>
      <c r="C4381">
        <v>11.57</v>
      </c>
      <c r="D4381">
        <f t="shared" si="141"/>
        <v>4.0086580086580081</v>
      </c>
      <c r="E4381">
        <v>-4.3029259896728862E-3</v>
      </c>
      <c r="F4381" s="90">
        <v>4373</v>
      </c>
      <c r="G4381" s="170">
        <f t="shared" ca="1" si="140"/>
        <v>-8.6935071200737721E-2</v>
      </c>
    </row>
    <row r="4382" spans="2:7">
      <c r="B4382" t="s">
        <v>7440</v>
      </c>
      <c r="C4382">
        <v>2.31</v>
      </c>
      <c r="D4382">
        <f t="shared" si="141"/>
        <v>0</v>
      </c>
      <c r="E4382">
        <v>-4.3103448275861149E-3</v>
      </c>
      <c r="F4382" s="90">
        <v>4374</v>
      </c>
      <c r="G4382" s="170">
        <f t="shared" ca="1" si="140"/>
        <v>-4.4650553421349284E-2</v>
      </c>
    </row>
    <row r="4383" spans="2:7">
      <c r="B4383" t="s">
        <v>7587</v>
      </c>
      <c r="C4383">
        <v>2.31</v>
      </c>
      <c r="D4383">
        <f t="shared" si="141"/>
        <v>4.3478260869566224E-3</v>
      </c>
      <c r="E4383">
        <v>-4.3103448275861149E-3</v>
      </c>
      <c r="F4383" s="90">
        <v>4375</v>
      </c>
      <c r="G4383" s="170">
        <f t="shared" ca="1" si="140"/>
        <v>0.15455453092697763</v>
      </c>
    </row>
    <row r="4384" spans="2:7">
      <c r="B4384" t="s">
        <v>7600</v>
      </c>
      <c r="C4384">
        <v>2.2999999999999998</v>
      </c>
      <c r="D4384">
        <f t="shared" si="141"/>
        <v>4.3668122270741428E-3</v>
      </c>
      <c r="E4384">
        <v>-4.3290043290044287E-3</v>
      </c>
      <c r="F4384" s="90">
        <v>4376</v>
      </c>
      <c r="G4384" s="170">
        <f t="shared" ca="1" si="140"/>
        <v>7.8258545181824051E-3</v>
      </c>
    </row>
    <row r="4385" spans="2:7">
      <c r="B4385" t="s">
        <v>7487</v>
      </c>
      <c r="C4385">
        <v>2.29</v>
      </c>
      <c r="D4385">
        <f t="shared" si="141"/>
        <v>0</v>
      </c>
      <c r="E4385">
        <v>-4.347826086956429E-3</v>
      </c>
      <c r="F4385" s="90">
        <v>4377</v>
      </c>
      <c r="G4385" s="170">
        <f t="shared" ca="1" si="140"/>
        <v>-0.13873599698818945</v>
      </c>
    </row>
    <row r="4386" spans="2:7">
      <c r="B4386" t="s">
        <v>7599</v>
      </c>
      <c r="C4386">
        <v>2.29</v>
      </c>
      <c r="D4386">
        <f t="shared" si="141"/>
        <v>-0.83321194464675896</v>
      </c>
      <c r="E4386">
        <v>-4.347826086956429E-3</v>
      </c>
      <c r="F4386" s="90">
        <v>4378</v>
      </c>
      <c r="G4386" s="170">
        <f t="shared" ca="1" si="140"/>
        <v>0.10257769675784627</v>
      </c>
    </row>
    <row r="4387" spans="2:7">
      <c r="B4387" t="s">
        <v>2950</v>
      </c>
      <c r="C4387">
        <v>13.73</v>
      </c>
      <c r="D4387">
        <f t="shared" si="141"/>
        <v>2.9218407596786652E-3</v>
      </c>
      <c r="E4387">
        <v>-4.3509789702682175E-3</v>
      </c>
      <c r="F4387" s="90">
        <v>4379</v>
      </c>
      <c r="G4387" s="170">
        <f t="shared" ca="1" si="140"/>
        <v>9.0691509209803123E-2</v>
      </c>
    </row>
    <row r="4388" spans="2:7">
      <c r="B4388" t="s">
        <v>3423</v>
      </c>
      <c r="C4388">
        <v>13.69</v>
      </c>
      <c r="D4388">
        <f t="shared" si="141"/>
        <v>-0.24986301369863018</v>
      </c>
      <c r="E4388">
        <v>-4.3636363636364002E-3</v>
      </c>
      <c r="F4388" s="90">
        <v>4380</v>
      </c>
      <c r="G4388" s="170">
        <f t="shared" ca="1" si="140"/>
        <v>0.15918977810244486</v>
      </c>
    </row>
    <row r="4389" spans="2:7">
      <c r="B4389" t="s">
        <v>1919</v>
      </c>
      <c r="C4389">
        <v>18.25</v>
      </c>
      <c r="D4389">
        <f t="shared" si="141"/>
        <v>7.0043859649122817</v>
      </c>
      <c r="E4389">
        <v>-4.3644298963446976E-3</v>
      </c>
      <c r="F4389" s="90">
        <v>4381</v>
      </c>
      <c r="G4389" s="170">
        <f t="shared" ca="1" si="140"/>
        <v>-0.34773753893998938</v>
      </c>
    </row>
    <row r="4390" spans="2:7">
      <c r="B4390" t="s">
        <v>7286</v>
      </c>
      <c r="C4390">
        <v>2.2799999999999998</v>
      </c>
      <c r="D4390">
        <f t="shared" si="141"/>
        <v>0</v>
      </c>
      <c r="E4390">
        <v>-4.3668122270743362E-3</v>
      </c>
      <c r="F4390" s="90">
        <v>4382</v>
      </c>
      <c r="G4390" s="170">
        <f t="shared" ca="1" si="140"/>
        <v>-3.7712415725536186E-2</v>
      </c>
    </row>
    <row r="4391" spans="2:7">
      <c r="B4391" t="s">
        <v>7605</v>
      </c>
      <c r="C4391">
        <v>2.2799999999999998</v>
      </c>
      <c r="D4391">
        <f t="shared" si="141"/>
        <v>-0.83284457478005869</v>
      </c>
      <c r="E4391">
        <v>-4.3668122270743362E-3</v>
      </c>
      <c r="F4391" s="90">
        <v>4383</v>
      </c>
      <c r="G4391" s="170">
        <f t="shared" ref="G4391:G4454" ca="1" si="142">_xlfn.NORM.INV(RAND(),L$11,L$12)</f>
        <v>3.5981226086051019E-2</v>
      </c>
    </row>
    <row r="4392" spans="2:7">
      <c r="B4392" t="s">
        <v>3480</v>
      </c>
      <c r="C4392">
        <v>13.64</v>
      </c>
      <c r="D4392">
        <f t="shared" si="141"/>
        <v>0.2007042253521128</v>
      </c>
      <c r="E4392">
        <v>-4.3795620437955271E-3</v>
      </c>
      <c r="F4392" s="90">
        <v>4384</v>
      </c>
      <c r="G4392" s="170">
        <f t="shared" ca="1" si="142"/>
        <v>0.63622251465392288</v>
      </c>
    </row>
    <row r="4393" spans="2:7">
      <c r="B4393" t="s">
        <v>2626</v>
      </c>
      <c r="C4393">
        <v>11.36</v>
      </c>
      <c r="D4393">
        <f t="shared" si="141"/>
        <v>-0.1659324522760646</v>
      </c>
      <c r="E4393">
        <v>-4.382120946538187E-3</v>
      </c>
      <c r="F4393" s="90">
        <v>4385</v>
      </c>
      <c r="G4393" s="170">
        <f t="shared" ca="1" si="142"/>
        <v>0.61454498321481876</v>
      </c>
    </row>
    <row r="4394" spans="2:7">
      <c r="B4394" t="s">
        <v>4794</v>
      </c>
      <c r="C4394">
        <v>13.62</v>
      </c>
      <c r="D4394">
        <f t="shared" si="141"/>
        <v>-0.13906447534766125</v>
      </c>
      <c r="E4394">
        <v>-4.3859649122807379E-3</v>
      </c>
      <c r="F4394" s="90">
        <v>4386</v>
      </c>
      <c r="G4394" s="170">
        <f t="shared" ca="1" si="142"/>
        <v>-0.45472095345771479</v>
      </c>
    </row>
    <row r="4395" spans="2:7">
      <c r="B4395" t="s">
        <v>2957</v>
      </c>
      <c r="C4395">
        <v>15.82</v>
      </c>
      <c r="D4395">
        <f t="shared" si="141"/>
        <v>-0.22068965517241382</v>
      </c>
      <c r="E4395">
        <v>-4.4052863436123526E-3</v>
      </c>
      <c r="F4395" s="90">
        <v>4387</v>
      </c>
      <c r="G4395" s="170">
        <f t="shared" ca="1" si="142"/>
        <v>0.56269821743501713</v>
      </c>
    </row>
    <row r="4396" spans="2:7">
      <c r="B4396" t="s">
        <v>4712</v>
      </c>
      <c r="C4396">
        <v>20.3</v>
      </c>
      <c r="D4396">
        <f t="shared" si="141"/>
        <v>0.12652608213096567</v>
      </c>
      <c r="E4396">
        <v>-4.4139283962726754E-3</v>
      </c>
      <c r="F4396" s="90">
        <v>4388</v>
      </c>
      <c r="G4396" s="170">
        <f t="shared" ca="1" si="142"/>
        <v>0.23183898561266852</v>
      </c>
    </row>
    <row r="4397" spans="2:7">
      <c r="B4397" t="s">
        <v>3056</v>
      </c>
      <c r="C4397">
        <v>18.02</v>
      </c>
      <c r="D4397">
        <f t="shared" si="141"/>
        <v>0.33481481481481479</v>
      </c>
      <c r="E4397">
        <v>-4.4198895027625328E-3</v>
      </c>
      <c r="F4397" s="90">
        <v>4389</v>
      </c>
      <c r="G4397" s="170">
        <f t="shared" ca="1" si="142"/>
        <v>0.54568600454570759</v>
      </c>
    </row>
    <row r="4398" spans="2:7">
      <c r="B4398" t="s">
        <v>1791</v>
      </c>
      <c r="C4398">
        <v>13.5</v>
      </c>
      <c r="D4398">
        <f t="shared" si="141"/>
        <v>-0.14176732358550542</v>
      </c>
      <c r="E4398">
        <v>-4.4247787610619833E-3</v>
      </c>
      <c r="F4398" s="90">
        <v>4390</v>
      </c>
      <c r="G4398" s="170">
        <f t="shared" ca="1" si="142"/>
        <v>1.0858930798027789E-2</v>
      </c>
    </row>
    <row r="4399" spans="2:7">
      <c r="B4399" t="s">
        <v>4733</v>
      </c>
      <c r="C4399">
        <v>15.73</v>
      </c>
      <c r="D4399">
        <f t="shared" si="141"/>
        <v>-0.85098522167487678</v>
      </c>
      <c r="E4399">
        <v>-4.4303797468354606E-3</v>
      </c>
      <c r="F4399" s="90">
        <v>4391</v>
      </c>
      <c r="G4399" s="170">
        <f t="shared" ca="1" si="142"/>
        <v>3.7039312260790679E-2</v>
      </c>
    </row>
    <row r="4400" spans="2:7">
      <c r="B4400" t="s">
        <v>976</v>
      </c>
      <c r="C4400">
        <v>105.56</v>
      </c>
      <c r="D4400">
        <f t="shared" si="141"/>
        <v>6.8600148920327619</v>
      </c>
      <c r="E4400">
        <v>-4.4327077242289807E-3</v>
      </c>
      <c r="F4400" s="90">
        <v>4392</v>
      </c>
      <c r="G4400" s="170">
        <f t="shared" ca="1" si="142"/>
        <v>4.1769814136408123E-2</v>
      </c>
    </row>
    <row r="4401" spans="2:7">
      <c r="B4401" t="s">
        <v>3098</v>
      </c>
      <c r="C4401">
        <v>13.43</v>
      </c>
      <c r="D4401">
        <f t="shared" si="141"/>
        <v>-0.33117529880478086</v>
      </c>
      <c r="E4401">
        <v>-4.4477390659748333E-3</v>
      </c>
      <c r="F4401" s="90">
        <v>4393</v>
      </c>
      <c r="G4401" s="170">
        <f t="shared" ca="1" si="142"/>
        <v>0.75785883779889873</v>
      </c>
    </row>
    <row r="4402" spans="2:7">
      <c r="B4402" t="s">
        <v>2317</v>
      </c>
      <c r="C4402">
        <v>20.079999999999998</v>
      </c>
      <c r="D4402">
        <f t="shared" si="141"/>
        <v>0.50299401197604787</v>
      </c>
      <c r="E4402">
        <v>-4.4620723847299659E-3</v>
      </c>
      <c r="F4402" s="90">
        <v>4394</v>
      </c>
      <c r="G4402" s="170">
        <f t="shared" ca="1" si="142"/>
        <v>0.48849197891835699</v>
      </c>
    </row>
    <row r="4403" spans="2:7">
      <c r="B4403" t="s">
        <v>1603</v>
      </c>
      <c r="C4403">
        <v>13.36</v>
      </c>
      <c r="D4403">
        <f t="shared" si="141"/>
        <v>-0.87489465305740244</v>
      </c>
      <c r="E4403">
        <v>-4.4709388971684427E-3</v>
      </c>
      <c r="F4403" s="90">
        <v>4395</v>
      </c>
      <c r="G4403" s="170">
        <f t="shared" ca="1" si="142"/>
        <v>0.2120484737905729</v>
      </c>
    </row>
    <row r="4404" spans="2:7">
      <c r="B4404" t="s">
        <v>1056</v>
      </c>
      <c r="C4404">
        <v>106.79</v>
      </c>
      <c r="D4404">
        <f t="shared" si="141"/>
        <v>-0.18487138386382709</v>
      </c>
      <c r="E4404">
        <v>-4.4746900344923074E-3</v>
      </c>
      <c r="F4404" s="90">
        <v>4396</v>
      </c>
      <c r="G4404" s="170">
        <f t="shared" ca="1" si="142"/>
        <v>-0.55735312488037547</v>
      </c>
    </row>
    <row r="4405" spans="2:7">
      <c r="B4405" t="s">
        <v>713</v>
      </c>
      <c r="C4405">
        <v>131.01</v>
      </c>
      <c r="D4405">
        <f t="shared" si="141"/>
        <v>13.753378378378377</v>
      </c>
      <c r="E4405">
        <v>-4.4832826747720628E-3</v>
      </c>
      <c r="F4405" s="90">
        <v>4397</v>
      </c>
      <c r="G4405" s="170">
        <f t="shared" ca="1" si="142"/>
        <v>-0.43433432917836901</v>
      </c>
    </row>
    <row r="4406" spans="2:7">
      <c r="B4406" t="s">
        <v>5407</v>
      </c>
      <c r="C4406">
        <v>8.8800000000000008</v>
      </c>
      <c r="D4406">
        <f t="shared" si="141"/>
        <v>3</v>
      </c>
      <c r="E4406">
        <v>-4.4843049327353305E-3</v>
      </c>
      <c r="F4406" s="90">
        <v>4398</v>
      </c>
      <c r="G4406" s="170">
        <f t="shared" ca="1" si="142"/>
        <v>-0.699917572360091</v>
      </c>
    </row>
    <row r="4407" spans="2:7">
      <c r="B4407" t="s">
        <v>7411</v>
      </c>
      <c r="C4407">
        <v>2.2200000000000002</v>
      </c>
      <c r="D4407">
        <f t="shared" si="141"/>
        <v>-0.83270535041446869</v>
      </c>
      <c r="E4407">
        <v>-4.4843049327353305E-3</v>
      </c>
      <c r="F4407" s="90">
        <v>4399</v>
      </c>
      <c r="G4407" s="170">
        <f t="shared" ca="1" si="142"/>
        <v>-0.18296534537350326</v>
      </c>
    </row>
    <row r="4408" spans="2:7">
      <c r="B4408" t="s">
        <v>2511</v>
      </c>
      <c r="C4408">
        <v>13.27</v>
      </c>
      <c r="D4408">
        <f t="shared" si="141"/>
        <v>1.0015082956259427</v>
      </c>
      <c r="E4408">
        <v>-4.5011252813203671E-3</v>
      </c>
      <c r="F4408" s="90">
        <v>4400</v>
      </c>
      <c r="G4408" s="170">
        <f t="shared" ca="1" si="142"/>
        <v>0.63521674233884606</v>
      </c>
    </row>
    <row r="4409" spans="2:7">
      <c r="B4409" t="s">
        <v>5477</v>
      </c>
      <c r="C4409">
        <v>6.63</v>
      </c>
      <c r="D4409">
        <f t="shared" si="141"/>
        <v>2</v>
      </c>
      <c r="E4409">
        <v>-4.5045045045045418E-3</v>
      </c>
      <c r="F4409" s="90">
        <v>4401</v>
      </c>
      <c r="G4409" s="170">
        <f t="shared" ca="1" si="142"/>
        <v>-0.14262776911475755</v>
      </c>
    </row>
    <row r="4410" spans="2:7">
      <c r="B4410" t="s">
        <v>7746</v>
      </c>
      <c r="C4410">
        <v>2.21</v>
      </c>
      <c r="D4410">
        <f t="shared" si="141"/>
        <v>-0.97674173858135138</v>
      </c>
      <c r="E4410">
        <v>-4.5045045045046085E-3</v>
      </c>
      <c r="F4410" s="90">
        <v>4402</v>
      </c>
      <c r="G4410" s="170">
        <f t="shared" ca="1" si="142"/>
        <v>0.28926294923771534</v>
      </c>
    </row>
    <row r="4411" spans="2:7">
      <c r="B4411" t="s">
        <v>1017</v>
      </c>
      <c r="C4411">
        <v>95.02</v>
      </c>
      <c r="D4411">
        <f t="shared" si="141"/>
        <v>5.1581335061568376</v>
      </c>
      <c r="E4411">
        <v>-4.5049764274489972E-3</v>
      </c>
      <c r="F4411" s="90">
        <v>4403</v>
      </c>
      <c r="G4411" s="170">
        <f t="shared" ca="1" si="142"/>
        <v>-1.2234743753391827E-2</v>
      </c>
    </row>
    <row r="4412" spans="2:7">
      <c r="B4412" t="s">
        <v>1512</v>
      </c>
      <c r="C4412">
        <v>15.43</v>
      </c>
      <c r="D4412">
        <f t="shared" si="141"/>
        <v>6.0136363636363637</v>
      </c>
      <c r="E4412">
        <v>-4.5161290322580832E-3</v>
      </c>
      <c r="F4412" s="90">
        <v>4404</v>
      </c>
      <c r="G4412" s="170">
        <f t="shared" ca="1" si="142"/>
        <v>-0.44793826611317383</v>
      </c>
    </row>
    <row r="4413" spans="2:7">
      <c r="B4413" t="s">
        <v>7536</v>
      </c>
      <c r="C4413">
        <v>2.2000000000000002</v>
      </c>
      <c r="D4413">
        <f t="shared" si="141"/>
        <v>4.566210045662206E-3</v>
      </c>
      <c r="E4413">
        <v>-4.5248868778279576E-3</v>
      </c>
      <c r="F4413" s="90">
        <v>4405</v>
      </c>
      <c r="G4413" s="170">
        <f t="shared" ca="1" si="142"/>
        <v>7.8726790279585387E-2</v>
      </c>
    </row>
    <row r="4414" spans="2:7">
      <c r="B4414" t="s">
        <v>7394</v>
      </c>
      <c r="C4414">
        <v>2.19</v>
      </c>
      <c r="D4414">
        <f t="shared" si="141"/>
        <v>-0.87442660550458717</v>
      </c>
      <c r="E4414">
        <v>-4.5454545454546502E-3</v>
      </c>
      <c r="F4414" s="90">
        <v>4406</v>
      </c>
      <c r="G4414" s="170">
        <f t="shared" ca="1" si="142"/>
        <v>8.8233777306943838E-3</v>
      </c>
    </row>
    <row r="4415" spans="2:7">
      <c r="B4415" t="s">
        <v>3067</v>
      </c>
      <c r="C4415">
        <v>17.440000000000001</v>
      </c>
      <c r="D4415">
        <f t="shared" si="141"/>
        <v>7</v>
      </c>
      <c r="E4415">
        <v>-4.5662100456620031E-3</v>
      </c>
      <c r="F4415" s="90">
        <v>4407</v>
      </c>
      <c r="G4415" s="170">
        <f t="shared" ca="1" si="142"/>
        <v>-0.11011133481616628</v>
      </c>
    </row>
    <row r="4416" spans="2:7">
      <c r="B4416" t="s">
        <v>5899</v>
      </c>
      <c r="C4416">
        <v>2.1800000000000002</v>
      </c>
      <c r="D4416">
        <f t="shared" si="141"/>
        <v>0</v>
      </c>
      <c r="E4416">
        <v>-4.5662100456620031E-3</v>
      </c>
      <c r="F4416" s="90">
        <v>4408</v>
      </c>
      <c r="G4416" s="170">
        <f t="shared" ca="1" si="142"/>
        <v>0.48755528174959578</v>
      </c>
    </row>
    <row r="4417" spans="2:7">
      <c r="B4417" t="s">
        <v>7744</v>
      </c>
      <c r="C4417">
        <v>2.1800000000000002</v>
      </c>
      <c r="D4417">
        <f t="shared" si="141"/>
        <v>0</v>
      </c>
      <c r="E4417">
        <v>-4.5662100456620031E-3</v>
      </c>
      <c r="F4417" s="90">
        <v>4409</v>
      </c>
      <c r="G4417" s="170">
        <f t="shared" ca="1" si="142"/>
        <v>0.72819347805428647</v>
      </c>
    </row>
    <row r="4418" spans="2:7">
      <c r="B4418" t="s">
        <v>7749</v>
      </c>
      <c r="C4418">
        <v>2.1800000000000002</v>
      </c>
      <c r="D4418">
        <f t="shared" si="141"/>
        <v>-0.66666666666666663</v>
      </c>
      <c r="E4418">
        <v>-4.5662100456620031E-3</v>
      </c>
      <c r="F4418" s="90">
        <v>4410</v>
      </c>
      <c r="G4418" s="170">
        <f t="shared" ca="1" si="142"/>
        <v>-1.3997633152811145E-2</v>
      </c>
    </row>
    <row r="4419" spans="2:7">
      <c r="B4419" t="s">
        <v>5457</v>
      </c>
      <c r="C4419">
        <v>6.54</v>
      </c>
      <c r="D4419">
        <f t="shared" si="141"/>
        <v>-0.2491389207807119</v>
      </c>
      <c r="E4419">
        <v>-4.5662100456621384E-3</v>
      </c>
      <c r="F4419" s="90">
        <v>4411</v>
      </c>
      <c r="G4419" s="170">
        <f t="shared" ca="1" si="142"/>
        <v>9.0397274923887341E-2</v>
      </c>
    </row>
    <row r="4420" spans="2:7">
      <c r="B4420" t="s">
        <v>2794</v>
      </c>
      <c r="C4420">
        <v>8.7100000000000009</v>
      </c>
      <c r="D4420">
        <f t="shared" si="141"/>
        <v>-0.6662835249042145</v>
      </c>
      <c r="E4420">
        <v>-4.5714285714284738E-3</v>
      </c>
      <c r="F4420" s="90">
        <v>4412</v>
      </c>
      <c r="G4420" s="170">
        <f t="shared" ca="1" si="142"/>
        <v>-8.2402840542608199E-2</v>
      </c>
    </row>
    <row r="4421" spans="2:7">
      <c r="B4421" t="s">
        <v>2203</v>
      </c>
      <c r="C4421">
        <v>26.1</v>
      </c>
      <c r="D4421">
        <f t="shared" si="141"/>
        <v>11.027649769585254</v>
      </c>
      <c r="E4421">
        <v>-4.5766590389015047E-3</v>
      </c>
      <c r="F4421" s="90">
        <v>4413</v>
      </c>
      <c r="G4421" s="170">
        <f t="shared" ca="1" si="142"/>
        <v>-0.23578579174431852</v>
      </c>
    </row>
    <row r="4422" spans="2:7">
      <c r="B4422" t="s">
        <v>7401</v>
      </c>
      <c r="C4422">
        <v>2.17</v>
      </c>
      <c r="D4422">
        <f t="shared" si="141"/>
        <v>-0.74971164936562862</v>
      </c>
      <c r="E4422">
        <v>-4.5871559633028575E-3</v>
      </c>
      <c r="F4422" s="90">
        <v>4414</v>
      </c>
      <c r="G4422" s="170">
        <f t="shared" ca="1" si="142"/>
        <v>0.34666990867450204</v>
      </c>
    </row>
    <row r="4423" spans="2:7">
      <c r="B4423" t="s">
        <v>5193</v>
      </c>
      <c r="C4423">
        <v>8.67</v>
      </c>
      <c r="D4423">
        <f t="shared" si="141"/>
        <v>-0.85702506596306061</v>
      </c>
      <c r="E4423">
        <v>-4.59242250287037E-3</v>
      </c>
      <c r="F4423" s="90">
        <v>4415</v>
      </c>
      <c r="G4423" s="170">
        <f t="shared" ca="1" si="142"/>
        <v>0.1303041386813979</v>
      </c>
    </row>
    <row r="4424" spans="2:7">
      <c r="B4424" t="s">
        <v>1291</v>
      </c>
      <c r="C4424">
        <v>60.64</v>
      </c>
      <c r="D4424">
        <f t="shared" si="141"/>
        <v>3.6682063125481137</v>
      </c>
      <c r="E4424">
        <v>-4.5961917268549099E-3</v>
      </c>
      <c r="F4424" s="90">
        <v>4416</v>
      </c>
      <c r="G4424" s="170">
        <f t="shared" ca="1" si="142"/>
        <v>0.27985199945282763</v>
      </c>
    </row>
    <row r="4425" spans="2:7">
      <c r="B4425" t="s">
        <v>3489</v>
      </c>
      <c r="C4425">
        <v>12.99</v>
      </c>
      <c r="D4425">
        <f t="shared" ref="D4425:D4488" si="143">(C4425-C4426)/C4426</f>
        <v>0.50521436848203927</v>
      </c>
      <c r="E4425">
        <v>-4.5977011494253255E-3</v>
      </c>
      <c r="F4425" s="90">
        <v>4417</v>
      </c>
      <c r="G4425" s="170">
        <f t="shared" ca="1" si="142"/>
        <v>8.3373594358679082E-2</v>
      </c>
    </row>
    <row r="4426" spans="2:7">
      <c r="B4426" t="s">
        <v>5273</v>
      </c>
      <c r="C4426">
        <v>8.6300000000000008</v>
      </c>
      <c r="D4426">
        <f t="shared" si="143"/>
        <v>3.0139534883720933</v>
      </c>
      <c r="E4426">
        <v>-4.6136101499422311E-3</v>
      </c>
      <c r="F4426" s="90">
        <v>4418</v>
      </c>
      <c r="G4426" s="170">
        <f t="shared" ca="1" si="142"/>
        <v>-0.14613199331759022</v>
      </c>
    </row>
    <row r="4427" spans="2:7">
      <c r="B4427" t="s">
        <v>5906</v>
      </c>
      <c r="C4427">
        <v>2.15</v>
      </c>
      <c r="D4427">
        <f t="shared" si="143"/>
        <v>4.6728971962615821E-3</v>
      </c>
      <c r="E4427">
        <v>-4.6296296296297361E-3</v>
      </c>
      <c r="F4427" s="90">
        <v>4419</v>
      </c>
      <c r="G4427" s="170">
        <f t="shared" ca="1" si="142"/>
        <v>0.19651808046505051</v>
      </c>
    </row>
    <row r="4428" spans="2:7">
      <c r="B4428" t="s">
        <v>7566</v>
      </c>
      <c r="C4428">
        <v>2.14</v>
      </c>
      <c r="D4428">
        <f t="shared" si="143"/>
        <v>-0.87492694330800702</v>
      </c>
      <c r="E4428">
        <v>-4.6511627906975755E-3</v>
      </c>
      <c r="F4428" s="90">
        <v>4420</v>
      </c>
      <c r="G4428" s="170">
        <f t="shared" ca="1" si="142"/>
        <v>0.19947936667673086</v>
      </c>
    </row>
    <row r="4429" spans="2:7">
      <c r="B4429" t="s">
        <v>1557</v>
      </c>
      <c r="C4429">
        <v>17.11</v>
      </c>
      <c r="D4429">
        <f t="shared" si="143"/>
        <v>7.0328638497652589</v>
      </c>
      <c r="E4429">
        <v>-4.6538685282141853E-3</v>
      </c>
      <c r="F4429" s="90">
        <v>4421</v>
      </c>
      <c r="G4429" s="170">
        <f t="shared" ca="1" si="142"/>
        <v>0.17800319138724763</v>
      </c>
    </row>
    <row r="4430" spans="2:7">
      <c r="B4430" t="s">
        <v>7383</v>
      </c>
      <c r="C4430">
        <v>2.13</v>
      </c>
      <c r="D4430">
        <f t="shared" si="143"/>
        <v>0</v>
      </c>
      <c r="E4430">
        <v>-4.6728971962617903E-3</v>
      </c>
      <c r="F4430" s="90">
        <v>4422</v>
      </c>
      <c r="G4430" s="170">
        <f t="shared" ca="1" si="142"/>
        <v>5.4824767327682253E-2</v>
      </c>
    </row>
    <row r="4431" spans="2:7">
      <c r="B4431" t="s">
        <v>7397</v>
      </c>
      <c r="C4431">
        <v>2.13</v>
      </c>
      <c r="D4431">
        <f t="shared" si="143"/>
        <v>-0.87448438420742491</v>
      </c>
      <c r="E4431">
        <v>-4.6728971962617903E-3</v>
      </c>
      <c r="F4431" s="90">
        <v>4423</v>
      </c>
      <c r="G4431" s="170">
        <f t="shared" ca="1" si="142"/>
        <v>-0.36764768842841394</v>
      </c>
    </row>
    <row r="4432" spans="2:7">
      <c r="B4432" t="s">
        <v>2420</v>
      </c>
      <c r="C4432">
        <v>16.97</v>
      </c>
      <c r="D4432">
        <f t="shared" si="143"/>
        <v>7.0047169811320744</v>
      </c>
      <c r="E4432">
        <v>-4.6920821114370586E-3</v>
      </c>
      <c r="F4432" s="90">
        <v>4424</v>
      </c>
      <c r="G4432" s="170">
        <f t="shared" ca="1" si="142"/>
        <v>-0.42046112180602835</v>
      </c>
    </row>
    <row r="4433" spans="2:7">
      <c r="B4433" t="s">
        <v>7301</v>
      </c>
      <c r="C4433">
        <v>2.12</v>
      </c>
      <c r="D4433">
        <f t="shared" si="143"/>
        <v>-0.88859695218076717</v>
      </c>
      <c r="E4433">
        <v>-4.6948356807510741E-3</v>
      </c>
      <c r="F4433" s="90">
        <v>4425</v>
      </c>
      <c r="G4433" s="170">
        <f t="shared" ca="1" si="142"/>
        <v>0.31476851775327924</v>
      </c>
    </row>
    <row r="4434" spans="2:7">
      <c r="B4434" t="s">
        <v>1948</v>
      </c>
      <c r="C4434">
        <v>19.03</v>
      </c>
      <c r="D4434">
        <f t="shared" si="143"/>
        <v>-0.86952348303051075</v>
      </c>
      <c r="E4434">
        <v>-4.7071129707112894E-3</v>
      </c>
      <c r="F4434" s="90">
        <v>4426</v>
      </c>
      <c r="G4434" s="170">
        <f t="shared" ca="1" si="142"/>
        <v>1.6052881526564151E-2</v>
      </c>
    </row>
    <row r="4435" spans="2:7">
      <c r="B4435" t="s">
        <v>490</v>
      </c>
      <c r="C4435">
        <v>145.85</v>
      </c>
      <c r="D4435">
        <f t="shared" si="143"/>
        <v>10.520537124802527</v>
      </c>
      <c r="E4435">
        <v>-4.7086119830762781E-3</v>
      </c>
      <c r="F4435" s="90">
        <v>4427</v>
      </c>
      <c r="G4435" s="170">
        <f t="shared" ca="1" si="142"/>
        <v>-0.51563227778854515</v>
      </c>
    </row>
    <row r="4436" spans="2:7">
      <c r="B4436" t="s">
        <v>4251</v>
      </c>
      <c r="C4436">
        <v>12.66</v>
      </c>
      <c r="D4436">
        <f t="shared" si="143"/>
        <v>5.0000000000000009</v>
      </c>
      <c r="E4436">
        <v>-4.7169811320755105E-3</v>
      </c>
      <c r="F4436" s="90">
        <v>4428</v>
      </c>
      <c r="G4436" s="170">
        <f t="shared" ca="1" si="142"/>
        <v>-9.7685275475019623E-2</v>
      </c>
    </row>
    <row r="4437" spans="2:7">
      <c r="B4437" t="s">
        <v>5919</v>
      </c>
      <c r="C4437">
        <v>2.11</v>
      </c>
      <c r="D4437">
        <f t="shared" si="143"/>
        <v>0</v>
      </c>
      <c r="E4437">
        <v>-4.7169811320755808E-3</v>
      </c>
      <c r="F4437" s="90">
        <v>4429</v>
      </c>
      <c r="G4437" s="170">
        <f t="shared" ca="1" si="142"/>
        <v>-0.64503389369282782</v>
      </c>
    </row>
    <row r="4438" spans="2:7">
      <c r="B4438" t="s">
        <v>5926</v>
      </c>
      <c r="C4438">
        <v>2.11</v>
      </c>
      <c r="D4438">
        <f t="shared" si="143"/>
        <v>0</v>
      </c>
      <c r="E4438">
        <v>-4.7169811320755808E-3</v>
      </c>
      <c r="F4438" s="90">
        <v>4430</v>
      </c>
      <c r="G4438" s="170">
        <f t="shared" ca="1" si="142"/>
        <v>-0.12667302300135114</v>
      </c>
    </row>
    <row r="4439" spans="2:7">
      <c r="B4439" t="s">
        <v>5930</v>
      </c>
      <c r="C4439">
        <v>2.11</v>
      </c>
      <c r="D4439">
        <f t="shared" si="143"/>
        <v>0</v>
      </c>
      <c r="E4439">
        <v>-4.7169811320755808E-3</v>
      </c>
      <c r="F4439" s="90">
        <v>4431</v>
      </c>
      <c r="G4439" s="170">
        <f t="shared" ca="1" si="142"/>
        <v>9.9243038240084056E-2</v>
      </c>
    </row>
    <row r="4440" spans="2:7">
      <c r="B4440" t="s">
        <v>7399</v>
      </c>
      <c r="C4440">
        <v>2.11</v>
      </c>
      <c r="D4440">
        <f t="shared" si="143"/>
        <v>0</v>
      </c>
      <c r="E4440">
        <v>-4.7169811320755808E-3</v>
      </c>
      <c r="F4440" s="90">
        <v>4432</v>
      </c>
      <c r="G4440" s="170">
        <f t="shared" ca="1" si="142"/>
        <v>-0.31137699819546488</v>
      </c>
    </row>
    <row r="4441" spans="2:7">
      <c r="B4441" t="s">
        <v>7404</v>
      </c>
      <c r="C4441">
        <v>2.11</v>
      </c>
      <c r="D4441">
        <f t="shared" si="143"/>
        <v>-0.97869977791237639</v>
      </c>
      <c r="E4441">
        <v>-4.7169811320755808E-3</v>
      </c>
      <c r="F4441" s="90">
        <v>4433</v>
      </c>
      <c r="G4441" s="170">
        <f t="shared" ca="1" si="142"/>
        <v>-0.21753445248255809</v>
      </c>
    </row>
    <row r="4442" spans="2:7">
      <c r="B4442" t="s">
        <v>898</v>
      </c>
      <c r="C4442">
        <v>99.06</v>
      </c>
      <c r="D4442">
        <f t="shared" si="143"/>
        <v>2.9262782401902494</v>
      </c>
      <c r="E4442">
        <v>-4.7221943132723689E-3</v>
      </c>
      <c r="F4442" s="90">
        <v>4434</v>
      </c>
      <c r="G4442" s="170">
        <f t="shared" ca="1" si="142"/>
        <v>-0.37372132108852302</v>
      </c>
    </row>
    <row r="4443" spans="2:7">
      <c r="B4443" t="s">
        <v>4569</v>
      </c>
      <c r="C4443">
        <v>25.23</v>
      </c>
      <c r="D4443">
        <f t="shared" si="143"/>
        <v>2.0035714285714281</v>
      </c>
      <c r="E4443">
        <v>-4.7337278106509267E-3</v>
      </c>
      <c r="F4443" s="90">
        <v>4435</v>
      </c>
      <c r="G4443" s="170">
        <f t="shared" ca="1" si="142"/>
        <v>0.40818860537653107</v>
      </c>
    </row>
    <row r="4444" spans="2:7">
      <c r="B4444" t="s">
        <v>5201</v>
      </c>
      <c r="C4444">
        <v>8.4</v>
      </c>
      <c r="D4444">
        <f t="shared" si="143"/>
        <v>3</v>
      </c>
      <c r="E4444">
        <v>-4.7393364928908941E-3</v>
      </c>
      <c r="F4444" s="90">
        <v>4436</v>
      </c>
      <c r="G4444" s="170">
        <f t="shared" ca="1" si="142"/>
        <v>2.8316235527166889E-2</v>
      </c>
    </row>
    <row r="4445" spans="2:7">
      <c r="B4445" t="s">
        <v>5918</v>
      </c>
      <c r="C4445">
        <v>2.1</v>
      </c>
      <c r="D4445">
        <f t="shared" si="143"/>
        <v>0</v>
      </c>
      <c r="E4445">
        <v>-4.7393364928908941E-3</v>
      </c>
      <c r="F4445" s="90">
        <v>4437</v>
      </c>
      <c r="G4445" s="170">
        <f t="shared" ca="1" si="142"/>
        <v>0.35321913896917234</v>
      </c>
    </row>
    <row r="4446" spans="2:7">
      <c r="B4446" t="s">
        <v>7298</v>
      </c>
      <c r="C4446">
        <v>2.1</v>
      </c>
      <c r="D4446">
        <f t="shared" si="143"/>
        <v>-0.88883006881948112</v>
      </c>
      <c r="E4446">
        <v>-4.7393364928908941E-3</v>
      </c>
      <c r="F4446" s="90">
        <v>4438</v>
      </c>
      <c r="G4446" s="170">
        <f t="shared" ca="1" si="142"/>
        <v>-0.15064781143607472</v>
      </c>
    </row>
    <row r="4447" spans="2:7">
      <c r="B4447" t="s">
        <v>3849</v>
      </c>
      <c r="C4447">
        <v>18.89</v>
      </c>
      <c r="D4447">
        <f t="shared" si="143"/>
        <v>0.50158982511923689</v>
      </c>
      <c r="E4447">
        <v>-4.741833508956789E-3</v>
      </c>
      <c r="F4447" s="90">
        <v>4439</v>
      </c>
      <c r="G4447" s="170">
        <f t="shared" ca="1" si="142"/>
        <v>-0.73819351198095673</v>
      </c>
    </row>
    <row r="4448" spans="2:7">
      <c r="B4448" t="s">
        <v>2616</v>
      </c>
      <c r="C4448">
        <v>12.58</v>
      </c>
      <c r="D4448">
        <f t="shared" si="143"/>
        <v>-0.91776165261162312</v>
      </c>
      <c r="E4448">
        <v>-4.7468354430380139E-3</v>
      </c>
      <c r="F4448" s="90">
        <v>4440</v>
      </c>
      <c r="G4448" s="170">
        <f t="shared" ca="1" si="142"/>
        <v>0.30538618462883133</v>
      </c>
    </row>
    <row r="4449" spans="2:7">
      <c r="B4449" t="s">
        <v>556</v>
      </c>
      <c r="C4449">
        <v>152.97</v>
      </c>
      <c r="D4449">
        <f t="shared" si="143"/>
        <v>72.191387559808618</v>
      </c>
      <c r="E4449">
        <v>-4.7495120364345464E-3</v>
      </c>
      <c r="F4449" s="90">
        <v>4441</v>
      </c>
      <c r="G4449" s="170">
        <f t="shared" ca="1" si="142"/>
        <v>-0.13196519576078067</v>
      </c>
    </row>
    <row r="4450" spans="2:7">
      <c r="B4450" t="s">
        <v>7559</v>
      </c>
      <c r="C4450">
        <v>2.09</v>
      </c>
      <c r="D4450">
        <f t="shared" si="143"/>
        <v>-0.89980824544582938</v>
      </c>
      <c r="E4450">
        <v>-4.7619047619048716E-3</v>
      </c>
      <c r="F4450" s="90">
        <v>4442</v>
      </c>
      <c r="G4450" s="170">
        <f t="shared" ca="1" si="142"/>
        <v>5.7901688390424616E-2</v>
      </c>
    </row>
    <row r="4451" spans="2:7">
      <c r="B4451" t="s">
        <v>3929</v>
      </c>
      <c r="C4451">
        <v>20.86</v>
      </c>
      <c r="D4451">
        <f t="shared" si="143"/>
        <v>-0.86289845547157418</v>
      </c>
      <c r="E4451">
        <v>-4.7709923664122815E-3</v>
      </c>
      <c r="F4451" s="90">
        <v>4443</v>
      </c>
      <c r="G4451" s="170">
        <f t="shared" ca="1" si="142"/>
        <v>-0.63292502622746916</v>
      </c>
    </row>
    <row r="4452" spans="2:7">
      <c r="B4452" t="s">
        <v>553</v>
      </c>
      <c r="C4452">
        <v>152.15</v>
      </c>
      <c r="D4452">
        <f t="shared" si="143"/>
        <v>13.629807692307692</v>
      </c>
      <c r="E4452">
        <v>-4.7749869178439937E-3</v>
      </c>
      <c r="F4452" s="90">
        <v>4444</v>
      </c>
      <c r="G4452" s="170">
        <f t="shared" ca="1" si="142"/>
        <v>-0.31708221542663451</v>
      </c>
    </row>
    <row r="4453" spans="2:7">
      <c r="B4453" t="s">
        <v>2825</v>
      </c>
      <c r="C4453">
        <v>10.4</v>
      </c>
      <c r="D4453">
        <f t="shared" si="143"/>
        <v>-0.58299919807538092</v>
      </c>
      <c r="E4453">
        <v>-4.7846889952152093E-3</v>
      </c>
      <c r="F4453" s="90">
        <v>4445</v>
      </c>
      <c r="G4453" s="170">
        <f t="shared" ca="1" si="142"/>
        <v>-6.1279688071752228E-2</v>
      </c>
    </row>
    <row r="4454" spans="2:7">
      <c r="B4454" t="s">
        <v>2273</v>
      </c>
      <c r="C4454">
        <v>24.94</v>
      </c>
      <c r="D4454">
        <f t="shared" si="143"/>
        <v>0.34302638664512658</v>
      </c>
      <c r="E4454">
        <v>-4.7885075818035697E-3</v>
      </c>
      <c r="F4454" s="90">
        <v>4446</v>
      </c>
      <c r="G4454" s="170">
        <f t="shared" ca="1" si="142"/>
        <v>-0.21591952328582523</v>
      </c>
    </row>
    <row r="4455" spans="2:7">
      <c r="B4455" t="s">
        <v>2329</v>
      </c>
      <c r="C4455">
        <v>18.57</v>
      </c>
      <c r="D4455">
        <f t="shared" si="143"/>
        <v>8.0145631067961176</v>
      </c>
      <c r="E4455">
        <v>-4.8231511254019218E-3</v>
      </c>
      <c r="F4455" s="90">
        <v>4447</v>
      </c>
      <c r="G4455" s="170">
        <f t="shared" ref="G4455:G4518" ca="1" si="144">_xlfn.NORM.INV(RAND(),L$11,L$12)</f>
        <v>0.18128701004409764</v>
      </c>
    </row>
    <row r="4456" spans="2:7">
      <c r="B4456" t="s">
        <v>6696</v>
      </c>
      <c r="C4456">
        <v>2.06</v>
      </c>
      <c r="D4456">
        <f t="shared" si="143"/>
        <v>-0.98412209033451514</v>
      </c>
      <c r="E4456">
        <v>-4.8309178743960327E-3</v>
      </c>
      <c r="F4456" s="90">
        <v>4448</v>
      </c>
      <c r="G4456" s="170">
        <f t="shared" ca="1" si="144"/>
        <v>0.27337611403591577</v>
      </c>
    </row>
    <row r="4457" spans="2:7">
      <c r="B4457" t="s">
        <v>454</v>
      </c>
      <c r="C4457">
        <v>129.74</v>
      </c>
      <c r="D4457">
        <f t="shared" si="143"/>
        <v>62.287804878048789</v>
      </c>
      <c r="E4457">
        <v>-4.8324000920456807E-3</v>
      </c>
      <c r="F4457" s="90">
        <v>4449</v>
      </c>
      <c r="G4457" s="170">
        <f t="shared" ca="1" si="144"/>
        <v>-0.4226785570502205</v>
      </c>
    </row>
    <row r="4458" spans="2:7">
      <c r="B4458" t="s">
        <v>6794</v>
      </c>
      <c r="C4458">
        <v>2.0499999999999998</v>
      </c>
      <c r="D4458">
        <f t="shared" si="143"/>
        <v>0</v>
      </c>
      <c r="E4458">
        <v>-4.8543689320389473E-3</v>
      </c>
      <c r="F4458" s="90">
        <v>4450</v>
      </c>
      <c r="G4458" s="170">
        <f t="shared" ca="1" si="144"/>
        <v>0.10319627876652664</v>
      </c>
    </row>
    <row r="4459" spans="2:7">
      <c r="B4459" t="s">
        <v>7389</v>
      </c>
      <c r="C4459">
        <v>2.0499999999999998</v>
      </c>
      <c r="D4459">
        <f t="shared" si="143"/>
        <v>-0.98243509553594377</v>
      </c>
      <c r="E4459">
        <v>-4.8543689320389473E-3</v>
      </c>
      <c r="F4459" s="90">
        <v>4451</v>
      </c>
      <c r="G4459" s="170">
        <f t="shared" ca="1" si="144"/>
        <v>0.6065703043622046</v>
      </c>
    </row>
    <row r="4460" spans="2:7">
      <c r="B4460" t="s">
        <v>948</v>
      </c>
      <c r="C4460">
        <v>116.71</v>
      </c>
      <c r="D4460">
        <f t="shared" si="143"/>
        <v>13.250305250305251</v>
      </c>
      <c r="E4460">
        <v>-4.8601637107776891E-3</v>
      </c>
      <c r="F4460" s="90">
        <v>4452</v>
      </c>
      <c r="G4460" s="170">
        <f t="shared" ca="1" si="144"/>
        <v>0.50874498647176103</v>
      </c>
    </row>
    <row r="4461" spans="2:7">
      <c r="B4461" t="s">
        <v>5310</v>
      </c>
      <c r="C4461">
        <v>8.19</v>
      </c>
      <c r="D4461">
        <f t="shared" si="143"/>
        <v>-0.42847173761339852</v>
      </c>
      <c r="E4461">
        <v>-4.860267314702421E-3</v>
      </c>
      <c r="F4461" s="90">
        <v>4453</v>
      </c>
      <c r="G4461" s="170">
        <f t="shared" ca="1" si="144"/>
        <v>-0.93780066645626914</v>
      </c>
    </row>
    <row r="4462" spans="2:7">
      <c r="B4462" t="s">
        <v>3615</v>
      </c>
      <c r="C4462">
        <v>14.33</v>
      </c>
      <c r="D4462">
        <f t="shared" si="143"/>
        <v>6.0245098039215685</v>
      </c>
      <c r="E4462">
        <v>-4.8611111111111311E-3</v>
      </c>
      <c r="F4462" s="90">
        <v>4454</v>
      </c>
      <c r="G4462" s="170">
        <f t="shared" ca="1" si="144"/>
        <v>3.6725644484407127E-2</v>
      </c>
    </row>
    <row r="4463" spans="2:7">
      <c r="B4463" t="s">
        <v>6056</v>
      </c>
      <c r="C4463">
        <v>2.04</v>
      </c>
      <c r="D4463">
        <f t="shared" si="143"/>
        <v>0</v>
      </c>
      <c r="E4463">
        <v>-4.8780487804877017E-3</v>
      </c>
      <c r="F4463" s="90">
        <v>4455</v>
      </c>
      <c r="G4463" s="170">
        <f t="shared" ca="1" si="144"/>
        <v>0.47761574549616076</v>
      </c>
    </row>
    <row r="4464" spans="2:7">
      <c r="B4464" t="s">
        <v>7388</v>
      </c>
      <c r="C4464">
        <v>2.04</v>
      </c>
      <c r="D4464">
        <f t="shared" si="143"/>
        <v>-0.83333333333333326</v>
      </c>
      <c r="E4464">
        <v>-4.8780487804877017E-3</v>
      </c>
      <c r="F4464" s="90">
        <v>4456</v>
      </c>
      <c r="G4464" s="170">
        <f t="shared" ca="1" si="144"/>
        <v>0.17626799826565503</v>
      </c>
    </row>
    <row r="4465" spans="2:7">
      <c r="B4465" t="s">
        <v>4952</v>
      </c>
      <c r="C4465">
        <v>12.24</v>
      </c>
      <c r="D4465">
        <f t="shared" si="143"/>
        <v>-0.13984539704848911</v>
      </c>
      <c r="E4465">
        <v>-4.8780487804878448E-3</v>
      </c>
      <c r="F4465" s="90">
        <v>4457</v>
      </c>
      <c r="G4465" s="170">
        <f t="shared" ca="1" si="144"/>
        <v>0.43304369392996683</v>
      </c>
    </row>
    <row r="4466" spans="2:7">
      <c r="B4466" t="s">
        <v>1785</v>
      </c>
      <c r="C4466">
        <v>14.23</v>
      </c>
      <c r="D4466">
        <f t="shared" si="143"/>
        <v>0.40059055118110237</v>
      </c>
      <c r="E4466">
        <v>-4.8951048951049146E-3</v>
      </c>
      <c r="F4466" s="90">
        <v>4458</v>
      </c>
      <c r="G4466" s="170">
        <f t="shared" ca="1" si="144"/>
        <v>0.70715475326351918</v>
      </c>
    </row>
    <row r="4467" spans="2:7">
      <c r="B4467" t="s">
        <v>5355</v>
      </c>
      <c r="C4467">
        <v>10.16</v>
      </c>
      <c r="D4467">
        <f t="shared" si="143"/>
        <v>-0.3743842364532019</v>
      </c>
      <c r="E4467">
        <v>-4.8971596474045743E-3</v>
      </c>
      <c r="F4467" s="90">
        <v>4459</v>
      </c>
      <c r="G4467" s="170">
        <f t="shared" ca="1" si="144"/>
        <v>-0.30145704844079985</v>
      </c>
    </row>
    <row r="4468" spans="2:7">
      <c r="B4468" t="s">
        <v>4227</v>
      </c>
      <c r="C4468">
        <v>16.239999999999998</v>
      </c>
      <c r="D4468">
        <f t="shared" si="143"/>
        <v>7</v>
      </c>
      <c r="E4468">
        <v>-4.9019607843138382E-3</v>
      </c>
      <c r="F4468" s="90">
        <v>4460</v>
      </c>
      <c r="G4468" s="170">
        <f t="shared" ca="1" si="144"/>
        <v>3.7693551534899131E-2</v>
      </c>
    </row>
    <row r="4469" spans="2:7">
      <c r="B4469" t="s">
        <v>6055</v>
      </c>
      <c r="C4469">
        <v>2.0299999999999998</v>
      </c>
      <c r="D4469">
        <f t="shared" si="143"/>
        <v>0</v>
      </c>
      <c r="E4469">
        <v>-4.9019607843138382E-3</v>
      </c>
      <c r="F4469" s="90">
        <v>4461</v>
      </c>
      <c r="G4469" s="170">
        <f t="shared" ca="1" si="144"/>
        <v>0.84268178275087968</v>
      </c>
    </row>
    <row r="4470" spans="2:7">
      <c r="B4470" t="s">
        <v>7427</v>
      </c>
      <c r="C4470">
        <v>2.0299999999999998</v>
      </c>
      <c r="D4470">
        <f t="shared" si="143"/>
        <v>-0.98208296557811114</v>
      </c>
      <c r="E4470">
        <v>-4.9019607843138382E-3</v>
      </c>
      <c r="F4470" s="90">
        <v>4462</v>
      </c>
      <c r="G4470" s="170">
        <f t="shared" ca="1" si="144"/>
        <v>0.13383105967994771</v>
      </c>
    </row>
    <row r="4471" spans="2:7">
      <c r="B4471" t="s">
        <v>951</v>
      </c>
      <c r="C4471">
        <v>113.3</v>
      </c>
      <c r="D4471">
        <f t="shared" si="143"/>
        <v>13.004944375772558</v>
      </c>
      <c r="E4471">
        <v>-4.9183207447743042E-3</v>
      </c>
      <c r="F4471" s="90">
        <v>4463</v>
      </c>
      <c r="G4471" s="170">
        <f t="shared" ca="1" si="144"/>
        <v>-1.3117956196894574E-2</v>
      </c>
    </row>
    <row r="4472" spans="2:7">
      <c r="B4472" t="s">
        <v>5296</v>
      </c>
      <c r="C4472">
        <v>8.09</v>
      </c>
      <c r="D4472">
        <f t="shared" si="143"/>
        <v>3.004950495049505</v>
      </c>
      <c r="E4472">
        <v>-4.9200492004921178E-3</v>
      </c>
      <c r="F4472" s="90">
        <v>4464</v>
      </c>
      <c r="G4472" s="170">
        <f t="shared" ca="1" si="144"/>
        <v>0.20993733346637622</v>
      </c>
    </row>
    <row r="4473" spans="2:7">
      <c r="B4473" t="s">
        <v>6054</v>
      </c>
      <c r="C4473">
        <v>2.02</v>
      </c>
      <c r="D4473">
        <f t="shared" si="143"/>
        <v>-0.98712473707693282</v>
      </c>
      <c r="E4473">
        <v>-4.9261083743841316E-3</v>
      </c>
      <c r="F4473" s="90">
        <v>4465</v>
      </c>
      <c r="G4473" s="170">
        <f t="shared" ca="1" si="144"/>
        <v>0.2975429489806275</v>
      </c>
    </row>
    <row r="4474" spans="2:7">
      <c r="B4474" t="s">
        <v>647</v>
      </c>
      <c r="C4474">
        <v>156.88999999999999</v>
      </c>
      <c r="D4474">
        <f t="shared" si="143"/>
        <v>38.027363184079597</v>
      </c>
      <c r="E4474">
        <v>-4.947041288767687E-3</v>
      </c>
      <c r="F4474" s="90">
        <v>4466</v>
      </c>
      <c r="G4474" s="170">
        <f t="shared" ca="1" si="144"/>
        <v>8.9162722393084787E-2</v>
      </c>
    </row>
    <row r="4475" spans="2:7">
      <c r="B4475" t="s">
        <v>5733</v>
      </c>
      <c r="C4475">
        <v>4.0199999999999996</v>
      </c>
      <c r="D4475">
        <f t="shared" si="143"/>
        <v>1</v>
      </c>
      <c r="E4475">
        <v>-4.950495049505065E-3</v>
      </c>
      <c r="F4475" s="90">
        <v>4467</v>
      </c>
      <c r="G4475" s="170">
        <f t="shared" ca="1" si="144"/>
        <v>0.46463113484733887</v>
      </c>
    </row>
    <row r="4476" spans="2:7">
      <c r="B4476" t="s">
        <v>6053</v>
      </c>
      <c r="C4476">
        <v>2.0099999999999998</v>
      </c>
      <c r="D4476">
        <f t="shared" si="143"/>
        <v>-0.984347013472471</v>
      </c>
      <c r="E4476">
        <v>-4.950495049505065E-3</v>
      </c>
      <c r="F4476" s="90">
        <v>4468</v>
      </c>
      <c r="G4476" s="170">
        <f t="shared" ca="1" si="144"/>
        <v>-0.20435120009584901</v>
      </c>
    </row>
    <row r="4477" spans="2:7">
      <c r="B4477" t="s">
        <v>704</v>
      </c>
      <c r="C4477">
        <v>128.41</v>
      </c>
      <c r="D4477">
        <f t="shared" si="143"/>
        <v>63.204999999999998</v>
      </c>
      <c r="E4477">
        <v>-4.9593180937622218E-3</v>
      </c>
      <c r="F4477" s="90">
        <v>4469</v>
      </c>
      <c r="G4477" s="170">
        <f t="shared" ca="1" si="144"/>
        <v>0.58672078788075221</v>
      </c>
    </row>
    <row r="4478" spans="2:7">
      <c r="B4478" t="s">
        <v>6052</v>
      </c>
      <c r="C4478">
        <v>2</v>
      </c>
      <c r="D4478">
        <f t="shared" si="143"/>
        <v>0</v>
      </c>
      <c r="E4478">
        <v>-4.9751243781093468E-3</v>
      </c>
      <c r="F4478" s="90">
        <v>4470</v>
      </c>
      <c r="G4478" s="170">
        <f t="shared" ca="1" si="144"/>
        <v>0.24657940229528363</v>
      </c>
    </row>
    <row r="4479" spans="2:7">
      <c r="B4479" t="s">
        <v>6058</v>
      </c>
      <c r="C4479">
        <v>2</v>
      </c>
      <c r="D4479">
        <f t="shared" si="143"/>
        <v>0</v>
      </c>
      <c r="E4479">
        <v>-4.9751243781093468E-3</v>
      </c>
      <c r="F4479" s="90">
        <v>4471</v>
      </c>
      <c r="G4479" s="170">
        <f t="shared" ca="1" si="144"/>
        <v>0.26568996099198422</v>
      </c>
    </row>
    <row r="4480" spans="2:7">
      <c r="B4480" t="s">
        <v>6423</v>
      </c>
      <c r="C4480">
        <v>2</v>
      </c>
      <c r="D4480">
        <f t="shared" si="143"/>
        <v>0</v>
      </c>
      <c r="E4480">
        <v>-4.9751243781093468E-3</v>
      </c>
      <c r="F4480" s="90">
        <v>4472</v>
      </c>
      <c r="G4480" s="170">
        <f t="shared" ca="1" si="144"/>
        <v>0.26209836738421638</v>
      </c>
    </row>
    <row r="4481" spans="2:7">
      <c r="B4481" t="s">
        <v>6770</v>
      </c>
      <c r="C4481">
        <v>2</v>
      </c>
      <c r="D4481">
        <f t="shared" si="143"/>
        <v>0</v>
      </c>
      <c r="E4481">
        <v>-4.9751243781093468E-3</v>
      </c>
      <c r="F4481" s="90">
        <v>4473</v>
      </c>
      <c r="G4481" s="170">
        <f t="shared" ca="1" si="144"/>
        <v>0.41873609180082011</v>
      </c>
    </row>
    <row r="4482" spans="2:7">
      <c r="B4482" t="s">
        <v>7162</v>
      </c>
      <c r="C4482">
        <v>2</v>
      </c>
      <c r="D4482">
        <f t="shared" si="143"/>
        <v>-0.85693848354792557</v>
      </c>
      <c r="E4482">
        <v>-4.9751243781093468E-3</v>
      </c>
      <c r="F4482" s="90">
        <v>4474</v>
      </c>
      <c r="G4482" s="170">
        <f t="shared" ca="1" si="144"/>
        <v>-8.1775993893928298E-2</v>
      </c>
    </row>
    <row r="4483" spans="2:7">
      <c r="B4483" t="s">
        <v>1761</v>
      </c>
      <c r="C4483">
        <v>13.98</v>
      </c>
      <c r="D4483">
        <f t="shared" si="143"/>
        <v>2.1505376344086837E-3</v>
      </c>
      <c r="E4483">
        <v>-4.98220640569397E-3</v>
      </c>
      <c r="F4483" s="90">
        <v>4475</v>
      </c>
      <c r="G4483" s="170">
        <f t="shared" ca="1" si="144"/>
        <v>-0.17447184492271342</v>
      </c>
    </row>
    <row r="4484" spans="2:7">
      <c r="B4484" t="s">
        <v>3432</v>
      </c>
      <c r="C4484">
        <v>13.95</v>
      </c>
      <c r="D4484">
        <f t="shared" si="143"/>
        <v>0</v>
      </c>
      <c r="E4484">
        <v>-4.9928673323823315E-3</v>
      </c>
      <c r="F4484" s="90">
        <v>4476</v>
      </c>
      <c r="G4484" s="170">
        <f t="shared" ca="1" si="144"/>
        <v>0.20367594789324467</v>
      </c>
    </row>
    <row r="4485" spans="2:7">
      <c r="B4485" t="s">
        <v>3435</v>
      </c>
      <c r="C4485">
        <v>13.95</v>
      </c>
      <c r="D4485">
        <f t="shared" si="143"/>
        <v>6.0100502512562812</v>
      </c>
      <c r="E4485">
        <v>-4.9928673323823315E-3</v>
      </c>
      <c r="F4485" s="90">
        <v>4477</v>
      </c>
      <c r="G4485" s="170">
        <f t="shared" ca="1" si="144"/>
        <v>0.41772642900733481</v>
      </c>
    </row>
    <row r="4486" spans="2:7">
      <c r="B4486" t="s">
        <v>7161</v>
      </c>
      <c r="C4486">
        <v>1.99</v>
      </c>
      <c r="D4486">
        <f t="shared" si="143"/>
        <v>-0.98432330234756582</v>
      </c>
      <c r="E4486">
        <v>-5.0000000000000044E-3</v>
      </c>
      <c r="F4486" s="90">
        <v>4478</v>
      </c>
      <c r="G4486" s="170">
        <f t="shared" ca="1" si="144"/>
        <v>0.42229709159019413</v>
      </c>
    </row>
    <row r="4487" spans="2:7">
      <c r="B4487" t="s">
        <v>792</v>
      </c>
      <c r="C4487">
        <v>126.94</v>
      </c>
      <c r="D4487">
        <f t="shared" si="143"/>
        <v>11.80928355196771</v>
      </c>
      <c r="E4487">
        <v>-5.0164602602288805E-3</v>
      </c>
      <c r="F4487" s="90">
        <v>4479</v>
      </c>
      <c r="G4487" s="170">
        <f t="shared" ca="1" si="144"/>
        <v>-0.13234648463446169</v>
      </c>
    </row>
    <row r="4488" spans="2:7">
      <c r="B4488" t="s">
        <v>3362</v>
      </c>
      <c r="C4488">
        <v>9.91</v>
      </c>
      <c r="D4488">
        <f t="shared" si="143"/>
        <v>0.2512626262626263</v>
      </c>
      <c r="E4488">
        <v>-5.0200803212852117E-3</v>
      </c>
      <c r="F4488" s="90">
        <v>4480</v>
      </c>
      <c r="G4488" s="170">
        <f t="shared" ca="1" si="144"/>
        <v>-0.53304349372073745</v>
      </c>
    </row>
    <row r="4489" spans="2:7">
      <c r="B4489" t="s">
        <v>5323</v>
      </c>
      <c r="C4489">
        <v>7.92</v>
      </c>
      <c r="D4489">
        <f t="shared" ref="D4489:D4552" si="145">(C4489-C4490)/C4490</f>
        <v>-0.93213367609254494</v>
      </c>
      <c r="E4489">
        <v>-5.0251256281407079E-3</v>
      </c>
      <c r="F4489" s="90">
        <v>4481</v>
      </c>
      <c r="G4489" s="170">
        <f t="shared" ca="1" si="144"/>
        <v>-6.770502820035304E-2</v>
      </c>
    </row>
    <row r="4490" spans="2:7">
      <c r="B4490" t="s">
        <v>752</v>
      </c>
      <c r="C4490">
        <v>116.7</v>
      </c>
      <c r="D4490">
        <f t="shared" si="145"/>
        <v>5.5635545556805397</v>
      </c>
      <c r="E4490">
        <v>-5.0302668599198855E-3</v>
      </c>
      <c r="F4490" s="90">
        <v>4482</v>
      </c>
      <c r="G4490" s="170">
        <f t="shared" ca="1" si="144"/>
        <v>4.7936354311880758E-3</v>
      </c>
    </row>
    <row r="4491" spans="2:7">
      <c r="B4491" t="s">
        <v>2390</v>
      </c>
      <c r="C4491">
        <v>17.78</v>
      </c>
      <c r="D4491">
        <f t="shared" si="145"/>
        <v>1.126126126126102E-3</v>
      </c>
      <c r="E4491">
        <v>-5.036373810856175E-3</v>
      </c>
      <c r="F4491" s="90">
        <v>4483</v>
      </c>
      <c r="G4491" s="170">
        <f t="shared" ca="1" si="144"/>
        <v>-0.16808647333357696</v>
      </c>
    </row>
    <row r="4492" spans="2:7">
      <c r="B4492" t="s">
        <v>2403</v>
      </c>
      <c r="C4492">
        <v>17.760000000000002</v>
      </c>
      <c r="D4492">
        <f t="shared" si="145"/>
        <v>8.0152284263959395</v>
      </c>
      <c r="E4492">
        <v>-5.0420168067226807E-3</v>
      </c>
      <c r="F4492" s="90">
        <v>4484</v>
      </c>
      <c r="G4492" s="170">
        <f t="shared" ca="1" si="144"/>
        <v>-0.75029251715266421</v>
      </c>
    </row>
    <row r="4493" spans="2:7">
      <c r="B4493" t="s">
        <v>5937</v>
      </c>
      <c r="C4493">
        <v>1.97</v>
      </c>
      <c r="D4493">
        <f t="shared" si="145"/>
        <v>0</v>
      </c>
      <c r="E4493">
        <v>-5.0505050505050553E-3</v>
      </c>
      <c r="F4493" s="90">
        <v>4485</v>
      </c>
      <c r="G4493" s="170">
        <f t="shared" ca="1" si="144"/>
        <v>-0.72496461964293402</v>
      </c>
    </row>
    <row r="4494" spans="2:7">
      <c r="B4494" t="s">
        <v>7154</v>
      </c>
      <c r="C4494">
        <v>1.97</v>
      </c>
      <c r="D4494">
        <f t="shared" si="145"/>
        <v>-0.9599837497460898</v>
      </c>
      <c r="E4494">
        <v>-5.0505050505050553E-3</v>
      </c>
      <c r="F4494" s="90">
        <v>4486</v>
      </c>
      <c r="G4494" s="170">
        <f t="shared" ca="1" si="144"/>
        <v>0.12566175166605051</v>
      </c>
    </row>
    <row r="4495" spans="2:7">
      <c r="B4495" t="s">
        <v>1337</v>
      </c>
      <c r="C4495">
        <v>49.23</v>
      </c>
      <c r="D4495">
        <f t="shared" si="145"/>
        <v>-0.69836407082899343</v>
      </c>
      <c r="E4495">
        <v>-5.0525464834276475E-3</v>
      </c>
      <c r="F4495" s="90">
        <v>4487</v>
      </c>
      <c r="G4495" s="170">
        <f t="shared" ca="1" si="144"/>
        <v>0.1514513774187933</v>
      </c>
    </row>
    <row r="4496" spans="2:7">
      <c r="B4496" t="s">
        <v>636</v>
      </c>
      <c r="C4496">
        <v>163.21</v>
      </c>
      <c r="D4496">
        <f t="shared" si="145"/>
        <v>19.791082802547773</v>
      </c>
      <c r="E4496">
        <v>-5.0597415264568646E-3</v>
      </c>
      <c r="F4496" s="90">
        <v>4488</v>
      </c>
      <c r="G4496" s="170">
        <f t="shared" ca="1" si="144"/>
        <v>-0.34846991490088908</v>
      </c>
    </row>
    <row r="4497" spans="2:7">
      <c r="B4497" t="s">
        <v>5413</v>
      </c>
      <c r="C4497">
        <v>7.85</v>
      </c>
      <c r="D4497">
        <f t="shared" si="145"/>
        <v>3.0051020408163263</v>
      </c>
      <c r="E4497">
        <v>-5.0697084917617286E-3</v>
      </c>
      <c r="F4497" s="90">
        <v>4489</v>
      </c>
      <c r="G4497" s="170">
        <f t="shared" ca="1" si="144"/>
        <v>-0.18648719605865863</v>
      </c>
    </row>
    <row r="4498" spans="2:7">
      <c r="B4498" t="s">
        <v>6792</v>
      </c>
      <c r="C4498">
        <v>1.96</v>
      </c>
      <c r="D4498">
        <f t="shared" si="145"/>
        <v>0</v>
      </c>
      <c r="E4498">
        <v>-5.0761421319797002E-3</v>
      </c>
      <c r="F4498" s="90">
        <v>4490</v>
      </c>
      <c r="G4498" s="170">
        <f t="shared" ca="1" si="144"/>
        <v>-0.50262673824824655</v>
      </c>
    </row>
    <row r="4499" spans="2:7">
      <c r="B4499" t="s">
        <v>7275</v>
      </c>
      <c r="C4499">
        <v>1.96</v>
      </c>
      <c r="D4499">
        <f t="shared" si="145"/>
        <v>-0.79938587512794268</v>
      </c>
      <c r="E4499">
        <v>-5.0761421319797002E-3</v>
      </c>
      <c r="F4499" s="90">
        <v>4491</v>
      </c>
      <c r="G4499" s="170">
        <f t="shared" ca="1" si="144"/>
        <v>-0.10295095728894252</v>
      </c>
    </row>
    <row r="4500" spans="2:7">
      <c r="B4500" t="s">
        <v>3247</v>
      </c>
      <c r="C4500">
        <v>9.77</v>
      </c>
      <c r="D4500">
        <f t="shared" si="145"/>
        <v>-0.16638225255972705</v>
      </c>
      <c r="E4500">
        <v>-5.0916496945010905E-3</v>
      </c>
      <c r="F4500" s="90">
        <v>4492</v>
      </c>
      <c r="G4500" s="170">
        <f t="shared" ca="1" si="144"/>
        <v>0.19073860698919506</v>
      </c>
    </row>
    <row r="4501" spans="2:7">
      <c r="B4501" t="s">
        <v>2576</v>
      </c>
      <c r="C4501">
        <v>11.72</v>
      </c>
      <c r="D4501">
        <f t="shared" si="145"/>
        <v>5.0102564102564111</v>
      </c>
      <c r="E4501">
        <v>-5.0933786078097391E-3</v>
      </c>
      <c r="F4501" s="90">
        <v>4493</v>
      </c>
      <c r="G4501" s="170">
        <f t="shared" ca="1" si="144"/>
        <v>0.62183106236940777</v>
      </c>
    </row>
    <row r="4502" spans="2:7">
      <c r="B4502" t="s">
        <v>5869</v>
      </c>
      <c r="C4502">
        <v>1.95</v>
      </c>
      <c r="D4502">
        <f t="shared" si="145"/>
        <v>0</v>
      </c>
      <c r="E4502">
        <v>-5.1020408163265354E-3</v>
      </c>
      <c r="F4502" s="90">
        <v>4494</v>
      </c>
      <c r="G4502" s="170">
        <f t="shared" ca="1" si="144"/>
        <v>-0.34275391891154416</v>
      </c>
    </row>
    <row r="4503" spans="2:7">
      <c r="B4503" t="s">
        <v>5939</v>
      </c>
      <c r="C4503">
        <v>1.95</v>
      </c>
      <c r="D4503">
        <f t="shared" si="145"/>
        <v>0</v>
      </c>
      <c r="E4503">
        <v>-5.1020408163265354E-3</v>
      </c>
      <c r="F4503" s="90">
        <v>4495</v>
      </c>
      <c r="G4503" s="170">
        <f t="shared" ca="1" si="144"/>
        <v>9.7396976501145593E-2</v>
      </c>
    </row>
    <row r="4504" spans="2:7">
      <c r="B4504" t="s">
        <v>7502</v>
      </c>
      <c r="C4504">
        <v>1.95</v>
      </c>
      <c r="D4504">
        <f t="shared" si="145"/>
        <v>-0.49871465295629824</v>
      </c>
      <c r="E4504">
        <v>-5.1020408163265354E-3</v>
      </c>
      <c r="F4504" s="90">
        <v>4496</v>
      </c>
      <c r="G4504" s="170">
        <f t="shared" ca="1" si="144"/>
        <v>0.33776194978295693</v>
      </c>
    </row>
    <row r="4505" spans="2:7">
      <c r="B4505" t="s">
        <v>5743</v>
      </c>
      <c r="C4505">
        <v>3.89</v>
      </c>
      <c r="D4505">
        <f t="shared" si="145"/>
        <v>-0.83326189455636512</v>
      </c>
      <c r="E4505">
        <v>-5.1150895140665009E-3</v>
      </c>
      <c r="F4505" s="90">
        <v>4497</v>
      </c>
      <c r="G4505" s="170">
        <f t="shared" ca="1" si="144"/>
        <v>-0.11302219279258519</v>
      </c>
    </row>
    <row r="4506" spans="2:7">
      <c r="B4506" t="s">
        <v>2285</v>
      </c>
      <c r="C4506">
        <v>23.33</v>
      </c>
      <c r="D4506">
        <f t="shared" si="145"/>
        <v>0.20072053525476061</v>
      </c>
      <c r="E4506">
        <v>-5.1172707889126229E-3</v>
      </c>
      <c r="F4506" s="90">
        <v>4498</v>
      </c>
      <c r="G4506" s="170">
        <f t="shared" ca="1" si="144"/>
        <v>0.26143993096456225</v>
      </c>
    </row>
    <row r="4507" spans="2:7">
      <c r="B4507" t="s">
        <v>3846</v>
      </c>
      <c r="C4507">
        <v>19.43</v>
      </c>
      <c r="D4507">
        <f t="shared" si="145"/>
        <v>-0.64276521419378563</v>
      </c>
      <c r="E4507">
        <v>-5.1203277009729351E-3</v>
      </c>
      <c r="F4507" s="90">
        <v>4499</v>
      </c>
      <c r="G4507" s="170">
        <f t="shared" ca="1" si="144"/>
        <v>-4.1925415114052525E-2</v>
      </c>
    </row>
    <row r="4508" spans="2:7">
      <c r="B4508" t="s">
        <v>1274</v>
      </c>
      <c r="C4508">
        <v>54.39</v>
      </c>
      <c r="D4508">
        <f t="shared" si="145"/>
        <v>27.036082474226806</v>
      </c>
      <c r="E4508">
        <v>-5.1216389244558465E-3</v>
      </c>
      <c r="F4508" s="90">
        <v>4500</v>
      </c>
      <c r="G4508" s="170">
        <f t="shared" ca="1" si="144"/>
        <v>6.7875633370146279E-2</v>
      </c>
    </row>
    <row r="4509" spans="2:7">
      <c r="B4509" t="s">
        <v>6047</v>
      </c>
      <c r="C4509">
        <v>1.94</v>
      </c>
      <c r="D4509">
        <f t="shared" si="145"/>
        <v>0</v>
      </c>
      <c r="E4509">
        <v>-5.1282051282051325E-3</v>
      </c>
      <c r="F4509" s="90">
        <v>4501</v>
      </c>
      <c r="G4509" s="170">
        <f t="shared" ca="1" si="144"/>
        <v>0.29384194569748251</v>
      </c>
    </row>
    <row r="4510" spans="2:7">
      <c r="B4510" t="s">
        <v>7519</v>
      </c>
      <c r="C4510">
        <v>1.94</v>
      </c>
      <c r="D4510">
        <f t="shared" si="145"/>
        <v>5.1813471502590719E-3</v>
      </c>
      <c r="E4510">
        <v>-5.1282051282051325E-3</v>
      </c>
      <c r="F4510" s="90">
        <v>4502</v>
      </c>
      <c r="G4510" s="170">
        <f t="shared" ca="1" si="144"/>
        <v>5.9054023851558127E-2</v>
      </c>
    </row>
    <row r="4511" spans="2:7">
      <c r="B4511" t="s">
        <v>6046</v>
      </c>
      <c r="C4511">
        <v>1.93</v>
      </c>
      <c r="D4511">
        <f t="shared" si="145"/>
        <v>-0.93312543312543317</v>
      </c>
      <c r="E4511">
        <v>-5.1546391752577371E-3</v>
      </c>
      <c r="F4511" s="90">
        <v>4503</v>
      </c>
      <c r="G4511" s="170">
        <f t="shared" ca="1" si="144"/>
        <v>0.21160463910764207</v>
      </c>
    </row>
    <row r="4512" spans="2:7">
      <c r="B4512" t="s">
        <v>1432</v>
      </c>
      <c r="C4512">
        <v>28.86</v>
      </c>
      <c r="D4512">
        <f t="shared" si="145"/>
        <v>0.87524366471734882</v>
      </c>
      <c r="E4512">
        <v>-5.1706308169597419E-3</v>
      </c>
      <c r="F4512" s="90">
        <v>4504</v>
      </c>
      <c r="G4512" s="170">
        <f t="shared" ca="1" si="144"/>
        <v>0.18370957323905329</v>
      </c>
    </row>
    <row r="4513" spans="2:7">
      <c r="B4513" t="s">
        <v>4486</v>
      </c>
      <c r="C4513">
        <v>15.39</v>
      </c>
      <c r="D4513">
        <f t="shared" si="145"/>
        <v>7.0156250000000009</v>
      </c>
      <c r="E4513">
        <v>-5.1712992889463519E-3</v>
      </c>
      <c r="F4513" s="90">
        <v>4505</v>
      </c>
      <c r="G4513" s="170">
        <f t="shared" ca="1" si="144"/>
        <v>-0.47642499803534683</v>
      </c>
    </row>
    <row r="4514" spans="2:7">
      <c r="B4514" t="s">
        <v>5948</v>
      </c>
      <c r="C4514">
        <v>1.92</v>
      </c>
      <c r="D4514">
        <f t="shared" si="145"/>
        <v>-0.9285714285714286</v>
      </c>
      <c r="E4514">
        <v>-5.1813471502590719E-3</v>
      </c>
      <c r="F4514" s="90">
        <v>4506</v>
      </c>
      <c r="G4514" s="170">
        <f t="shared" ca="1" si="144"/>
        <v>0.59436726770010739</v>
      </c>
    </row>
    <row r="4515" spans="2:7">
      <c r="B4515" t="s">
        <v>2199</v>
      </c>
      <c r="C4515">
        <v>26.88</v>
      </c>
      <c r="D4515">
        <f t="shared" si="145"/>
        <v>-0.72941413327964577</v>
      </c>
      <c r="E4515">
        <v>-5.1813471502590884E-3</v>
      </c>
      <c r="F4515" s="90">
        <v>4507</v>
      </c>
      <c r="G4515" s="170">
        <f t="shared" ca="1" si="144"/>
        <v>-0.23379978297639276</v>
      </c>
    </row>
    <row r="4516" spans="2:7">
      <c r="B4516" t="s">
        <v>870</v>
      </c>
      <c r="C4516">
        <v>99.34</v>
      </c>
      <c r="D4516">
        <f t="shared" si="145"/>
        <v>6.4356287425149707</v>
      </c>
      <c r="E4516">
        <v>-5.2072902062887646E-3</v>
      </c>
      <c r="F4516" s="90">
        <v>4508</v>
      </c>
      <c r="G4516" s="170">
        <f t="shared" ca="1" si="144"/>
        <v>-0.59363219195881078</v>
      </c>
    </row>
    <row r="4517" spans="2:7">
      <c r="B4517" t="s">
        <v>4803</v>
      </c>
      <c r="C4517">
        <v>13.36</v>
      </c>
      <c r="D4517">
        <f t="shared" si="145"/>
        <v>0.75098296199213621</v>
      </c>
      <c r="E4517">
        <v>-5.2122114668652483E-3</v>
      </c>
      <c r="F4517" s="90">
        <v>4509</v>
      </c>
      <c r="G4517" s="170">
        <f t="shared" ca="1" si="144"/>
        <v>6.4720597444476724E-2</v>
      </c>
    </row>
    <row r="4518" spans="2:7">
      <c r="B4518" t="s">
        <v>5417</v>
      </c>
      <c r="C4518">
        <v>7.63</v>
      </c>
      <c r="D4518">
        <f t="shared" si="145"/>
        <v>-0.33304195804195802</v>
      </c>
      <c r="E4518">
        <v>-5.2151238591916609E-3</v>
      </c>
      <c r="F4518" s="90">
        <v>4510</v>
      </c>
      <c r="G4518" s="170">
        <f t="shared" ca="1" si="144"/>
        <v>0.25059894187052467</v>
      </c>
    </row>
    <row r="4519" spans="2:7">
      <c r="B4519" t="s">
        <v>3670</v>
      </c>
      <c r="C4519">
        <v>11.44</v>
      </c>
      <c r="D4519">
        <f t="shared" si="145"/>
        <v>-0.91875577018677657</v>
      </c>
      <c r="E4519">
        <v>-5.217391304347869E-3</v>
      </c>
      <c r="F4519" s="90">
        <v>4511</v>
      </c>
      <c r="G4519" s="170">
        <f t="shared" ref="G4519:G4582" ca="1" si="146">_xlfn.NORM.INV(RAND(),L$11,L$12)</f>
        <v>-0.31936955824751773</v>
      </c>
    </row>
    <row r="4520" spans="2:7">
      <c r="B4520" t="s">
        <v>691</v>
      </c>
      <c r="C4520">
        <v>140.81</v>
      </c>
      <c r="D4520">
        <f t="shared" si="145"/>
        <v>73.110526315789471</v>
      </c>
      <c r="E4520">
        <v>-5.2278346873896788E-3</v>
      </c>
      <c r="F4520" s="90">
        <v>4512</v>
      </c>
      <c r="G4520" s="170">
        <f t="shared" ca="1" si="146"/>
        <v>-0.36444234317686247</v>
      </c>
    </row>
    <row r="4521" spans="2:7">
      <c r="B4521" t="s">
        <v>5875</v>
      </c>
      <c r="C4521">
        <v>1.9</v>
      </c>
      <c r="D4521">
        <f t="shared" si="145"/>
        <v>-0.9</v>
      </c>
      <c r="E4521">
        <v>-5.2356020942408424E-3</v>
      </c>
      <c r="F4521" s="90">
        <v>4513</v>
      </c>
      <c r="G4521" s="170">
        <f t="shared" ca="1" si="146"/>
        <v>-0.51500210418214709</v>
      </c>
    </row>
    <row r="4522" spans="2:7">
      <c r="B4522" t="s">
        <v>3876</v>
      </c>
      <c r="C4522">
        <v>19</v>
      </c>
      <c r="D4522">
        <f t="shared" si="145"/>
        <v>1</v>
      </c>
      <c r="E4522">
        <v>-5.2356020942409117E-3</v>
      </c>
      <c r="F4522" s="90">
        <v>4514</v>
      </c>
      <c r="G4522" s="170">
        <f t="shared" ca="1" si="146"/>
        <v>-0.47787264220356257</v>
      </c>
    </row>
    <row r="4523" spans="2:7">
      <c r="B4523" t="s">
        <v>5369</v>
      </c>
      <c r="C4523">
        <v>9.5</v>
      </c>
      <c r="D4523">
        <f t="shared" si="145"/>
        <v>-0.28463855421686746</v>
      </c>
      <c r="E4523">
        <v>-5.2356020942409117E-3</v>
      </c>
      <c r="F4523" s="90">
        <v>4515</v>
      </c>
      <c r="G4523" s="170">
        <f t="shared" ca="1" si="146"/>
        <v>-0.11270806377551118</v>
      </c>
    </row>
    <row r="4524" spans="2:7">
      <c r="B4524" t="s">
        <v>2541</v>
      </c>
      <c r="C4524">
        <v>13.28</v>
      </c>
      <c r="D4524">
        <f t="shared" si="145"/>
        <v>-0.75823775714545782</v>
      </c>
      <c r="E4524">
        <v>-5.2434456928839163E-3</v>
      </c>
      <c r="F4524" s="90">
        <v>4516</v>
      </c>
      <c r="G4524" s="170">
        <f t="shared" ca="1" si="146"/>
        <v>-0.27642518403837407</v>
      </c>
    </row>
    <row r="4525" spans="2:7">
      <c r="B4525" t="s">
        <v>1163</v>
      </c>
      <c r="C4525">
        <v>54.93</v>
      </c>
      <c r="D4525">
        <f t="shared" si="145"/>
        <v>3.1456603773584906</v>
      </c>
      <c r="E4525">
        <v>-5.2517203911626072E-3</v>
      </c>
      <c r="F4525" s="90">
        <v>4517</v>
      </c>
      <c r="G4525" s="170">
        <f t="shared" ca="1" si="146"/>
        <v>0.1294396670466566</v>
      </c>
    </row>
    <row r="4526" spans="2:7">
      <c r="B4526" t="s">
        <v>3478</v>
      </c>
      <c r="C4526">
        <v>13.25</v>
      </c>
      <c r="D4526">
        <f t="shared" si="145"/>
        <v>0.40063424947145865</v>
      </c>
      <c r="E4526">
        <v>-5.2552552552552765E-3</v>
      </c>
      <c r="F4526" s="90">
        <v>4518</v>
      </c>
      <c r="G4526" s="170">
        <f t="shared" ca="1" si="146"/>
        <v>0.19279004653821319</v>
      </c>
    </row>
    <row r="4527" spans="2:7">
      <c r="B4527" t="s">
        <v>3321</v>
      </c>
      <c r="C4527">
        <v>9.4600000000000009</v>
      </c>
      <c r="D4527">
        <f t="shared" si="145"/>
        <v>4.0052910052910065</v>
      </c>
      <c r="E4527">
        <v>-5.257623554153411E-3</v>
      </c>
      <c r="F4527" s="90">
        <v>4519</v>
      </c>
      <c r="G4527" s="170">
        <f t="shared" ca="1" si="146"/>
        <v>0.2692567888542638</v>
      </c>
    </row>
    <row r="4528" spans="2:7">
      <c r="B4528" t="s">
        <v>6349</v>
      </c>
      <c r="C4528">
        <v>1.89</v>
      </c>
      <c r="D4528">
        <f t="shared" si="145"/>
        <v>-0.89999999999999991</v>
      </c>
      <c r="E4528">
        <v>-5.2631578947368472E-3</v>
      </c>
      <c r="F4528" s="90">
        <v>4520</v>
      </c>
      <c r="G4528" s="170">
        <f t="shared" ca="1" si="146"/>
        <v>0.16311381453084131</v>
      </c>
    </row>
    <row r="4529" spans="2:7">
      <c r="B4529" t="s">
        <v>1848</v>
      </c>
      <c r="C4529">
        <v>18.899999999999999</v>
      </c>
      <c r="D4529">
        <f t="shared" si="145"/>
        <v>1</v>
      </c>
      <c r="E4529">
        <v>-5.2631578947369166E-3</v>
      </c>
      <c r="F4529" s="90">
        <v>4521</v>
      </c>
      <c r="G4529" s="170">
        <f t="shared" ca="1" si="146"/>
        <v>-0.19844064080477897</v>
      </c>
    </row>
    <row r="4530" spans="2:7">
      <c r="B4530" t="s">
        <v>5368</v>
      </c>
      <c r="C4530">
        <v>9.4499999999999993</v>
      </c>
      <c r="D4530">
        <f t="shared" si="145"/>
        <v>-0.61522801302931596</v>
      </c>
      <c r="E4530">
        <v>-5.2631578947369166E-3</v>
      </c>
      <c r="F4530" s="90">
        <v>4522</v>
      </c>
      <c r="G4530" s="170">
        <f t="shared" ca="1" si="146"/>
        <v>-0.1722373563468774</v>
      </c>
    </row>
    <row r="4531" spans="2:7">
      <c r="B4531" t="s">
        <v>2162</v>
      </c>
      <c r="C4531">
        <v>24.56</v>
      </c>
      <c r="D4531">
        <f t="shared" si="145"/>
        <v>0.85919757759273252</v>
      </c>
      <c r="E4531">
        <v>-5.265289590927604E-3</v>
      </c>
      <c r="F4531" s="90">
        <v>4523</v>
      </c>
      <c r="G4531" s="170">
        <f t="shared" ca="1" si="146"/>
        <v>0.27447575054887197</v>
      </c>
    </row>
    <row r="4532" spans="2:7">
      <c r="B4532" t="s">
        <v>3540</v>
      </c>
      <c r="C4532">
        <v>13.21</v>
      </c>
      <c r="D4532">
        <f t="shared" si="145"/>
        <v>2.5132978723404258</v>
      </c>
      <c r="E4532">
        <v>-5.2710843373492853E-3</v>
      </c>
      <c r="F4532" s="90">
        <v>4524</v>
      </c>
      <c r="G4532" s="170">
        <f t="shared" ca="1" si="146"/>
        <v>-0.19044303644991151</v>
      </c>
    </row>
    <row r="4533" spans="2:7">
      <c r="B4533" t="s">
        <v>5754</v>
      </c>
      <c r="C4533">
        <v>3.76</v>
      </c>
      <c r="D4533">
        <f t="shared" si="145"/>
        <v>1</v>
      </c>
      <c r="E4533">
        <v>-5.2910052910052959E-3</v>
      </c>
      <c r="F4533" s="90">
        <v>4525</v>
      </c>
      <c r="G4533" s="170">
        <f t="shared" ca="1" si="146"/>
        <v>2.3180116505867356E-2</v>
      </c>
    </row>
    <row r="4534" spans="2:7">
      <c r="B4534" t="s">
        <v>7506</v>
      </c>
      <c r="C4534">
        <v>1.88</v>
      </c>
      <c r="D4534">
        <f t="shared" si="145"/>
        <v>-0.98646508279337652</v>
      </c>
      <c r="E4534">
        <v>-5.2910052910052959E-3</v>
      </c>
      <c r="F4534" s="90">
        <v>4526</v>
      </c>
      <c r="G4534" s="170">
        <f t="shared" ca="1" si="146"/>
        <v>-0.30767863748585084</v>
      </c>
    </row>
    <row r="4535" spans="2:7">
      <c r="B4535" t="s">
        <v>666</v>
      </c>
      <c r="C4535">
        <v>138.9</v>
      </c>
      <c r="D4535">
        <f t="shared" si="145"/>
        <v>73.278074866310163</v>
      </c>
      <c r="E4535">
        <v>-5.2993411629904093E-3</v>
      </c>
      <c r="F4535" s="90">
        <v>4527</v>
      </c>
      <c r="G4535" s="170">
        <f t="shared" ca="1" si="146"/>
        <v>-0.39485879813772118</v>
      </c>
    </row>
    <row r="4536" spans="2:7">
      <c r="B4536" t="s">
        <v>7515</v>
      </c>
      <c r="C4536">
        <v>1.87</v>
      </c>
      <c r="D4536">
        <f t="shared" si="145"/>
        <v>-0.85604311008468059</v>
      </c>
      <c r="E4536">
        <v>-5.3191489361700999E-3</v>
      </c>
      <c r="F4536" s="90">
        <v>4528</v>
      </c>
      <c r="G4536" s="170">
        <f t="shared" ca="1" si="146"/>
        <v>-0.16461935265458066</v>
      </c>
    </row>
    <row r="4537" spans="2:7">
      <c r="B4537" t="s">
        <v>2557</v>
      </c>
      <c r="C4537">
        <v>12.99</v>
      </c>
      <c r="D4537">
        <f t="shared" si="145"/>
        <v>-0.76624077739787655</v>
      </c>
      <c r="E4537">
        <v>-5.3598774885145698E-3</v>
      </c>
      <c r="F4537" s="90">
        <v>4529</v>
      </c>
      <c r="G4537" s="170">
        <f t="shared" ca="1" si="146"/>
        <v>-0.14489864711091835</v>
      </c>
    </row>
    <row r="4538" spans="2:7">
      <c r="B4538" t="s">
        <v>1271</v>
      </c>
      <c r="C4538">
        <v>55.57</v>
      </c>
      <c r="D4538">
        <f t="shared" si="145"/>
        <v>29.037837837837834</v>
      </c>
      <c r="E4538">
        <v>-5.3696080186145904E-3</v>
      </c>
      <c r="F4538" s="90">
        <v>4530</v>
      </c>
      <c r="G4538" s="170">
        <f t="shared" ca="1" si="146"/>
        <v>0.30157026733771292</v>
      </c>
    </row>
    <row r="4539" spans="2:7">
      <c r="B4539" t="s">
        <v>7131</v>
      </c>
      <c r="C4539">
        <v>1.85</v>
      </c>
      <c r="D4539">
        <f t="shared" si="145"/>
        <v>-0.8997289972899728</v>
      </c>
      <c r="E4539">
        <v>-5.3763440860215101E-3</v>
      </c>
      <c r="F4539" s="90">
        <v>4531</v>
      </c>
      <c r="G4539" s="170">
        <f t="shared" ca="1" si="146"/>
        <v>-0.25183272141211271</v>
      </c>
    </row>
    <row r="4540" spans="2:7">
      <c r="B4540" t="s">
        <v>1939</v>
      </c>
      <c r="C4540">
        <v>18.45</v>
      </c>
      <c r="D4540">
        <f t="shared" si="145"/>
        <v>0.66968325791855188</v>
      </c>
      <c r="E4540">
        <v>-5.3908355795149014E-3</v>
      </c>
      <c r="F4540" s="90">
        <v>4532</v>
      </c>
      <c r="G4540" s="170">
        <f t="shared" ca="1" si="146"/>
        <v>0.31183552028394002</v>
      </c>
    </row>
    <row r="4541" spans="2:7">
      <c r="B4541" t="s">
        <v>1643</v>
      </c>
      <c r="C4541">
        <v>11.05</v>
      </c>
      <c r="D4541">
        <f t="shared" si="145"/>
        <v>5.0054347826086962</v>
      </c>
      <c r="E4541">
        <v>-5.400540054005286E-3</v>
      </c>
      <c r="F4541" s="90">
        <v>4533</v>
      </c>
      <c r="G4541" s="170">
        <f t="shared" ca="1" si="146"/>
        <v>-0.52454331236959539</v>
      </c>
    </row>
    <row r="4542" spans="2:7">
      <c r="B4542" t="s">
        <v>5844</v>
      </c>
      <c r="C4542">
        <v>1.84</v>
      </c>
      <c r="D4542">
        <f t="shared" si="145"/>
        <v>-0.8</v>
      </c>
      <c r="E4542">
        <v>-5.40540540540541E-3</v>
      </c>
      <c r="F4542" s="90">
        <v>4534</v>
      </c>
      <c r="G4542" s="170">
        <f t="shared" ca="1" si="146"/>
        <v>5.1924317071716228E-2</v>
      </c>
    </row>
    <row r="4543" spans="2:7">
      <c r="B4543" t="s">
        <v>2790</v>
      </c>
      <c r="C4543">
        <v>9.1999999999999993</v>
      </c>
      <c r="D4543">
        <f t="shared" si="145"/>
        <v>0</v>
      </c>
      <c r="E4543">
        <v>-5.405405405405482E-3</v>
      </c>
      <c r="F4543" s="90">
        <v>4535</v>
      </c>
      <c r="G4543" s="170">
        <f t="shared" ca="1" si="146"/>
        <v>-0.3952096324601086</v>
      </c>
    </row>
    <row r="4544" spans="2:7">
      <c r="B4544" t="s">
        <v>5153</v>
      </c>
      <c r="C4544">
        <v>9.1999999999999993</v>
      </c>
      <c r="D4544">
        <f t="shared" si="145"/>
        <v>-0.37372362151123217</v>
      </c>
      <c r="E4544">
        <v>-5.405405405405482E-3</v>
      </c>
      <c r="F4544" s="90">
        <v>4536</v>
      </c>
      <c r="G4544" s="170">
        <f t="shared" ca="1" si="146"/>
        <v>0.18326425950609154</v>
      </c>
    </row>
    <row r="4545" spans="2:7">
      <c r="B4545" t="s">
        <v>1783</v>
      </c>
      <c r="C4545">
        <v>14.69</v>
      </c>
      <c r="D4545">
        <f t="shared" si="145"/>
        <v>0.14408099688473516</v>
      </c>
      <c r="E4545">
        <v>-5.4163845633039996E-3</v>
      </c>
      <c r="F4545" s="90">
        <v>4537</v>
      </c>
      <c r="G4545" s="170">
        <f t="shared" ca="1" si="146"/>
        <v>-0.44012611003600433</v>
      </c>
    </row>
    <row r="4546" spans="2:7">
      <c r="B4546" t="s">
        <v>3154</v>
      </c>
      <c r="C4546">
        <v>12.84</v>
      </c>
      <c r="D4546">
        <f t="shared" si="145"/>
        <v>-0.12414733969986359</v>
      </c>
      <c r="E4546">
        <v>-5.4221533694810446E-3</v>
      </c>
      <c r="F4546" s="90">
        <v>4538</v>
      </c>
      <c r="G4546" s="170">
        <f t="shared" ca="1" si="146"/>
        <v>5.9374382530993086E-2</v>
      </c>
    </row>
    <row r="4547" spans="2:7">
      <c r="B4547" t="s">
        <v>2471</v>
      </c>
      <c r="C4547">
        <v>14.66</v>
      </c>
      <c r="D4547">
        <f t="shared" si="145"/>
        <v>-0.19978165938864628</v>
      </c>
      <c r="E4547">
        <v>-5.4274084124830441E-3</v>
      </c>
      <c r="F4547" s="90">
        <v>4539</v>
      </c>
      <c r="G4547" s="170">
        <f t="shared" ca="1" si="146"/>
        <v>-0.30248547178812429</v>
      </c>
    </row>
    <row r="4548" spans="2:7">
      <c r="B4548" t="s">
        <v>3031</v>
      </c>
      <c r="C4548">
        <v>18.32</v>
      </c>
      <c r="D4548">
        <f t="shared" si="145"/>
        <v>0.42901716068642742</v>
      </c>
      <c r="E4548">
        <v>-5.4288816503800987E-3</v>
      </c>
      <c r="F4548" s="90">
        <v>4540</v>
      </c>
      <c r="G4548" s="170">
        <f t="shared" ca="1" si="146"/>
        <v>5.3949788368265791E-2</v>
      </c>
    </row>
    <row r="4549" spans="2:7">
      <c r="B4549" t="s">
        <v>2554</v>
      </c>
      <c r="C4549">
        <v>12.82</v>
      </c>
      <c r="D4549">
        <f t="shared" si="145"/>
        <v>6.0054644808743172</v>
      </c>
      <c r="E4549">
        <v>-5.430566330488773E-3</v>
      </c>
      <c r="F4549" s="90">
        <v>4541</v>
      </c>
      <c r="G4549" s="170">
        <f t="shared" ca="1" si="146"/>
        <v>-0.26408054590233682</v>
      </c>
    </row>
    <row r="4550" spans="2:7">
      <c r="B4550" t="s">
        <v>6726</v>
      </c>
      <c r="C4550">
        <v>1.83</v>
      </c>
      <c r="D4550">
        <f t="shared" si="145"/>
        <v>-0.85691946833463639</v>
      </c>
      <c r="E4550">
        <v>-5.4347826086956564E-3</v>
      </c>
      <c r="F4550" s="90">
        <v>4542</v>
      </c>
      <c r="G4550" s="170">
        <f t="shared" ca="1" si="146"/>
        <v>-0.18756288419344441</v>
      </c>
    </row>
    <row r="4551" spans="2:7">
      <c r="B4551" t="s">
        <v>4819</v>
      </c>
      <c r="C4551">
        <v>12.79</v>
      </c>
      <c r="D4551">
        <f t="shared" si="145"/>
        <v>-0.87717276481321427</v>
      </c>
      <c r="E4551">
        <v>-5.4432348367029777E-3</v>
      </c>
      <c r="F4551" s="90">
        <v>4543</v>
      </c>
      <c r="G4551" s="170">
        <f t="shared" ca="1" si="146"/>
        <v>-0.12137680499251882</v>
      </c>
    </row>
    <row r="4552" spans="2:7">
      <c r="B4552" t="s">
        <v>882</v>
      </c>
      <c r="C4552">
        <v>104.13</v>
      </c>
      <c r="D4552">
        <f t="shared" si="145"/>
        <v>18.036563071297991</v>
      </c>
      <c r="E4552">
        <v>-5.4441260744986378E-3</v>
      </c>
      <c r="F4552" s="90">
        <v>4544</v>
      </c>
      <c r="G4552" s="170">
        <f t="shared" ca="1" si="146"/>
        <v>0.6275811432129107</v>
      </c>
    </row>
    <row r="4553" spans="2:7">
      <c r="B4553" t="s">
        <v>5688</v>
      </c>
      <c r="C4553">
        <v>5.47</v>
      </c>
      <c r="D4553">
        <f t="shared" ref="D4553:D4616" si="147">(C4553-C4554)/C4554</f>
        <v>-0.90296256874223879</v>
      </c>
      <c r="E4553">
        <v>-5.4545454545455001E-3</v>
      </c>
      <c r="F4553" s="90">
        <v>4545</v>
      </c>
      <c r="G4553" s="170">
        <f t="shared" ca="1" si="146"/>
        <v>0.12418082723634459</v>
      </c>
    </row>
    <row r="4554" spans="2:7">
      <c r="B4554" t="s">
        <v>1248</v>
      </c>
      <c r="C4554">
        <v>56.37</v>
      </c>
      <c r="D4554">
        <f t="shared" si="147"/>
        <v>-0.40349206349206351</v>
      </c>
      <c r="E4554">
        <v>-5.4693013408610141E-3</v>
      </c>
      <c r="F4554" s="90">
        <v>4546</v>
      </c>
      <c r="G4554" s="170">
        <f t="shared" ca="1" si="146"/>
        <v>-8.956073760634975E-2</v>
      </c>
    </row>
    <row r="4555" spans="2:7">
      <c r="B4555" t="s">
        <v>1015</v>
      </c>
      <c r="C4555">
        <v>94.5</v>
      </c>
      <c r="D4555">
        <f t="shared" si="147"/>
        <v>51.209944751381215</v>
      </c>
      <c r="E4555">
        <v>-5.4725320985055358E-3</v>
      </c>
      <c r="F4555" s="90">
        <v>4547</v>
      </c>
      <c r="G4555" s="170">
        <f t="shared" ca="1" si="146"/>
        <v>0.37161209089231612</v>
      </c>
    </row>
    <row r="4556" spans="2:7">
      <c r="B4556" t="s">
        <v>6067</v>
      </c>
      <c r="C4556">
        <v>1.81</v>
      </c>
      <c r="D4556">
        <f t="shared" si="147"/>
        <v>0</v>
      </c>
      <c r="E4556">
        <v>-5.4945054945054993E-3</v>
      </c>
      <c r="F4556" s="90">
        <v>4548</v>
      </c>
      <c r="G4556" s="170">
        <f t="shared" ca="1" si="146"/>
        <v>9.8766561561581145E-2</v>
      </c>
    </row>
    <row r="4557" spans="2:7">
      <c r="B4557" t="s">
        <v>6712</v>
      </c>
      <c r="C4557">
        <v>1.81</v>
      </c>
      <c r="D4557">
        <f t="shared" si="147"/>
        <v>0</v>
      </c>
      <c r="E4557">
        <v>-5.4945054945054993E-3</v>
      </c>
      <c r="F4557" s="90">
        <v>4549</v>
      </c>
      <c r="G4557" s="170">
        <f t="shared" ca="1" si="146"/>
        <v>9.5632796961641287E-2</v>
      </c>
    </row>
    <row r="4558" spans="2:7">
      <c r="B4558" t="s">
        <v>6747</v>
      </c>
      <c r="C4558">
        <v>1.81</v>
      </c>
      <c r="D4558">
        <f t="shared" si="147"/>
        <v>0</v>
      </c>
      <c r="E4558">
        <v>-5.4945054945054993E-3</v>
      </c>
      <c r="F4558" s="90">
        <v>4550</v>
      </c>
      <c r="G4558" s="170">
        <f t="shared" ca="1" si="146"/>
        <v>0.36138136224859851</v>
      </c>
    </row>
    <row r="4559" spans="2:7">
      <c r="B4559" t="s">
        <v>7262</v>
      </c>
      <c r="C4559">
        <v>1.81</v>
      </c>
      <c r="D4559">
        <f t="shared" si="147"/>
        <v>5.5555555555555601E-3</v>
      </c>
      <c r="E4559">
        <v>-5.4945054945054993E-3</v>
      </c>
      <c r="F4559" s="90">
        <v>4551</v>
      </c>
      <c r="G4559" s="170">
        <f t="shared" ca="1" si="146"/>
        <v>0.71030958376606024</v>
      </c>
    </row>
    <row r="4560" spans="2:7">
      <c r="B4560" t="s">
        <v>6334</v>
      </c>
      <c r="C4560">
        <v>1.8</v>
      </c>
      <c r="D4560">
        <f t="shared" si="147"/>
        <v>0</v>
      </c>
      <c r="E4560">
        <v>-5.5248618784530436E-3</v>
      </c>
      <c r="F4560" s="90">
        <v>4552</v>
      </c>
      <c r="G4560" s="170">
        <f t="shared" ca="1" si="146"/>
        <v>7.0250696436155613E-2</v>
      </c>
    </row>
    <row r="4561" spans="2:7">
      <c r="B4561" t="s">
        <v>6359</v>
      </c>
      <c r="C4561">
        <v>1.8</v>
      </c>
      <c r="D4561">
        <f t="shared" si="147"/>
        <v>0</v>
      </c>
      <c r="E4561">
        <v>-5.5248618784530436E-3</v>
      </c>
      <c r="F4561" s="90">
        <v>4553</v>
      </c>
      <c r="G4561" s="170">
        <f t="shared" ca="1" si="146"/>
        <v>-0.30383918492064754</v>
      </c>
    </row>
    <row r="4562" spans="2:7">
      <c r="B4562" t="s">
        <v>6427</v>
      </c>
      <c r="C4562">
        <v>1.8</v>
      </c>
      <c r="D4562">
        <f t="shared" si="147"/>
        <v>0</v>
      </c>
      <c r="E4562">
        <v>-5.5248618784530436E-3</v>
      </c>
      <c r="F4562" s="90">
        <v>4554</v>
      </c>
      <c r="G4562" s="170">
        <f t="shared" ca="1" si="146"/>
        <v>-5.1087857772684382E-3</v>
      </c>
    </row>
    <row r="4563" spans="2:7">
      <c r="B4563" t="s">
        <v>6722</v>
      </c>
      <c r="C4563">
        <v>1.8</v>
      </c>
      <c r="D4563">
        <f t="shared" si="147"/>
        <v>-0.90881458966565343</v>
      </c>
      <c r="E4563">
        <v>-5.5248618784530436E-3</v>
      </c>
      <c r="F4563" s="90">
        <v>4555</v>
      </c>
      <c r="G4563" s="170">
        <f t="shared" ca="1" si="146"/>
        <v>0.21574684290880297</v>
      </c>
    </row>
    <row r="4564" spans="2:7">
      <c r="B4564" t="s">
        <v>2322</v>
      </c>
      <c r="C4564">
        <v>19.739999999999998</v>
      </c>
      <c r="D4564">
        <f t="shared" si="147"/>
        <v>-8.2713754646840207E-2</v>
      </c>
      <c r="E4564">
        <v>-5.5415617128464975E-3</v>
      </c>
      <c r="F4564" s="90">
        <v>4556</v>
      </c>
      <c r="G4564" s="170">
        <f t="shared" ca="1" si="146"/>
        <v>-0.14314792656598532</v>
      </c>
    </row>
    <row r="4565" spans="2:7">
      <c r="B4565" t="s">
        <v>2079</v>
      </c>
      <c r="C4565">
        <v>21.52</v>
      </c>
      <c r="D4565">
        <f t="shared" si="147"/>
        <v>0.71474103585657356</v>
      </c>
      <c r="E4565">
        <v>-5.5452865064695468E-3</v>
      </c>
      <c r="F4565" s="90">
        <v>4557</v>
      </c>
      <c r="G4565" s="170">
        <f t="shared" ca="1" si="146"/>
        <v>-0.40759340293766722</v>
      </c>
    </row>
    <row r="4566" spans="2:7">
      <c r="B4566" t="s">
        <v>3513</v>
      </c>
      <c r="C4566">
        <v>12.55</v>
      </c>
      <c r="D4566">
        <f t="shared" si="147"/>
        <v>-0.9053829915560917</v>
      </c>
      <c r="E4566">
        <v>-5.5467511885894227E-3</v>
      </c>
      <c r="F4566" s="90">
        <v>4558</v>
      </c>
      <c r="G4566" s="170">
        <f t="shared" ca="1" si="146"/>
        <v>0.77117912285691781</v>
      </c>
    </row>
    <row r="4567" spans="2:7">
      <c r="B4567" t="s">
        <v>466</v>
      </c>
      <c r="C4567">
        <v>132.63999999999999</v>
      </c>
      <c r="D4567">
        <f t="shared" si="147"/>
        <v>73.100558659217867</v>
      </c>
      <c r="E4567">
        <v>-5.5480581796371956E-3</v>
      </c>
      <c r="F4567" s="90">
        <v>4559</v>
      </c>
      <c r="G4567" s="170">
        <f t="shared" ca="1" si="146"/>
        <v>0.24951766472955916</v>
      </c>
    </row>
    <row r="4568" spans="2:7">
      <c r="B4568" t="s">
        <v>6358</v>
      </c>
      <c r="C4568">
        <v>1.79</v>
      </c>
      <c r="D4568">
        <f t="shared" si="147"/>
        <v>0</v>
      </c>
      <c r="E4568">
        <v>-5.5555555555555601E-3</v>
      </c>
      <c r="F4568" s="90">
        <v>4560</v>
      </c>
      <c r="G4568" s="170">
        <f t="shared" ca="1" si="146"/>
        <v>6.5089306461476829E-2</v>
      </c>
    </row>
    <row r="4569" spans="2:7">
      <c r="B4569" t="s">
        <v>6719</v>
      </c>
      <c r="C4569">
        <v>1.79</v>
      </c>
      <c r="D4569">
        <f t="shared" si="147"/>
        <v>0</v>
      </c>
      <c r="E4569">
        <v>-5.5555555555555601E-3</v>
      </c>
      <c r="F4569" s="90">
        <v>4561</v>
      </c>
      <c r="G4569" s="170">
        <f t="shared" ca="1" si="146"/>
        <v>-0.55671309000035396</v>
      </c>
    </row>
    <row r="4570" spans="2:7">
      <c r="B4570" t="s">
        <v>6775</v>
      </c>
      <c r="C4570">
        <v>1.79</v>
      </c>
      <c r="D4570">
        <f t="shared" si="147"/>
        <v>0</v>
      </c>
      <c r="E4570">
        <v>-5.5555555555555601E-3</v>
      </c>
      <c r="F4570" s="90">
        <v>4562</v>
      </c>
      <c r="G4570" s="170">
        <f t="shared" ca="1" si="146"/>
        <v>-1.1767288205160313E-2</v>
      </c>
    </row>
    <row r="4571" spans="2:7">
      <c r="B4571" t="s">
        <v>7177</v>
      </c>
      <c r="C4571">
        <v>1.79</v>
      </c>
      <c r="D4571">
        <f t="shared" si="147"/>
        <v>-0.83255378858746487</v>
      </c>
      <c r="E4571">
        <v>-5.5555555555555601E-3</v>
      </c>
      <c r="F4571" s="90">
        <v>4563</v>
      </c>
      <c r="G4571" s="170">
        <f t="shared" ca="1" si="146"/>
        <v>0.61515857418771003</v>
      </c>
    </row>
    <row r="4572" spans="2:7">
      <c r="B4572" t="s">
        <v>4324</v>
      </c>
      <c r="C4572">
        <v>10.69</v>
      </c>
      <c r="D4572">
        <f t="shared" si="147"/>
        <v>-0.69980342600393153</v>
      </c>
      <c r="E4572">
        <v>-5.5813953488372554E-3</v>
      </c>
      <c r="F4572" s="90">
        <v>4564</v>
      </c>
      <c r="G4572" s="170">
        <f t="shared" ca="1" si="146"/>
        <v>-0.28974751709147961</v>
      </c>
    </row>
    <row r="4573" spans="2:7">
      <c r="B4573" t="s">
        <v>1395</v>
      </c>
      <c r="C4573">
        <v>35.61</v>
      </c>
      <c r="D4573">
        <f t="shared" si="147"/>
        <v>19.00561797752809</v>
      </c>
      <c r="E4573">
        <v>-5.5850321139347342E-3</v>
      </c>
      <c r="F4573" s="90">
        <v>4565</v>
      </c>
      <c r="G4573" s="170">
        <f t="shared" ca="1" si="146"/>
        <v>-0.16564148672025619</v>
      </c>
    </row>
    <row r="4574" spans="2:7">
      <c r="B4574" t="s">
        <v>6357</v>
      </c>
      <c r="C4574">
        <v>1.78</v>
      </c>
      <c r="D4574">
        <f t="shared" si="147"/>
        <v>0</v>
      </c>
      <c r="E4574">
        <v>-5.5865921787709542E-3</v>
      </c>
      <c r="F4574" s="90">
        <v>4566</v>
      </c>
      <c r="G4574" s="170">
        <f t="shared" ca="1" si="146"/>
        <v>0.12029421458052558</v>
      </c>
    </row>
    <row r="4575" spans="2:7">
      <c r="B4575" t="s">
        <v>6687</v>
      </c>
      <c r="C4575">
        <v>1.78</v>
      </c>
      <c r="D4575">
        <f t="shared" si="147"/>
        <v>0</v>
      </c>
      <c r="E4575">
        <v>-5.5865921787709542E-3</v>
      </c>
      <c r="F4575" s="90">
        <v>4567</v>
      </c>
      <c r="G4575" s="170">
        <f t="shared" ca="1" si="146"/>
        <v>3.5756685654847672E-3</v>
      </c>
    </row>
    <row r="4576" spans="2:7">
      <c r="B4576" t="s">
        <v>6773</v>
      </c>
      <c r="C4576">
        <v>1.78</v>
      </c>
      <c r="D4576">
        <f t="shared" si="147"/>
        <v>5.649717514124299E-3</v>
      </c>
      <c r="E4576">
        <v>-5.5865921787709542E-3</v>
      </c>
      <c r="F4576" s="90">
        <v>4568</v>
      </c>
      <c r="G4576" s="170">
        <f t="shared" ca="1" si="146"/>
        <v>5.6595571284349805E-2</v>
      </c>
    </row>
    <row r="4577" spans="2:7">
      <c r="B4577" t="s">
        <v>6575</v>
      </c>
      <c r="C4577">
        <v>1.77</v>
      </c>
      <c r="D4577">
        <f t="shared" si="147"/>
        <v>0</v>
      </c>
      <c r="E4577">
        <v>-5.6179775280898927E-3</v>
      </c>
      <c r="F4577" s="90">
        <v>4569</v>
      </c>
      <c r="G4577" s="170">
        <f t="shared" ca="1" si="146"/>
        <v>-0.21389287820178834</v>
      </c>
    </row>
    <row r="4578" spans="2:7">
      <c r="B4578" t="s">
        <v>6685</v>
      </c>
      <c r="C4578">
        <v>1.77</v>
      </c>
      <c r="D4578">
        <f t="shared" si="147"/>
        <v>0</v>
      </c>
      <c r="E4578">
        <v>-5.6179775280898927E-3</v>
      </c>
      <c r="F4578" s="90">
        <v>4570</v>
      </c>
      <c r="G4578" s="170">
        <f t="shared" ca="1" si="146"/>
        <v>0.27560685358154247</v>
      </c>
    </row>
    <row r="4579" spans="2:7">
      <c r="B4579" t="s">
        <v>6743</v>
      </c>
      <c r="C4579">
        <v>1.77</v>
      </c>
      <c r="D4579">
        <f t="shared" si="147"/>
        <v>-0.8</v>
      </c>
      <c r="E4579">
        <v>-5.6179775280898927E-3</v>
      </c>
      <c r="F4579" s="90">
        <v>4571</v>
      </c>
      <c r="G4579" s="170">
        <f t="shared" ca="1" si="146"/>
        <v>0.24247034685668337</v>
      </c>
    </row>
    <row r="4580" spans="2:7">
      <c r="B4580" t="s">
        <v>5266</v>
      </c>
      <c r="C4580">
        <v>8.85</v>
      </c>
      <c r="D4580">
        <f t="shared" si="147"/>
        <v>-0.91213264495631463</v>
      </c>
      <c r="E4580">
        <v>-5.6179775280899673E-3</v>
      </c>
      <c r="F4580" s="90">
        <v>4572</v>
      </c>
      <c r="G4580" s="170">
        <f t="shared" ca="1" si="146"/>
        <v>0.33411801198099927</v>
      </c>
    </row>
    <row r="4581" spans="2:7">
      <c r="B4581" t="s">
        <v>1000</v>
      </c>
      <c r="C4581">
        <v>100.72</v>
      </c>
      <c r="D4581">
        <f t="shared" si="147"/>
        <v>18.03969754253308</v>
      </c>
      <c r="E4581">
        <v>-5.6274064567085336E-3</v>
      </c>
      <c r="F4581" s="90">
        <v>4573</v>
      </c>
      <c r="G4581" s="170">
        <f t="shared" ca="1" si="146"/>
        <v>0.6129934819400169</v>
      </c>
    </row>
    <row r="4582" spans="2:7">
      <c r="B4582" t="s">
        <v>5524</v>
      </c>
      <c r="C4582">
        <v>5.29</v>
      </c>
      <c r="D4582">
        <f t="shared" si="147"/>
        <v>2.0056818181818183</v>
      </c>
      <c r="E4582">
        <v>-5.6390977443609488E-3</v>
      </c>
      <c r="F4582" s="90">
        <v>4574</v>
      </c>
      <c r="G4582" s="170">
        <f t="shared" ca="1" si="146"/>
        <v>0.49647426608795359</v>
      </c>
    </row>
    <row r="4583" spans="2:7">
      <c r="B4583" t="s">
        <v>5963</v>
      </c>
      <c r="C4583">
        <v>1.76</v>
      </c>
      <c r="D4583">
        <f t="shared" si="147"/>
        <v>0</v>
      </c>
      <c r="E4583">
        <v>-5.649717514124299E-3</v>
      </c>
      <c r="F4583" s="90">
        <v>4575</v>
      </c>
      <c r="G4583" s="170">
        <f t="shared" ref="G4583:G4646" ca="1" si="148">_xlfn.NORM.INV(RAND(),L$11,L$12)</f>
        <v>-0.4574215996480665</v>
      </c>
    </row>
    <row r="4584" spans="2:7">
      <c r="B4584" t="s">
        <v>5971</v>
      </c>
      <c r="C4584">
        <v>1.76</v>
      </c>
      <c r="D4584">
        <f t="shared" si="147"/>
        <v>0</v>
      </c>
      <c r="E4584">
        <v>-5.649717514124299E-3</v>
      </c>
      <c r="F4584" s="90">
        <v>4576</v>
      </c>
      <c r="G4584" s="170">
        <f t="shared" ca="1" si="148"/>
        <v>-8.9081416524415633E-2</v>
      </c>
    </row>
    <row r="4585" spans="2:7">
      <c r="B4585" t="s">
        <v>6821</v>
      </c>
      <c r="C4585">
        <v>1.76</v>
      </c>
      <c r="D4585">
        <f t="shared" si="147"/>
        <v>0</v>
      </c>
      <c r="E4585">
        <v>-5.649717514124299E-3</v>
      </c>
      <c r="F4585" s="90">
        <v>4577</v>
      </c>
      <c r="G4585" s="170">
        <f t="shared" ca="1" si="148"/>
        <v>9.7601093506906197E-2</v>
      </c>
    </row>
    <row r="4586" spans="2:7">
      <c r="B4586" t="s">
        <v>7119</v>
      </c>
      <c r="C4586">
        <v>1.76</v>
      </c>
      <c r="D4586">
        <f t="shared" si="147"/>
        <v>0</v>
      </c>
      <c r="E4586">
        <v>-5.649717514124299E-3</v>
      </c>
      <c r="F4586" s="90">
        <v>4578</v>
      </c>
      <c r="G4586" s="170">
        <f t="shared" ca="1" si="148"/>
        <v>0.25923715425745647</v>
      </c>
    </row>
    <row r="4587" spans="2:7">
      <c r="B4587" t="s">
        <v>7128</v>
      </c>
      <c r="C4587">
        <v>1.76</v>
      </c>
      <c r="D4587">
        <f t="shared" si="147"/>
        <v>-0.79977246871444829</v>
      </c>
      <c r="E4587">
        <v>-5.649717514124299E-3</v>
      </c>
      <c r="F4587" s="90">
        <v>4579</v>
      </c>
      <c r="G4587" s="170">
        <f t="shared" ca="1" si="148"/>
        <v>-0.14165525942049675</v>
      </c>
    </row>
    <row r="4588" spans="2:7">
      <c r="B4588" t="s">
        <v>2797</v>
      </c>
      <c r="C4588">
        <v>8.7899999999999991</v>
      </c>
      <c r="D4588">
        <f t="shared" si="147"/>
        <v>4.0228571428571422</v>
      </c>
      <c r="E4588">
        <v>-5.6561085972851484E-3</v>
      </c>
      <c r="F4588" s="90">
        <v>4580</v>
      </c>
      <c r="G4588" s="170">
        <f t="shared" ca="1" si="148"/>
        <v>0.33529349917000256</v>
      </c>
    </row>
    <row r="4589" spans="2:7">
      <c r="B4589" t="s">
        <v>5962</v>
      </c>
      <c r="C4589">
        <v>1.75</v>
      </c>
      <c r="D4589">
        <f t="shared" si="147"/>
        <v>-0.8883928571428571</v>
      </c>
      <c r="E4589">
        <v>-5.6818181818181872E-3</v>
      </c>
      <c r="F4589" s="90">
        <v>4581</v>
      </c>
      <c r="G4589" s="170">
        <f t="shared" ca="1" si="148"/>
        <v>-0.50665084336009836</v>
      </c>
    </row>
    <row r="4590" spans="2:7">
      <c r="B4590" t="s">
        <v>4040</v>
      </c>
      <c r="C4590">
        <v>15.68</v>
      </c>
      <c r="D4590">
        <f t="shared" si="147"/>
        <v>-0.24940162757300147</v>
      </c>
      <c r="E4590">
        <v>-5.7070386810399408E-3</v>
      </c>
      <c r="F4590" s="90">
        <v>4582</v>
      </c>
      <c r="G4590" s="170">
        <f t="shared" ca="1" si="148"/>
        <v>4.2372689028213763E-2</v>
      </c>
    </row>
    <row r="4591" spans="2:7">
      <c r="B4591" t="s">
        <v>2301</v>
      </c>
      <c r="C4591">
        <v>20.89</v>
      </c>
      <c r="D4591">
        <f t="shared" si="147"/>
        <v>11.005747126436782</v>
      </c>
      <c r="E4591">
        <v>-5.7115659209900516E-3</v>
      </c>
      <c r="F4591" s="90">
        <v>4583</v>
      </c>
      <c r="G4591" s="170">
        <f t="shared" ca="1" si="148"/>
        <v>-0.59690714250918064</v>
      </c>
    </row>
    <row r="4592" spans="2:7">
      <c r="B4592" t="s">
        <v>6014</v>
      </c>
      <c r="C4592">
        <v>1.74</v>
      </c>
      <c r="D4592">
        <f t="shared" si="147"/>
        <v>0</v>
      </c>
      <c r="E4592">
        <v>-5.7142857142857195E-3</v>
      </c>
      <c r="F4592" s="90">
        <v>4584</v>
      </c>
      <c r="G4592" s="170">
        <f t="shared" ca="1" si="148"/>
        <v>-6.3246911316322194E-2</v>
      </c>
    </row>
    <row r="4593" spans="2:7">
      <c r="B4593" t="s">
        <v>6779</v>
      </c>
      <c r="C4593">
        <v>1.74</v>
      </c>
      <c r="D4593">
        <f t="shared" si="147"/>
        <v>0</v>
      </c>
      <c r="E4593">
        <v>-5.7142857142857195E-3</v>
      </c>
      <c r="F4593" s="90">
        <v>4585</v>
      </c>
      <c r="G4593" s="170">
        <f t="shared" ca="1" si="148"/>
        <v>0.20931165565195586</v>
      </c>
    </row>
    <row r="4594" spans="2:7">
      <c r="B4594" t="s">
        <v>6810</v>
      </c>
      <c r="C4594">
        <v>1.74</v>
      </c>
      <c r="D4594">
        <f t="shared" si="147"/>
        <v>-0.8571428571428571</v>
      </c>
      <c r="E4594">
        <v>-5.7142857142857195E-3</v>
      </c>
      <c r="F4594" s="90">
        <v>4586</v>
      </c>
      <c r="G4594" s="170">
        <f t="shared" ca="1" si="148"/>
        <v>-0.17403050092219563</v>
      </c>
    </row>
    <row r="4595" spans="2:7">
      <c r="B4595" t="s">
        <v>3697</v>
      </c>
      <c r="C4595">
        <v>12.18</v>
      </c>
      <c r="D4595">
        <f t="shared" si="147"/>
        <v>-0.9247172260337474</v>
      </c>
      <c r="E4595">
        <v>-5.7142857142857377E-3</v>
      </c>
      <c r="F4595" s="90">
        <v>4587</v>
      </c>
      <c r="G4595" s="170">
        <f t="shared" ca="1" si="148"/>
        <v>0.30859214040952382</v>
      </c>
    </row>
    <row r="4596" spans="2:7">
      <c r="B4596" t="s">
        <v>650</v>
      </c>
      <c r="C4596">
        <v>161.79</v>
      </c>
      <c r="D4596">
        <f t="shared" si="147"/>
        <v>7.4618200836820074</v>
      </c>
      <c r="E4596">
        <v>-5.7153392330383896E-3</v>
      </c>
      <c r="F4596" s="90">
        <v>4588</v>
      </c>
      <c r="G4596" s="170">
        <f t="shared" ca="1" si="148"/>
        <v>-0.42348110100024466</v>
      </c>
    </row>
    <row r="4597" spans="2:7">
      <c r="B4597" t="s">
        <v>3891</v>
      </c>
      <c r="C4597">
        <v>19.12</v>
      </c>
      <c r="D4597">
        <f t="shared" si="147"/>
        <v>0.22485586162716217</v>
      </c>
      <c r="E4597">
        <v>-5.7202288091523362E-3</v>
      </c>
      <c r="F4597" s="90">
        <v>4589</v>
      </c>
      <c r="G4597" s="170">
        <f t="shared" ca="1" si="148"/>
        <v>0.29851675651661386</v>
      </c>
    </row>
    <row r="4598" spans="2:7">
      <c r="B4598" t="s">
        <v>1752</v>
      </c>
      <c r="C4598">
        <v>15.61</v>
      </c>
      <c r="D4598">
        <f t="shared" si="147"/>
        <v>-0.39961538461538465</v>
      </c>
      <c r="E4598">
        <v>-5.7324840764331119E-3</v>
      </c>
      <c r="F4598" s="90">
        <v>4590</v>
      </c>
      <c r="G4598" s="170">
        <f t="shared" ca="1" si="148"/>
        <v>0.11447971706822138</v>
      </c>
    </row>
    <row r="4599" spans="2:7">
      <c r="B4599" t="s">
        <v>2223</v>
      </c>
      <c r="C4599">
        <v>26</v>
      </c>
      <c r="D4599">
        <f t="shared" si="147"/>
        <v>0.50289017341040454</v>
      </c>
      <c r="E4599">
        <v>-5.7361376673039609E-3</v>
      </c>
      <c r="F4599" s="90">
        <v>4591</v>
      </c>
      <c r="G4599" s="170">
        <f t="shared" ca="1" si="148"/>
        <v>-2.4028475743714323E-2</v>
      </c>
    </row>
    <row r="4600" spans="2:7">
      <c r="B4600" t="s">
        <v>3805</v>
      </c>
      <c r="C4600">
        <v>17.3</v>
      </c>
      <c r="D4600">
        <f t="shared" si="147"/>
        <v>9</v>
      </c>
      <c r="E4600">
        <v>-5.7471264367814868E-3</v>
      </c>
      <c r="F4600" s="90">
        <v>4592</v>
      </c>
      <c r="G4600" s="170">
        <f t="shared" ca="1" si="148"/>
        <v>0.21570359939849348</v>
      </c>
    </row>
    <row r="4601" spans="2:7">
      <c r="B4601" t="s">
        <v>6439</v>
      </c>
      <c r="C4601">
        <v>1.73</v>
      </c>
      <c r="D4601">
        <f t="shared" si="147"/>
        <v>-0.83317261330761805</v>
      </c>
      <c r="E4601">
        <v>-5.7471264367816143E-3</v>
      </c>
      <c r="F4601" s="90">
        <v>4593</v>
      </c>
      <c r="G4601" s="170">
        <f t="shared" ca="1" si="148"/>
        <v>-0.19568095940025451</v>
      </c>
    </row>
    <row r="4602" spans="2:7">
      <c r="B4602" t="s">
        <v>2820</v>
      </c>
      <c r="C4602">
        <v>10.37</v>
      </c>
      <c r="D4602">
        <f t="shared" si="147"/>
        <v>-0.45392311743022645</v>
      </c>
      <c r="E4602">
        <v>-5.7526366251198944E-3</v>
      </c>
      <c r="F4602" s="90">
        <v>4594</v>
      </c>
      <c r="G4602" s="170">
        <f t="shared" ca="1" si="148"/>
        <v>-0.19956203008432236</v>
      </c>
    </row>
    <row r="4603" spans="2:7">
      <c r="B4603" t="s">
        <v>1710</v>
      </c>
      <c r="C4603">
        <v>18.989999999999998</v>
      </c>
      <c r="D4603">
        <f t="shared" si="147"/>
        <v>-0.26651216685979151</v>
      </c>
      <c r="E4603">
        <v>-5.7591623036650774E-3</v>
      </c>
      <c r="F4603" s="90">
        <v>4595</v>
      </c>
      <c r="G4603" s="170">
        <f t="shared" ca="1" si="148"/>
        <v>1.5025285570995837E-2</v>
      </c>
    </row>
    <row r="4604" spans="2:7">
      <c r="B4604" t="s">
        <v>2248</v>
      </c>
      <c r="C4604">
        <v>25.89</v>
      </c>
      <c r="D4604">
        <f t="shared" si="147"/>
        <v>-0.57057555150107808</v>
      </c>
      <c r="E4604">
        <v>-5.7603686635944156E-3</v>
      </c>
      <c r="F4604" s="90">
        <v>4596</v>
      </c>
      <c r="G4604" s="170">
        <f t="shared" ca="1" si="148"/>
        <v>5.0753481857025232E-2</v>
      </c>
    </row>
    <row r="4605" spans="2:7">
      <c r="B4605" t="s">
        <v>1290</v>
      </c>
      <c r="C4605">
        <v>60.29</v>
      </c>
      <c r="D4605">
        <f t="shared" si="147"/>
        <v>-0.52006049992039494</v>
      </c>
      <c r="E4605">
        <v>-5.7717678100264085E-3</v>
      </c>
      <c r="F4605" s="90">
        <v>4597</v>
      </c>
      <c r="G4605" s="170">
        <f t="shared" ca="1" si="148"/>
        <v>0.28438218961975253</v>
      </c>
    </row>
    <row r="4606" spans="2:7">
      <c r="B4606" t="s">
        <v>780</v>
      </c>
      <c r="C4606">
        <v>125.62</v>
      </c>
      <c r="D4606">
        <f t="shared" si="147"/>
        <v>72.034883720930239</v>
      </c>
      <c r="E4606">
        <v>-5.7776018994854751E-3</v>
      </c>
      <c r="F4606" s="90">
        <v>4598</v>
      </c>
      <c r="G4606" s="170">
        <f t="shared" ca="1" si="148"/>
        <v>0.25104446200677272</v>
      </c>
    </row>
    <row r="4607" spans="2:7">
      <c r="B4607" t="s">
        <v>5982</v>
      </c>
      <c r="C4607">
        <v>1.72</v>
      </c>
      <c r="D4607">
        <f t="shared" si="147"/>
        <v>-0.98806964000832354</v>
      </c>
      <c r="E4607">
        <v>-5.7803468208092535E-3</v>
      </c>
      <c r="F4607" s="90">
        <v>4599</v>
      </c>
      <c r="G4607" s="170">
        <f t="shared" ca="1" si="148"/>
        <v>-1.3721185183612414</v>
      </c>
    </row>
    <row r="4608" spans="2:7">
      <c r="B4608" t="s">
        <v>504</v>
      </c>
      <c r="C4608">
        <v>144.16999999999999</v>
      </c>
      <c r="D4608">
        <f t="shared" si="147"/>
        <v>9.5387426900584789</v>
      </c>
      <c r="E4608">
        <v>-5.7927039514516481E-3</v>
      </c>
      <c r="F4608" s="90">
        <v>4600</v>
      </c>
      <c r="G4608" s="170">
        <f t="shared" ca="1" si="148"/>
        <v>0.19678290594304162</v>
      </c>
    </row>
    <row r="4609" spans="2:7">
      <c r="B4609" t="s">
        <v>2544</v>
      </c>
      <c r="C4609">
        <v>13.68</v>
      </c>
      <c r="D4609">
        <f t="shared" si="147"/>
        <v>6.9999999999999991</v>
      </c>
      <c r="E4609">
        <v>-5.8139534883720981E-3</v>
      </c>
      <c r="F4609" s="90">
        <v>4601</v>
      </c>
      <c r="G4609" s="170">
        <f t="shared" ca="1" si="148"/>
        <v>-0.41465235064713829</v>
      </c>
    </row>
    <row r="4610" spans="2:7">
      <c r="B4610" t="s">
        <v>6010</v>
      </c>
      <c r="C4610">
        <v>1.71</v>
      </c>
      <c r="D4610">
        <f t="shared" si="147"/>
        <v>-0.85678391959799005</v>
      </c>
      <c r="E4610">
        <v>-5.8139534883720981E-3</v>
      </c>
      <c r="F4610" s="90">
        <v>4602</v>
      </c>
      <c r="G4610" s="170">
        <f t="shared" ca="1" si="148"/>
        <v>-0.35019493666623952</v>
      </c>
    </row>
    <row r="4611" spans="2:7">
      <c r="B4611" t="s">
        <v>2589</v>
      </c>
      <c r="C4611">
        <v>11.94</v>
      </c>
      <c r="D4611">
        <f t="shared" si="147"/>
        <v>-0.89690899671904678</v>
      </c>
      <c r="E4611">
        <v>-5.8284762697752108E-3</v>
      </c>
      <c r="F4611" s="90">
        <v>4603</v>
      </c>
      <c r="G4611" s="170">
        <f t="shared" ca="1" si="148"/>
        <v>0.12388769470500469</v>
      </c>
    </row>
    <row r="4612" spans="2:7">
      <c r="B4612" t="s">
        <v>814</v>
      </c>
      <c r="C4612">
        <v>115.82</v>
      </c>
      <c r="D4612">
        <f t="shared" si="147"/>
        <v>67.129411764705878</v>
      </c>
      <c r="E4612">
        <v>-5.8369098712446939E-3</v>
      </c>
      <c r="F4612" s="90">
        <v>4604</v>
      </c>
      <c r="G4612" s="170">
        <f t="shared" ca="1" si="148"/>
        <v>1.3692200675425587E-2</v>
      </c>
    </row>
    <row r="4613" spans="2:7">
      <c r="B4613" t="s">
        <v>5989</v>
      </c>
      <c r="C4613">
        <v>1.7</v>
      </c>
      <c r="D4613">
        <f t="shared" si="147"/>
        <v>0</v>
      </c>
      <c r="E4613">
        <v>-5.8479532163742748E-3</v>
      </c>
      <c r="F4613" s="90">
        <v>4605</v>
      </c>
      <c r="G4613" s="170">
        <f t="shared" ca="1" si="148"/>
        <v>-0.18727622080830963</v>
      </c>
    </row>
    <row r="4614" spans="2:7">
      <c r="B4614" t="s">
        <v>6005</v>
      </c>
      <c r="C4614">
        <v>1.7</v>
      </c>
      <c r="D4614">
        <f t="shared" si="147"/>
        <v>0</v>
      </c>
      <c r="E4614">
        <v>-5.8479532163742748E-3</v>
      </c>
      <c r="F4614" s="90">
        <v>4606</v>
      </c>
      <c r="G4614" s="170">
        <f t="shared" ca="1" si="148"/>
        <v>-0.157253943818463</v>
      </c>
    </row>
    <row r="4615" spans="2:7">
      <c r="B4615" t="s">
        <v>6008</v>
      </c>
      <c r="C4615">
        <v>1.7</v>
      </c>
      <c r="D4615">
        <f t="shared" si="147"/>
        <v>0</v>
      </c>
      <c r="E4615">
        <v>-5.8479532163742748E-3</v>
      </c>
      <c r="F4615" s="90">
        <v>4607</v>
      </c>
      <c r="G4615" s="170">
        <f t="shared" ca="1" si="148"/>
        <v>-0.38958929178731394</v>
      </c>
    </row>
    <row r="4616" spans="2:7">
      <c r="B4616" t="s">
        <v>6590</v>
      </c>
      <c r="C4616">
        <v>1.7</v>
      </c>
      <c r="D4616">
        <f t="shared" si="147"/>
        <v>0</v>
      </c>
      <c r="E4616">
        <v>-5.8479532163742748E-3</v>
      </c>
      <c r="F4616" s="90">
        <v>4608</v>
      </c>
      <c r="G4616" s="170">
        <f t="shared" ca="1" si="148"/>
        <v>5.5283439289065608E-3</v>
      </c>
    </row>
    <row r="4617" spans="2:7">
      <c r="B4617" t="s">
        <v>6816</v>
      </c>
      <c r="C4617">
        <v>1.7</v>
      </c>
      <c r="D4617">
        <f t="shared" ref="D4617:D4680" si="149">(C4617-C4618)/C4618</f>
        <v>-0.98908927539952518</v>
      </c>
      <c r="E4617">
        <v>-5.8479532163742748E-3</v>
      </c>
      <c r="F4617" s="90">
        <v>4609</v>
      </c>
      <c r="G4617" s="170">
        <f t="shared" ca="1" si="148"/>
        <v>0.56819055467260626</v>
      </c>
    </row>
    <row r="4618" spans="2:7">
      <c r="B4618" t="s">
        <v>412</v>
      </c>
      <c r="C4618">
        <v>155.81</v>
      </c>
      <c r="D4618">
        <f t="shared" si="149"/>
        <v>8.2031896042528061</v>
      </c>
      <c r="E4618">
        <v>-5.8699674599629144E-3</v>
      </c>
      <c r="F4618" s="90">
        <v>4610</v>
      </c>
      <c r="G4618" s="170">
        <f t="shared" ca="1" si="148"/>
        <v>0.33901253708484691</v>
      </c>
    </row>
    <row r="4619" spans="2:7">
      <c r="B4619" t="s">
        <v>2400</v>
      </c>
      <c r="C4619">
        <v>16.93</v>
      </c>
      <c r="D4619">
        <f t="shared" si="149"/>
        <v>9.0177514792899416</v>
      </c>
      <c r="E4619">
        <v>-5.8719906048151152E-3</v>
      </c>
      <c r="F4619" s="90">
        <v>4611</v>
      </c>
      <c r="G4619" s="170">
        <f t="shared" ca="1" si="148"/>
        <v>0.31289584659888348</v>
      </c>
    </row>
    <row r="4620" spans="2:7">
      <c r="B4620" t="s">
        <v>5978</v>
      </c>
      <c r="C4620">
        <v>1.69</v>
      </c>
      <c r="D4620">
        <f t="shared" si="149"/>
        <v>0</v>
      </c>
      <c r="E4620">
        <v>-5.8823529411764757E-3</v>
      </c>
      <c r="F4620" s="90">
        <v>4612</v>
      </c>
      <c r="G4620" s="170">
        <f t="shared" ca="1" si="148"/>
        <v>-0.37717871804437497</v>
      </c>
    </row>
    <row r="4621" spans="2:7">
      <c r="B4621" t="s">
        <v>5988</v>
      </c>
      <c r="C4621">
        <v>1.69</v>
      </c>
      <c r="D4621">
        <f t="shared" si="149"/>
        <v>0</v>
      </c>
      <c r="E4621">
        <v>-5.8823529411764757E-3</v>
      </c>
      <c r="F4621" s="90">
        <v>4613</v>
      </c>
      <c r="G4621" s="170">
        <f t="shared" ca="1" si="148"/>
        <v>0.42596170420159163</v>
      </c>
    </row>
    <row r="4622" spans="2:7">
      <c r="B4622" t="s">
        <v>6017</v>
      </c>
      <c r="C4622">
        <v>1.69</v>
      </c>
      <c r="D4622">
        <f t="shared" si="149"/>
        <v>0</v>
      </c>
      <c r="E4622">
        <v>-5.8823529411764757E-3</v>
      </c>
      <c r="F4622" s="90">
        <v>4614</v>
      </c>
      <c r="G4622" s="170">
        <f t="shared" ca="1" si="148"/>
        <v>9.7349144462351128E-2</v>
      </c>
    </row>
    <row r="4623" spans="2:7">
      <c r="B4623" t="s">
        <v>6076</v>
      </c>
      <c r="C4623">
        <v>1.69</v>
      </c>
      <c r="D4623">
        <f t="shared" si="149"/>
        <v>-0.88874259381171827</v>
      </c>
      <c r="E4623">
        <v>-5.8823529411764757E-3</v>
      </c>
      <c r="F4623" s="90">
        <v>4615</v>
      </c>
      <c r="G4623" s="170">
        <f t="shared" ca="1" si="148"/>
        <v>0.98261686291274919</v>
      </c>
    </row>
    <row r="4624" spans="2:7">
      <c r="B4624" t="s">
        <v>5078</v>
      </c>
      <c r="C4624">
        <v>15.19</v>
      </c>
      <c r="D4624">
        <f t="shared" si="149"/>
        <v>-0.24801980198019802</v>
      </c>
      <c r="E4624">
        <v>-5.890052356020933E-3</v>
      </c>
      <c r="F4624" s="90">
        <v>4616</v>
      </c>
      <c r="G4624" s="170">
        <f t="shared" ca="1" si="148"/>
        <v>0.39752415327918639</v>
      </c>
    </row>
    <row r="4625" spans="2:7">
      <c r="B4625" t="s">
        <v>1896</v>
      </c>
      <c r="C4625">
        <v>20.2</v>
      </c>
      <c r="D4625">
        <f t="shared" si="149"/>
        <v>0.71622769753610871</v>
      </c>
      <c r="E4625">
        <v>-5.9055118110236705E-3</v>
      </c>
      <c r="F4625" s="90">
        <v>4617</v>
      </c>
      <c r="G4625" s="170">
        <f t="shared" ca="1" si="148"/>
        <v>0.42577681618570556</v>
      </c>
    </row>
    <row r="4626" spans="2:7">
      <c r="B4626" t="s">
        <v>4302</v>
      </c>
      <c r="C4626">
        <v>11.77</v>
      </c>
      <c r="D4626">
        <f t="shared" si="149"/>
        <v>6.0059523809523814</v>
      </c>
      <c r="E4626">
        <v>-5.9121621621621859E-3</v>
      </c>
      <c r="F4626" s="90">
        <v>4618</v>
      </c>
      <c r="G4626" s="170">
        <f t="shared" ca="1" si="148"/>
        <v>-0.45466484004578939</v>
      </c>
    </row>
    <row r="4627" spans="2:7">
      <c r="B4627" t="s">
        <v>6330</v>
      </c>
      <c r="C4627">
        <v>1.68</v>
      </c>
      <c r="D4627">
        <f t="shared" si="149"/>
        <v>-0.98550599603140365</v>
      </c>
      <c r="E4627">
        <v>-5.9171597633136145E-3</v>
      </c>
      <c r="F4627" s="90">
        <v>4619</v>
      </c>
      <c r="G4627" s="170">
        <f t="shared" ca="1" si="148"/>
        <v>0.18909857072663447</v>
      </c>
    </row>
    <row r="4628" spans="2:7">
      <c r="B4628" t="s">
        <v>803</v>
      </c>
      <c r="C4628">
        <v>115.91</v>
      </c>
      <c r="D4628">
        <f t="shared" si="149"/>
        <v>5.9117471675611215</v>
      </c>
      <c r="E4628">
        <v>-5.9176672384219364E-3</v>
      </c>
      <c r="F4628" s="90">
        <v>4620</v>
      </c>
      <c r="G4628" s="170">
        <f t="shared" ca="1" si="148"/>
        <v>-3.9827694543369568E-2</v>
      </c>
    </row>
    <row r="4629" spans="2:7">
      <c r="B4629" t="s">
        <v>4003</v>
      </c>
      <c r="C4629">
        <v>16.77</v>
      </c>
      <c r="D4629">
        <f t="shared" si="149"/>
        <v>-8.9082020640956036E-2</v>
      </c>
      <c r="E4629">
        <v>-5.927682276230078E-3</v>
      </c>
      <c r="F4629" s="90">
        <v>4621</v>
      </c>
      <c r="G4629" s="170">
        <f t="shared" ca="1" si="148"/>
        <v>-0.39435984519588552</v>
      </c>
    </row>
    <row r="4630" spans="2:7">
      <c r="B4630" t="s">
        <v>1865</v>
      </c>
      <c r="C4630">
        <v>18.41</v>
      </c>
      <c r="D4630">
        <f t="shared" si="149"/>
        <v>0.2240691489361703</v>
      </c>
      <c r="E4630">
        <v>-5.939524838012928E-3</v>
      </c>
      <c r="F4630" s="90">
        <v>4622</v>
      </c>
      <c r="G4630" s="170">
        <f t="shared" ca="1" si="148"/>
        <v>-0.29852226101266932</v>
      </c>
    </row>
    <row r="4631" spans="2:7">
      <c r="B4631" t="s">
        <v>3611</v>
      </c>
      <c r="C4631">
        <v>15.04</v>
      </c>
      <c r="D4631">
        <f t="shared" si="149"/>
        <v>8.0059880239520957</v>
      </c>
      <c r="E4631">
        <v>-5.9484467944482238E-3</v>
      </c>
      <c r="F4631" s="90">
        <v>4623</v>
      </c>
      <c r="G4631" s="170">
        <f t="shared" ca="1" si="148"/>
        <v>-1.6184453686062088</v>
      </c>
    </row>
    <row r="4632" spans="2:7">
      <c r="B4632" t="s">
        <v>6024</v>
      </c>
      <c r="C4632">
        <v>1.67</v>
      </c>
      <c r="D4632">
        <f t="shared" si="149"/>
        <v>0</v>
      </c>
      <c r="E4632">
        <v>-5.9523809523809581E-3</v>
      </c>
      <c r="F4632" s="90">
        <v>4624</v>
      </c>
      <c r="G4632" s="170">
        <f t="shared" ca="1" si="148"/>
        <v>7.4049939082779972E-2</v>
      </c>
    </row>
    <row r="4633" spans="2:7">
      <c r="B4633" t="s">
        <v>6436</v>
      </c>
      <c r="C4633">
        <v>1.67</v>
      </c>
      <c r="D4633">
        <f t="shared" si="149"/>
        <v>-0.98647335169285599</v>
      </c>
      <c r="E4633">
        <v>-5.9523809523809581E-3</v>
      </c>
      <c r="F4633" s="90">
        <v>4625</v>
      </c>
      <c r="G4633" s="170">
        <f t="shared" ca="1" si="148"/>
        <v>-0.8373217401741625</v>
      </c>
    </row>
    <row r="4634" spans="2:7">
      <c r="B4634" t="s">
        <v>741</v>
      </c>
      <c r="C4634">
        <v>123.46</v>
      </c>
      <c r="D4634">
        <f t="shared" si="149"/>
        <v>5.7317339149400217</v>
      </c>
      <c r="E4634">
        <v>-5.95813204508864E-3</v>
      </c>
      <c r="F4634" s="90">
        <v>4626</v>
      </c>
      <c r="G4634" s="170">
        <f t="shared" ca="1" si="148"/>
        <v>-0.19959439251763245</v>
      </c>
    </row>
    <row r="4635" spans="2:7">
      <c r="B4635" t="s">
        <v>3779</v>
      </c>
      <c r="C4635">
        <v>18.34</v>
      </c>
      <c r="D4635">
        <f t="shared" si="149"/>
        <v>0.37584396099024753</v>
      </c>
      <c r="E4635">
        <v>-5.9620596205961756E-3</v>
      </c>
      <c r="F4635" s="90">
        <v>4627</v>
      </c>
      <c r="G4635" s="170">
        <f t="shared" ca="1" si="148"/>
        <v>0.1608780923435803</v>
      </c>
    </row>
    <row r="4636" spans="2:7">
      <c r="B4636" t="s">
        <v>2512</v>
      </c>
      <c r="C4636">
        <v>13.33</v>
      </c>
      <c r="D4636">
        <f t="shared" si="149"/>
        <v>-0.85963988627987786</v>
      </c>
      <c r="E4636">
        <v>-5.9656972408650318E-3</v>
      </c>
      <c r="F4636" s="90">
        <v>4628</v>
      </c>
      <c r="G4636" s="170">
        <f t="shared" ca="1" si="148"/>
        <v>-0.19526616565007926</v>
      </c>
    </row>
    <row r="4637" spans="2:7">
      <c r="B4637" t="s">
        <v>1013</v>
      </c>
      <c r="C4637">
        <v>94.97</v>
      </c>
      <c r="D4637">
        <f t="shared" si="149"/>
        <v>10.400960384153661</v>
      </c>
      <c r="E4637">
        <v>-5.9660875026167817E-3</v>
      </c>
      <c r="F4637" s="90">
        <v>4629</v>
      </c>
      <c r="G4637" s="170">
        <f t="shared" ca="1" si="148"/>
        <v>0.43073853397052547</v>
      </c>
    </row>
    <row r="4638" spans="2:7">
      <c r="B4638" t="s">
        <v>5172</v>
      </c>
      <c r="C4638">
        <v>8.33</v>
      </c>
      <c r="D4638">
        <f t="shared" si="149"/>
        <v>0.25075075075075076</v>
      </c>
      <c r="E4638">
        <v>-5.9665871121719217E-3</v>
      </c>
      <c r="F4638" s="90">
        <v>4630</v>
      </c>
      <c r="G4638" s="170">
        <f t="shared" ca="1" si="148"/>
        <v>0.62043463726708326</v>
      </c>
    </row>
    <row r="4639" spans="2:7">
      <c r="B4639" t="s">
        <v>5478</v>
      </c>
      <c r="C4639">
        <v>6.66</v>
      </c>
      <c r="D4639">
        <f t="shared" si="149"/>
        <v>-0.6658304064224787</v>
      </c>
      <c r="E4639">
        <v>-5.9701492537313485E-3</v>
      </c>
      <c r="F4639" s="90">
        <v>4631</v>
      </c>
      <c r="G4639" s="170">
        <f t="shared" ca="1" si="148"/>
        <v>0.8198922572962748</v>
      </c>
    </row>
    <row r="4640" spans="2:7">
      <c r="B4640" t="s">
        <v>3933</v>
      </c>
      <c r="C4640">
        <v>19.93</v>
      </c>
      <c r="D4640">
        <f t="shared" si="149"/>
        <v>11.006024096385543</v>
      </c>
      <c r="E4640">
        <v>-5.98503740648384E-3</v>
      </c>
      <c r="F4640" s="90">
        <v>4632</v>
      </c>
      <c r="G4640" s="170">
        <f t="shared" ca="1" si="148"/>
        <v>-0.12882419480762761</v>
      </c>
    </row>
    <row r="4641" spans="2:7">
      <c r="B4641" t="s">
        <v>6468</v>
      </c>
      <c r="C4641">
        <v>1.66</v>
      </c>
      <c r="D4641">
        <f t="shared" si="149"/>
        <v>0</v>
      </c>
      <c r="E4641">
        <v>-5.988023952095814E-3</v>
      </c>
      <c r="F4641" s="90">
        <v>4633</v>
      </c>
      <c r="G4641" s="170">
        <f t="shared" ca="1" si="148"/>
        <v>-0.1173531221082868</v>
      </c>
    </row>
    <row r="4642" spans="2:7">
      <c r="B4642" t="s">
        <v>7117</v>
      </c>
      <c r="C4642">
        <v>1.66</v>
      </c>
      <c r="D4642">
        <f t="shared" si="149"/>
        <v>0</v>
      </c>
      <c r="E4642">
        <v>-5.988023952095814E-3</v>
      </c>
      <c r="F4642" s="90">
        <v>4634</v>
      </c>
      <c r="G4642" s="170">
        <f t="shared" ca="1" si="148"/>
        <v>-7.3824202831047972E-2</v>
      </c>
    </row>
    <row r="4643" spans="2:7">
      <c r="B4643" t="s">
        <v>7182</v>
      </c>
      <c r="C4643">
        <v>1.66</v>
      </c>
      <c r="D4643">
        <f t="shared" si="149"/>
        <v>-0.8571428571428571</v>
      </c>
      <c r="E4643">
        <v>-5.988023952095814E-3</v>
      </c>
      <c r="F4643" s="90">
        <v>4635</v>
      </c>
      <c r="G4643" s="170">
        <f t="shared" ca="1" si="148"/>
        <v>-0.62157003104943109</v>
      </c>
    </row>
    <row r="4644" spans="2:7">
      <c r="B4644" t="s">
        <v>4935</v>
      </c>
      <c r="C4644">
        <v>11.62</v>
      </c>
      <c r="D4644">
        <f t="shared" si="149"/>
        <v>-0.56134390335975837</v>
      </c>
      <c r="E4644">
        <v>-5.988023952095833E-3</v>
      </c>
      <c r="F4644" s="90">
        <v>4636</v>
      </c>
      <c r="G4644" s="170">
        <f t="shared" ca="1" si="148"/>
        <v>-0.26374801361871936</v>
      </c>
    </row>
    <row r="4645" spans="2:7">
      <c r="B4645" t="s">
        <v>4656</v>
      </c>
      <c r="C4645">
        <v>26.49</v>
      </c>
      <c r="D4645">
        <f t="shared" si="149"/>
        <v>1.0007552870090632</v>
      </c>
      <c r="E4645">
        <v>-6.0037523452157659E-3</v>
      </c>
      <c r="F4645" s="90">
        <v>4637</v>
      </c>
      <c r="G4645" s="170">
        <f t="shared" ca="1" si="148"/>
        <v>0.7912796150326743</v>
      </c>
    </row>
    <row r="4646" spans="2:7">
      <c r="B4646" t="s">
        <v>3494</v>
      </c>
      <c r="C4646">
        <v>13.24</v>
      </c>
      <c r="D4646">
        <f t="shared" si="149"/>
        <v>-0.89730065156686323</v>
      </c>
      <c r="E4646">
        <v>-6.0060060060060112E-3</v>
      </c>
      <c r="F4646" s="90">
        <v>4638</v>
      </c>
      <c r="G4646" s="170">
        <f t="shared" ca="1" si="148"/>
        <v>-0.28427059148405287</v>
      </c>
    </row>
    <row r="4647" spans="2:7">
      <c r="B4647" t="s">
        <v>456</v>
      </c>
      <c r="C4647">
        <v>128.91999999999999</v>
      </c>
      <c r="D4647">
        <f t="shared" si="149"/>
        <v>77.133333333333326</v>
      </c>
      <c r="E4647">
        <v>-6.0138781804163549E-3</v>
      </c>
      <c r="F4647" s="90">
        <v>4639</v>
      </c>
      <c r="G4647" s="170">
        <f t="shared" ref="G4647:G4710" ca="1" si="150">_xlfn.NORM.INV(RAND(),L$11,L$12)</f>
        <v>0.44859023039695428</v>
      </c>
    </row>
    <row r="4648" spans="2:7">
      <c r="B4648" t="s">
        <v>5976</v>
      </c>
      <c r="C4648">
        <v>1.65</v>
      </c>
      <c r="D4648">
        <f t="shared" si="149"/>
        <v>-0.990287261596421</v>
      </c>
      <c r="E4648">
        <v>-6.0240963855421742E-3</v>
      </c>
      <c r="F4648" s="90">
        <v>4640</v>
      </c>
      <c r="G4648" s="170">
        <f t="shared" ca="1" si="150"/>
        <v>-0.61881293283981798</v>
      </c>
    </row>
    <row r="4649" spans="2:7">
      <c r="B4649" t="s">
        <v>624</v>
      </c>
      <c r="C4649">
        <v>169.88</v>
      </c>
      <c r="D4649">
        <f t="shared" si="149"/>
        <v>16.176946410515672</v>
      </c>
      <c r="E4649">
        <v>-6.026563688491025E-3</v>
      </c>
      <c r="F4649" s="90">
        <v>4641</v>
      </c>
      <c r="G4649" s="170">
        <f t="shared" ca="1" si="150"/>
        <v>3.2551378861545577E-2</v>
      </c>
    </row>
    <row r="4650" spans="2:7">
      <c r="B4650" t="s">
        <v>3340</v>
      </c>
      <c r="C4650">
        <v>9.89</v>
      </c>
      <c r="D4650">
        <f t="shared" si="149"/>
        <v>-0.49949392712550611</v>
      </c>
      <c r="E4650">
        <v>-6.0301507537687165E-3</v>
      </c>
      <c r="F4650" s="90">
        <v>4642</v>
      </c>
      <c r="G4650" s="170">
        <f t="shared" ca="1" si="150"/>
        <v>-0.15571607252684713</v>
      </c>
    </row>
    <row r="4651" spans="2:7">
      <c r="B4651" t="s">
        <v>3957</v>
      </c>
      <c r="C4651">
        <v>19.760000000000002</v>
      </c>
      <c r="D4651">
        <f t="shared" si="149"/>
        <v>0.5003796507213365</v>
      </c>
      <c r="E4651">
        <v>-6.0362173038228089E-3</v>
      </c>
      <c r="F4651" s="90">
        <v>4643</v>
      </c>
      <c r="G4651" s="170">
        <f t="shared" ca="1" si="150"/>
        <v>-0.15255491001475963</v>
      </c>
    </row>
    <row r="4652" spans="2:7">
      <c r="B4652" t="s">
        <v>3177</v>
      </c>
      <c r="C4652">
        <v>13.17</v>
      </c>
      <c r="D4652">
        <f t="shared" si="149"/>
        <v>-0.38400374181478014</v>
      </c>
      <c r="E4652">
        <v>-6.0377358490566095E-3</v>
      </c>
      <c r="F4652" s="90">
        <v>4644</v>
      </c>
      <c r="G4652" s="170">
        <f t="shared" ca="1" si="150"/>
        <v>0.54738541076714942</v>
      </c>
    </row>
    <row r="4653" spans="2:7">
      <c r="B4653" t="s">
        <v>2083</v>
      </c>
      <c r="C4653">
        <v>21.38</v>
      </c>
      <c r="D4653">
        <f t="shared" si="149"/>
        <v>12.036585365853659</v>
      </c>
      <c r="E4653">
        <v>-6.0437006043701788E-3</v>
      </c>
      <c r="F4653" s="90">
        <v>4645</v>
      </c>
      <c r="G4653" s="170">
        <f t="shared" ca="1" si="150"/>
        <v>0.18514968779782737</v>
      </c>
    </row>
    <row r="4654" spans="2:7">
      <c r="B4654" t="s">
        <v>5975</v>
      </c>
      <c r="C4654">
        <v>1.64</v>
      </c>
      <c r="D4654">
        <f t="shared" si="149"/>
        <v>0</v>
      </c>
      <c r="E4654">
        <v>-6.0606060606060667E-3</v>
      </c>
      <c r="F4654" s="90">
        <v>4646</v>
      </c>
      <c r="G4654" s="170">
        <f t="shared" ca="1" si="150"/>
        <v>0.66558647047421426</v>
      </c>
    </row>
    <row r="4655" spans="2:7">
      <c r="B4655" t="s">
        <v>5995</v>
      </c>
      <c r="C4655">
        <v>1.64</v>
      </c>
      <c r="D4655">
        <f t="shared" si="149"/>
        <v>0</v>
      </c>
      <c r="E4655">
        <v>-6.0606060606060667E-3</v>
      </c>
      <c r="F4655" s="90">
        <v>4647</v>
      </c>
      <c r="G4655" s="170">
        <f t="shared" ca="1" si="150"/>
        <v>0.26154306294330537</v>
      </c>
    </row>
    <row r="4656" spans="2:7">
      <c r="B4656" t="s">
        <v>5997</v>
      </c>
      <c r="C4656">
        <v>1.64</v>
      </c>
      <c r="D4656">
        <f t="shared" si="149"/>
        <v>0</v>
      </c>
      <c r="E4656">
        <v>-6.0606060606060667E-3</v>
      </c>
      <c r="F4656" s="90">
        <v>4648</v>
      </c>
      <c r="G4656" s="170">
        <f t="shared" ca="1" si="150"/>
        <v>0.19036651827192172</v>
      </c>
    </row>
    <row r="4657" spans="2:7">
      <c r="B4657" t="s">
        <v>6097</v>
      </c>
      <c r="C4657">
        <v>1.64</v>
      </c>
      <c r="D4657">
        <f t="shared" si="149"/>
        <v>-0.98977683580600928</v>
      </c>
      <c r="E4657">
        <v>-6.0606060606060667E-3</v>
      </c>
      <c r="F4657" s="90">
        <v>4649</v>
      </c>
      <c r="G4657" s="170">
        <f t="shared" ca="1" si="150"/>
        <v>0.39462964768779657</v>
      </c>
    </row>
    <row r="4658" spans="2:7">
      <c r="B4658" t="s">
        <v>655</v>
      </c>
      <c r="C4658">
        <v>160.41999999999999</v>
      </c>
      <c r="D4658">
        <f t="shared" si="149"/>
        <v>15.336048879837065</v>
      </c>
      <c r="E4658">
        <v>-6.0718711276333218E-3</v>
      </c>
      <c r="F4658" s="90">
        <v>4650</v>
      </c>
      <c r="G4658" s="170">
        <f t="shared" ca="1" si="150"/>
        <v>-0.17842396762323348</v>
      </c>
    </row>
    <row r="4659" spans="2:7">
      <c r="B4659" t="s">
        <v>4902</v>
      </c>
      <c r="C4659">
        <v>9.82</v>
      </c>
      <c r="D4659">
        <f t="shared" si="149"/>
        <v>-0.94434999433299338</v>
      </c>
      <c r="E4659">
        <v>-6.072874493927175E-3</v>
      </c>
      <c r="F4659" s="90">
        <v>4651</v>
      </c>
      <c r="G4659" s="170">
        <f t="shared" ca="1" si="150"/>
        <v>0.15450687788694822</v>
      </c>
    </row>
    <row r="4660" spans="2:7">
      <c r="B4660" t="s">
        <v>605</v>
      </c>
      <c r="C4660">
        <v>176.46</v>
      </c>
      <c r="D4660">
        <f t="shared" si="149"/>
        <v>107.25766871165645</v>
      </c>
      <c r="E4660">
        <v>-6.0831361946602691E-3</v>
      </c>
      <c r="F4660" s="90">
        <v>4652</v>
      </c>
      <c r="G4660" s="170">
        <f t="shared" ca="1" si="150"/>
        <v>0.39613569131984089</v>
      </c>
    </row>
    <row r="4661" spans="2:7">
      <c r="B4661" t="s">
        <v>6671</v>
      </c>
      <c r="C4661">
        <v>1.63</v>
      </c>
      <c r="D4661">
        <f t="shared" si="149"/>
        <v>-0.85714285714285721</v>
      </c>
      <c r="E4661">
        <v>-6.0975609756097615E-3</v>
      </c>
      <c r="F4661" s="90">
        <v>4653</v>
      </c>
      <c r="G4661" s="170">
        <f t="shared" ca="1" si="150"/>
        <v>-9.9569424633580275E-2</v>
      </c>
    </row>
    <row r="4662" spans="2:7">
      <c r="B4662" t="s">
        <v>3383</v>
      </c>
      <c r="C4662">
        <v>11.41</v>
      </c>
      <c r="D4662">
        <f t="shared" si="149"/>
        <v>-0.9099091985787604</v>
      </c>
      <c r="E4662">
        <v>-6.0975609756097806E-3</v>
      </c>
      <c r="F4662" s="90">
        <v>4654</v>
      </c>
      <c r="G4662" s="170">
        <f t="shared" ca="1" si="150"/>
        <v>0.75953053363845791</v>
      </c>
    </row>
    <row r="4663" spans="2:7">
      <c r="B4663" t="s">
        <v>732</v>
      </c>
      <c r="C4663">
        <v>126.65</v>
      </c>
      <c r="D4663">
        <f t="shared" si="149"/>
        <v>4.5743838028169019</v>
      </c>
      <c r="E4663">
        <v>-6.1210076120222952E-3</v>
      </c>
      <c r="F4663" s="90">
        <v>4655</v>
      </c>
      <c r="G4663" s="170">
        <f t="shared" ca="1" si="150"/>
        <v>-0.28206960781452595</v>
      </c>
    </row>
    <row r="4664" spans="2:7">
      <c r="B4664" t="s">
        <v>2012</v>
      </c>
      <c r="C4664">
        <v>22.72</v>
      </c>
      <c r="D4664">
        <f t="shared" si="149"/>
        <v>0.27497194163860822</v>
      </c>
      <c r="E4664">
        <v>-6.1242344706911884E-3</v>
      </c>
      <c r="F4664" s="90">
        <v>4656</v>
      </c>
      <c r="G4664" s="170">
        <f t="shared" ca="1" si="150"/>
        <v>0.32394754123865654</v>
      </c>
    </row>
    <row r="4665" spans="2:7">
      <c r="B4665" t="s">
        <v>1552</v>
      </c>
      <c r="C4665">
        <v>17.82</v>
      </c>
      <c r="D4665">
        <f t="shared" si="149"/>
        <v>0.37925696594427249</v>
      </c>
      <c r="E4665">
        <v>-6.1349693251533423E-3</v>
      </c>
      <c r="F4665" s="90">
        <v>4657</v>
      </c>
      <c r="G4665" s="170">
        <f t="shared" ca="1" si="150"/>
        <v>0.12885974019444441</v>
      </c>
    </row>
    <row r="4666" spans="2:7">
      <c r="B4666" t="s">
        <v>3535</v>
      </c>
      <c r="C4666">
        <v>12.92</v>
      </c>
      <c r="D4666">
        <f t="shared" si="149"/>
        <v>-0.10896551724137932</v>
      </c>
      <c r="E4666">
        <v>-6.153846153846159E-3</v>
      </c>
      <c r="F4666" s="90">
        <v>4658</v>
      </c>
      <c r="G4666" s="170">
        <f t="shared" ca="1" si="150"/>
        <v>-1.0934565170149551E-2</v>
      </c>
    </row>
    <row r="4667" spans="2:7">
      <c r="B4667" t="s">
        <v>3742</v>
      </c>
      <c r="C4667">
        <v>14.5</v>
      </c>
      <c r="D4667">
        <f t="shared" si="149"/>
        <v>8.0062111801242235</v>
      </c>
      <c r="E4667">
        <v>-6.1686086360520807E-3</v>
      </c>
      <c r="F4667" s="90">
        <v>4659</v>
      </c>
      <c r="G4667" s="170">
        <f t="shared" ca="1" si="150"/>
        <v>8.861996308892249E-2</v>
      </c>
    </row>
    <row r="4668" spans="2:7">
      <c r="B4668" t="s">
        <v>6471</v>
      </c>
      <c r="C4668">
        <v>1.61</v>
      </c>
      <c r="D4668">
        <f t="shared" si="149"/>
        <v>-0.89993784959602241</v>
      </c>
      <c r="E4668">
        <v>-6.1728395061728444E-3</v>
      </c>
      <c r="F4668" s="90">
        <v>4660</v>
      </c>
      <c r="G4668" s="170">
        <f t="shared" ca="1" si="150"/>
        <v>5.4592435423662655E-2</v>
      </c>
    </row>
    <row r="4669" spans="2:7">
      <c r="B4669" t="s">
        <v>4013</v>
      </c>
      <c r="C4669">
        <v>16.09</v>
      </c>
      <c r="D4669">
        <f t="shared" si="149"/>
        <v>-0.89236738243360758</v>
      </c>
      <c r="E4669">
        <v>-6.1766522544781603E-3</v>
      </c>
      <c r="F4669" s="90">
        <v>4661</v>
      </c>
      <c r="G4669" s="170">
        <f t="shared" ca="1" si="150"/>
        <v>0.20550224672236461</v>
      </c>
    </row>
    <row r="4670" spans="2:7">
      <c r="B4670" t="s">
        <v>669</v>
      </c>
      <c r="C4670">
        <v>149.49</v>
      </c>
      <c r="D4670">
        <f t="shared" si="149"/>
        <v>5.2235636969192347</v>
      </c>
      <c r="E4670">
        <v>-6.1826884722774797E-3</v>
      </c>
      <c r="F4670" s="90">
        <v>4662</v>
      </c>
      <c r="G4670" s="170">
        <f t="shared" ca="1" si="150"/>
        <v>-0.31989895355211384</v>
      </c>
    </row>
    <row r="4671" spans="2:7">
      <c r="B4671" t="s">
        <v>2021</v>
      </c>
      <c r="C4671">
        <v>24.02</v>
      </c>
      <c r="D4671">
        <f t="shared" si="149"/>
        <v>-0.53095098613552039</v>
      </c>
      <c r="E4671">
        <v>-6.2060405461316559E-3</v>
      </c>
      <c r="F4671" s="90">
        <v>4663</v>
      </c>
      <c r="G4671" s="170">
        <f t="shared" ca="1" si="150"/>
        <v>-3.6919553817054321E-2</v>
      </c>
    </row>
    <row r="4672" spans="2:7">
      <c r="B4672" t="s">
        <v>1201</v>
      </c>
      <c r="C4672">
        <v>51.21</v>
      </c>
      <c r="D4672">
        <f t="shared" si="149"/>
        <v>31.006249999999998</v>
      </c>
      <c r="E4672">
        <v>-6.2099747719774941E-3</v>
      </c>
      <c r="F4672" s="90">
        <v>4664</v>
      </c>
      <c r="G4672" s="170">
        <f t="shared" ca="1" si="150"/>
        <v>0.15392650030330629</v>
      </c>
    </row>
    <row r="4673" spans="2:7">
      <c r="B4673" t="s">
        <v>6325</v>
      </c>
      <c r="C4673">
        <v>1.6</v>
      </c>
      <c r="D4673">
        <f t="shared" si="149"/>
        <v>-0.85714285714285721</v>
      </c>
      <c r="E4673">
        <v>-6.2111801242236073E-3</v>
      </c>
      <c r="F4673" s="90">
        <v>4665</v>
      </c>
      <c r="G4673" s="170">
        <f t="shared" ca="1" si="150"/>
        <v>-0.36626975759559877</v>
      </c>
    </row>
    <row r="4674" spans="2:7">
      <c r="B4674" t="s">
        <v>2631</v>
      </c>
      <c r="C4674">
        <v>11.2</v>
      </c>
      <c r="D4674">
        <f t="shared" si="149"/>
        <v>-0.90410958904109584</v>
      </c>
      <c r="E4674">
        <v>-6.2111801242236281E-3</v>
      </c>
      <c r="F4674" s="90">
        <v>4666</v>
      </c>
      <c r="G4674" s="170">
        <f t="shared" ca="1" si="150"/>
        <v>-0.34906492534648764</v>
      </c>
    </row>
    <row r="4675" spans="2:7">
      <c r="B4675" t="s">
        <v>759</v>
      </c>
      <c r="C4675">
        <v>116.8</v>
      </c>
      <c r="D4675">
        <f t="shared" si="149"/>
        <v>6.008349972771819E-2</v>
      </c>
      <c r="E4675">
        <v>-6.2111801242236359E-3</v>
      </c>
      <c r="F4675" s="90">
        <v>4667</v>
      </c>
      <c r="G4675" s="170">
        <f t="shared" ca="1" si="150"/>
        <v>0.19721049328778503</v>
      </c>
    </row>
    <row r="4676" spans="2:7">
      <c r="B4676" t="s">
        <v>839</v>
      </c>
      <c r="C4676">
        <v>110.18</v>
      </c>
      <c r="D4676">
        <f t="shared" si="149"/>
        <v>7.6280344557556781</v>
      </c>
      <c r="E4676">
        <v>-6.2235050058627017E-3</v>
      </c>
      <c r="F4676" s="90">
        <v>4668</v>
      </c>
      <c r="G4676" s="170">
        <f t="shared" ca="1" si="150"/>
        <v>-0.24311537332848521</v>
      </c>
    </row>
    <row r="4677" spans="2:7">
      <c r="B4677" t="s">
        <v>1607</v>
      </c>
      <c r="C4677">
        <v>12.77</v>
      </c>
      <c r="D4677">
        <f t="shared" si="149"/>
        <v>-0.27194982896237169</v>
      </c>
      <c r="E4677">
        <v>-6.2256809338521457E-3</v>
      </c>
      <c r="F4677" s="90">
        <v>4669</v>
      </c>
      <c r="G4677" s="170">
        <f t="shared" ca="1" si="150"/>
        <v>0.2656319858950949</v>
      </c>
    </row>
    <row r="4678" spans="2:7">
      <c r="B4678" t="s">
        <v>1686</v>
      </c>
      <c r="C4678">
        <v>17.54</v>
      </c>
      <c r="D4678">
        <f t="shared" si="149"/>
        <v>0</v>
      </c>
      <c r="E4678">
        <v>-6.2322946175637078E-3</v>
      </c>
      <c r="F4678" s="90">
        <v>4670</v>
      </c>
      <c r="G4678" s="170">
        <f t="shared" ca="1" si="150"/>
        <v>7.8019748593764995E-2</v>
      </c>
    </row>
    <row r="4679" spans="2:7">
      <c r="B4679" t="s">
        <v>2352</v>
      </c>
      <c r="C4679">
        <v>17.54</v>
      </c>
      <c r="D4679">
        <f t="shared" si="149"/>
        <v>1.7133066818959212E-3</v>
      </c>
      <c r="E4679">
        <v>-6.2322946175637078E-3</v>
      </c>
      <c r="F4679" s="90">
        <v>4671</v>
      </c>
      <c r="G4679" s="170">
        <f t="shared" ca="1" si="150"/>
        <v>0.12769176431853055</v>
      </c>
    </row>
    <row r="4680" spans="2:7">
      <c r="B4680" t="s">
        <v>1545</v>
      </c>
      <c r="C4680">
        <v>17.510000000000002</v>
      </c>
      <c r="D4680">
        <f t="shared" si="149"/>
        <v>10.012578616352203</v>
      </c>
      <c r="E4680">
        <v>-6.2429057888762447E-3</v>
      </c>
      <c r="F4680" s="90">
        <v>4672</v>
      </c>
      <c r="G4680" s="170">
        <f t="shared" ca="1" si="150"/>
        <v>-0.10759577514828816</v>
      </c>
    </row>
    <row r="4681" spans="2:7">
      <c r="B4681" t="s">
        <v>6090</v>
      </c>
      <c r="C4681">
        <v>1.59</v>
      </c>
      <c r="D4681">
        <f t="shared" ref="D4681:D4744" si="151">(C4681-C4682)/C4682</f>
        <v>0</v>
      </c>
      <c r="E4681">
        <v>-6.2500000000000056E-3</v>
      </c>
      <c r="F4681" s="90">
        <v>4673</v>
      </c>
      <c r="G4681" s="170">
        <f t="shared" ca="1" si="150"/>
        <v>0.34205962517974675</v>
      </c>
    </row>
    <row r="4682" spans="2:7">
      <c r="B4682" t="s">
        <v>6584</v>
      </c>
      <c r="C4682">
        <v>1.59</v>
      </c>
      <c r="D4682">
        <f t="shared" si="151"/>
        <v>-0.98627772503667899</v>
      </c>
      <c r="E4682">
        <v>-6.2500000000000056E-3</v>
      </c>
      <c r="F4682" s="90">
        <v>4674</v>
      </c>
      <c r="G4682" s="170">
        <f t="shared" ca="1" si="150"/>
        <v>1.1780834884892815</v>
      </c>
    </row>
    <row r="4683" spans="2:7">
      <c r="B4683" t="s">
        <v>817</v>
      </c>
      <c r="C4683">
        <v>115.87</v>
      </c>
      <c r="D4683">
        <f t="shared" si="151"/>
        <v>9.4387387387387403</v>
      </c>
      <c r="E4683">
        <v>-6.2607204116637205E-3</v>
      </c>
      <c r="F4683" s="90">
        <v>4675</v>
      </c>
      <c r="G4683" s="170">
        <f t="shared" ca="1" si="150"/>
        <v>-8.7066849757774234E-3</v>
      </c>
    </row>
    <row r="4684" spans="2:7">
      <c r="B4684" t="s">
        <v>1625</v>
      </c>
      <c r="C4684">
        <v>11.1</v>
      </c>
      <c r="D4684">
        <f t="shared" si="151"/>
        <v>2.501577287066246</v>
      </c>
      <c r="E4684">
        <v>-6.266786034019721E-3</v>
      </c>
      <c r="F4684" s="90">
        <v>4676</v>
      </c>
      <c r="G4684" s="170">
        <f t="shared" ca="1" si="150"/>
        <v>-6.9813633309663267E-2</v>
      </c>
    </row>
    <row r="4685" spans="2:7">
      <c r="B4685" t="s">
        <v>7633</v>
      </c>
      <c r="C4685">
        <v>3.17</v>
      </c>
      <c r="D4685">
        <f t="shared" si="151"/>
        <v>1.0063291139240504</v>
      </c>
      <c r="E4685">
        <v>-6.269592476489034E-3</v>
      </c>
      <c r="F4685" s="90">
        <v>4677</v>
      </c>
      <c r="G4685" s="170">
        <f t="shared" ca="1" si="150"/>
        <v>0.12431031751540667</v>
      </c>
    </row>
    <row r="4686" spans="2:7">
      <c r="B4686" t="s">
        <v>7091</v>
      </c>
      <c r="C4686">
        <v>1.58</v>
      </c>
      <c r="D4686">
        <f t="shared" si="151"/>
        <v>0</v>
      </c>
      <c r="E4686">
        <v>-6.2893081761006345E-3</v>
      </c>
      <c r="F4686" s="90">
        <v>4678</v>
      </c>
      <c r="G4686" s="170">
        <f t="shared" ca="1" si="150"/>
        <v>-0.16641980816913413</v>
      </c>
    </row>
    <row r="4687" spans="2:7">
      <c r="B4687" t="s">
        <v>7254</v>
      </c>
      <c r="C4687">
        <v>1.58</v>
      </c>
      <c r="D4687">
        <f t="shared" si="151"/>
        <v>-0.98590669877798587</v>
      </c>
      <c r="E4687">
        <v>-6.2893081761006345E-3</v>
      </c>
      <c r="F4687" s="90">
        <v>4679</v>
      </c>
      <c r="G4687" s="170">
        <f t="shared" ca="1" si="150"/>
        <v>-1.7317767160378684E-2</v>
      </c>
    </row>
    <row r="4688" spans="2:7">
      <c r="B4688" t="s">
        <v>954</v>
      </c>
      <c r="C4688">
        <v>112.11</v>
      </c>
      <c r="D4688">
        <f t="shared" si="151"/>
        <v>6.1000633312222927</v>
      </c>
      <c r="E4688">
        <v>-6.2932104236836893E-3</v>
      </c>
      <c r="F4688" s="90">
        <v>4680</v>
      </c>
      <c r="G4688" s="170">
        <f t="shared" ca="1" si="150"/>
        <v>9.1014713661584923E-2</v>
      </c>
    </row>
    <row r="4689" spans="2:7">
      <c r="B4689" t="s">
        <v>4239</v>
      </c>
      <c r="C4689">
        <v>15.79</v>
      </c>
      <c r="D4689">
        <f t="shared" si="151"/>
        <v>0.25416997617156467</v>
      </c>
      <c r="E4689">
        <v>-6.2932662051605678E-3</v>
      </c>
      <c r="F4689" s="90">
        <v>4681</v>
      </c>
      <c r="G4689" s="170">
        <f t="shared" ca="1" si="150"/>
        <v>-8.4613143736503124E-2</v>
      </c>
    </row>
    <row r="4690" spans="2:7">
      <c r="B4690" t="s">
        <v>2906</v>
      </c>
      <c r="C4690">
        <v>12.59</v>
      </c>
      <c r="D4690">
        <f t="shared" si="151"/>
        <v>-0.10898796886058039</v>
      </c>
      <c r="E4690">
        <v>-6.3141278610891931E-3</v>
      </c>
      <c r="F4690" s="90">
        <v>4682</v>
      </c>
      <c r="G4690" s="170">
        <f t="shared" ca="1" si="150"/>
        <v>-0.8438891486429545</v>
      </c>
    </row>
    <row r="4691" spans="2:7">
      <c r="B4691" t="s">
        <v>3108</v>
      </c>
      <c r="C4691">
        <v>14.13</v>
      </c>
      <c r="D4691">
        <f t="shared" si="151"/>
        <v>8</v>
      </c>
      <c r="E4691">
        <v>-6.3291139240506224E-3</v>
      </c>
      <c r="F4691" s="90">
        <v>4683</v>
      </c>
      <c r="G4691" s="170">
        <f t="shared" ca="1" si="150"/>
        <v>9.2881182622869429E-2</v>
      </c>
    </row>
    <row r="4692" spans="2:7">
      <c r="B4692" t="s">
        <v>7253</v>
      </c>
      <c r="C4692">
        <v>1.57</v>
      </c>
      <c r="D4692">
        <f t="shared" si="151"/>
        <v>-0.92300147130946542</v>
      </c>
      <c r="E4692">
        <v>-6.329113924050638E-3</v>
      </c>
      <c r="F4692" s="90">
        <v>4684</v>
      </c>
      <c r="G4692" s="170">
        <f t="shared" ca="1" si="150"/>
        <v>-8.5547929249702823E-2</v>
      </c>
    </row>
    <row r="4693" spans="2:7">
      <c r="B4693" t="s">
        <v>1958</v>
      </c>
      <c r="C4693">
        <v>20.39</v>
      </c>
      <c r="D4693">
        <f t="shared" si="151"/>
        <v>-0.86016048282010837</v>
      </c>
      <c r="E4693">
        <v>-6.3352826510720767E-3</v>
      </c>
      <c r="F4693" s="90">
        <v>4685</v>
      </c>
      <c r="G4693" s="170">
        <f t="shared" ca="1" si="150"/>
        <v>-0.30177243333910281</v>
      </c>
    </row>
    <row r="4694" spans="2:7">
      <c r="B4694" t="s">
        <v>664</v>
      </c>
      <c r="C4694">
        <v>145.81</v>
      </c>
      <c r="D4694">
        <f t="shared" si="151"/>
        <v>12.291704649042844</v>
      </c>
      <c r="E4694">
        <v>-6.3377402207987375E-3</v>
      </c>
      <c r="F4694" s="90">
        <v>4686</v>
      </c>
      <c r="G4694" s="170">
        <f t="shared" ca="1" si="150"/>
        <v>-2.6881593622612689E-2</v>
      </c>
    </row>
    <row r="4695" spans="2:7">
      <c r="B4695" t="s">
        <v>3678</v>
      </c>
      <c r="C4695">
        <v>10.97</v>
      </c>
      <c r="D4695">
        <f t="shared" si="151"/>
        <v>-0.12450119712689535</v>
      </c>
      <c r="E4695">
        <v>-6.3405797101447926E-3</v>
      </c>
      <c r="F4695" s="90">
        <v>4687</v>
      </c>
      <c r="G4695" s="170">
        <f t="shared" ca="1" si="150"/>
        <v>0.39866187230881678</v>
      </c>
    </row>
    <row r="4696" spans="2:7">
      <c r="B4696" t="s">
        <v>3401</v>
      </c>
      <c r="C4696">
        <v>12.53</v>
      </c>
      <c r="D4696">
        <f t="shared" si="151"/>
        <v>3.0031948881789132</v>
      </c>
      <c r="E4696">
        <v>-6.344171292624907E-3</v>
      </c>
      <c r="F4696" s="90">
        <v>4688</v>
      </c>
      <c r="G4696" s="170">
        <f t="shared" ca="1" si="150"/>
        <v>-5.1582249527215407E-2</v>
      </c>
    </row>
    <row r="4697" spans="2:7">
      <c r="B4697" t="s">
        <v>7630</v>
      </c>
      <c r="C4697">
        <v>3.13</v>
      </c>
      <c r="D4697">
        <f t="shared" si="151"/>
        <v>-0.71415525114155254</v>
      </c>
      <c r="E4697">
        <v>-6.3492063492063553E-3</v>
      </c>
      <c r="F4697" s="90">
        <v>4689</v>
      </c>
      <c r="G4697" s="170">
        <f t="shared" ca="1" si="150"/>
        <v>-0.21040111001266612</v>
      </c>
    </row>
    <row r="4698" spans="2:7">
      <c r="B4698" t="s">
        <v>2573</v>
      </c>
      <c r="C4698">
        <v>10.95</v>
      </c>
      <c r="D4698">
        <f t="shared" si="151"/>
        <v>-0.63143722652305623</v>
      </c>
      <c r="E4698">
        <v>-6.3520871143375943E-3</v>
      </c>
      <c r="F4698" s="90">
        <v>4690</v>
      </c>
      <c r="G4698" s="170">
        <f t="shared" ca="1" si="150"/>
        <v>0.30877350903860773</v>
      </c>
    </row>
    <row r="4699" spans="2:7">
      <c r="B4699" t="s">
        <v>1410</v>
      </c>
      <c r="C4699">
        <v>29.71</v>
      </c>
      <c r="D4699">
        <f t="shared" si="151"/>
        <v>1.3768</v>
      </c>
      <c r="E4699">
        <v>-6.354515050167148E-3</v>
      </c>
      <c r="F4699" s="90">
        <v>4691</v>
      </c>
      <c r="G4699" s="170">
        <f t="shared" ca="1" si="150"/>
        <v>0.2452898507200717</v>
      </c>
    </row>
    <row r="4700" spans="2:7">
      <c r="B4700" t="s">
        <v>3533</v>
      </c>
      <c r="C4700">
        <v>12.5</v>
      </c>
      <c r="D4700">
        <f t="shared" si="151"/>
        <v>7.0128205128205119</v>
      </c>
      <c r="E4700">
        <v>-6.3593004769475414E-3</v>
      </c>
      <c r="F4700" s="90">
        <v>4692</v>
      </c>
      <c r="G4700" s="170">
        <f t="shared" ca="1" si="150"/>
        <v>0.16213874059128222</v>
      </c>
    </row>
    <row r="4701" spans="2:7">
      <c r="B4701" t="s">
        <v>6101</v>
      </c>
      <c r="C4701">
        <v>1.56</v>
      </c>
      <c r="D4701">
        <f t="shared" si="151"/>
        <v>0</v>
      </c>
      <c r="E4701">
        <v>-6.3694267515923622E-3</v>
      </c>
      <c r="F4701" s="90">
        <v>4693</v>
      </c>
      <c r="G4701" s="170">
        <f t="shared" ca="1" si="150"/>
        <v>0.64971922009647243</v>
      </c>
    </row>
    <row r="4702" spans="2:7">
      <c r="B4702" t="s">
        <v>7242</v>
      </c>
      <c r="C4702">
        <v>1.56</v>
      </c>
      <c r="D4702">
        <f t="shared" si="151"/>
        <v>-0.87489975942261422</v>
      </c>
      <c r="E4702">
        <v>-6.3694267515923622E-3</v>
      </c>
      <c r="F4702" s="90">
        <v>4694</v>
      </c>
      <c r="G4702" s="170">
        <f t="shared" ca="1" si="150"/>
        <v>0.15123024970993509</v>
      </c>
    </row>
    <row r="4703" spans="2:7">
      <c r="B4703" t="s">
        <v>2849</v>
      </c>
      <c r="C4703">
        <v>12.47</v>
      </c>
      <c r="D4703">
        <f t="shared" si="151"/>
        <v>-0.91751554438417782</v>
      </c>
      <c r="E4703">
        <v>-6.374501992031878E-3</v>
      </c>
      <c r="F4703" s="90">
        <v>4695</v>
      </c>
      <c r="G4703" s="170">
        <f t="shared" ca="1" si="150"/>
        <v>0.42454711401758743</v>
      </c>
    </row>
    <row r="4704" spans="2:7">
      <c r="B4704" t="s">
        <v>552</v>
      </c>
      <c r="C4704">
        <v>151.18</v>
      </c>
      <c r="D4704">
        <f t="shared" si="151"/>
        <v>15.168983957219254</v>
      </c>
      <c r="E4704">
        <v>-6.3752875451856643E-3</v>
      </c>
      <c r="F4704" s="90">
        <v>4696</v>
      </c>
      <c r="G4704" s="170">
        <f t="shared" ca="1" si="150"/>
        <v>0.19568367249927798</v>
      </c>
    </row>
    <row r="4705" spans="2:7">
      <c r="B4705" t="s">
        <v>4858</v>
      </c>
      <c r="C4705">
        <v>9.35</v>
      </c>
      <c r="D4705">
        <f t="shared" si="151"/>
        <v>-0.57110091743119273</v>
      </c>
      <c r="E4705">
        <v>-6.3761955366631769E-3</v>
      </c>
      <c r="F4705" s="90">
        <v>4697</v>
      </c>
      <c r="G4705" s="170">
        <f t="shared" ca="1" si="150"/>
        <v>-0.24116151886934795</v>
      </c>
    </row>
    <row r="4706" spans="2:7">
      <c r="B4706" t="s">
        <v>2085</v>
      </c>
      <c r="C4706">
        <v>21.8</v>
      </c>
      <c r="D4706">
        <f t="shared" si="151"/>
        <v>6.0096463022508049</v>
      </c>
      <c r="E4706">
        <v>-6.3810391978122404E-3</v>
      </c>
      <c r="F4706" s="90">
        <v>4698</v>
      </c>
      <c r="G4706" s="170">
        <f t="shared" ca="1" si="150"/>
        <v>0.67455330077598608</v>
      </c>
    </row>
    <row r="4707" spans="2:7">
      <c r="B4707" t="s">
        <v>5778</v>
      </c>
      <c r="C4707">
        <v>3.11</v>
      </c>
      <c r="D4707">
        <f t="shared" si="151"/>
        <v>0</v>
      </c>
      <c r="E4707">
        <v>-6.3897763578274818E-3</v>
      </c>
      <c r="F4707" s="90">
        <v>4699</v>
      </c>
      <c r="G4707" s="170">
        <f t="shared" ca="1" si="150"/>
        <v>2.8983653673234896E-2</v>
      </c>
    </row>
    <row r="4708" spans="2:7">
      <c r="B4708" t="s">
        <v>7641</v>
      </c>
      <c r="C4708">
        <v>3.11</v>
      </c>
      <c r="D4708">
        <f t="shared" si="151"/>
        <v>-0.97750614783740764</v>
      </c>
      <c r="E4708">
        <v>-6.3897763578274818E-3</v>
      </c>
      <c r="F4708" s="90">
        <v>4700</v>
      </c>
      <c r="G4708" s="170">
        <f t="shared" ca="1" si="150"/>
        <v>0.404356116763535</v>
      </c>
    </row>
    <row r="4709" spans="2:7">
      <c r="B4709" t="s">
        <v>683</v>
      </c>
      <c r="C4709">
        <v>138.26</v>
      </c>
      <c r="D4709">
        <f t="shared" si="151"/>
        <v>28.733333333333327</v>
      </c>
      <c r="E4709">
        <v>-6.395975565936146E-3</v>
      </c>
      <c r="F4709" s="90">
        <v>4701</v>
      </c>
      <c r="G4709" s="170">
        <f t="shared" ca="1" si="150"/>
        <v>0.28934278521914003</v>
      </c>
    </row>
    <row r="4710" spans="2:7">
      <c r="B4710" t="s">
        <v>5535</v>
      </c>
      <c r="C4710">
        <v>4.6500000000000004</v>
      </c>
      <c r="D4710">
        <f t="shared" si="151"/>
        <v>2.0000000000000004</v>
      </c>
      <c r="E4710">
        <v>-6.4102564102562739E-3</v>
      </c>
      <c r="F4710" s="90">
        <v>4702</v>
      </c>
      <c r="G4710" s="170">
        <f t="shared" ca="1" si="150"/>
        <v>0.64392027537708085</v>
      </c>
    </row>
    <row r="4711" spans="2:7">
      <c r="B4711" t="s">
        <v>6560</v>
      </c>
      <c r="C4711">
        <v>1.55</v>
      </c>
      <c r="D4711">
        <f t="shared" si="151"/>
        <v>0</v>
      </c>
      <c r="E4711">
        <v>-6.4102564102564161E-3</v>
      </c>
      <c r="F4711" s="90">
        <v>4703</v>
      </c>
      <c r="G4711" s="170">
        <f t="shared" ref="G4711:G4774" ca="1" si="152">_xlfn.NORM.INV(RAND(),L$11,L$12)</f>
        <v>0.1636615445236394</v>
      </c>
    </row>
    <row r="4712" spans="2:7">
      <c r="B4712" t="s">
        <v>7094</v>
      </c>
      <c r="C4712">
        <v>1.55</v>
      </c>
      <c r="D4712">
        <f t="shared" si="151"/>
        <v>-0.98998060762766638</v>
      </c>
      <c r="E4712">
        <v>-6.4102564102564161E-3</v>
      </c>
      <c r="F4712" s="90">
        <v>4704</v>
      </c>
      <c r="G4712" s="170">
        <f t="shared" ca="1" si="152"/>
        <v>0.27933056867494954</v>
      </c>
    </row>
    <row r="4713" spans="2:7">
      <c r="B4713" t="s">
        <v>558</v>
      </c>
      <c r="C4713">
        <v>154.69999999999999</v>
      </c>
      <c r="D4713">
        <f t="shared" si="151"/>
        <v>7.3351293103448274</v>
      </c>
      <c r="E4713">
        <v>-6.4226075786769435E-3</v>
      </c>
      <c r="F4713" s="90">
        <v>4705</v>
      </c>
      <c r="G4713" s="170">
        <f t="shared" ca="1" si="152"/>
        <v>-0.45351991121517599</v>
      </c>
    </row>
    <row r="4714" spans="2:7">
      <c r="B4714" t="s">
        <v>3946</v>
      </c>
      <c r="C4714">
        <v>18.559999999999999</v>
      </c>
      <c r="D4714">
        <f t="shared" si="151"/>
        <v>5.3908355795137519E-4</v>
      </c>
      <c r="E4714">
        <v>-6.4239828693790687E-3</v>
      </c>
      <c r="F4714" s="90">
        <v>4706</v>
      </c>
      <c r="G4714" s="170">
        <f t="shared" ca="1" si="152"/>
        <v>-0.31421523736470497</v>
      </c>
    </row>
    <row r="4715" spans="2:7">
      <c r="B4715" t="s">
        <v>4126</v>
      </c>
      <c r="C4715">
        <v>18.55</v>
      </c>
      <c r="D4715">
        <f t="shared" si="151"/>
        <v>5.0032362459546933</v>
      </c>
      <c r="E4715">
        <v>-6.4274236743439199E-3</v>
      </c>
      <c r="F4715" s="90">
        <v>4707</v>
      </c>
      <c r="G4715" s="170">
        <f t="shared" ca="1" si="152"/>
        <v>0.25558400063446024</v>
      </c>
    </row>
    <row r="4716" spans="2:7">
      <c r="B4716" t="s">
        <v>5777</v>
      </c>
      <c r="C4716">
        <v>3.09</v>
      </c>
      <c r="D4716">
        <f t="shared" si="151"/>
        <v>-0.66666666666666663</v>
      </c>
      <c r="E4716">
        <v>-6.4308681672025783E-3</v>
      </c>
      <c r="F4716" s="90">
        <v>4708</v>
      </c>
      <c r="G4716" s="170">
        <f t="shared" ca="1" si="152"/>
        <v>-0.29772869136520957</v>
      </c>
    </row>
    <row r="4717" spans="2:7">
      <c r="B4717" t="s">
        <v>5376</v>
      </c>
      <c r="C4717">
        <v>9.27</v>
      </c>
      <c r="D4717">
        <f t="shared" si="151"/>
        <v>-0.76877026689947625</v>
      </c>
      <c r="E4717">
        <v>-6.4308681672026252E-3</v>
      </c>
      <c r="F4717" s="90">
        <v>4709</v>
      </c>
      <c r="G4717" s="170">
        <f t="shared" ca="1" si="152"/>
        <v>0.28989544479238949</v>
      </c>
    </row>
    <row r="4718" spans="2:7">
      <c r="B4718" t="s">
        <v>1381</v>
      </c>
      <c r="C4718">
        <v>40.090000000000003</v>
      </c>
      <c r="D4718">
        <f t="shared" si="151"/>
        <v>1.0004990019960083</v>
      </c>
      <c r="E4718">
        <v>-6.4436183395290706E-3</v>
      </c>
      <c r="F4718" s="90">
        <v>4710</v>
      </c>
      <c r="G4718" s="170">
        <f t="shared" ca="1" si="152"/>
        <v>-0.26569171390269491</v>
      </c>
    </row>
    <row r="4719" spans="2:7">
      <c r="B4719" t="s">
        <v>3915</v>
      </c>
      <c r="C4719">
        <v>20.04</v>
      </c>
      <c r="D4719">
        <f t="shared" si="151"/>
        <v>0.18230088495575222</v>
      </c>
      <c r="E4719">
        <v>-6.4452156668320547E-3</v>
      </c>
      <c r="F4719" s="90">
        <v>4711</v>
      </c>
      <c r="G4719" s="170">
        <f t="shared" ca="1" si="152"/>
        <v>-0.36684128406000038</v>
      </c>
    </row>
    <row r="4720" spans="2:7">
      <c r="B4720" t="s">
        <v>1733</v>
      </c>
      <c r="C4720">
        <v>16.95</v>
      </c>
      <c r="D4720">
        <f t="shared" si="151"/>
        <v>0.10136452241715391</v>
      </c>
      <c r="E4720">
        <v>-6.4478311840562392E-3</v>
      </c>
      <c r="F4720" s="90">
        <v>4712</v>
      </c>
      <c r="G4720" s="170">
        <f t="shared" ca="1" si="152"/>
        <v>-3.6205255392796759E-4</v>
      </c>
    </row>
    <row r="4721" spans="2:7">
      <c r="B4721" t="s">
        <v>4738</v>
      </c>
      <c r="C4721">
        <v>15.39</v>
      </c>
      <c r="D4721">
        <f t="shared" si="151"/>
        <v>-0.85064052795031053</v>
      </c>
      <c r="E4721">
        <v>-6.455777921239486E-3</v>
      </c>
      <c r="F4721" s="90">
        <v>4713</v>
      </c>
      <c r="G4721" s="170">
        <f t="shared" ca="1" si="152"/>
        <v>0.33049256593226234</v>
      </c>
    </row>
    <row r="4722" spans="2:7">
      <c r="B4722" t="s">
        <v>876</v>
      </c>
      <c r="C4722">
        <v>103.04</v>
      </c>
      <c r="D4722">
        <f t="shared" si="151"/>
        <v>-0.32960312296681837</v>
      </c>
      <c r="E4722">
        <v>-6.4603220518753019E-3</v>
      </c>
      <c r="F4722" s="90">
        <v>4714</v>
      </c>
      <c r="G4722" s="170">
        <f t="shared" ca="1" si="152"/>
        <v>-0.65567000500412942</v>
      </c>
    </row>
    <row r="4723" spans="2:7">
      <c r="B4723" t="s">
        <v>557</v>
      </c>
      <c r="C4723">
        <v>153.69999999999999</v>
      </c>
      <c r="D4723">
        <f t="shared" si="151"/>
        <v>19.039113428943939</v>
      </c>
      <c r="E4723">
        <v>-6.4641241111829352E-3</v>
      </c>
      <c r="F4723" s="90">
        <v>4715</v>
      </c>
      <c r="G4723" s="170">
        <f t="shared" ca="1" si="152"/>
        <v>8.7607814985891264E-2</v>
      </c>
    </row>
    <row r="4724" spans="2:7">
      <c r="B4724" t="s">
        <v>4343</v>
      </c>
      <c r="C4724">
        <v>7.67</v>
      </c>
      <c r="D4724">
        <f t="shared" si="151"/>
        <v>-0.70556621880998094</v>
      </c>
      <c r="E4724">
        <v>-6.4766839378238112E-3</v>
      </c>
      <c r="F4724" s="90">
        <v>4716</v>
      </c>
      <c r="G4724" s="170">
        <f t="shared" ca="1" si="152"/>
        <v>-0.66204168522074947</v>
      </c>
    </row>
    <row r="4725" spans="2:7">
      <c r="B4725" t="s">
        <v>1467</v>
      </c>
      <c r="C4725">
        <v>26.05</v>
      </c>
      <c r="D4725">
        <f t="shared" si="151"/>
        <v>0.88905003625815826</v>
      </c>
      <c r="E4725">
        <v>-6.4836003051105323E-3</v>
      </c>
      <c r="F4725" s="90">
        <v>4717</v>
      </c>
      <c r="G4725" s="170">
        <f t="shared" ca="1" si="152"/>
        <v>0.10734301680277043</v>
      </c>
    </row>
    <row r="4726" spans="2:7">
      <c r="B4726" t="s">
        <v>3544</v>
      </c>
      <c r="C4726">
        <v>13.79</v>
      </c>
      <c r="D4726">
        <f t="shared" si="151"/>
        <v>8.0130718954248366</v>
      </c>
      <c r="E4726">
        <v>-6.4841498559078982E-3</v>
      </c>
      <c r="F4726" s="90">
        <v>4718</v>
      </c>
      <c r="G4726" s="170">
        <f t="shared" ca="1" si="152"/>
        <v>-6.0900221696065834E-2</v>
      </c>
    </row>
    <row r="4727" spans="2:7">
      <c r="B4727" t="s">
        <v>6149</v>
      </c>
      <c r="C4727">
        <v>1.53</v>
      </c>
      <c r="D4727">
        <f t="shared" si="151"/>
        <v>-0.83333333333333326</v>
      </c>
      <c r="E4727">
        <v>-6.4935064935064991E-3</v>
      </c>
      <c r="F4727" s="90">
        <v>4719</v>
      </c>
      <c r="G4727" s="170">
        <f t="shared" ca="1" si="152"/>
        <v>0.21246954659718645</v>
      </c>
    </row>
    <row r="4728" spans="2:7">
      <c r="B4728" t="s">
        <v>5379</v>
      </c>
      <c r="C4728">
        <v>9.18</v>
      </c>
      <c r="D4728">
        <f t="shared" si="151"/>
        <v>2.0098360655737704</v>
      </c>
      <c r="E4728">
        <v>-6.4935064935065468E-3</v>
      </c>
      <c r="F4728" s="90">
        <v>4720</v>
      </c>
      <c r="G4728" s="170">
        <f t="shared" ca="1" si="152"/>
        <v>-5.3560947461194011E-2</v>
      </c>
    </row>
    <row r="4729" spans="2:7">
      <c r="B4729" t="s">
        <v>7643</v>
      </c>
      <c r="C4729">
        <v>3.05</v>
      </c>
      <c r="D4729">
        <f t="shared" si="151"/>
        <v>-0.96964570063694266</v>
      </c>
      <c r="E4729">
        <v>-6.5146579804560324E-3</v>
      </c>
      <c r="F4729" s="90">
        <v>4721</v>
      </c>
      <c r="G4729" s="170">
        <f t="shared" ca="1" si="152"/>
        <v>0.34447795117356544</v>
      </c>
    </row>
    <row r="4730" spans="2:7">
      <c r="B4730" t="s">
        <v>994</v>
      </c>
      <c r="C4730">
        <v>100.48</v>
      </c>
      <c r="D4730">
        <f t="shared" si="151"/>
        <v>3.405085488820693</v>
      </c>
      <c r="E4730">
        <v>-6.5256080680244867E-3</v>
      </c>
      <c r="F4730" s="90">
        <v>4722</v>
      </c>
      <c r="G4730" s="170">
        <f t="shared" ca="1" si="152"/>
        <v>0.21151013598701945</v>
      </c>
    </row>
    <row r="4731" spans="2:7">
      <c r="B4731" t="s">
        <v>2289</v>
      </c>
      <c r="C4731">
        <v>22.81</v>
      </c>
      <c r="D4731">
        <f t="shared" si="151"/>
        <v>14.006578947368419</v>
      </c>
      <c r="E4731">
        <v>-6.5331010452962602E-3</v>
      </c>
      <c r="F4731" s="90">
        <v>4723</v>
      </c>
      <c r="G4731" s="170">
        <f t="shared" ca="1" si="152"/>
        <v>0.24224722832159135</v>
      </c>
    </row>
    <row r="4732" spans="2:7">
      <c r="B4732" t="s">
        <v>6104</v>
      </c>
      <c r="C4732">
        <v>1.52</v>
      </c>
      <c r="D4732">
        <f t="shared" si="151"/>
        <v>0</v>
      </c>
      <c r="E4732">
        <v>-6.5359477124183061E-3</v>
      </c>
      <c r="F4732" s="90">
        <v>4724</v>
      </c>
      <c r="G4732" s="170">
        <f t="shared" ca="1" si="152"/>
        <v>0.12931647352237924</v>
      </c>
    </row>
    <row r="4733" spans="2:7">
      <c r="B4733" t="s">
        <v>7103</v>
      </c>
      <c r="C4733">
        <v>1.52</v>
      </c>
      <c r="D4733">
        <f t="shared" si="151"/>
        <v>0</v>
      </c>
      <c r="E4733">
        <v>-6.5359477124183061E-3</v>
      </c>
      <c r="F4733" s="90">
        <v>4725</v>
      </c>
      <c r="G4733" s="170">
        <f t="shared" ca="1" si="152"/>
        <v>-0.10235777480558311</v>
      </c>
    </row>
    <row r="4734" spans="2:7">
      <c r="B4734" t="s">
        <v>7206</v>
      </c>
      <c r="C4734">
        <v>1.52</v>
      </c>
      <c r="D4734">
        <f t="shared" si="151"/>
        <v>0</v>
      </c>
      <c r="E4734">
        <v>-6.5359477124183061E-3</v>
      </c>
      <c r="F4734" s="90">
        <v>4726</v>
      </c>
      <c r="G4734" s="170">
        <f t="shared" ca="1" si="152"/>
        <v>-0.11462899687759118</v>
      </c>
    </row>
    <row r="4735" spans="2:7">
      <c r="B4735" t="s">
        <v>7208</v>
      </c>
      <c r="C4735">
        <v>1.52</v>
      </c>
      <c r="D4735">
        <f t="shared" si="151"/>
        <v>0</v>
      </c>
      <c r="E4735">
        <v>-6.5359477124183061E-3</v>
      </c>
      <c r="F4735" s="90">
        <v>4727</v>
      </c>
      <c r="G4735" s="170">
        <f t="shared" ca="1" si="152"/>
        <v>-0.27360716690198256</v>
      </c>
    </row>
    <row r="4736" spans="2:7">
      <c r="B4736" t="s">
        <v>7223</v>
      </c>
      <c r="C4736">
        <v>1.52</v>
      </c>
      <c r="D4736">
        <f t="shared" si="151"/>
        <v>-0.87479406919275127</v>
      </c>
      <c r="E4736">
        <v>-6.5359477124183061E-3</v>
      </c>
      <c r="F4736" s="90">
        <v>4728</v>
      </c>
      <c r="G4736" s="170">
        <f t="shared" ca="1" si="152"/>
        <v>0.11713455213943284</v>
      </c>
    </row>
    <row r="4737" spans="2:7">
      <c r="B4737" t="s">
        <v>4945</v>
      </c>
      <c r="C4737">
        <v>12.14</v>
      </c>
      <c r="D4737">
        <f t="shared" si="151"/>
        <v>-0.38375634517766494</v>
      </c>
      <c r="E4737">
        <v>-6.5466448445171905E-3</v>
      </c>
      <c r="F4737" s="90">
        <v>4729</v>
      </c>
      <c r="G4737" s="170">
        <f t="shared" ca="1" si="152"/>
        <v>-0.25340005189159587</v>
      </c>
    </row>
    <row r="4738" spans="2:7">
      <c r="B4738" t="s">
        <v>1844</v>
      </c>
      <c r="C4738">
        <v>19.7</v>
      </c>
      <c r="D4738">
        <f t="shared" si="151"/>
        <v>0.44746509919177074</v>
      </c>
      <c r="E4738">
        <v>-6.5557236510337376E-3</v>
      </c>
      <c r="F4738" s="90">
        <v>4730</v>
      </c>
      <c r="G4738" s="170">
        <f t="shared" ca="1" si="152"/>
        <v>-0.14784742352375002</v>
      </c>
    </row>
    <row r="4739" spans="2:7">
      <c r="B4739" t="s">
        <v>4809</v>
      </c>
      <c r="C4739">
        <v>13.61</v>
      </c>
      <c r="D4739">
        <f t="shared" si="151"/>
        <v>-0.18159951894167167</v>
      </c>
      <c r="E4739">
        <v>-6.5693430656934204E-3</v>
      </c>
      <c r="F4739" s="90">
        <v>4731</v>
      </c>
      <c r="G4739" s="170">
        <f t="shared" ca="1" si="152"/>
        <v>-0.12242457842381091</v>
      </c>
    </row>
    <row r="4740" spans="2:7">
      <c r="B4740" t="s">
        <v>4021</v>
      </c>
      <c r="C4740">
        <v>16.63</v>
      </c>
      <c r="D4740">
        <f t="shared" si="151"/>
        <v>-8.2229580573951536E-2</v>
      </c>
      <c r="E4740">
        <v>-6.5710872162484729E-3</v>
      </c>
      <c r="F4740" s="90">
        <v>4732</v>
      </c>
      <c r="G4740" s="170">
        <f t="shared" ca="1" si="152"/>
        <v>0.85316654574772266</v>
      </c>
    </row>
    <row r="4741" spans="2:7">
      <c r="B4741" t="s">
        <v>3787</v>
      </c>
      <c r="C4741">
        <v>18.12</v>
      </c>
      <c r="D4741">
        <f t="shared" si="151"/>
        <v>11</v>
      </c>
      <c r="E4741">
        <v>-6.5789473684209126E-3</v>
      </c>
      <c r="F4741" s="90">
        <v>4733</v>
      </c>
      <c r="G4741" s="170">
        <f t="shared" ca="1" si="152"/>
        <v>-0.37923909901672065</v>
      </c>
    </row>
    <row r="4742" spans="2:7">
      <c r="B4742" t="s">
        <v>7102</v>
      </c>
      <c r="C4742">
        <v>1.51</v>
      </c>
      <c r="D4742">
        <f t="shared" si="151"/>
        <v>-0.87437603993344426</v>
      </c>
      <c r="E4742">
        <v>-6.5789473684210583E-3</v>
      </c>
      <c r="F4742" s="90">
        <v>4734</v>
      </c>
      <c r="G4742" s="170">
        <f t="shared" ca="1" si="152"/>
        <v>0.53317998508088349</v>
      </c>
    </row>
    <row r="4743" spans="2:7">
      <c r="B4743" t="s">
        <v>4827</v>
      </c>
      <c r="C4743">
        <v>12.02</v>
      </c>
      <c r="D4743">
        <f t="shared" si="151"/>
        <v>0.33407325194228632</v>
      </c>
      <c r="E4743">
        <v>-6.6115702479338902E-3</v>
      </c>
      <c r="F4743" s="90">
        <v>4735</v>
      </c>
      <c r="G4743" s="170">
        <f t="shared" ca="1" si="152"/>
        <v>7.0732505326526387E-3</v>
      </c>
    </row>
    <row r="4744" spans="2:7">
      <c r="B4744" t="s">
        <v>2701</v>
      </c>
      <c r="C4744">
        <v>9.01</v>
      </c>
      <c r="D4744">
        <f t="shared" si="151"/>
        <v>-0.53818554587391088</v>
      </c>
      <c r="E4744">
        <v>-6.6152149944873756E-3</v>
      </c>
      <c r="F4744" s="90">
        <v>4736</v>
      </c>
      <c r="G4744" s="170">
        <f t="shared" ca="1" si="152"/>
        <v>0.39306469213852463</v>
      </c>
    </row>
    <row r="4745" spans="2:7">
      <c r="B4745" t="s">
        <v>1838</v>
      </c>
      <c r="C4745">
        <v>19.510000000000002</v>
      </c>
      <c r="D4745">
        <f t="shared" ref="D4745:D4808" si="153">(C4745-C4746)/C4746</f>
        <v>0.18242424242424252</v>
      </c>
      <c r="E4745">
        <v>-6.6191446028512728E-3</v>
      </c>
      <c r="F4745" s="90">
        <v>4737</v>
      </c>
      <c r="G4745" s="170">
        <f t="shared" ca="1" si="152"/>
        <v>0.70610996162003981</v>
      </c>
    </row>
    <row r="4746" spans="2:7">
      <c r="B4746" t="s">
        <v>4032</v>
      </c>
      <c r="C4746">
        <v>16.5</v>
      </c>
      <c r="D4746">
        <f t="shared" si="153"/>
        <v>10</v>
      </c>
      <c r="E4746">
        <v>-6.6225165562913569E-3</v>
      </c>
      <c r="F4746" s="90">
        <v>4738</v>
      </c>
      <c r="G4746" s="170">
        <f t="shared" ca="1" si="152"/>
        <v>-0.33865460492951355</v>
      </c>
    </row>
    <row r="4747" spans="2:7">
      <c r="B4747" t="s">
        <v>6556</v>
      </c>
      <c r="C4747">
        <v>1.5</v>
      </c>
      <c r="D4747">
        <f t="shared" si="153"/>
        <v>0</v>
      </c>
      <c r="E4747">
        <v>-6.6225165562913968E-3</v>
      </c>
      <c r="F4747" s="90">
        <v>4739</v>
      </c>
      <c r="G4747" s="170">
        <f t="shared" ca="1" si="152"/>
        <v>-9.6698538176844109E-2</v>
      </c>
    </row>
    <row r="4748" spans="2:7">
      <c r="B4748" t="s">
        <v>6606</v>
      </c>
      <c r="C4748">
        <v>1.5</v>
      </c>
      <c r="D4748">
        <f t="shared" si="153"/>
        <v>0</v>
      </c>
      <c r="E4748">
        <v>-6.6225165562913968E-3</v>
      </c>
      <c r="F4748" s="90">
        <v>4740</v>
      </c>
      <c r="G4748" s="170">
        <f t="shared" ca="1" si="152"/>
        <v>0.43284180170716391</v>
      </c>
    </row>
    <row r="4749" spans="2:7">
      <c r="B4749" t="s">
        <v>7213</v>
      </c>
      <c r="C4749">
        <v>1.5</v>
      </c>
      <c r="D4749">
        <f t="shared" si="153"/>
        <v>-0.87458193979933108</v>
      </c>
      <c r="E4749">
        <v>-6.6225165562913968E-3</v>
      </c>
      <c r="F4749" s="90">
        <v>4741</v>
      </c>
      <c r="G4749" s="170">
        <f t="shared" ca="1" si="152"/>
        <v>0.78924522637409145</v>
      </c>
    </row>
    <row r="4750" spans="2:7">
      <c r="B4750" t="s">
        <v>4949</v>
      </c>
      <c r="C4750">
        <v>11.96</v>
      </c>
      <c r="D4750">
        <f t="shared" si="153"/>
        <v>7.026845637583893</v>
      </c>
      <c r="E4750">
        <v>-6.6445182724251079E-3</v>
      </c>
      <c r="F4750" s="90">
        <v>4742</v>
      </c>
      <c r="G4750" s="170">
        <f t="shared" ca="1" si="152"/>
        <v>-0.88581754983819083</v>
      </c>
    </row>
    <row r="4751" spans="2:7">
      <c r="B4751" t="s">
        <v>7194</v>
      </c>
      <c r="C4751">
        <v>1.49</v>
      </c>
      <c r="D4751">
        <f t="shared" si="153"/>
        <v>0</v>
      </c>
      <c r="E4751">
        <v>-6.6666666666666723E-3</v>
      </c>
      <c r="F4751" s="90">
        <v>4743</v>
      </c>
      <c r="G4751" s="170">
        <f t="shared" ca="1" si="152"/>
        <v>-0.20321069778974929</v>
      </c>
    </row>
    <row r="4752" spans="2:7">
      <c r="B4752" t="s">
        <v>7198</v>
      </c>
      <c r="C4752">
        <v>1.49</v>
      </c>
      <c r="D4752">
        <f t="shared" si="153"/>
        <v>-0.83333333333333326</v>
      </c>
      <c r="E4752">
        <v>-6.6666666666666723E-3</v>
      </c>
      <c r="F4752" s="90">
        <v>4744</v>
      </c>
      <c r="G4752" s="170">
        <f t="shared" ca="1" si="152"/>
        <v>-0.38203877902429895</v>
      </c>
    </row>
    <row r="4753" spans="2:7">
      <c r="B4753" t="s">
        <v>2656</v>
      </c>
      <c r="C4753">
        <v>8.94</v>
      </c>
      <c r="D4753">
        <f t="shared" si="153"/>
        <v>-0.14038461538461547</v>
      </c>
      <c r="E4753">
        <v>-6.6666666666667217E-3</v>
      </c>
      <c r="F4753" s="90">
        <v>4745</v>
      </c>
      <c r="G4753" s="170">
        <f t="shared" ca="1" si="152"/>
        <v>0.12453732303151367</v>
      </c>
    </row>
    <row r="4754" spans="2:7">
      <c r="B4754" t="s">
        <v>4908</v>
      </c>
      <c r="C4754">
        <v>10.4</v>
      </c>
      <c r="D4754">
        <f t="shared" si="153"/>
        <v>-0.41540191118605951</v>
      </c>
      <c r="E4754">
        <v>-6.6857688634193203E-3</v>
      </c>
      <c r="F4754" s="90">
        <v>4746</v>
      </c>
      <c r="G4754" s="170">
        <f t="shared" ca="1" si="152"/>
        <v>-0.40938141737192291</v>
      </c>
    </row>
    <row r="4755" spans="2:7">
      <c r="B4755" t="s">
        <v>3830</v>
      </c>
      <c r="C4755">
        <v>17.79</v>
      </c>
      <c r="D4755">
        <f t="shared" si="153"/>
        <v>2.0050675675675675</v>
      </c>
      <c r="E4755">
        <v>-6.7001675041876603E-3</v>
      </c>
      <c r="F4755" s="90">
        <v>4747</v>
      </c>
      <c r="G4755" s="170">
        <f t="shared" ca="1" si="152"/>
        <v>-0.4049058533944232</v>
      </c>
    </row>
    <row r="4756" spans="2:7">
      <c r="B4756" t="s">
        <v>5487</v>
      </c>
      <c r="C4756">
        <v>5.92</v>
      </c>
      <c r="D4756">
        <f t="shared" si="153"/>
        <v>2.9999999999999996</v>
      </c>
      <c r="E4756">
        <v>-6.7114093959731603E-3</v>
      </c>
      <c r="F4756" s="90">
        <v>4748</v>
      </c>
      <c r="G4756" s="170">
        <f t="shared" ca="1" si="152"/>
        <v>-0.22044067288350097</v>
      </c>
    </row>
    <row r="4757" spans="2:7">
      <c r="B4757" t="s">
        <v>6973</v>
      </c>
      <c r="C4757">
        <v>1.48</v>
      </c>
      <c r="D4757">
        <f t="shared" si="153"/>
        <v>0</v>
      </c>
      <c r="E4757">
        <v>-6.7114093959731603E-3</v>
      </c>
      <c r="F4757" s="90">
        <v>4749</v>
      </c>
      <c r="G4757" s="170">
        <f t="shared" ca="1" si="152"/>
        <v>-0.20346977324812671</v>
      </c>
    </row>
    <row r="4758" spans="2:7">
      <c r="B4758" t="s">
        <v>7196</v>
      </c>
      <c r="C4758">
        <v>1.48</v>
      </c>
      <c r="D4758">
        <f t="shared" si="153"/>
        <v>-0.98683742440412658</v>
      </c>
      <c r="E4758">
        <v>-6.7114093959731603E-3</v>
      </c>
      <c r="F4758" s="90">
        <v>4750</v>
      </c>
      <c r="G4758" s="170">
        <f t="shared" ca="1" si="152"/>
        <v>0.19665548568545022</v>
      </c>
    </row>
    <row r="4759" spans="2:7">
      <c r="B4759" t="s">
        <v>961</v>
      </c>
      <c r="C4759">
        <v>112.44</v>
      </c>
      <c r="D4759">
        <f t="shared" si="153"/>
        <v>3.4707753479125247</v>
      </c>
      <c r="E4759">
        <v>-6.7137809187279599E-3</v>
      </c>
      <c r="F4759" s="90">
        <v>4751</v>
      </c>
      <c r="G4759" s="170">
        <f t="shared" ca="1" si="152"/>
        <v>-0.62300231420167851</v>
      </c>
    </row>
    <row r="4760" spans="2:7">
      <c r="B4760" t="s">
        <v>1474</v>
      </c>
      <c r="C4760">
        <v>25.15</v>
      </c>
      <c r="D4760">
        <f t="shared" si="153"/>
        <v>-0.79482786751509227</v>
      </c>
      <c r="E4760">
        <v>-6.7140600315956436E-3</v>
      </c>
      <c r="F4760" s="90">
        <v>4752</v>
      </c>
      <c r="G4760" s="170">
        <f t="shared" ca="1" si="152"/>
        <v>0.24046196504534886</v>
      </c>
    </row>
    <row r="4761" spans="2:7">
      <c r="B4761" t="s">
        <v>769</v>
      </c>
      <c r="C4761">
        <v>122.58</v>
      </c>
      <c r="D4761">
        <f t="shared" si="153"/>
        <v>8.2373775433308225</v>
      </c>
      <c r="E4761">
        <v>-6.7255489830645677E-3</v>
      </c>
      <c r="F4761" s="90">
        <v>4753</v>
      </c>
      <c r="G4761" s="170">
        <f t="shared" ca="1" si="152"/>
        <v>-1.1463197883636143</v>
      </c>
    </row>
    <row r="4762" spans="2:7">
      <c r="B4762" t="s">
        <v>3485</v>
      </c>
      <c r="C4762">
        <v>13.27</v>
      </c>
      <c r="D4762">
        <f t="shared" si="153"/>
        <v>0</v>
      </c>
      <c r="E4762">
        <v>-6.7365269461077742E-3</v>
      </c>
      <c r="F4762" s="90">
        <v>4754</v>
      </c>
      <c r="G4762" s="170">
        <f t="shared" ca="1" si="152"/>
        <v>-9.7158870300161557E-2</v>
      </c>
    </row>
    <row r="4763" spans="2:7">
      <c r="B4763" t="s">
        <v>4786</v>
      </c>
      <c r="C4763">
        <v>13.27</v>
      </c>
      <c r="D4763">
        <f t="shared" si="153"/>
        <v>0.12648556876061123</v>
      </c>
      <c r="E4763">
        <v>-6.7365269461077742E-3</v>
      </c>
      <c r="F4763" s="90">
        <v>4755</v>
      </c>
      <c r="G4763" s="170">
        <f t="shared" ca="1" si="152"/>
        <v>0.27507033465439057</v>
      </c>
    </row>
    <row r="4764" spans="2:7">
      <c r="B4764" t="s">
        <v>2577</v>
      </c>
      <c r="C4764">
        <v>11.78</v>
      </c>
      <c r="D4764">
        <f t="shared" si="153"/>
        <v>7.0136054421768703</v>
      </c>
      <c r="E4764">
        <v>-6.7453625632377806E-3</v>
      </c>
      <c r="F4764" s="90">
        <v>4756</v>
      </c>
      <c r="G4764" s="170">
        <f t="shared" ca="1" si="152"/>
        <v>-0.27874663282589701</v>
      </c>
    </row>
    <row r="4765" spans="2:7">
      <c r="B4765" t="s">
        <v>7109</v>
      </c>
      <c r="C4765">
        <v>1.47</v>
      </c>
      <c r="D4765">
        <f t="shared" si="153"/>
        <v>0</v>
      </c>
      <c r="E4765">
        <v>-6.7567567567567632E-3</v>
      </c>
      <c r="F4765" s="90">
        <v>4757</v>
      </c>
      <c r="G4765" s="170">
        <f t="shared" ca="1" si="152"/>
        <v>4.139643569007366E-2</v>
      </c>
    </row>
    <row r="4766" spans="2:7">
      <c r="B4766" t="s">
        <v>7203</v>
      </c>
      <c r="C4766">
        <v>1.47</v>
      </c>
      <c r="D4766">
        <f t="shared" si="153"/>
        <v>-0.83276450511945399</v>
      </c>
      <c r="E4766">
        <v>-6.7567567567567632E-3</v>
      </c>
      <c r="F4766" s="90">
        <v>4758</v>
      </c>
      <c r="G4766" s="170">
        <f t="shared" ca="1" si="152"/>
        <v>-1.0025719625134554E-2</v>
      </c>
    </row>
    <row r="4767" spans="2:7">
      <c r="B4767" t="s">
        <v>5147</v>
      </c>
      <c r="C4767">
        <v>8.7899999999999991</v>
      </c>
      <c r="D4767">
        <f t="shared" si="153"/>
        <v>-0.24935952177625972</v>
      </c>
      <c r="E4767">
        <v>-6.7796610169492087E-3</v>
      </c>
      <c r="F4767" s="90">
        <v>4759</v>
      </c>
      <c r="G4767" s="170">
        <f t="shared" ca="1" si="152"/>
        <v>-0.24567070719623463</v>
      </c>
    </row>
    <row r="4768" spans="2:7">
      <c r="B4768" t="s">
        <v>2591</v>
      </c>
      <c r="C4768">
        <v>11.71</v>
      </c>
      <c r="D4768">
        <f t="shared" si="153"/>
        <v>-0.42738386308068455</v>
      </c>
      <c r="E4768">
        <v>-6.7854113655638933E-3</v>
      </c>
      <c r="F4768" s="90">
        <v>4760</v>
      </c>
      <c r="G4768" s="170">
        <f t="shared" ca="1" si="152"/>
        <v>1.4016679354047932E-2</v>
      </c>
    </row>
    <row r="4769" spans="2:7">
      <c r="B4769" t="s">
        <v>2310</v>
      </c>
      <c r="C4769">
        <v>20.45</v>
      </c>
      <c r="D4769">
        <f t="shared" si="153"/>
        <v>13.006849315068493</v>
      </c>
      <c r="E4769">
        <v>-6.7994171928120722E-3</v>
      </c>
      <c r="F4769" s="90">
        <v>4761</v>
      </c>
      <c r="G4769" s="170">
        <f t="shared" ca="1" si="152"/>
        <v>-9.9623333132374425E-2</v>
      </c>
    </row>
    <row r="4770" spans="2:7">
      <c r="B4770" t="s">
        <v>6530</v>
      </c>
      <c r="C4770">
        <v>1.46</v>
      </c>
      <c r="D4770">
        <f t="shared" si="153"/>
        <v>-0.98730213950252221</v>
      </c>
      <c r="E4770">
        <v>-6.80272108843538E-3</v>
      </c>
      <c r="F4770" s="90">
        <v>4762</v>
      </c>
      <c r="G4770" s="170">
        <f t="shared" ca="1" si="152"/>
        <v>-0.21838987418823574</v>
      </c>
    </row>
    <row r="4771" spans="2:7">
      <c r="B4771" t="s">
        <v>755</v>
      </c>
      <c r="C4771">
        <v>114.98</v>
      </c>
      <c r="D4771">
        <f t="shared" si="153"/>
        <v>4.65012285012285</v>
      </c>
      <c r="E4771">
        <v>-6.8238749244190385E-3</v>
      </c>
      <c r="F4771" s="90">
        <v>4763</v>
      </c>
      <c r="G4771" s="170">
        <f t="shared" ca="1" si="152"/>
        <v>-0.12469752446315105</v>
      </c>
    </row>
    <row r="4772" spans="2:7">
      <c r="B4772" t="s">
        <v>1868</v>
      </c>
      <c r="C4772">
        <v>20.350000000000001</v>
      </c>
      <c r="D4772">
        <f t="shared" si="153"/>
        <v>0.40055058499655899</v>
      </c>
      <c r="E4772">
        <v>-6.8326012689115187E-3</v>
      </c>
      <c r="F4772" s="90">
        <v>4764</v>
      </c>
      <c r="G4772" s="170">
        <f t="shared" ca="1" si="152"/>
        <v>-0.10686466418545748</v>
      </c>
    </row>
    <row r="4773" spans="2:7">
      <c r="B4773" t="s">
        <v>3763</v>
      </c>
      <c r="C4773">
        <v>14.53</v>
      </c>
      <c r="D4773">
        <f t="shared" si="153"/>
        <v>-0.88079415866765121</v>
      </c>
      <c r="E4773">
        <v>-6.835269993164827E-3</v>
      </c>
      <c r="F4773" s="90">
        <v>4765</v>
      </c>
      <c r="G4773" s="170">
        <f t="shared" ca="1" si="152"/>
        <v>0.68519844737129243</v>
      </c>
    </row>
    <row r="4774" spans="2:7">
      <c r="B4774" t="s">
        <v>745</v>
      </c>
      <c r="C4774">
        <v>121.89</v>
      </c>
      <c r="D4774">
        <f t="shared" si="153"/>
        <v>5.0281899109792292</v>
      </c>
      <c r="E4774">
        <v>-6.8442923490589372E-3</v>
      </c>
      <c r="F4774" s="90">
        <v>4766</v>
      </c>
      <c r="G4774" s="170">
        <f t="shared" ca="1" si="152"/>
        <v>0.32126333545901853</v>
      </c>
    </row>
    <row r="4775" spans="2:7">
      <c r="B4775" t="s">
        <v>1894</v>
      </c>
      <c r="C4775">
        <v>20.22</v>
      </c>
      <c r="D4775">
        <f t="shared" si="153"/>
        <v>0.75216637781629114</v>
      </c>
      <c r="E4775">
        <v>-6.8762278978389277E-3</v>
      </c>
      <c r="F4775" s="90">
        <v>4767</v>
      </c>
      <c r="G4775" s="170">
        <f t="shared" ref="G4775:G4838" ca="1" si="154">_xlfn.NORM.INV(RAND(),L$11,L$12)</f>
        <v>-6.8874819931529427E-2</v>
      </c>
    </row>
    <row r="4776" spans="2:7">
      <c r="B4776" t="s">
        <v>3377</v>
      </c>
      <c r="C4776">
        <v>11.54</v>
      </c>
      <c r="D4776">
        <f t="shared" si="153"/>
        <v>-0.87867956265769565</v>
      </c>
      <c r="E4776">
        <v>-6.8846815834767705E-3</v>
      </c>
      <c r="F4776" s="90">
        <v>4768</v>
      </c>
      <c r="G4776" s="170">
        <f t="shared" ca="1" si="154"/>
        <v>-0.46851317881361038</v>
      </c>
    </row>
    <row r="4777" spans="2:7">
      <c r="B4777" t="s">
        <v>1011</v>
      </c>
      <c r="C4777">
        <v>95.12</v>
      </c>
      <c r="D4777">
        <f t="shared" si="153"/>
        <v>65.055555555555557</v>
      </c>
      <c r="E4777">
        <v>-6.8907913969513115E-3</v>
      </c>
      <c r="F4777" s="90">
        <v>4769</v>
      </c>
      <c r="G4777" s="170">
        <f t="shared" ca="1" si="154"/>
        <v>-2.2726805823675745E-2</v>
      </c>
    </row>
    <row r="4778" spans="2:7">
      <c r="B4778" t="s">
        <v>6927</v>
      </c>
      <c r="C4778">
        <v>1.44</v>
      </c>
      <c r="D4778">
        <f t="shared" si="153"/>
        <v>-0.89993050729673385</v>
      </c>
      <c r="E4778">
        <v>-6.896551724137937E-3</v>
      </c>
      <c r="F4778" s="90">
        <v>4770</v>
      </c>
      <c r="G4778" s="170">
        <f t="shared" ca="1" si="154"/>
        <v>1.1419801491285382</v>
      </c>
    </row>
    <row r="4779" spans="2:7">
      <c r="B4779" t="s">
        <v>4047</v>
      </c>
      <c r="C4779">
        <v>14.39</v>
      </c>
      <c r="D4779">
        <f t="shared" si="153"/>
        <v>-8.9240506329113928E-2</v>
      </c>
      <c r="E4779">
        <v>-6.9013112491373117E-3</v>
      </c>
      <c r="F4779" s="90">
        <v>4771</v>
      </c>
      <c r="G4779" s="170">
        <f t="shared" ca="1" si="154"/>
        <v>-0.46418225327598073</v>
      </c>
    </row>
    <row r="4780" spans="2:7">
      <c r="B4780" t="s">
        <v>4734</v>
      </c>
      <c r="C4780">
        <v>15.8</v>
      </c>
      <c r="D4780">
        <f t="shared" si="153"/>
        <v>-0.89714880874886072</v>
      </c>
      <c r="E4780">
        <v>-6.913890634820832E-3</v>
      </c>
      <c r="F4780" s="90">
        <v>4772</v>
      </c>
      <c r="G4780" s="170">
        <f t="shared" ca="1" si="154"/>
        <v>0.15628956118077972</v>
      </c>
    </row>
    <row r="4781" spans="2:7">
      <c r="B4781" t="s">
        <v>407</v>
      </c>
      <c r="C4781">
        <v>153.62</v>
      </c>
      <c r="D4781">
        <f t="shared" si="153"/>
        <v>16.842044134727061</v>
      </c>
      <c r="E4781">
        <v>-6.9170599263041772E-3</v>
      </c>
      <c r="F4781" s="90">
        <v>4773</v>
      </c>
      <c r="G4781" s="170">
        <f t="shared" ca="1" si="154"/>
        <v>0.2297911049533008</v>
      </c>
    </row>
    <row r="4782" spans="2:7">
      <c r="B4782" t="s">
        <v>3309</v>
      </c>
      <c r="C4782">
        <v>8.61</v>
      </c>
      <c r="D4782">
        <f t="shared" si="153"/>
        <v>0.50524475524475521</v>
      </c>
      <c r="E4782">
        <v>-6.9204152249135523E-3</v>
      </c>
      <c r="F4782" s="90">
        <v>4774</v>
      </c>
      <c r="G4782" s="170">
        <f t="shared" ca="1" si="154"/>
        <v>-0.20142901429405322</v>
      </c>
    </row>
    <row r="4783" spans="2:7">
      <c r="B4783" t="s">
        <v>5492</v>
      </c>
      <c r="C4783">
        <v>5.72</v>
      </c>
      <c r="D4783">
        <f t="shared" si="153"/>
        <v>3</v>
      </c>
      <c r="E4783">
        <v>-6.944444444444451E-3</v>
      </c>
      <c r="F4783" s="90">
        <v>4775</v>
      </c>
      <c r="G4783" s="170">
        <f t="shared" ca="1" si="154"/>
        <v>-0.33726490042242924</v>
      </c>
    </row>
    <row r="4784" spans="2:7">
      <c r="B4784" t="s">
        <v>6942</v>
      </c>
      <c r="C4784">
        <v>1.43</v>
      </c>
      <c r="D4784">
        <f t="shared" si="153"/>
        <v>-0.88862928348909664</v>
      </c>
      <c r="E4784">
        <v>-6.944444444444451E-3</v>
      </c>
      <c r="F4784" s="90">
        <v>4776</v>
      </c>
      <c r="G4784" s="170">
        <f t="shared" ca="1" si="154"/>
        <v>0.33381799012309055</v>
      </c>
    </row>
    <row r="4785" spans="2:7">
      <c r="B4785" t="s">
        <v>3210</v>
      </c>
      <c r="C4785">
        <v>12.84</v>
      </c>
      <c r="D4785">
        <f t="shared" si="153"/>
        <v>-0.89766478042559972</v>
      </c>
      <c r="E4785">
        <v>-6.9605568445475531E-3</v>
      </c>
      <c r="F4785" s="90">
        <v>4777</v>
      </c>
      <c r="G4785" s="170">
        <f t="shared" ca="1" si="154"/>
        <v>-6.4374455848610637E-2</v>
      </c>
    </row>
    <row r="4786" spans="2:7">
      <c r="B4786" t="s">
        <v>777</v>
      </c>
      <c r="C4786">
        <v>125.47</v>
      </c>
      <c r="D4786">
        <f t="shared" si="153"/>
        <v>7.0223785166240402</v>
      </c>
      <c r="E4786">
        <v>-6.9647803719825527E-3</v>
      </c>
      <c r="F4786" s="90">
        <v>4778</v>
      </c>
      <c r="G4786" s="170">
        <f t="shared" ca="1" si="154"/>
        <v>0.4087785678488251</v>
      </c>
    </row>
    <row r="4787" spans="2:7">
      <c r="B4787" t="s">
        <v>3082</v>
      </c>
      <c r="C4787">
        <v>15.64</v>
      </c>
      <c r="D4787">
        <f t="shared" si="153"/>
        <v>-0.15276273022751896</v>
      </c>
      <c r="E4787">
        <v>-6.9841269841269477E-3</v>
      </c>
      <c r="F4787" s="90">
        <v>4779</v>
      </c>
      <c r="G4787" s="170">
        <f t="shared" ca="1" si="154"/>
        <v>9.6673820050821688E-2</v>
      </c>
    </row>
    <row r="4788" spans="2:7">
      <c r="B4788" t="s">
        <v>1943</v>
      </c>
      <c r="C4788">
        <v>18.46</v>
      </c>
      <c r="D4788">
        <f t="shared" si="153"/>
        <v>12</v>
      </c>
      <c r="E4788">
        <v>-6.9930069930069392E-3</v>
      </c>
      <c r="F4788" s="90">
        <v>4780</v>
      </c>
      <c r="G4788" s="170">
        <f t="shared" ca="1" si="154"/>
        <v>-0.10513851285210574</v>
      </c>
    </row>
    <row r="4789" spans="2:7">
      <c r="B4789" t="s">
        <v>6158</v>
      </c>
      <c r="C4789">
        <v>1.42</v>
      </c>
      <c r="D4789">
        <f t="shared" si="153"/>
        <v>-0.8571428571428571</v>
      </c>
      <c r="E4789">
        <v>-6.9930069930069999E-3</v>
      </c>
      <c r="F4789" s="90">
        <v>4781</v>
      </c>
      <c r="G4789" s="170">
        <f t="shared" ca="1" si="154"/>
        <v>-0.20793133018067037</v>
      </c>
    </row>
    <row r="4790" spans="2:7">
      <c r="B4790" t="s">
        <v>5352</v>
      </c>
      <c r="C4790">
        <v>9.94</v>
      </c>
      <c r="D4790">
        <f t="shared" si="153"/>
        <v>-0.29901269393511992</v>
      </c>
      <c r="E4790">
        <v>-6.9930069930070216E-3</v>
      </c>
      <c r="F4790" s="90">
        <v>4782</v>
      </c>
      <c r="G4790" s="170">
        <f t="shared" ca="1" si="154"/>
        <v>0.51833254222464842</v>
      </c>
    </row>
    <row r="4791" spans="2:7">
      <c r="B4791" t="s">
        <v>3547</v>
      </c>
      <c r="C4791">
        <v>14.18</v>
      </c>
      <c r="D4791">
        <f t="shared" si="153"/>
        <v>0.11128526645768025</v>
      </c>
      <c r="E4791">
        <v>-7.0028011204481544E-3</v>
      </c>
      <c r="F4791" s="90">
        <v>4783</v>
      </c>
      <c r="G4791" s="170">
        <f t="shared" ca="1" si="154"/>
        <v>0.32369872321534482</v>
      </c>
    </row>
    <row r="4792" spans="2:7">
      <c r="B4792" t="s">
        <v>3517</v>
      </c>
      <c r="C4792">
        <v>12.76</v>
      </c>
      <c r="D4792">
        <f t="shared" si="153"/>
        <v>0.12920353982300875</v>
      </c>
      <c r="E4792">
        <v>-7.0038910505836466E-3</v>
      </c>
      <c r="F4792" s="90">
        <v>4784</v>
      </c>
      <c r="G4792" s="170">
        <f t="shared" ca="1" si="154"/>
        <v>-0.53840181127040454</v>
      </c>
    </row>
    <row r="4793" spans="2:7">
      <c r="B4793" t="s">
        <v>1656</v>
      </c>
      <c r="C4793">
        <v>11.3</v>
      </c>
      <c r="D4793">
        <f t="shared" si="153"/>
        <v>-0.92443493379697728</v>
      </c>
      <c r="E4793">
        <v>-7.0298769771529055E-3</v>
      </c>
      <c r="F4793" s="90">
        <v>4785</v>
      </c>
      <c r="G4793" s="170">
        <f t="shared" ca="1" si="154"/>
        <v>-0.9062477119200314</v>
      </c>
    </row>
    <row r="4794" spans="2:7">
      <c r="B4794" t="s">
        <v>541</v>
      </c>
      <c r="C4794">
        <v>149.54</v>
      </c>
      <c r="D4794">
        <f t="shared" si="153"/>
        <v>105.05673758865248</v>
      </c>
      <c r="E4794">
        <v>-7.0385126162018745E-3</v>
      </c>
      <c r="F4794" s="90">
        <v>4786</v>
      </c>
      <c r="G4794" s="170">
        <f t="shared" ca="1" si="154"/>
        <v>0.31379338746477148</v>
      </c>
    </row>
    <row r="4795" spans="2:7">
      <c r="B4795" t="s">
        <v>6547</v>
      </c>
      <c r="C4795">
        <v>1.41</v>
      </c>
      <c r="D4795">
        <f t="shared" si="153"/>
        <v>-0.96655597722960163</v>
      </c>
      <c r="E4795">
        <v>-7.0422535211267668E-3</v>
      </c>
      <c r="F4795" s="90">
        <v>4787</v>
      </c>
      <c r="G4795" s="170">
        <f t="shared" ca="1" si="154"/>
        <v>-0.76836290391057838</v>
      </c>
    </row>
    <row r="4796" spans="2:7">
      <c r="B4796" t="s">
        <v>1114</v>
      </c>
      <c r="C4796">
        <v>42.16</v>
      </c>
      <c r="D4796">
        <f t="shared" si="153"/>
        <v>0.76919848929920265</v>
      </c>
      <c r="E4796">
        <v>-7.06547338671701E-3</v>
      </c>
      <c r="F4796" s="90">
        <v>4788</v>
      </c>
      <c r="G4796" s="170">
        <f t="shared" ca="1" si="154"/>
        <v>-3.2521997703563107E-4</v>
      </c>
    </row>
    <row r="4797" spans="2:7">
      <c r="B4797" t="s">
        <v>2263</v>
      </c>
      <c r="C4797">
        <v>23.83</v>
      </c>
      <c r="D4797">
        <f t="shared" si="153"/>
        <v>16.021428571428572</v>
      </c>
      <c r="E4797">
        <v>-7.0833333333334041E-3</v>
      </c>
      <c r="F4797" s="90">
        <v>4789</v>
      </c>
      <c r="G4797" s="170">
        <f t="shared" ca="1" si="154"/>
        <v>0.10465688522470475</v>
      </c>
    </row>
    <row r="4798" spans="2:7">
      <c r="B4798" t="s">
        <v>6114</v>
      </c>
      <c r="C4798">
        <v>1.4</v>
      </c>
      <c r="D4798">
        <f t="shared" si="153"/>
        <v>0</v>
      </c>
      <c r="E4798">
        <v>-7.0921985815602905E-3</v>
      </c>
      <c r="F4798" s="90">
        <v>4790</v>
      </c>
      <c r="G4798" s="170">
        <f t="shared" ca="1" si="154"/>
        <v>-0.3476621420542233</v>
      </c>
    </row>
    <row r="4799" spans="2:7">
      <c r="B4799" t="s">
        <v>6546</v>
      </c>
      <c r="C4799">
        <v>1.4</v>
      </c>
      <c r="D4799">
        <f t="shared" si="153"/>
        <v>0</v>
      </c>
      <c r="E4799">
        <v>-7.0921985815602905E-3</v>
      </c>
      <c r="F4799" s="90">
        <v>4791</v>
      </c>
      <c r="G4799" s="170">
        <f t="shared" ca="1" si="154"/>
        <v>0.51364921146829867</v>
      </c>
    </row>
    <row r="4800" spans="2:7">
      <c r="B4800" t="s">
        <v>6620</v>
      </c>
      <c r="C4800">
        <v>1.4</v>
      </c>
      <c r="D4800">
        <f t="shared" si="153"/>
        <v>-0.94100294985250743</v>
      </c>
      <c r="E4800">
        <v>-7.0921985815602905E-3</v>
      </c>
      <c r="F4800" s="90">
        <v>4792</v>
      </c>
      <c r="G4800" s="170">
        <f t="shared" ca="1" si="154"/>
        <v>-0.11647121304793509</v>
      </c>
    </row>
    <row r="4801" spans="2:7">
      <c r="B4801" t="s">
        <v>2280</v>
      </c>
      <c r="C4801">
        <v>23.73</v>
      </c>
      <c r="D4801">
        <f t="shared" si="153"/>
        <v>0.21567622950819676</v>
      </c>
      <c r="E4801">
        <v>-7.1129707112969941E-3</v>
      </c>
      <c r="F4801" s="90">
        <v>4793</v>
      </c>
      <c r="G4801" s="170">
        <f t="shared" ca="1" si="154"/>
        <v>-0.24010763632735815</v>
      </c>
    </row>
    <row r="4802" spans="2:7">
      <c r="B4802" t="s">
        <v>3907</v>
      </c>
      <c r="C4802">
        <v>19.52</v>
      </c>
      <c r="D4802">
        <f t="shared" si="153"/>
        <v>0.40028694404591109</v>
      </c>
      <c r="E4802">
        <v>-7.1210579857579129E-3</v>
      </c>
      <c r="F4802" s="90">
        <v>4794</v>
      </c>
      <c r="G4802" s="170">
        <f t="shared" ca="1" si="154"/>
        <v>-0.18265368525279888</v>
      </c>
    </row>
    <row r="4803" spans="2:7">
      <c r="B4803" t="s">
        <v>4782</v>
      </c>
      <c r="C4803">
        <v>13.94</v>
      </c>
      <c r="D4803">
        <f t="shared" si="153"/>
        <v>-0.16526946107784429</v>
      </c>
      <c r="E4803">
        <v>-7.1225071225070975E-3</v>
      </c>
      <c r="F4803" s="90">
        <v>4795</v>
      </c>
      <c r="G4803" s="170">
        <f t="shared" ca="1" si="154"/>
        <v>0.68334360998703214</v>
      </c>
    </row>
    <row r="4804" spans="2:7">
      <c r="B4804" t="s">
        <v>1534</v>
      </c>
      <c r="C4804">
        <v>16.7</v>
      </c>
      <c r="D4804">
        <f t="shared" si="153"/>
        <v>-0.67560217560217561</v>
      </c>
      <c r="E4804">
        <v>-7.1343638525565396E-3</v>
      </c>
      <c r="F4804" s="90">
        <v>4796</v>
      </c>
      <c r="G4804" s="170">
        <f t="shared" ca="1" si="154"/>
        <v>-0.12603996033196663</v>
      </c>
    </row>
    <row r="4805" spans="2:7">
      <c r="B4805" t="s">
        <v>1242</v>
      </c>
      <c r="C4805">
        <v>51.48</v>
      </c>
      <c r="D4805">
        <f t="shared" si="153"/>
        <v>36.035971223021583</v>
      </c>
      <c r="E4805">
        <v>-7.13596914175515E-3</v>
      </c>
      <c r="F4805" s="90">
        <v>4797</v>
      </c>
      <c r="G4805" s="170">
        <f t="shared" ca="1" si="154"/>
        <v>-0.27840255601074038</v>
      </c>
    </row>
    <row r="4806" spans="2:7">
      <c r="B4806" t="s">
        <v>6134</v>
      </c>
      <c r="C4806">
        <v>1.39</v>
      </c>
      <c r="D4806">
        <f t="shared" si="153"/>
        <v>0</v>
      </c>
      <c r="E4806">
        <v>-7.1428571428571496E-3</v>
      </c>
      <c r="F4806" s="90">
        <v>4798</v>
      </c>
      <c r="G4806" s="170">
        <f t="shared" ca="1" si="154"/>
        <v>0.9520711598986169</v>
      </c>
    </row>
    <row r="4807" spans="2:7">
      <c r="B4807" t="s">
        <v>6487</v>
      </c>
      <c r="C4807">
        <v>1.39</v>
      </c>
      <c r="D4807">
        <f t="shared" si="153"/>
        <v>0</v>
      </c>
      <c r="E4807">
        <v>-7.1428571428571496E-3</v>
      </c>
      <c r="F4807" s="90">
        <v>4799</v>
      </c>
      <c r="G4807" s="170">
        <f t="shared" ca="1" si="154"/>
        <v>-0.18355258690769147</v>
      </c>
    </row>
    <row r="4808" spans="2:7">
      <c r="B4808" t="s">
        <v>6921</v>
      </c>
      <c r="C4808">
        <v>1.39</v>
      </c>
      <c r="D4808">
        <f t="shared" si="153"/>
        <v>-0.91661667666466706</v>
      </c>
      <c r="E4808">
        <v>-7.1428571428571496E-3</v>
      </c>
      <c r="F4808" s="90">
        <v>4800</v>
      </c>
      <c r="G4808" s="170">
        <f t="shared" ca="1" si="154"/>
        <v>0.14344947932745422</v>
      </c>
    </row>
    <row r="4809" spans="2:7">
      <c r="B4809" t="s">
        <v>1498</v>
      </c>
      <c r="C4809">
        <v>16.670000000000002</v>
      </c>
      <c r="D4809">
        <f t="shared" ref="D4809:D4872" si="155">(C4809-C4810)/C4810</f>
        <v>0.2001439884809216</v>
      </c>
      <c r="E4809">
        <v>-7.1471113758187878E-3</v>
      </c>
      <c r="F4809" s="90">
        <v>4801</v>
      </c>
      <c r="G4809" s="170">
        <f t="shared" ca="1" si="154"/>
        <v>6.3969608654243101E-2</v>
      </c>
    </row>
    <row r="4810" spans="2:7">
      <c r="B4810" t="s">
        <v>2534</v>
      </c>
      <c r="C4810">
        <v>13.89</v>
      </c>
      <c r="D4810">
        <f t="shared" si="155"/>
        <v>1.0072254335260116</v>
      </c>
      <c r="E4810">
        <v>-7.1479628305932555E-3</v>
      </c>
      <c r="F4810" s="90">
        <v>4802</v>
      </c>
      <c r="G4810" s="170">
        <f t="shared" ca="1" si="154"/>
        <v>-6.1368815879535299E-2</v>
      </c>
    </row>
    <row r="4811" spans="2:7">
      <c r="B4811" t="s">
        <v>5465</v>
      </c>
      <c r="C4811">
        <v>6.92</v>
      </c>
      <c r="D4811">
        <f t="shared" si="155"/>
        <v>-0.86104417670682731</v>
      </c>
      <c r="E4811">
        <v>-7.1736011477761584E-3</v>
      </c>
      <c r="F4811" s="90">
        <v>4803</v>
      </c>
      <c r="G4811" s="170">
        <f t="shared" ca="1" si="154"/>
        <v>0.39340649706573816</v>
      </c>
    </row>
    <row r="4812" spans="2:7">
      <c r="B4812" t="s">
        <v>1119</v>
      </c>
      <c r="C4812">
        <v>49.8</v>
      </c>
      <c r="D4812">
        <f t="shared" si="155"/>
        <v>2.2806324110671934</v>
      </c>
      <c r="E4812">
        <v>-7.1770334928229554E-3</v>
      </c>
      <c r="F4812" s="90">
        <v>4804</v>
      </c>
      <c r="G4812" s="170">
        <f t="shared" ca="1" si="154"/>
        <v>-0.88999387746331937</v>
      </c>
    </row>
    <row r="4813" spans="2:7">
      <c r="B4813" t="s">
        <v>2460</v>
      </c>
      <c r="C4813">
        <v>15.18</v>
      </c>
      <c r="D4813">
        <f t="shared" si="155"/>
        <v>10.000000000000002</v>
      </c>
      <c r="E4813">
        <v>-7.1942446043165098E-3</v>
      </c>
      <c r="F4813" s="90">
        <v>4805</v>
      </c>
      <c r="G4813" s="170">
        <f t="shared" ca="1" si="154"/>
        <v>-5.0952585571553077E-2</v>
      </c>
    </row>
    <row r="4814" spans="2:7">
      <c r="B4814" t="s">
        <v>6179</v>
      </c>
      <c r="C4814">
        <v>1.38</v>
      </c>
      <c r="D4814">
        <f t="shared" si="155"/>
        <v>0</v>
      </c>
      <c r="E4814">
        <v>-7.1942446043165541E-3</v>
      </c>
      <c r="F4814" s="90">
        <v>4806</v>
      </c>
      <c r="G4814" s="170">
        <f t="shared" ca="1" si="154"/>
        <v>0.38292333134085421</v>
      </c>
    </row>
    <row r="4815" spans="2:7">
      <c r="B4815" t="s">
        <v>6654</v>
      </c>
      <c r="C4815">
        <v>1.38</v>
      </c>
      <c r="D4815">
        <f t="shared" si="155"/>
        <v>-0.8886198547215497</v>
      </c>
      <c r="E4815">
        <v>-7.1942446043165541E-3</v>
      </c>
      <c r="F4815" s="90">
        <v>4807</v>
      </c>
      <c r="G4815" s="170">
        <f t="shared" ca="1" si="154"/>
        <v>0.40891200254174226</v>
      </c>
    </row>
    <row r="4816" spans="2:7">
      <c r="B4816" t="s">
        <v>4980</v>
      </c>
      <c r="C4816">
        <v>12.39</v>
      </c>
      <c r="D4816">
        <f t="shared" si="155"/>
        <v>-0.46983311938382544</v>
      </c>
      <c r="E4816">
        <v>-7.2115384615384498E-3</v>
      </c>
      <c r="F4816" s="90">
        <v>4808</v>
      </c>
      <c r="G4816" s="170">
        <f t="shared" ca="1" si="154"/>
        <v>0.62607243042088245</v>
      </c>
    </row>
    <row r="4817" spans="2:7">
      <c r="B4817" t="s">
        <v>4545</v>
      </c>
      <c r="C4817">
        <v>23.37</v>
      </c>
      <c r="D4817">
        <f t="shared" si="155"/>
        <v>16.058394160583941</v>
      </c>
      <c r="E4817">
        <v>-7.2217502124043396E-3</v>
      </c>
      <c r="F4817" s="90">
        <v>4809</v>
      </c>
      <c r="G4817" s="170">
        <f t="shared" ca="1" si="154"/>
        <v>-0.13259269846548627</v>
      </c>
    </row>
    <row r="4818" spans="2:7">
      <c r="B4818" t="s">
        <v>6162</v>
      </c>
      <c r="C4818">
        <v>1.37</v>
      </c>
      <c r="D4818">
        <f t="shared" si="155"/>
        <v>0</v>
      </c>
      <c r="E4818">
        <v>-7.2463768115940486E-3</v>
      </c>
      <c r="F4818" s="90">
        <v>4810</v>
      </c>
      <c r="G4818" s="170">
        <f t="shared" ca="1" si="154"/>
        <v>0.44164040061997129</v>
      </c>
    </row>
    <row r="4819" spans="2:7">
      <c r="B4819" t="s">
        <v>6618</v>
      </c>
      <c r="C4819">
        <v>1.37</v>
      </c>
      <c r="D4819">
        <f t="shared" si="155"/>
        <v>-0.99105276907001039</v>
      </c>
      <c r="E4819">
        <v>-7.2463768115940486E-3</v>
      </c>
      <c r="F4819" s="90">
        <v>4811</v>
      </c>
      <c r="G4819" s="170">
        <f t="shared" ca="1" si="154"/>
        <v>-1.0573045500817004</v>
      </c>
    </row>
    <row r="4820" spans="2:7">
      <c r="B4820" t="s">
        <v>409</v>
      </c>
      <c r="C4820">
        <v>153.12</v>
      </c>
      <c r="D4820">
        <f t="shared" si="155"/>
        <v>2.7857957978116438E-2</v>
      </c>
      <c r="E4820">
        <v>-7.2614107883817716E-3</v>
      </c>
      <c r="F4820" s="90">
        <v>4812</v>
      </c>
      <c r="G4820" s="170">
        <f t="shared" ca="1" si="154"/>
        <v>0.1978236162940866</v>
      </c>
    </row>
    <row r="4821" spans="2:7">
      <c r="B4821" t="s">
        <v>513</v>
      </c>
      <c r="C4821">
        <v>148.97</v>
      </c>
      <c r="D4821">
        <f t="shared" si="155"/>
        <v>4.4627796112944633</v>
      </c>
      <c r="E4821">
        <v>-7.2637611622018089E-3</v>
      </c>
      <c r="F4821" s="90">
        <v>4813</v>
      </c>
      <c r="G4821" s="170">
        <f t="shared" ca="1" si="154"/>
        <v>0.23770173306040049</v>
      </c>
    </row>
    <row r="4822" spans="2:7">
      <c r="B4822" t="s">
        <v>2168</v>
      </c>
      <c r="C4822">
        <v>27.27</v>
      </c>
      <c r="D4822">
        <f t="shared" si="155"/>
        <v>19.051470588235293</v>
      </c>
      <c r="E4822">
        <v>-7.2806698216235635E-3</v>
      </c>
      <c r="F4822" s="90">
        <v>4814</v>
      </c>
      <c r="G4822" s="170">
        <f t="shared" ca="1" si="154"/>
        <v>-0.12968520697895217</v>
      </c>
    </row>
    <row r="4823" spans="2:7">
      <c r="B4823" t="s">
        <v>6132</v>
      </c>
      <c r="C4823">
        <v>1.36</v>
      </c>
      <c r="D4823">
        <f t="shared" si="155"/>
        <v>0</v>
      </c>
      <c r="E4823">
        <v>-7.2992700729927066E-3</v>
      </c>
      <c r="F4823" s="90">
        <v>4815</v>
      </c>
      <c r="G4823" s="170">
        <f t="shared" ca="1" si="154"/>
        <v>0.142384047481906</v>
      </c>
    </row>
    <row r="4824" spans="2:7">
      <c r="B4824" t="s">
        <v>6137</v>
      </c>
      <c r="C4824">
        <v>1.36</v>
      </c>
      <c r="D4824">
        <f t="shared" si="155"/>
        <v>0</v>
      </c>
      <c r="E4824">
        <v>-7.2992700729927066E-3</v>
      </c>
      <c r="F4824" s="90">
        <v>4816</v>
      </c>
      <c r="G4824" s="170">
        <f t="shared" ca="1" si="154"/>
        <v>0.73086135994716039</v>
      </c>
    </row>
    <row r="4825" spans="2:7">
      <c r="B4825" t="s">
        <v>6161</v>
      </c>
      <c r="C4825">
        <v>1.36</v>
      </c>
      <c r="D4825">
        <f t="shared" si="155"/>
        <v>0</v>
      </c>
      <c r="E4825">
        <v>-7.2992700729927066E-3</v>
      </c>
      <c r="F4825" s="90">
        <v>4817</v>
      </c>
      <c r="G4825" s="170">
        <f t="shared" ca="1" si="154"/>
        <v>-2.694347945778228E-2</v>
      </c>
    </row>
    <row r="4826" spans="2:7">
      <c r="B4826" t="s">
        <v>6956</v>
      </c>
      <c r="C4826">
        <v>1.36</v>
      </c>
      <c r="D4826">
        <f t="shared" si="155"/>
        <v>-0.89992641648270788</v>
      </c>
      <c r="E4826">
        <v>-7.2992700729927066E-3</v>
      </c>
      <c r="F4826" s="90">
        <v>4818</v>
      </c>
      <c r="G4826" s="170">
        <f t="shared" ca="1" si="154"/>
        <v>9.9525809294179673E-2</v>
      </c>
    </row>
    <row r="4827" spans="2:7">
      <c r="B4827" t="s">
        <v>2931</v>
      </c>
      <c r="C4827">
        <v>13.59</v>
      </c>
      <c r="D4827">
        <f t="shared" si="155"/>
        <v>1.0044247787610618</v>
      </c>
      <c r="E4827">
        <v>-7.3046018991964681E-3</v>
      </c>
      <c r="F4827" s="90">
        <v>4819</v>
      </c>
      <c r="G4827" s="170">
        <f t="shared" ca="1" si="154"/>
        <v>-0.25147776216556811</v>
      </c>
    </row>
    <row r="4828" spans="2:7">
      <c r="B4828" t="s">
        <v>5469</v>
      </c>
      <c r="C4828">
        <v>6.78</v>
      </c>
      <c r="D4828">
        <f t="shared" si="155"/>
        <v>-0.58302583025830257</v>
      </c>
      <c r="E4828">
        <v>-7.320644216691043E-3</v>
      </c>
      <c r="F4828" s="90">
        <v>4820</v>
      </c>
      <c r="G4828" s="170">
        <f t="shared" ca="1" si="154"/>
        <v>0.34580510278980414</v>
      </c>
    </row>
    <row r="4829" spans="2:7">
      <c r="B4829" t="s">
        <v>2372</v>
      </c>
      <c r="C4829">
        <v>16.260000000000002</v>
      </c>
      <c r="D4829">
        <f t="shared" si="155"/>
        <v>-0.1990147783251231</v>
      </c>
      <c r="E4829">
        <v>-7.3260073260071699E-3</v>
      </c>
      <c r="F4829" s="90">
        <v>4821</v>
      </c>
      <c r="G4829" s="170">
        <f t="shared" ca="1" si="154"/>
        <v>0.3985362497389765</v>
      </c>
    </row>
    <row r="4830" spans="2:7">
      <c r="B4830" t="s">
        <v>2309</v>
      </c>
      <c r="C4830">
        <v>20.3</v>
      </c>
      <c r="D4830">
        <f t="shared" si="155"/>
        <v>14.037037037037036</v>
      </c>
      <c r="E4830">
        <v>-7.3349633251833047E-3</v>
      </c>
      <c r="F4830" s="90">
        <v>4822</v>
      </c>
      <c r="G4830" s="170">
        <f t="shared" ca="1" si="154"/>
        <v>0.3209732938203807</v>
      </c>
    </row>
    <row r="4831" spans="2:7">
      <c r="B4831" t="s">
        <v>6121</v>
      </c>
      <c r="C4831">
        <v>1.35</v>
      </c>
      <c r="D4831">
        <f t="shared" si="155"/>
        <v>0</v>
      </c>
      <c r="E4831">
        <v>-7.3529411764705942E-3</v>
      </c>
      <c r="F4831" s="90">
        <v>4823</v>
      </c>
      <c r="G4831" s="170">
        <f t="shared" ca="1" si="154"/>
        <v>-0.60529170319935122</v>
      </c>
    </row>
    <row r="4832" spans="2:7">
      <c r="B4832" t="s">
        <v>6123</v>
      </c>
      <c r="C4832">
        <v>1.35</v>
      </c>
      <c r="D4832">
        <f t="shared" si="155"/>
        <v>0</v>
      </c>
      <c r="E4832">
        <v>-7.3529411764705942E-3</v>
      </c>
      <c r="F4832" s="90">
        <v>4824</v>
      </c>
      <c r="G4832" s="170">
        <f t="shared" ca="1" si="154"/>
        <v>-0.35747561481833418</v>
      </c>
    </row>
    <row r="4833" spans="2:7">
      <c r="B4833" t="s">
        <v>6916</v>
      </c>
      <c r="C4833">
        <v>1.35</v>
      </c>
      <c r="D4833">
        <f t="shared" si="155"/>
        <v>-0.91666666666666663</v>
      </c>
      <c r="E4833">
        <v>-7.3529411764705942E-3</v>
      </c>
      <c r="F4833" s="90">
        <v>4825</v>
      </c>
      <c r="G4833" s="170">
        <f t="shared" ca="1" si="154"/>
        <v>0.1687104936862486</v>
      </c>
    </row>
    <row r="4834" spans="2:7">
      <c r="B4834" t="s">
        <v>1509</v>
      </c>
      <c r="C4834">
        <v>16.2</v>
      </c>
      <c r="D4834">
        <f t="shared" si="155"/>
        <v>-0.29195804195804198</v>
      </c>
      <c r="E4834">
        <v>-7.3529411764706488E-3</v>
      </c>
      <c r="F4834" s="90">
        <v>4826</v>
      </c>
      <c r="G4834" s="170">
        <f t="shared" ca="1" si="154"/>
        <v>0.51974632912772112</v>
      </c>
    </row>
    <row r="4835" spans="2:7">
      <c r="B4835" t="s">
        <v>2129</v>
      </c>
      <c r="C4835">
        <v>22.88</v>
      </c>
      <c r="D4835">
        <f t="shared" si="155"/>
        <v>6.9158878504672922E-2</v>
      </c>
      <c r="E4835">
        <v>-7.3752711496746937E-3</v>
      </c>
      <c r="F4835" s="90">
        <v>4827</v>
      </c>
      <c r="G4835" s="170">
        <f t="shared" ca="1" si="154"/>
        <v>-0.5113302663763446</v>
      </c>
    </row>
    <row r="4836" spans="2:7">
      <c r="B4836" t="s">
        <v>1997</v>
      </c>
      <c r="C4836">
        <v>21.4</v>
      </c>
      <c r="D4836">
        <f t="shared" si="155"/>
        <v>0.33416458852867831</v>
      </c>
      <c r="E4836">
        <v>-7.4211502782931425E-3</v>
      </c>
      <c r="F4836" s="90">
        <v>4828</v>
      </c>
      <c r="G4836" s="170">
        <f t="shared" ca="1" si="154"/>
        <v>0.186271535049745</v>
      </c>
    </row>
    <row r="4837" spans="2:7">
      <c r="B4837" t="s">
        <v>1738</v>
      </c>
      <c r="C4837">
        <v>16.04</v>
      </c>
      <c r="D4837">
        <f t="shared" si="155"/>
        <v>0.20420420420420413</v>
      </c>
      <c r="E4837">
        <v>-7.425742574257487E-3</v>
      </c>
      <c r="F4837" s="90">
        <v>4829</v>
      </c>
      <c r="G4837" s="170">
        <f t="shared" ca="1" si="154"/>
        <v>0.26101508275915403</v>
      </c>
    </row>
    <row r="4838" spans="2:7">
      <c r="B4838" t="s">
        <v>2531</v>
      </c>
      <c r="C4838">
        <v>13.32</v>
      </c>
      <c r="D4838">
        <f t="shared" si="155"/>
        <v>0.42918454935622319</v>
      </c>
      <c r="E4838">
        <v>-7.4515648286139829E-3</v>
      </c>
      <c r="F4838" s="90">
        <v>4830</v>
      </c>
      <c r="G4838" s="170">
        <f t="shared" ca="1" si="154"/>
        <v>7.8360820290490324E-2</v>
      </c>
    </row>
    <row r="4839" spans="2:7">
      <c r="B4839" t="s">
        <v>5129</v>
      </c>
      <c r="C4839">
        <v>9.32</v>
      </c>
      <c r="D4839">
        <f t="shared" si="155"/>
        <v>0.16791979949874683</v>
      </c>
      <c r="E4839">
        <v>-7.4547390841320851E-3</v>
      </c>
      <c r="F4839" s="90">
        <v>4831</v>
      </c>
      <c r="G4839" s="170">
        <f t="shared" ref="G4839:G4902" ca="1" si="156">_xlfn.NORM.INV(RAND(),L$11,L$12)</f>
        <v>0.51061602544080087</v>
      </c>
    </row>
    <row r="4840" spans="2:7">
      <c r="B4840" t="s">
        <v>2759</v>
      </c>
      <c r="C4840">
        <v>7.98</v>
      </c>
      <c r="D4840">
        <f t="shared" si="155"/>
        <v>-0.66652737150020891</v>
      </c>
      <c r="E4840">
        <v>-7.4626865671640211E-3</v>
      </c>
      <c r="F4840" s="90">
        <v>4832</v>
      </c>
      <c r="G4840" s="170">
        <f t="shared" ca="1" si="156"/>
        <v>-0.36835760458068301</v>
      </c>
    </row>
    <row r="4841" spans="2:7">
      <c r="B4841" t="s">
        <v>2107</v>
      </c>
      <c r="C4841">
        <v>23.93</v>
      </c>
      <c r="D4841">
        <f t="shared" si="155"/>
        <v>0.50882723833543508</v>
      </c>
      <c r="E4841">
        <v>-7.4657818332641941E-3</v>
      </c>
      <c r="F4841" s="90">
        <v>4833</v>
      </c>
      <c r="G4841" s="170">
        <f t="shared" ca="1" si="156"/>
        <v>0.23317332414282599</v>
      </c>
    </row>
    <row r="4842" spans="2:7">
      <c r="B4842" t="s">
        <v>2966</v>
      </c>
      <c r="C4842">
        <v>15.86</v>
      </c>
      <c r="D4842">
        <f t="shared" si="155"/>
        <v>0.2042520880789673</v>
      </c>
      <c r="E4842">
        <v>-7.5093867334168332E-3</v>
      </c>
      <c r="F4842" s="90">
        <v>4834</v>
      </c>
      <c r="G4842" s="170">
        <f t="shared" ca="1" si="156"/>
        <v>-0.19791151289544975</v>
      </c>
    </row>
    <row r="4843" spans="2:7">
      <c r="B4843" t="s">
        <v>3413</v>
      </c>
      <c r="C4843">
        <v>13.17</v>
      </c>
      <c r="D4843">
        <f t="shared" si="155"/>
        <v>-0.86811536150610857</v>
      </c>
      <c r="E4843">
        <v>-7.5357950263752558E-3</v>
      </c>
      <c r="F4843" s="90">
        <v>4835</v>
      </c>
      <c r="G4843" s="170">
        <f t="shared" ca="1" si="156"/>
        <v>0.10419293824381445</v>
      </c>
    </row>
    <row r="4844" spans="2:7">
      <c r="B4844" t="s">
        <v>871</v>
      </c>
      <c r="C4844">
        <v>99.86</v>
      </c>
      <c r="D4844">
        <f t="shared" si="155"/>
        <v>1.0024062562662925</v>
      </c>
      <c r="E4844">
        <v>-7.5531703438680691E-3</v>
      </c>
      <c r="F4844" s="90">
        <v>4836</v>
      </c>
      <c r="G4844" s="170">
        <f t="shared" ca="1" si="156"/>
        <v>5.1427424179616571E-2</v>
      </c>
    </row>
    <row r="4845" spans="2:7">
      <c r="B4845" t="s">
        <v>1176</v>
      </c>
      <c r="C4845">
        <v>49.87</v>
      </c>
      <c r="D4845">
        <f t="shared" si="155"/>
        <v>5.3447837150127224</v>
      </c>
      <c r="E4845">
        <v>-7.5621890547264191E-3</v>
      </c>
      <c r="F4845" s="90">
        <v>4837</v>
      </c>
      <c r="G4845" s="170">
        <f t="shared" ca="1" si="156"/>
        <v>-0.50559229457177535</v>
      </c>
    </row>
    <row r="4846" spans="2:7">
      <c r="B4846" t="s">
        <v>5325</v>
      </c>
      <c r="C4846">
        <v>7.86</v>
      </c>
      <c r="D4846">
        <f t="shared" si="155"/>
        <v>-0.25</v>
      </c>
      <c r="E4846">
        <v>-7.5757575757575265E-3</v>
      </c>
      <c r="F4846" s="90">
        <v>4838</v>
      </c>
      <c r="G4846" s="170">
        <f t="shared" ca="1" si="156"/>
        <v>-8.2695665405843471E-2</v>
      </c>
    </row>
    <row r="4847" spans="2:7">
      <c r="B4847" t="s">
        <v>4898</v>
      </c>
      <c r="C4847">
        <v>10.48</v>
      </c>
      <c r="D4847">
        <f t="shared" si="155"/>
        <v>7</v>
      </c>
      <c r="E4847">
        <v>-7.575757575757582E-3</v>
      </c>
      <c r="F4847" s="90">
        <v>4839</v>
      </c>
      <c r="G4847" s="170">
        <f t="shared" ca="1" si="156"/>
        <v>4.7861103314683281E-2</v>
      </c>
    </row>
    <row r="4848" spans="2:7">
      <c r="B4848" t="s">
        <v>6203</v>
      </c>
      <c r="C4848">
        <v>1.31</v>
      </c>
      <c r="D4848">
        <f t="shared" si="155"/>
        <v>-0.92845439650464234</v>
      </c>
      <c r="E4848">
        <v>-7.575757575757582E-3</v>
      </c>
      <c r="F4848" s="90">
        <v>4840</v>
      </c>
      <c r="G4848" s="170">
        <f t="shared" ca="1" si="156"/>
        <v>-9.1196106914052458E-2</v>
      </c>
    </row>
    <row r="4849" spans="2:7">
      <c r="B4849" t="s">
        <v>2347</v>
      </c>
      <c r="C4849">
        <v>18.309999999999999</v>
      </c>
      <c r="D4849">
        <f t="shared" si="155"/>
        <v>-0.88128890041493779</v>
      </c>
      <c r="E4849">
        <v>-7.5880758807588388E-3</v>
      </c>
      <c r="F4849" s="90">
        <v>4841</v>
      </c>
      <c r="G4849" s="170">
        <f t="shared" ca="1" si="156"/>
        <v>0.13874623580731735</v>
      </c>
    </row>
    <row r="4850" spans="2:7">
      <c r="B4850" t="s">
        <v>410</v>
      </c>
      <c r="C4850">
        <v>154.24</v>
      </c>
      <c r="D4850">
        <f t="shared" si="155"/>
        <v>10.819157088122605</v>
      </c>
      <c r="E4850">
        <v>-7.5923304594001963E-3</v>
      </c>
      <c r="F4850" s="90">
        <v>4842</v>
      </c>
      <c r="G4850" s="170">
        <f t="shared" ca="1" si="156"/>
        <v>0.35328304127398791</v>
      </c>
    </row>
    <row r="4851" spans="2:7">
      <c r="B4851" t="s">
        <v>2548</v>
      </c>
      <c r="C4851">
        <v>13.05</v>
      </c>
      <c r="D4851">
        <f t="shared" si="155"/>
        <v>0</v>
      </c>
      <c r="E4851">
        <v>-7.6045627376425586E-3</v>
      </c>
      <c r="F4851" s="90">
        <v>4843</v>
      </c>
      <c r="G4851" s="170">
        <f t="shared" ca="1" si="156"/>
        <v>0.35355052025247674</v>
      </c>
    </row>
    <row r="4852" spans="2:7">
      <c r="B4852" t="s">
        <v>2916</v>
      </c>
      <c r="C4852">
        <v>13.05</v>
      </c>
      <c r="D4852">
        <f t="shared" si="155"/>
        <v>0.1115843270868825</v>
      </c>
      <c r="E4852">
        <v>-7.6045627376425586E-3</v>
      </c>
      <c r="F4852" s="90">
        <v>4844</v>
      </c>
      <c r="G4852" s="170">
        <f t="shared" ca="1" si="156"/>
        <v>0.29812877656034459</v>
      </c>
    </row>
    <row r="4853" spans="2:7">
      <c r="B4853" t="s">
        <v>3458</v>
      </c>
      <c r="C4853">
        <v>11.74</v>
      </c>
      <c r="D4853">
        <f t="shared" si="155"/>
        <v>-0.80842036553524799</v>
      </c>
      <c r="E4853">
        <v>-7.6077768385460574E-3</v>
      </c>
      <c r="F4853" s="90">
        <v>4845</v>
      </c>
      <c r="G4853" s="170">
        <f t="shared" ca="1" si="156"/>
        <v>-0.38741136173343854</v>
      </c>
    </row>
    <row r="4854" spans="2:7">
      <c r="B4854" t="s">
        <v>1286</v>
      </c>
      <c r="C4854">
        <v>61.28</v>
      </c>
      <c r="D4854">
        <f t="shared" si="155"/>
        <v>4.8753595397890699</v>
      </c>
      <c r="E4854">
        <v>-7.6113360323886454E-3</v>
      </c>
      <c r="F4854" s="90">
        <v>4846</v>
      </c>
      <c r="G4854" s="170">
        <f t="shared" ca="1" si="156"/>
        <v>0.25541642204511056</v>
      </c>
    </row>
    <row r="4855" spans="2:7">
      <c r="B4855" t="s">
        <v>2815</v>
      </c>
      <c r="C4855">
        <v>10.43</v>
      </c>
      <c r="D4855">
        <f t="shared" si="155"/>
        <v>-0.90096847702240779</v>
      </c>
      <c r="E4855">
        <v>-7.6117982873453926E-3</v>
      </c>
      <c r="F4855" s="90">
        <v>4847</v>
      </c>
      <c r="G4855" s="170">
        <f t="shared" ca="1" si="156"/>
        <v>7.8044088017807878E-2</v>
      </c>
    </row>
    <row r="4856" spans="2:7">
      <c r="B4856" t="s">
        <v>971</v>
      </c>
      <c r="C4856">
        <v>105.32</v>
      </c>
      <c r="D4856">
        <f t="shared" si="155"/>
        <v>39.507692307692309</v>
      </c>
      <c r="E4856">
        <v>-7.6321492509187063E-3</v>
      </c>
      <c r="F4856" s="90">
        <v>4848</v>
      </c>
      <c r="G4856" s="170">
        <f t="shared" ca="1" si="156"/>
        <v>-6.856597557937219E-2</v>
      </c>
    </row>
    <row r="4857" spans="2:7">
      <c r="B4857" t="s">
        <v>7346</v>
      </c>
      <c r="C4857">
        <v>2.6</v>
      </c>
      <c r="D4857">
        <f t="shared" si="155"/>
        <v>-0.88879384088964919</v>
      </c>
      <c r="E4857">
        <v>-7.6335877862595486E-3</v>
      </c>
      <c r="F4857" s="90">
        <v>4849</v>
      </c>
      <c r="G4857" s="170">
        <f t="shared" ca="1" si="156"/>
        <v>1.2947330991543322</v>
      </c>
    </row>
    <row r="4858" spans="2:7">
      <c r="B4858" t="s">
        <v>4668</v>
      </c>
      <c r="C4858">
        <v>23.38</v>
      </c>
      <c r="D4858">
        <f t="shared" si="155"/>
        <v>0.1262042389210018</v>
      </c>
      <c r="E4858">
        <v>-7.6400679117147588E-3</v>
      </c>
      <c r="F4858" s="90">
        <v>4850</v>
      </c>
      <c r="G4858" s="170">
        <f t="shared" ca="1" si="156"/>
        <v>0.41898033387334388</v>
      </c>
    </row>
    <row r="4859" spans="2:7">
      <c r="B4859" t="s">
        <v>1973</v>
      </c>
      <c r="C4859">
        <v>20.76</v>
      </c>
      <c r="D4859">
        <f t="shared" si="155"/>
        <v>0.45888966971187639</v>
      </c>
      <c r="E4859">
        <v>-7.6481835564053595E-3</v>
      </c>
      <c r="F4859" s="90">
        <v>4851</v>
      </c>
      <c r="G4859" s="170">
        <f t="shared" ca="1" si="156"/>
        <v>0.45722895374445044</v>
      </c>
    </row>
    <row r="4860" spans="2:7">
      <c r="B4860" t="s">
        <v>3606</v>
      </c>
      <c r="C4860">
        <v>14.23</v>
      </c>
      <c r="D4860">
        <f t="shared" si="155"/>
        <v>0.22566752799310949</v>
      </c>
      <c r="E4860">
        <v>-7.6708507670850369E-3</v>
      </c>
      <c r="F4860" s="90">
        <v>4852</v>
      </c>
      <c r="G4860" s="170">
        <f t="shared" ca="1" si="156"/>
        <v>-0.70995579762723482</v>
      </c>
    </row>
    <row r="4861" spans="2:7">
      <c r="B4861" t="s">
        <v>2609</v>
      </c>
      <c r="C4861">
        <v>11.61</v>
      </c>
      <c r="D4861">
        <f t="shared" si="155"/>
        <v>-0.35678670360110809</v>
      </c>
      <c r="E4861">
        <v>-7.6923076923076806E-3</v>
      </c>
      <c r="F4861" s="90">
        <v>4853</v>
      </c>
      <c r="G4861" s="170">
        <f t="shared" ca="1" si="156"/>
        <v>0.26545830218862582</v>
      </c>
    </row>
    <row r="4862" spans="2:7">
      <c r="B4862" t="s">
        <v>1688</v>
      </c>
      <c r="C4862">
        <v>18.05</v>
      </c>
      <c r="D4862">
        <f t="shared" si="155"/>
        <v>-0.12378640776699032</v>
      </c>
      <c r="E4862">
        <v>-7.6965365585486842E-3</v>
      </c>
      <c r="F4862" s="90">
        <v>4854</v>
      </c>
      <c r="G4862" s="170">
        <f t="shared" ca="1" si="156"/>
        <v>9.5702777835337094E-2</v>
      </c>
    </row>
    <row r="4863" spans="2:7">
      <c r="B4863" t="s">
        <v>2305</v>
      </c>
      <c r="C4863">
        <v>20.6</v>
      </c>
      <c r="D4863">
        <f t="shared" si="155"/>
        <v>-0.82212244193074868</v>
      </c>
      <c r="E4863">
        <v>-7.7071290944123374E-3</v>
      </c>
      <c r="F4863" s="90">
        <v>4855</v>
      </c>
      <c r="G4863" s="170">
        <f t="shared" ca="1" si="156"/>
        <v>-8.9117839619889422E-2</v>
      </c>
    </row>
    <row r="4864" spans="2:7">
      <c r="B4864" t="s">
        <v>947</v>
      </c>
      <c r="C4864">
        <v>115.81</v>
      </c>
      <c r="D4864">
        <f t="shared" si="155"/>
        <v>10.254616132167154</v>
      </c>
      <c r="E4864">
        <v>-7.7114214720246039E-3</v>
      </c>
      <c r="F4864" s="90">
        <v>4856</v>
      </c>
      <c r="G4864" s="170">
        <f t="shared" ca="1" si="156"/>
        <v>0.19752365800937027</v>
      </c>
    </row>
    <row r="4865" spans="2:7">
      <c r="B4865" t="s">
        <v>3343</v>
      </c>
      <c r="C4865">
        <v>10.29</v>
      </c>
      <c r="D4865">
        <f t="shared" si="155"/>
        <v>-0.49853801169590645</v>
      </c>
      <c r="E4865">
        <v>-7.7145612343298047E-3</v>
      </c>
      <c r="F4865" s="90">
        <v>4857</v>
      </c>
      <c r="G4865" s="170">
        <f t="shared" ca="1" si="156"/>
        <v>0.35485189919736404</v>
      </c>
    </row>
    <row r="4866" spans="2:7">
      <c r="B4866" t="s">
        <v>1959</v>
      </c>
      <c r="C4866">
        <v>20.52</v>
      </c>
      <c r="D4866">
        <f t="shared" si="155"/>
        <v>1.00390625</v>
      </c>
      <c r="E4866">
        <v>-7.7369439071566801E-3</v>
      </c>
      <c r="F4866" s="90">
        <v>4858</v>
      </c>
      <c r="G4866" s="170">
        <f t="shared" ca="1" si="156"/>
        <v>5.3054418894510513E-2</v>
      </c>
    </row>
    <row r="4867" spans="2:7">
      <c r="B4867" t="s">
        <v>2813</v>
      </c>
      <c r="C4867">
        <v>10.24</v>
      </c>
      <c r="D4867">
        <f t="shared" si="155"/>
        <v>7.0000000000000009</v>
      </c>
      <c r="E4867">
        <v>-7.7519379844961309E-3</v>
      </c>
      <c r="F4867" s="90">
        <v>4859</v>
      </c>
      <c r="G4867" s="170">
        <f t="shared" ca="1" si="156"/>
        <v>-0.20594461208940104</v>
      </c>
    </row>
    <row r="4868" spans="2:7">
      <c r="B4868" t="s">
        <v>6512</v>
      </c>
      <c r="C4868">
        <v>1.28</v>
      </c>
      <c r="D4868">
        <f t="shared" si="155"/>
        <v>-0.92303066746843054</v>
      </c>
      <c r="E4868">
        <v>-7.7519379844961309E-3</v>
      </c>
      <c r="F4868" s="90">
        <v>4860</v>
      </c>
      <c r="G4868" s="170">
        <f t="shared" ca="1" si="156"/>
        <v>3.8795508773860538E-2</v>
      </c>
    </row>
    <row r="4869" spans="2:7">
      <c r="B4869" t="s">
        <v>4726</v>
      </c>
      <c r="C4869">
        <v>16.63</v>
      </c>
      <c r="D4869">
        <f t="shared" si="155"/>
        <v>-0.84851521224266724</v>
      </c>
      <c r="E4869">
        <v>-7.7565632458235405E-3</v>
      </c>
      <c r="F4869" s="90">
        <v>4861</v>
      </c>
      <c r="G4869" s="170">
        <f t="shared" ca="1" si="156"/>
        <v>-6.6594620083100228E-2</v>
      </c>
    </row>
    <row r="4870" spans="2:7">
      <c r="B4870" t="s">
        <v>958</v>
      </c>
      <c r="C4870">
        <v>109.78</v>
      </c>
      <c r="D4870">
        <f t="shared" si="155"/>
        <v>-0.25718925502402051</v>
      </c>
      <c r="E4870">
        <v>-7.7729573391178549E-3</v>
      </c>
      <c r="F4870" s="90">
        <v>4862</v>
      </c>
      <c r="G4870" s="170">
        <f t="shared" ca="1" si="156"/>
        <v>-0.3355439613529238</v>
      </c>
    </row>
    <row r="4871" spans="2:7">
      <c r="B4871" t="s">
        <v>482</v>
      </c>
      <c r="C4871">
        <v>147.79</v>
      </c>
      <c r="D4871">
        <f t="shared" si="155"/>
        <v>7.9407138535995152</v>
      </c>
      <c r="E4871">
        <v>-7.7878482712319345E-3</v>
      </c>
      <c r="F4871" s="90">
        <v>4863</v>
      </c>
      <c r="G4871" s="170">
        <f t="shared" ca="1" si="156"/>
        <v>0.14100297131829001</v>
      </c>
    </row>
    <row r="4872" spans="2:7">
      <c r="B4872" t="s">
        <v>4729</v>
      </c>
      <c r="C4872">
        <v>16.53</v>
      </c>
      <c r="D4872">
        <f t="shared" si="155"/>
        <v>12.015748031496065</v>
      </c>
      <c r="E4872">
        <v>-7.8031212484993397E-3</v>
      </c>
      <c r="F4872" s="90">
        <v>4864</v>
      </c>
      <c r="G4872" s="170">
        <f t="shared" ca="1" si="156"/>
        <v>0.18557963070544051</v>
      </c>
    </row>
    <row r="4873" spans="2:7">
      <c r="B4873" t="s">
        <v>6511</v>
      </c>
      <c r="C4873">
        <v>1.27</v>
      </c>
      <c r="D4873">
        <f t="shared" ref="D4873:D4936" si="157">(C4873-C4874)/C4874</f>
        <v>-0.8</v>
      </c>
      <c r="E4873">
        <v>-7.8125000000000069E-3</v>
      </c>
      <c r="F4873" s="90">
        <v>4865</v>
      </c>
      <c r="G4873" s="170">
        <f t="shared" ca="1" si="156"/>
        <v>-0.3801500510371324</v>
      </c>
    </row>
    <row r="4874" spans="2:7">
      <c r="B4874" t="s">
        <v>5637</v>
      </c>
      <c r="C4874">
        <v>6.35</v>
      </c>
      <c r="D4874">
        <f t="shared" si="157"/>
        <v>-0.37438423645320201</v>
      </c>
      <c r="E4874">
        <v>-7.812500000000111E-3</v>
      </c>
      <c r="F4874" s="90">
        <v>4866</v>
      </c>
      <c r="G4874" s="170">
        <f t="shared" ca="1" si="156"/>
        <v>2.2442600607087727E-2</v>
      </c>
    </row>
    <row r="4875" spans="2:7">
      <c r="B4875" t="s">
        <v>2818</v>
      </c>
      <c r="C4875">
        <v>10.15</v>
      </c>
      <c r="D4875">
        <f t="shared" si="157"/>
        <v>0.14430665163472392</v>
      </c>
      <c r="E4875">
        <v>-7.8201368523949238E-3</v>
      </c>
      <c r="F4875" s="90">
        <v>4867</v>
      </c>
      <c r="G4875" s="170">
        <f t="shared" ca="1" si="156"/>
        <v>2.071900631984467E-2</v>
      </c>
    </row>
    <row r="4876" spans="2:7">
      <c r="B4876" t="s">
        <v>2686</v>
      </c>
      <c r="C4876">
        <v>8.8699999999999992</v>
      </c>
      <c r="D4876">
        <f t="shared" si="157"/>
        <v>-0.41644736842105268</v>
      </c>
      <c r="E4876">
        <v>-7.8299776286353782E-3</v>
      </c>
      <c r="F4876" s="90">
        <v>4868</v>
      </c>
      <c r="G4876" s="170">
        <f t="shared" ca="1" si="156"/>
        <v>-0.34322559581305867</v>
      </c>
    </row>
    <row r="4877" spans="2:7">
      <c r="B4877" t="s">
        <v>1514</v>
      </c>
      <c r="C4877">
        <v>15.2</v>
      </c>
      <c r="D4877">
        <f t="shared" si="157"/>
        <v>0.71751412429378525</v>
      </c>
      <c r="E4877">
        <v>-7.8328981723238249E-3</v>
      </c>
      <c r="F4877" s="90">
        <v>4869</v>
      </c>
      <c r="G4877" s="170">
        <f t="shared" ca="1" si="156"/>
        <v>-0.17396864967051173</v>
      </c>
    </row>
    <row r="4878" spans="2:7">
      <c r="B4878" t="s">
        <v>5148</v>
      </c>
      <c r="C4878">
        <v>8.85</v>
      </c>
      <c r="D4878">
        <f t="shared" si="157"/>
        <v>-0.29984177215189878</v>
      </c>
      <c r="E4878">
        <v>-7.8475336322870268E-3</v>
      </c>
      <c r="F4878" s="90">
        <v>4870</v>
      </c>
      <c r="G4878" s="170">
        <f t="shared" ca="1" si="156"/>
        <v>0.33312168365916228</v>
      </c>
    </row>
    <row r="4879" spans="2:7">
      <c r="B4879" t="s">
        <v>5036</v>
      </c>
      <c r="C4879">
        <v>12.64</v>
      </c>
      <c r="D4879">
        <f t="shared" si="157"/>
        <v>0.11169744942832027</v>
      </c>
      <c r="E4879">
        <v>-7.8492935635792495E-3</v>
      </c>
      <c r="F4879" s="90">
        <v>4871</v>
      </c>
      <c r="G4879" s="170">
        <f t="shared" ca="1" si="156"/>
        <v>0.44134222242217802</v>
      </c>
    </row>
    <row r="4880" spans="2:7">
      <c r="B4880" t="s">
        <v>1641</v>
      </c>
      <c r="C4880">
        <v>11.37</v>
      </c>
      <c r="D4880">
        <f t="shared" si="157"/>
        <v>-0.5709433962264151</v>
      </c>
      <c r="E4880">
        <v>-7.8534031413613984E-3</v>
      </c>
      <c r="F4880" s="90">
        <v>4872</v>
      </c>
      <c r="G4880" s="170">
        <f t="shared" ca="1" si="156"/>
        <v>1.0357309203807286</v>
      </c>
    </row>
    <row r="4881" spans="2:7">
      <c r="B4881" t="s">
        <v>4658</v>
      </c>
      <c r="C4881">
        <v>26.5</v>
      </c>
      <c r="D4881">
        <f t="shared" si="157"/>
        <v>1.6263627353815659</v>
      </c>
      <c r="E4881">
        <v>-7.8622238861849811E-3</v>
      </c>
      <c r="F4881" s="90">
        <v>4873</v>
      </c>
      <c r="G4881" s="170">
        <f t="shared" ca="1" si="156"/>
        <v>0.35548725202448783</v>
      </c>
    </row>
    <row r="4882" spans="2:7">
      <c r="B4882" t="s">
        <v>2827</v>
      </c>
      <c r="C4882">
        <v>10.09</v>
      </c>
      <c r="D4882">
        <f t="shared" si="157"/>
        <v>0</v>
      </c>
      <c r="E4882">
        <v>-7.8662733529990241E-3</v>
      </c>
      <c r="F4882" s="90">
        <v>4874</v>
      </c>
      <c r="G4882" s="170">
        <f t="shared" ca="1" si="156"/>
        <v>0.88816198025503823</v>
      </c>
    </row>
    <row r="4883" spans="2:7">
      <c r="B4883" t="s">
        <v>5357</v>
      </c>
      <c r="C4883">
        <v>10.09</v>
      </c>
      <c r="D4883">
        <f t="shared" si="157"/>
        <v>-0.19984139571768436</v>
      </c>
      <c r="E4883">
        <v>-7.8662733529990241E-3</v>
      </c>
      <c r="F4883" s="90">
        <v>4875</v>
      </c>
      <c r="G4883" s="170">
        <f t="shared" ca="1" si="156"/>
        <v>0.32517197041772417</v>
      </c>
    </row>
    <row r="4884" spans="2:7">
      <c r="B4884" t="s">
        <v>3402</v>
      </c>
      <c r="C4884">
        <v>12.61</v>
      </c>
      <c r="D4884">
        <f t="shared" si="157"/>
        <v>9.0079365079365079</v>
      </c>
      <c r="E4884">
        <v>-7.8678206136901189E-3</v>
      </c>
      <c r="F4884" s="90">
        <v>4876</v>
      </c>
      <c r="G4884" s="170">
        <f t="shared" ca="1" si="156"/>
        <v>6.0400032043637725E-2</v>
      </c>
    </row>
    <row r="4885" spans="2:7">
      <c r="B4885" t="s">
        <v>6294</v>
      </c>
      <c r="C4885">
        <v>1.26</v>
      </c>
      <c r="D4885">
        <f t="shared" si="157"/>
        <v>0</v>
      </c>
      <c r="E4885">
        <v>-7.8740157480315029E-3</v>
      </c>
      <c r="F4885" s="90">
        <v>4877</v>
      </c>
      <c r="G4885" s="170">
        <f t="shared" ca="1" si="156"/>
        <v>-0.2291819240669157</v>
      </c>
    </row>
    <row r="4886" spans="2:7">
      <c r="B4886" t="s">
        <v>6499</v>
      </c>
      <c r="C4886">
        <v>1.26</v>
      </c>
      <c r="D4886">
        <f t="shared" si="157"/>
        <v>0</v>
      </c>
      <c r="E4886">
        <v>-7.8740157480315029E-3</v>
      </c>
      <c r="F4886" s="90">
        <v>4878</v>
      </c>
      <c r="G4886" s="170">
        <f t="shared" ca="1" si="156"/>
        <v>0.39771223665239258</v>
      </c>
    </row>
    <row r="4887" spans="2:7">
      <c r="B4887" t="s">
        <v>6510</v>
      </c>
      <c r="C4887">
        <v>1.26</v>
      </c>
      <c r="D4887">
        <f t="shared" si="157"/>
        <v>-0.5</v>
      </c>
      <c r="E4887">
        <v>-7.8740157480315029E-3</v>
      </c>
      <c r="F4887" s="90">
        <v>4879</v>
      </c>
      <c r="G4887" s="170">
        <f t="shared" ca="1" si="156"/>
        <v>-0.36221825688456505</v>
      </c>
    </row>
    <row r="4888" spans="2:7">
      <c r="B4888" t="s">
        <v>7332</v>
      </c>
      <c r="C4888">
        <v>2.52</v>
      </c>
      <c r="D4888">
        <f t="shared" si="157"/>
        <v>0</v>
      </c>
      <c r="E4888">
        <v>-7.8740157480315029E-3</v>
      </c>
      <c r="F4888" s="90">
        <v>4880</v>
      </c>
      <c r="G4888" s="170">
        <f t="shared" ca="1" si="156"/>
        <v>0.2351841912839123</v>
      </c>
    </row>
    <row r="4889" spans="2:7">
      <c r="B4889" t="s">
        <v>7716</v>
      </c>
      <c r="C4889">
        <v>2.52</v>
      </c>
      <c r="D4889">
        <f t="shared" si="157"/>
        <v>-0.89984101748807632</v>
      </c>
      <c r="E4889">
        <v>-7.8740157480315029E-3</v>
      </c>
      <c r="F4889" s="90">
        <v>4881</v>
      </c>
      <c r="G4889" s="170">
        <f t="shared" ca="1" si="156"/>
        <v>-0.15150406316590831</v>
      </c>
    </row>
    <row r="4890" spans="2:7">
      <c r="B4890" t="s">
        <v>2231</v>
      </c>
      <c r="C4890">
        <v>25.16</v>
      </c>
      <c r="D4890">
        <f t="shared" si="157"/>
        <v>-0.82453448636585536</v>
      </c>
      <c r="E4890">
        <v>-7.8864353312302557E-3</v>
      </c>
      <c r="F4890" s="90">
        <v>4882</v>
      </c>
      <c r="G4890" s="170">
        <f t="shared" ca="1" si="156"/>
        <v>-0.70468249373237735</v>
      </c>
    </row>
    <row r="4891" spans="2:7">
      <c r="B4891" t="s">
        <v>494</v>
      </c>
      <c r="C4891">
        <v>143.38999999999999</v>
      </c>
      <c r="D4891">
        <f t="shared" si="157"/>
        <v>27.506958250497014</v>
      </c>
      <c r="E4891">
        <v>-7.887635784958243E-3</v>
      </c>
      <c r="F4891" s="90">
        <v>4883</v>
      </c>
      <c r="G4891" s="170">
        <f t="shared" ca="1" si="156"/>
        <v>0.54718361721489173</v>
      </c>
    </row>
    <row r="4892" spans="2:7">
      <c r="B4892" t="s">
        <v>5717</v>
      </c>
      <c r="C4892">
        <v>5.03</v>
      </c>
      <c r="D4892">
        <f t="shared" si="157"/>
        <v>0.33421750663129979</v>
      </c>
      <c r="E4892">
        <v>-7.88954635108482E-3</v>
      </c>
      <c r="F4892" s="90">
        <v>4884</v>
      </c>
      <c r="G4892" s="170">
        <f t="shared" ca="1" si="156"/>
        <v>3.376477917799281E-2</v>
      </c>
    </row>
    <row r="4893" spans="2:7">
      <c r="B4893" t="s">
        <v>5758</v>
      </c>
      <c r="C4893">
        <v>3.77</v>
      </c>
      <c r="D4893">
        <f t="shared" si="157"/>
        <v>-0.66666666666666674</v>
      </c>
      <c r="E4893">
        <v>-7.8947368421052114E-3</v>
      </c>
      <c r="F4893" s="90">
        <v>4885</v>
      </c>
      <c r="G4893" s="170">
        <f t="shared" ca="1" si="156"/>
        <v>0.44380469607636719</v>
      </c>
    </row>
    <row r="4894" spans="2:7">
      <c r="B4894" t="s">
        <v>3132</v>
      </c>
      <c r="C4894">
        <v>11.31</v>
      </c>
      <c r="D4894">
        <f t="shared" si="157"/>
        <v>-0.24900398406374502</v>
      </c>
      <c r="E4894">
        <v>-7.8947368421052513E-3</v>
      </c>
      <c r="F4894" s="90">
        <v>4886</v>
      </c>
      <c r="G4894" s="170">
        <f t="shared" ca="1" si="156"/>
        <v>-7.2113647954947097E-3</v>
      </c>
    </row>
    <row r="4895" spans="2:7">
      <c r="B4895" t="s">
        <v>2459</v>
      </c>
      <c r="C4895">
        <v>15.06</v>
      </c>
      <c r="D4895">
        <f t="shared" si="157"/>
        <v>0.20191540303272157</v>
      </c>
      <c r="E4895">
        <v>-7.9051383399208978E-3</v>
      </c>
      <c r="F4895" s="90">
        <v>4887</v>
      </c>
      <c r="G4895" s="170">
        <f t="shared" ca="1" si="156"/>
        <v>0.10054424264902916</v>
      </c>
    </row>
    <row r="4896" spans="2:7">
      <c r="B4896" t="s">
        <v>3579</v>
      </c>
      <c r="C4896">
        <v>12.53</v>
      </c>
      <c r="D4896">
        <f t="shared" si="157"/>
        <v>2.399999999999949E-3</v>
      </c>
      <c r="E4896">
        <v>-7.9176563737134928E-3</v>
      </c>
      <c r="F4896" s="90">
        <v>4888</v>
      </c>
      <c r="G4896" s="170">
        <f t="shared" ca="1" si="156"/>
        <v>0.37441958932107877</v>
      </c>
    </row>
    <row r="4897" spans="2:7">
      <c r="B4897" t="s">
        <v>2620</v>
      </c>
      <c r="C4897">
        <v>12.5</v>
      </c>
      <c r="D4897">
        <f t="shared" si="157"/>
        <v>9</v>
      </c>
      <c r="E4897">
        <v>-7.9365079365079083E-3</v>
      </c>
      <c r="F4897" s="90">
        <v>4889</v>
      </c>
      <c r="G4897" s="170">
        <f t="shared" ca="1" si="156"/>
        <v>-0.46043066145118766</v>
      </c>
    </row>
    <row r="4898" spans="2:7">
      <c r="B4898" t="s">
        <v>6201</v>
      </c>
      <c r="C4898">
        <v>1.25</v>
      </c>
      <c r="D4898">
        <f t="shared" si="157"/>
        <v>0</v>
      </c>
      <c r="E4898">
        <v>-7.936507936507943E-3</v>
      </c>
      <c r="F4898" s="90">
        <v>4890</v>
      </c>
      <c r="G4898" s="170">
        <f t="shared" ca="1" si="156"/>
        <v>0.3920993407966421</v>
      </c>
    </row>
    <row r="4899" spans="2:7">
      <c r="B4899" t="s">
        <v>6213</v>
      </c>
      <c r="C4899">
        <v>1.25</v>
      </c>
      <c r="D4899">
        <f t="shared" si="157"/>
        <v>0</v>
      </c>
      <c r="E4899">
        <v>-7.936507936507943E-3</v>
      </c>
      <c r="F4899" s="90">
        <v>4891</v>
      </c>
      <c r="G4899" s="170">
        <f t="shared" ca="1" si="156"/>
        <v>-0.14901636273643562</v>
      </c>
    </row>
    <row r="4900" spans="2:7">
      <c r="B4900" t="s">
        <v>6291</v>
      </c>
      <c r="C4900">
        <v>1.25</v>
      </c>
      <c r="D4900">
        <f t="shared" si="157"/>
        <v>0</v>
      </c>
      <c r="E4900">
        <v>-7.936507936507943E-3</v>
      </c>
      <c r="F4900" s="90">
        <v>4892</v>
      </c>
      <c r="G4900" s="170">
        <f t="shared" ca="1" si="156"/>
        <v>-0.33664606304756689</v>
      </c>
    </row>
    <row r="4901" spans="2:7">
      <c r="B4901" t="s">
        <v>6293</v>
      </c>
      <c r="C4901">
        <v>1.25</v>
      </c>
      <c r="D4901">
        <f t="shared" si="157"/>
        <v>-0.92848970251716245</v>
      </c>
      <c r="E4901">
        <v>-7.936507936507943E-3</v>
      </c>
      <c r="F4901" s="90">
        <v>4893</v>
      </c>
      <c r="G4901" s="170">
        <f t="shared" ca="1" si="156"/>
        <v>-0.4880258103275234</v>
      </c>
    </row>
    <row r="4902" spans="2:7">
      <c r="B4902" t="s">
        <v>4090</v>
      </c>
      <c r="C4902">
        <v>17.48</v>
      </c>
      <c r="D4902">
        <f t="shared" si="157"/>
        <v>1</v>
      </c>
      <c r="E4902">
        <v>-7.945516458569838E-3</v>
      </c>
      <c r="F4902" s="90">
        <v>4894</v>
      </c>
      <c r="G4902" s="170">
        <f t="shared" ca="1" si="156"/>
        <v>0.13200021592315989</v>
      </c>
    </row>
    <row r="4903" spans="2:7">
      <c r="B4903" t="s">
        <v>5259</v>
      </c>
      <c r="C4903">
        <v>8.74</v>
      </c>
      <c r="D4903">
        <f t="shared" si="157"/>
        <v>-0.12248995983935748</v>
      </c>
      <c r="E4903">
        <v>-7.945516458569838E-3</v>
      </c>
      <c r="F4903" s="90">
        <v>4895</v>
      </c>
      <c r="G4903" s="170">
        <f t="shared" ref="G4903:G4966" ca="1" si="158">_xlfn.NORM.INV(RAND(),L$11,L$12)</f>
        <v>7.1908611870417031E-3</v>
      </c>
    </row>
    <row r="4904" spans="2:7">
      <c r="B4904" t="s">
        <v>3334</v>
      </c>
      <c r="C4904">
        <v>9.9600000000000009</v>
      </c>
      <c r="D4904">
        <f t="shared" si="157"/>
        <v>-0.55476084041126505</v>
      </c>
      <c r="E4904">
        <v>-7.9681274900396722E-3</v>
      </c>
      <c r="F4904" s="90">
        <v>4896</v>
      </c>
      <c r="G4904" s="170">
        <f t="shared" ca="1" si="158"/>
        <v>-0.248762650360141</v>
      </c>
    </row>
    <row r="4905" spans="2:7">
      <c r="B4905" t="s">
        <v>2115</v>
      </c>
      <c r="C4905">
        <v>22.37</v>
      </c>
      <c r="D4905">
        <f t="shared" si="157"/>
        <v>17.040322580645164</v>
      </c>
      <c r="E4905">
        <v>-7.982261640798214E-3</v>
      </c>
      <c r="F4905" s="90">
        <v>4897</v>
      </c>
      <c r="G4905" s="170">
        <f t="shared" ca="1" si="158"/>
        <v>-0.49399498166845884</v>
      </c>
    </row>
    <row r="4906" spans="2:7">
      <c r="B4906" t="s">
        <v>6216</v>
      </c>
      <c r="C4906">
        <v>1.24</v>
      </c>
      <c r="D4906">
        <f t="shared" si="157"/>
        <v>0</v>
      </c>
      <c r="E4906">
        <v>-8.0000000000000071E-3</v>
      </c>
      <c r="F4906" s="90">
        <v>4898</v>
      </c>
      <c r="G4906" s="170">
        <f t="shared" ca="1" si="158"/>
        <v>5.037166703083483E-2</v>
      </c>
    </row>
    <row r="4907" spans="2:7">
      <c r="B4907" t="s">
        <v>6290</v>
      </c>
      <c r="C4907">
        <v>1.24</v>
      </c>
      <c r="D4907">
        <f t="shared" si="157"/>
        <v>-0.5</v>
      </c>
      <c r="E4907">
        <v>-8.0000000000000071E-3</v>
      </c>
      <c r="F4907" s="90">
        <v>4899</v>
      </c>
      <c r="G4907" s="170">
        <f t="shared" ca="1" si="158"/>
        <v>0.49355977123684808</v>
      </c>
    </row>
    <row r="4908" spans="2:7">
      <c r="B4908" t="s">
        <v>7687</v>
      </c>
      <c r="C4908">
        <v>2.48</v>
      </c>
      <c r="D4908">
        <f t="shared" si="157"/>
        <v>-0.81737849779086891</v>
      </c>
      <c r="E4908">
        <v>-8.0000000000000071E-3</v>
      </c>
      <c r="F4908" s="90">
        <v>4900</v>
      </c>
      <c r="G4908" s="170">
        <f t="shared" ca="1" si="158"/>
        <v>-0.90703772166266217</v>
      </c>
    </row>
    <row r="4909" spans="2:7">
      <c r="B4909" t="s">
        <v>3422</v>
      </c>
      <c r="C4909">
        <v>13.58</v>
      </c>
      <c r="D4909">
        <f t="shared" si="157"/>
        <v>-0.26594594594594595</v>
      </c>
      <c r="E4909">
        <v>-8.0350620891161025E-3</v>
      </c>
      <c r="F4909" s="90">
        <v>4901</v>
      </c>
      <c r="G4909" s="170">
        <f t="shared" ca="1" si="158"/>
        <v>-0.37066328311192381</v>
      </c>
    </row>
    <row r="4910" spans="2:7">
      <c r="B4910" t="s">
        <v>3997</v>
      </c>
      <c r="C4910">
        <v>18.5</v>
      </c>
      <c r="D4910">
        <f t="shared" si="157"/>
        <v>1.1436848203939742</v>
      </c>
      <c r="E4910">
        <v>-8.0428954423591732E-3</v>
      </c>
      <c r="F4910" s="90">
        <v>4902</v>
      </c>
      <c r="G4910" s="170">
        <f t="shared" ca="1" si="158"/>
        <v>-0.29507743089201877</v>
      </c>
    </row>
    <row r="4911" spans="2:7">
      <c r="B4911" t="s">
        <v>2661</v>
      </c>
      <c r="C4911">
        <v>8.6300000000000008</v>
      </c>
      <c r="D4911">
        <f t="shared" si="157"/>
        <v>-0.58767319636884852</v>
      </c>
      <c r="E4911">
        <v>-8.0459770114940828E-3</v>
      </c>
      <c r="F4911" s="90">
        <v>4903</v>
      </c>
      <c r="G4911" s="170">
        <f t="shared" ca="1" si="158"/>
        <v>0.40746478361557203</v>
      </c>
    </row>
    <row r="4912" spans="2:7">
      <c r="B4912" t="s">
        <v>4104</v>
      </c>
      <c r="C4912">
        <v>20.93</v>
      </c>
      <c r="D4912">
        <f t="shared" si="157"/>
        <v>16.016260162601625</v>
      </c>
      <c r="E4912">
        <v>-8.0568720379147717E-3</v>
      </c>
      <c r="F4912" s="90">
        <v>4904</v>
      </c>
      <c r="G4912" s="170">
        <f t="shared" ca="1" si="158"/>
        <v>0.10889641263325667</v>
      </c>
    </row>
    <row r="4913" spans="2:7">
      <c r="B4913" t="s">
        <v>6286</v>
      </c>
      <c r="C4913">
        <v>1.23</v>
      </c>
      <c r="D4913">
        <f t="shared" si="157"/>
        <v>0</v>
      </c>
      <c r="E4913">
        <v>-8.0645161290322648E-3</v>
      </c>
      <c r="F4913" s="90">
        <v>4905</v>
      </c>
      <c r="G4913" s="170">
        <f t="shared" ca="1" si="158"/>
        <v>-0.61136466524369226</v>
      </c>
    </row>
    <row r="4914" spans="2:7">
      <c r="B4914" t="s">
        <v>6302</v>
      </c>
      <c r="C4914">
        <v>1.23</v>
      </c>
      <c r="D4914">
        <f t="shared" si="157"/>
        <v>-0.91649694501018331</v>
      </c>
      <c r="E4914">
        <v>-8.0645161290322648E-3</v>
      </c>
      <c r="F4914" s="90">
        <v>4906</v>
      </c>
      <c r="G4914" s="170">
        <f t="shared" ca="1" si="158"/>
        <v>3.7958380744429913E-2</v>
      </c>
    </row>
    <row r="4915" spans="2:7">
      <c r="B4915" t="s">
        <v>3746</v>
      </c>
      <c r="C4915">
        <v>14.73</v>
      </c>
      <c r="D4915">
        <f t="shared" si="157"/>
        <v>0.71478463329452857</v>
      </c>
      <c r="E4915">
        <v>-8.0808080808080288E-3</v>
      </c>
      <c r="F4915" s="90">
        <v>4907</v>
      </c>
      <c r="G4915" s="170">
        <f t="shared" ca="1" si="158"/>
        <v>0.4302536006484205</v>
      </c>
    </row>
    <row r="4916" spans="2:7">
      <c r="B4916" t="s">
        <v>5204</v>
      </c>
      <c r="C4916">
        <v>8.59</v>
      </c>
      <c r="D4916">
        <f t="shared" si="157"/>
        <v>-0.29991850040749796</v>
      </c>
      <c r="E4916">
        <v>-8.0831408775981859E-3</v>
      </c>
      <c r="F4916" s="90">
        <v>4908</v>
      </c>
      <c r="G4916" s="170">
        <f t="shared" ca="1" si="158"/>
        <v>-0.49786714722018427</v>
      </c>
    </row>
    <row r="4917" spans="2:7">
      <c r="B4917" t="s">
        <v>3502</v>
      </c>
      <c r="C4917">
        <v>12.27</v>
      </c>
      <c r="D4917">
        <f t="shared" si="157"/>
        <v>-0.87648479967787396</v>
      </c>
      <c r="E4917">
        <v>-8.0840743734842072E-3</v>
      </c>
      <c r="F4917" s="90">
        <v>4909</v>
      </c>
      <c r="G4917" s="170">
        <f t="shared" ca="1" si="158"/>
        <v>0.59153159496532548</v>
      </c>
    </row>
    <row r="4918" spans="2:7">
      <c r="B4918" t="s">
        <v>920</v>
      </c>
      <c r="C4918">
        <v>99.34</v>
      </c>
      <c r="D4918">
        <f t="shared" si="157"/>
        <v>5.2321204516938522</v>
      </c>
      <c r="E4918">
        <v>-8.0878681977034662E-3</v>
      </c>
      <c r="F4918" s="90">
        <v>4910</v>
      </c>
      <c r="G4918" s="170">
        <f t="shared" ca="1" si="158"/>
        <v>0.42780868800690347</v>
      </c>
    </row>
    <row r="4919" spans="2:7">
      <c r="B4919" t="s">
        <v>5076</v>
      </c>
      <c r="C4919">
        <v>15.94</v>
      </c>
      <c r="D4919">
        <f t="shared" si="157"/>
        <v>1.256281407035149E-3</v>
      </c>
      <c r="E4919">
        <v>-8.0896079651525069E-3</v>
      </c>
      <c r="F4919" s="90">
        <v>4911</v>
      </c>
      <c r="G4919" s="170">
        <f t="shared" ca="1" si="158"/>
        <v>2.2386731225627603E-2</v>
      </c>
    </row>
    <row r="4920" spans="2:7">
      <c r="B4920" t="s">
        <v>4016</v>
      </c>
      <c r="C4920">
        <v>15.92</v>
      </c>
      <c r="D4920">
        <f t="shared" si="157"/>
        <v>0.44464609800362981</v>
      </c>
      <c r="E4920">
        <v>-8.0996884735202983E-3</v>
      </c>
      <c r="F4920" s="90">
        <v>4912</v>
      </c>
      <c r="G4920" s="170">
        <f t="shared" ca="1" si="158"/>
        <v>0.14729797199576725</v>
      </c>
    </row>
    <row r="4921" spans="2:7">
      <c r="B4921" t="s">
        <v>1622</v>
      </c>
      <c r="C4921">
        <v>11.02</v>
      </c>
      <c r="D4921">
        <f t="shared" si="157"/>
        <v>-0.74971610265727917</v>
      </c>
      <c r="E4921">
        <v>-8.1008100810080891E-3</v>
      </c>
      <c r="F4921" s="90">
        <v>4913</v>
      </c>
      <c r="G4921" s="170">
        <f t="shared" ca="1" si="158"/>
        <v>0.59637203498407898</v>
      </c>
    </row>
    <row r="4922" spans="2:7">
      <c r="B4922" t="s">
        <v>1112</v>
      </c>
      <c r="C4922">
        <v>44.03</v>
      </c>
      <c r="D4922">
        <f t="shared" si="157"/>
        <v>3.5020449897750514</v>
      </c>
      <c r="E4922">
        <v>-8.1099346699707014E-3</v>
      </c>
      <c r="F4922" s="90">
        <v>4914</v>
      </c>
      <c r="G4922" s="170">
        <f t="shared" ca="1" si="158"/>
        <v>1.9753878862472214E-2</v>
      </c>
    </row>
    <row r="4923" spans="2:7">
      <c r="B4923" t="s">
        <v>5230</v>
      </c>
      <c r="C4923">
        <v>9.7799999999999994</v>
      </c>
      <c r="D4923">
        <f t="shared" si="157"/>
        <v>-0.2723214285714286</v>
      </c>
      <c r="E4923">
        <v>-8.1135902636916904E-3</v>
      </c>
      <c r="F4923" s="90">
        <v>4915</v>
      </c>
      <c r="G4923" s="170">
        <f t="shared" ca="1" si="158"/>
        <v>-0.2404213132392613</v>
      </c>
    </row>
    <row r="4924" spans="2:7">
      <c r="B4924" t="s">
        <v>3542</v>
      </c>
      <c r="C4924">
        <v>13.44</v>
      </c>
      <c r="D4924">
        <f t="shared" si="157"/>
        <v>-0.47581903276131049</v>
      </c>
      <c r="E4924">
        <v>-8.1180811808118977E-3</v>
      </c>
      <c r="F4924" s="90">
        <v>4916</v>
      </c>
      <c r="G4924" s="170">
        <f t="shared" ca="1" si="158"/>
        <v>0.61603413888631386</v>
      </c>
    </row>
    <row r="4925" spans="2:7">
      <c r="B4925" t="s">
        <v>4560</v>
      </c>
      <c r="C4925">
        <v>25.64</v>
      </c>
      <c r="D4925">
        <f t="shared" si="157"/>
        <v>0.75017064846416381</v>
      </c>
      <c r="E4925">
        <v>-8.1237911025145385E-3</v>
      </c>
      <c r="F4925" s="90">
        <v>4917</v>
      </c>
      <c r="G4925" s="170">
        <f t="shared" ca="1" si="158"/>
        <v>0.22597949902193634</v>
      </c>
    </row>
    <row r="4926" spans="2:7">
      <c r="B4926" t="s">
        <v>2467</v>
      </c>
      <c r="C4926">
        <v>14.65</v>
      </c>
      <c r="D4926">
        <f t="shared" si="157"/>
        <v>11.008196721311476</v>
      </c>
      <c r="E4926">
        <v>-8.12457684495594E-3</v>
      </c>
      <c r="F4926" s="90">
        <v>4918</v>
      </c>
      <c r="G4926" s="170">
        <f t="shared" ca="1" si="158"/>
        <v>-9.0949873824742761E-2</v>
      </c>
    </row>
    <row r="4927" spans="2:7">
      <c r="B4927" t="s">
        <v>6198</v>
      </c>
      <c r="C4927">
        <v>1.22</v>
      </c>
      <c r="D4927">
        <f t="shared" si="157"/>
        <v>0</v>
      </c>
      <c r="E4927">
        <v>-8.1300813008130159E-3</v>
      </c>
      <c r="F4927" s="90">
        <v>4919</v>
      </c>
      <c r="G4927" s="170">
        <f t="shared" ca="1" si="158"/>
        <v>-0.60340315038950054</v>
      </c>
    </row>
    <row r="4928" spans="2:7">
      <c r="B4928" t="s">
        <v>6285</v>
      </c>
      <c r="C4928">
        <v>1.22</v>
      </c>
      <c r="D4928">
        <f t="shared" si="157"/>
        <v>0</v>
      </c>
      <c r="E4928">
        <v>-8.1300813008130159E-3</v>
      </c>
      <c r="F4928" s="90">
        <v>4920</v>
      </c>
      <c r="G4928" s="170">
        <f t="shared" ca="1" si="158"/>
        <v>-3.9652324932012373E-2</v>
      </c>
    </row>
    <row r="4929" spans="2:7">
      <c r="B4929" t="s">
        <v>6911</v>
      </c>
      <c r="C4929">
        <v>1.22</v>
      </c>
      <c r="D4929">
        <f t="shared" si="157"/>
        <v>-0.8</v>
      </c>
      <c r="E4929">
        <v>-8.1300813008130159E-3</v>
      </c>
      <c r="F4929" s="90">
        <v>4921</v>
      </c>
      <c r="G4929" s="170">
        <f t="shared" ca="1" si="158"/>
        <v>-1.0942841159121738E-2</v>
      </c>
    </row>
    <row r="4930" spans="2:7">
      <c r="B4930" t="s">
        <v>5587</v>
      </c>
      <c r="C4930">
        <v>6.1</v>
      </c>
      <c r="D4930">
        <f t="shared" si="157"/>
        <v>-0.95364741641337392</v>
      </c>
      <c r="E4930">
        <v>-8.1300813008131235E-3</v>
      </c>
      <c r="F4930" s="90">
        <v>4922</v>
      </c>
      <c r="G4930" s="170">
        <f t="shared" ca="1" si="158"/>
        <v>-0.7327431285669832</v>
      </c>
    </row>
    <row r="4931" spans="2:7">
      <c r="B4931" t="s">
        <v>714</v>
      </c>
      <c r="C4931">
        <v>131.6</v>
      </c>
      <c r="D4931">
        <f t="shared" si="157"/>
        <v>0.33821435834858643</v>
      </c>
      <c r="E4931">
        <v>-8.1398854386494756E-3</v>
      </c>
      <c r="F4931" s="90">
        <v>4923</v>
      </c>
      <c r="G4931" s="170">
        <f t="shared" ca="1" si="158"/>
        <v>-0.7226389830218416</v>
      </c>
    </row>
    <row r="4932" spans="2:7">
      <c r="B4932" t="s">
        <v>1031</v>
      </c>
      <c r="C4932">
        <v>98.34</v>
      </c>
      <c r="D4932">
        <f t="shared" si="157"/>
        <v>5.2358909321496521</v>
      </c>
      <c r="E4932">
        <v>-8.1694402420575112E-3</v>
      </c>
      <c r="F4932" s="90">
        <v>4924</v>
      </c>
      <c r="G4932" s="170">
        <f t="shared" ca="1" si="158"/>
        <v>0.73826303137729676</v>
      </c>
    </row>
    <row r="4933" spans="2:7">
      <c r="B4933" t="s">
        <v>4038</v>
      </c>
      <c r="C4933">
        <v>15.77</v>
      </c>
      <c r="D4933">
        <f t="shared" si="157"/>
        <v>0.62577319587628877</v>
      </c>
      <c r="E4933">
        <v>-8.1761006289308661E-3</v>
      </c>
      <c r="F4933" s="90">
        <v>4925</v>
      </c>
      <c r="G4933" s="170">
        <f t="shared" ca="1" si="158"/>
        <v>0.15672377819017877</v>
      </c>
    </row>
    <row r="4934" spans="2:7">
      <c r="B4934" t="s">
        <v>5229</v>
      </c>
      <c r="C4934">
        <v>9.6999999999999993</v>
      </c>
      <c r="D4934">
        <f t="shared" si="157"/>
        <v>0.14386792452830174</v>
      </c>
      <c r="E4934">
        <v>-8.1799591002045067E-3</v>
      </c>
      <c r="F4934" s="90">
        <v>4926</v>
      </c>
      <c r="G4934" s="170">
        <f t="shared" ca="1" si="158"/>
        <v>-0.14865438020648469</v>
      </c>
    </row>
    <row r="4935" spans="2:7">
      <c r="B4935" t="s">
        <v>5175</v>
      </c>
      <c r="C4935">
        <v>8.48</v>
      </c>
      <c r="D4935">
        <f t="shared" si="157"/>
        <v>-0.56220960247805885</v>
      </c>
      <c r="E4935">
        <v>-8.1871345029240084E-3</v>
      </c>
      <c r="F4935" s="90">
        <v>4927</v>
      </c>
      <c r="G4935" s="170">
        <f t="shared" ca="1" si="158"/>
        <v>4.3299974287150218E-2</v>
      </c>
    </row>
    <row r="4936" spans="2:7">
      <c r="B4936" t="s">
        <v>3853</v>
      </c>
      <c r="C4936">
        <v>19.37</v>
      </c>
      <c r="D4936">
        <f t="shared" si="157"/>
        <v>-0.86986899563318776</v>
      </c>
      <c r="E4936">
        <v>-8.1925243215565866E-3</v>
      </c>
      <c r="F4936" s="90">
        <v>4928</v>
      </c>
      <c r="G4936" s="170">
        <f t="shared" ca="1" si="158"/>
        <v>0.37348042980277368</v>
      </c>
    </row>
    <row r="4937" spans="2:7">
      <c r="B4937" t="s">
        <v>673</v>
      </c>
      <c r="C4937">
        <v>148.85</v>
      </c>
      <c r="D4937">
        <f t="shared" ref="D4937:D5000" si="159">(C4937-C4938)/C4938</f>
        <v>8.4628099173553721</v>
      </c>
      <c r="E4937">
        <v>-8.1956289978679236E-3</v>
      </c>
      <c r="F4937" s="90">
        <v>4929</v>
      </c>
      <c r="G4937" s="170">
        <f t="shared" ca="1" si="158"/>
        <v>5.1501021297811145E-2</v>
      </c>
    </row>
    <row r="4938" spans="2:7">
      <c r="B4938" t="s">
        <v>4768</v>
      </c>
      <c r="C4938">
        <v>15.73</v>
      </c>
      <c r="D4938">
        <f t="shared" si="159"/>
        <v>12</v>
      </c>
      <c r="E4938">
        <v>-8.1967213114753478E-3</v>
      </c>
      <c r="F4938" s="90">
        <v>4930</v>
      </c>
      <c r="G4938" s="170">
        <f t="shared" ca="1" si="158"/>
        <v>-0.67501249368300975</v>
      </c>
    </row>
    <row r="4939" spans="2:7">
      <c r="B4939" t="s">
        <v>6284</v>
      </c>
      <c r="C4939">
        <v>1.21</v>
      </c>
      <c r="D4939">
        <f t="shared" si="159"/>
        <v>0</v>
      </c>
      <c r="E4939">
        <v>-8.1967213114754172E-3</v>
      </c>
      <c r="F4939" s="90">
        <v>4931</v>
      </c>
      <c r="G4939" s="170">
        <f t="shared" ca="1" si="158"/>
        <v>0.13327307626086712</v>
      </c>
    </row>
    <row r="4940" spans="2:7">
      <c r="B4940" t="s">
        <v>6881</v>
      </c>
      <c r="C4940">
        <v>1.21</v>
      </c>
      <c r="D4940">
        <f t="shared" si="159"/>
        <v>-0.93314917127071817</v>
      </c>
      <c r="E4940">
        <v>-8.1967213114754172E-3</v>
      </c>
      <c r="F4940" s="90">
        <v>4932</v>
      </c>
      <c r="G4940" s="170">
        <f t="shared" ca="1" si="158"/>
        <v>0.31027807600338053</v>
      </c>
    </row>
    <row r="4941" spans="2:7">
      <c r="B4941" t="s">
        <v>3057</v>
      </c>
      <c r="C4941">
        <v>18.100000000000001</v>
      </c>
      <c r="D4941">
        <f t="shared" si="159"/>
        <v>-0.85432595573440651</v>
      </c>
      <c r="E4941">
        <v>-8.2191780821917037E-3</v>
      </c>
      <c r="F4941" s="90">
        <v>4933</v>
      </c>
      <c r="G4941" s="170">
        <f t="shared" ca="1" si="158"/>
        <v>4.8884645307240654E-2</v>
      </c>
    </row>
    <row r="4942" spans="2:7">
      <c r="B4942" t="s">
        <v>783</v>
      </c>
      <c r="C4942">
        <v>124.25</v>
      </c>
      <c r="D4942">
        <f t="shared" si="159"/>
        <v>5.8798449612403108</v>
      </c>
      <c r="E4942">
        <v>-8.2215836526181446E-3</v>
      </c>
      <c r="F4942" s="90">
        <v>4934</v>
      </c>
      <c r="G4942" s="170">
        <f t="shared" ca="1" si="158"/>
        <v>-0.42413356135683455</v>
      </c>
    </row>
    <row r="4943" spans="2:7">
      <c r="B4943" t="s">
        <v>1935</v>
      </c>
      <c r="C4943">
        <v>18.059999999999999</v>
      </c>
      <c r="D4943">
        <f t="shared" si="159"/>
        <v>1.1474435196195003</v>
      </c>
      <c r="E4943">
        <v>-8.2372322899506925E-3</v>
      </c>
      <c r="F4943" s="90">
        <v>4935</v>
      </c>
      <c r="G4943" s="170">
        <f t="shared" ca="1" si="158"/>
        <v>2.2240118292071346E-2</v>
      </c>
    </row>
    <row r="4944" spans="2:7">
      <c r="B4944" t="s">
        <v>5174</v>
      </c>
      <c r="C4944">
        <v>8.41</v>
      </c>
      <c r="D4944">
        <f t="shared" si="159"/>
        <v>-0.36336109008327028</v>
      </c>
      <c r="E4944">
        <v>-8.2547169811321083E-3</v>
      </c>
      <c r="F4944" s="90">
        <v>4936</v>
      </c>
      <c r="G4944" s="170">
        <f t="shared" ca="1" si="158"/>
        <v>0.86363040292807458</v>
      </c>
    </row>
    <row r="4945" spans="2:7">
      <c r="B4945" t="s">
        <v>5032</v>
      </c>
      <c r="C4945">
        <v>13.21</v>
      </c>
      <c r="D4945">
        <f t="shared" si="159"/>
        <v>4.5041666666666673</v>
      </c>
      <c r="E4945">
        <v>-8.2582582582582161E-3</v>
      </c>
      <c r="F4945" s="90">
        <v>4937</v>
      </c>
      <c r="G4945" s="170">
        <f t="shared" ca="1" si="158"/>
        <v>-6.9440171966722308E-2</v>
      </c>
    </row>
    <row r="4946" spans="2:7">
      <c r="B4946" t="s">
        <v>7707</v>
      </c>
      <c r="C4946">
        <v>2.4</v>
      </c>
      <c r="D4946">
        <f t="shared" si="159"/>
        <v>-0.94870698867279335</v>
      </c>
      <c r="E4946">
        <v>-8.2644628099173625E-3</v>
      </c>
      <c r="F4946" s="90">
        <v>4938</v>
      </c>
      <c r="G4946" s="170">
        <f t="shared" ca="1" si="158"/>
        <v>-0.65357377475366185</v>
      </c>
    </row>
    <row r="4947" spans="2:7">
      <c r="B4947" t="s">
        <v>1230</v>
      </c>
      <c r="C4947">
        <v>46.79</v>
      </c>
      <c r="D4947">
        <f t="shared" si="159"/>
        <v>-0.67339103727488481</v>
      </c>
      <c r="E4947">
        <v>-8.2662144976685149E-3</v>
      </c>
      <c r="F4947" s="90">
        <v>4939</v>
      </c>
      <c r="G4947" s="170">
        <f t="shared" ca="1" si="158"/>
        <v>-0.11683173378975026</v>
      </c>
    </row>
    <row r="4948" spans="2:7">
      <c r="B4948" t="s">
        <v>479</v>
      </c>
      <c r="C4948">
        <v>143.26</v>
      </c>
      <c r="D4948">
        <f t="shared" si="159"/>
        <v>2.5923804067602443E-2</v>
      </c>
      <c r="E4948">
        <v>-8.3067977294754049E-3</v>
      </c>
      <c r="F4948" s="90">
        <v>4940</v>
      </c>
      <c r="G4948" s="170">
        <f t="shared" ca="1" si="158"/>
        <v>-0.38591921474292351</v>
      </c>
    </row>
    <row r="4949" spans="2:7">
      <c r="B4949" t="s">
        <v>667</v>
      </c>
      <c r="C4949">
        <v>139.63999999999999</v>
      </c>
      <c r="D4949">
        <f t="shared" si="159"/>
        <v>8.009032258064515</v>
      </c>
      <c r="E4949">
        <v>-8.3090689581706966E-3</v>
      </c>
      <c r="F4949" s="90">
        <v>4941</v>
      </c>
      <c r="G4949" s="170">
        <f t="shared" ca="1" si="158"/>
        <v>-0.60899725598012877</v>
      </c>
    </row>
    <row r="4950" spans="2:7">
      <c r="B4950" t="s">
        <v>4079</v>
      </c>
      <c r="C4950">
        <v>15.5</v>
      </c>
      <c r="D4950">
        <f t="shared" si="159"/>
        <v>0.62815126050420178</v>
      </c>
      <c r="E4950">
        <v>-8.3173384516955079E-3</v>
      </c>
      <c r="F4950" s="90">
        <v>4942</v>
      </c>
      <c r="G4950" s="170">
        <f t="shared" ca="1" si="158"/>
        <v>0.12190940173071182</v>
      </c>
    </row>
    <row r="4951" spans="2:7">
      <c r="B4951" t="s">
        <v>4853</v>
      </c>
      <c r="C4951">
        <v>9.52</v>
      </c>
      <c r="D4951">
        <f t="shared" si="159"/>
        <v>7</v>
      </c>
      <c r="E4951">
        <v>-8.3333333333333419E-3</v>
      </c>
      <c r="F4951" s="90">
        <v>4943</v>
      </c>
      <c r="G4951" s="170">
        <f t="shared" ca="1" si="158"/>
        <v>1.6570855297419973E-2</v>
      </c>
    </row>
    <row r="4952" spans="2:7">
      <c r="B4952" t="s">
        <v>7041</v>
      </c>
      <c r="C4952">
        <v>1.19</v>
      </c>
      <c r="D4952">
        <f t="shared" si="159"/>
        <v>-0.5</v>
      </c>
      <c r="E4952">
        <v>-8.3333333333333419E-3</v>
      </c>
      <c r="F4952" s="90">
        <v>4944</v>
      </c>
      <c r="G4952" s="170">
        <f t="shared" ca="1" si="158"/>
        <v>-0.43103230911634044</v>
      </c>
    </row>
    <row r="4953" spans="2:7">
      <c r="B4953" t="s">
        <v>7462</v>
      </c>
      <c r="C4953">
        <v>2.38</v>
      </c>
      <c r="D4953">
        <f t="shared" si="159"/>
        <v>0</v>
      </c>
      <c r="E4953">
        <v>-8.3333333333333419E-3</v>
      </c>
      <c r="F4953" s="90">
        <v>4945</v>
      </c>
      <c r="G4953" s="170">
        <f t="shared" ca="1" si="158"/>
        <v>4.8577266608235026E-2</v>
      </c>
    </row>
    <row r="4954" spans="2:7">
      <c r="B4954" t="s">
        <v>7576</v>
      </c>
      <c r="C4954">
        <v>2.38</v>
      </c>
      <c r="D4954">
        <f t="shared" si="159"/>
        <v>0</v>
      </c>
      <c r="E4954">
        <v>-8.3333333333333419E-3</v>
      </c>
      <c r="F4954" s="90">
        <v>4946</v>
      </c>
      <c r="G4954" s="170">
        <f t="shared" ca="1" si="158"/>
        <v>7.1865115540880251E-2</v>
      </c>
    </row>
    <row r="4955" spans="2:7">
      <c r="B4955" t="s">
        <v>7702</v>
      </c>
      <c r="C4955">
        <v>2.38</v>
      </c>
      <c r="D4955">
        <f t="shared" si="159"/>
        <v>-0.86659192825112108</v>
      </c>
      <c r="E4955">
        <v>-8.3333333333333419E-3</v>
      </c>
      <c r="F4955" s="90">
        <v>4947</v>
      </c>
      <c r="G4955" s="170">
        <f t="shared" ca="1" si="158"/>
        <v>3.8361484028231939E-2</v>
      </c>
    </row>
    <row r="4956" spans="2:7">
      <c r="B4956" t="s">
        <v>3777</v>
      </c>
      <c r="C4956">
        <v>17.84</v>
      </c>
      <c r="D4956">
        <f t="shared" si="159"/>
        <v>0.50294860994102786</v>
      </c>
      <c r="E4956">
        <v>-8.337965536409038E-3</v>
      </c>
      <c r="F4956" s="90">
        <v>4948</v>
      </c>
      <c r="G4956" s="170">
        <f t="shared" ca="1" si="158"/>
        <v>-0.15818785248376474</v>
      </c>
    </row>
    <row r="4957" spans="2:7">
      <c r="B4957" t="s">
        <v>5019</v>
      </c>
      <c r="C4957">
        <v>11.87</v>
      </c>
      <c r="D4957">
        <f t="shared" si="159"/>
        <v>-0.28537025888019268</v>
      </c>
      <c r="E4957">
        <v>-8.3542188805347875E-3</v>
      </c>
      <c r="F4957" s="90">
        <v>4949</v>
      </c>
      <c r="G4957" s="170">
        <f t="shared" ca="1" si="158"/>
        <v>0.24722527346790474</v>
      </c>
    </row>
    <row r="4958" spans="2:7">
      <c r="B4958" t="s">
        <v>1669</v>
      </c>
      <c r="C4958">
        <v>16.61</v>
      </c>
      <c r="D4958">
        <f t="shared" si="159"/>
        <v>-0.88789903489235344</v>
      </c>
      <c r="E4958">
        <v>-8.3582089552239145E-3</v>
      </c>
      <c r="F4958" s="90">
        <v>4950</v>
      </c>
      <c r="G4958" s="170">
        <f t="shared" ca="1" si="158"/>
        <v>0.19974453658037805</v>
      </c>
    </row>
    <row r="4959" spans="2:7">
      <c r="B4959" t="s">
        <v>547</v>
      </c>
      <c r="C4959">
        <v>148.16999999999999</v>
      </c>
      <c r="D4959">
        <f t="shared" si="159"/>
        <v>6.3533498759305207</v>
      </c>
      <c r="E4959">
        <v>-8.3656806317762029E-3</v>
      </c>
      <c r="F4959" s="90">
        <v>4951</v>
      </c>
      <c r="G4959" s="170">
        <f t="shared" ca="1" si="158"/>
        <v>1.6940561772372725E-2</v>
      </c>
    </row>
    <row r="4960" spans="2:7">
      <c r="B4960" t="s">
        <v>3904</v>
      </c>
      <c r="C4960">
        <v>20.149999999999999</v>
      </c>
      <c r="D4960">
        <f t="shared" si="159"/>
        <v>0.70042194092826993</v>
      </c>
      <c r="E4960">
        <v>-8.3661417322835486E-3</v>
      </c>
      <c r="F4960" s="90">
        <v>4952</v>
      </c>
      <c r="G4960" s="170">
        <f t="shared" ca="1" si="158"/>
        <v>0.29760253867482067</v>
      </c>
    </row>
    <row r="4961" spans="2:7">
      <c r="B4961" t="s">
        <v>4939</v>
      </c>
      <c r="C4961">
        <v>11.85</v>
      </c>
      <c r="D4961">
        <f t="shared" si="159"/>
        <v>-0.41132637853949328</v>
      </c>
      <c r="E4961">
        <v>-8.3682008368200552E-3</v>
      </c>
      <c r="F4961" s="90">
        <v>4953</v>
      </c>
      <c r="G4961" s="170">
        <f t="shared" ca="1" si="158"/>
        <v>-0.14090502551445561</v>
      </c>
    </row>
    <row r="4962" spans="2:7">
      <c r="B4962" t="s">
        <v>2308</v>
      </c>
      <c r="C4962">
        <v>20.13</v>
      </c>
      <c r="D4962">
        <f t="shared" si="159"/>
        <v>-0.8606534680880521</v>
      </c>
      <c r="E4962">
        <v>-8.3743842364532861E-3</v>
      </c>
      <c r="F4962" s="90">
        <v>4954</v>
      </c>
      <c r="G4962" s="170">
        <f t="shared" ca="1" si="158"/>
        <v>0.34475733128832053</v>
      </c>
    </row>
    <row r="4963" spans="2:7">
      <c r="B4963" t="s">
        <v>480</v>
      </c>
      <c r="C4963">
        <v>144.46</v>
      </c>
      <c r="D4963">
        <f t="shared" si="159"/>
        <v>4.8226521563885534</v>
      </c>
      <c r="E4963">
        <v>-8.3745194947830778E-3</v>
      </c>
      <c r="F4963" s="90">
        <v>4955</v>
      </c>
      <c r="G4963" s="170">
        <f t="shared" ca="1" si="158"/>
        <v>-0.66366076187236744</v>
      </c>
    </row>
    <row r="4964" spans="2:7">
      <c r="B4964" t="s">
        <v>4562</v>
      </c>
      <c r="C4964">
        <v>24.81</v>
      </c>
      <c r="D4964">
        <f t="shared" si="159"/>
        <v>3.205084745762711</v>
      </c>
      <c r="E4964">
        <v>-8.3932853717026724E-3</v>
      </c>
      <c r="F4964" s="90">
        <v>4956</v>
      </c>
      <c r="G4964" s="170">
        <f t="shared" ca="1" si="158"/>
        <v>0.59333320382631183</v>
      </c>
    </row>
    <row r="4965" spans="2:7">
      <c r="B4965" t="s">
        <v>5506</v>
      </c>
      <c r="C4965">
        <v>5.9</v>
      </c>
      <c r="D4965">
        <f t="shared" si="159"/>
        <v>4.0000000000000009</v>
      </c>
      <c r="E4965">
        <v>-8.4033613445377853E-3</v>
      </c>
      <c r="F4965" s="90">
        <v>4957</v>
      </c>
      <c r="G4965" s="170">
        <f t="shared" ca="1" si="158"/>
        <v>-4.3570610105349419E-2</v>
      </c>
    </row>
    <row r="4966" spans="2:7">
      <c r="B4966" t="s">
        <v>6281</v>
      </c>
      <c r="C4966">
        <v>1.18</v>
      </c>
      <c r="D4966">
        <f t="shared" si="159"/>
        <v>0</v>
      </c>
      <c r="E4966">
        <v>-8.4033613445378234E-3</v>
      </c>
      <c r="F4966" s="90">
        <v>4958</v>
      </c>
      <c r="G4966" s="170">
        <f t="shared" ca="1" si="158"/>
        <v>7.012159922724473E-2</v>
      </c>
    </row>
    <row r="4967" spans="2:7">
      <c r="B4967" t="s">
        <v>7040</v>
      </c>
      <c r="C4967">
        <v>1.18</v>
      </c>
      <c r="D4967">
        <f t="shared" si="159"/>
        <v>-0.85714285714285721</v>
      </c>
      <c r="E4967">
        <v>-8.4033613445378234E-3</v>
      </c>
      <c r="F4967" s="90">
        <v>4959</v>
      </c>
      <c r="G4967" s="170">
        <f t="shared" ref="G4967:G5030" ca="1" si="160">_xlfn.NORM.INV(RAND(),L$11,L$12)</f>
        <v>-0.55218291558434551</v>
      </c>
    </row>
    <row r="4968" spans="2:7">
      <c r="B4968" t="s">
        <v>5400</v>
      </c>
      <c r="C4968">
        <v>8.26</v>
      </c>
      <c r="D4968">
        <f t="shared" si="159"/>
        <v>-0.53333333333333333</v>
      </c>
      <c r="E4968">
        <v>-8.4033613445378495E-3</v>
      </c>
      <c r="F4968" s="90">
        <v>4960</v>
      </c>
      <c r="G4968" s="170">
        <f t="shared" ca="1" si="160"/>
        <v>0.17591682404827261</v>
      </c>
    </row>
    <row r="4969" spans="2:7">
      <c r="B4969" t="s">
        <v>1550</v>
      </c>
      <c r="C4969">
        <v>17.7</v>
      </c>
      <c r="D4969">
        <f t="shared" si="159"/>
        <v>-0.28513731825525046</v>
      </c>
      <c r="E4969">
        <v>-8.4033613445379345E-3</v>
      </c>
      <c r="F4969" s="90">
        <v>4961</v>
      </c>
      <c r="G4969" s="170">
        <f t="shared" ca="1" si="160"/>
        <v>-0.42361504879901046</v>
      </c>
    </row>
    <row r="4970" spans="2:7">
      <c r="B4970" t="s">
        <v>4677</v>
      </c>
      <c r="C4970">
        <v>24.76</v>
      </c>
      <c r="D4970">
        <f t="shared" si="159"/>
        <v>-0.7527708437343984</v>
      </c>
      <c r="E4970">
        <v>-8.410092110532532E-3</v>
      </c>
      <c r="F4970" s="90">
        <v>4962</v>
      </c>
      <c r="G4970" s="170">
        <f t="shared" ca="1" si="160"/>
        <v>-1.6790938734158083E-2</v>
      </c>
    </row>
    <row r="4971" spans="2:7">
      <c r="B4971" t="s">
        <v>1045</v>
      </c>
      <c r="C4971">
        <v>100.15</v>
      </c>
      <c r="D4971">
        <f t="shared" si="159"/>
        <v>7.5089209855565002</v>
      </c>
      <c r="E4971">
        <v>-8.4158415841583591E-3</v>
      </c>
      <c r="F4971" s="90">
        <v>4963</v>
      </c>
      <c r="G4971" s="170">
        <f t="shared" ca="1" si="160"/>
        <v>-6.7333726594777432E-2</v>
      </c>
    </row>
    <row r="4972" spans="2:7">
      <c r="B4972" t="s">
        <v>5018</v>
      </c>
      <c r="C4972">
        <v>11.77</v>
      </c>
      <c r="D4972">
        <f t="shared" si="159"/>
        <v>-0.37393617021276598</v>
      </c>
      <c r="E4972">
        <v>-8.4245998315079732E-3</v>
      </c>
      <c r="F4972" s="90">
        <v>4964</v>
      </c>
      <c r="G4972" s="170">
        <f t="shared" ca="1" si="160"/>
        <v>-4.2597071623470109E-2</v>
      </c>
    </row>
    <row r="4973" spans="2:7">
      <c r="B4973" t="s">
        <v>3037</v>
      </c>
      <c r="C4973">
        <v>18.8</v>
      </c>
      <c r="D4973">
        <f t="shared" si="159"/>
        <v>-0.23732251521298167</v>
      </c>
      <c r="E4973">
        <v>-8.4388185654008518E-3</v>
      </c>
      <c r="F4973" s="90">
        <v>4965</v>
      </c>
      <c r="G4973" s="170">
        <f t="shared" ca="1" si="160"/>
        <v>-9.9124674326234133E-2</v>
      </c>
    </row>
    <row r="4974" spans="2:7">
      <c r="B4974" t="s">
        <v>4557</v>
      </c>
      <c r="C4974">
        <v>24.65</v>
      </c>
      <c r="D4974">
        <f t="shared" si="159"/>
        <v>-4.3832428238945016E-2</v>
      </c>
      <c r="E4974">
        <v>-8.4473049074819326E-3</v>
      </c>
      <c r="F4974" s="90">
        <v>4966</v>
      </c>
      <c r="G4974" s="170">
        <f t="shared" ca="1" si="160"/>
        <v>0.7046752718949838</v>
      </c>
    </row>
    <row r="4975" spans="2:7">
      <c r="B4975" t="s">
        <v>2222</v>
      </c>
      <c r="C4975">
        <v>25.78</v>
      </c>
      <c r="D4975">
        <f t="shared" si="159"/>
        <v>0.46727376209447924</v>
      </c>
      <c r="E4975">
        <v>-8.4615384615384179E-3</v>
      </c>
      <c r="F4975" s="90">
        <v>4967</v>
      </c>
      <c r="G4975" s="170">
        <f t="shared" ca="1" si="160"/>
        <v>0.27770706273352713</v>
      </c>
    </row>
    <row r="4976" spans="2:7">
      <c r="B4976" t="s">
        <v>4503</v>
      </c>
      <c r="C4976">
        <v>17.57</v>
      </c>
      <c r="D4976">
        <f t="shared" si="159"/>
        <v>-0.24946604015378043</v>
      </c>
      <c r="E4976">
        <v>-8.4650112866816365E-3</v>
      </c>
      <c r="F4976" s="90">
        <v>4968</v>
      </c>
      <c r="G4976" s="170">
        <f t="shared" ca="1" si="160"/>
        <v>0.33375811463939409</v>
      </c>
    </row>
    <row r="4977" spans="2:7">
      <c r="B4977" t="s">
        <v>4686</v>
      </c>
      <c r="C4977">
        <v>23.41</v>
      </c>
      <c r="D4977">
        <f t="shared" si="159"/>
        <v>4.0021367521367521</v>
      </c>
      <c r="E4977">
        <v>-8.4709868699703213E-3</v>
      </c>
      <c r="F4977" s="90">
        <v>4969</v>
      </c>
      <c r="G4977" s="170">
        <f t="shared" ca="1" si="160"/>
        <v>0.29102677695464818</v>
      </c>
    </row>
    <row r="4978" spans="2:7">
      <c r="B4978" t="s">
        <v>5536</v>
      </c>
      <c r="C4978">
        <v>4.68</v>
      </c>
      <c r="D4978">
        <f t="shared" si="159"/>
        <v>3</v>
      </c>
      <c r="E4978">
        <v>-8.4745762711864493E-3</v>
      </c>
      <c r="F4978" s="90">
        <v>4970</v>
      </c>
      <c r="G4978" s="170">
        <f t="shared" ca="1" si="160"/>
        <v>-0.56789096397332151</v>
      </c>
    </row>
    <row r="4979" spans="2:7">
      <c r="B4979" t="s">
        <v>7044</v>
      </c>
      <c r="C4979">
        <v>1.17</v>
      </c>
      <c r="D4979">
        <f t="shared" si="159"/>
        <v>-0.5</v>
      </c>
      <c r="E4979">
        <v>-8.4745762711864493E-3</v>
      </c>
      <c r="F4979" s="90">
        <v>4971</v>
      </c>
      <c r="G4979" s="170">
        <f t="shared" ca="1" si="160"/>
        <v>0.47304807428866685</v>
      </c>
    </row>
    <row r="4980" spans="2:7">
      <c r="B4980" t="s">
        <v>7607</v>
      </c>
      <c r="C4980">
        <v>2.34</v>
      </c>
      <c r="D4980">
        <f t="shared" si="159"/>
        <v>-0.7142857142857143</v>
      </c>
      <c r="E4980">
        <v>-8.4745762711864493E-3</v>
      </c>
      <c r="F4980" s="90">
        <v>4972</v>
      </c>
      <c r="G4980" s="170">
        <f t="shared" ca="1" si="160"/>
        <v>-0.73223455292452999</v>
      </c>
    </row>
    <row r="4981" spans="2:7">
      <c r="B4981" t="s">
        <v>5307</v>
      </c>
      <c r="C4981">
        <v>8.19</v>
      </c>
      <c r="D4981">
        <f t="shared" si="159"/>
        <v>-0.93802028151960049</v>
      </c>
      <c r="E4981">
        <v>-8.4745762711864753E-3</v>
      </c>
      <c r="F4981" s="90">
        <v>4973</v>
      </c>
      <c r="G4981" s="170">
        <f t="shared" ca="1" si="160"/>
        <v>2.8528339187145656E-2</v>
      </c>
    </row>
    <row r="4982" spans="2:7">
      <c r="B4982" t="s">
        <v>696</v>
      </c>
      <c r="C4982">
        <v>132.13999999999999</v>
      </c>
      <c r="D4982">
        <f t="shared" si="159"/>
        <v>9.2832684824902714</v>
      </c>
      <c r="E4982">
        <v>-8.4790275380807675E-3</v>
      </c>
      <c r="F4982" s="90">
        <v>4974</v>
      </c>
      <c r="G4982" s="170">
        <f t="shared" ca="1" si="160"/>
        <v>-0.3421200371908325</v>
      </c>
    </row>
    <row r="4983" spans="2:7">
      <c r="B4983" t="s">
        <v>3518</v>
      </c>
      <c r="C4983">
        <v>12.85</v>
      </c>
      <c r="D4983">
        <f t="shared" si="159"/>
        <v>-0.21262254901960786</v>
      </c>
      <c r="E4983">
        <v>-8.4876543209877475E-3</v>
      </c>
      <c r="F4983" s="90">
        <v>4975</v>
      </c>
      <c r="G4983" s="170">
        <f t="shared" ca="1" si="160"/>
        <v>0.28189226798093597</v>
      </c>
    </row>
    <row r="4984" spans="2:7">
      <c r="B4984" t="s">
        <v>1530</v>
      </c>
      <c r="C4984">
        <v>16.32</v>
      </c>
      <c r="D4984">
        <f t="shared" si="159"/>
        <v>6.0042918454935625</v>
      </c>
      <c r="E4984">
        <v>-8.5054678007290743E-3</v>
      </c>
      <c r="F4984" s="90">
        <v>4976</v>
      </c>
      <c r="G4984" s="170">
        <f t="shared" ca="1" si="160"/>
        <v>-0.12265566976305825</v>
      </c>
    </row>
    <row r="4985" spans="2:7">
      <c r="B4985" t="s">
        <v>7540</v>
      </c>
      <c r="C4985">
        <v>2.33</v>
      </c>
      <c r="D4985">
        <f t="shared" si="159"/>
        <v>-0.79913793103448272</v>
      </c>
      <c r="E4985">
        <v>-8.5106382978723475E-3</v>
      </c>
      <c r="F4985" s="90">
        <v>4977</v>
      </c>
      <c r="G4985" s="170">
        <f t="shared" ca="1" si="160"/>
        <v>-0.13632165702544163</v>
      </c>
    </row>
    <row r="4986" spans="2:7">
      <c r="B4986" t="s">
        <v>3380</v>
      </c>
      <c r="C4986">
        <v>11.6</v>
      </c>
      <c r="D4986">
        <f t="shared" si="159"/>
        <v>-0.5</v>
      </c>
      <c r="E4986">
        <v>-8.5470085470085166E-3</v>
      </c>
      <c r="F4986" s="90">
        <v>4978</v>
      </c>
      <c r="G4986" s="170">
        <f t="shared" ca="1" si="160"/>
        <v>-0.23579160508433128</v>
      </c>
    </row>
    <row r="4987" spans="2:7">
      <c r="B4987" t="s">
        <v>4648</v>
      </c>
      <c r="C4987">
        <v>23.2</v>
      </c>
      <c r="D4987">
        <f t="shared" si="159"/>
        <v>19</v>
      </c>
      <c r="E4987">
        <v>-8.5470085470085166E-3</v>
      </c>
      <c r="F4987" s="90">
        <v>4979</v>
      </c>
      <c r="G4987" s="170">
        <f t="shared" ca="1" si="160"/>
        <v>-0.36543340245274164</v>
      </c>
    </row>
    <row r="4988" spans="2:7">
      <c r="B4988" t="s">
        <v>6222</v>
      </c>
      <c r="C4988">
        <v>1.1599999999999999</v>
      </c>
      <c r="D4988">
        <f t="shared" si="159"/>
        <v>0</v>
      </c>
      <c r="E4988">
        <v>-8.5470085470085548E-3</v>
      </c>
      <c r="F4988" s="90">
        <v>4980</v>
      </c>
      <c r="G4988" s="170">
        <f t="shared" ca="1" si="160"/>
        <v>-0.14248138073774688</v>
      </c>
    </row>
    <row r="4989" spans="2:7">
      <c r="B4989" t="s">
        <v>6902</v>
      </c>
      <c r="C4989">
        <v>1.1599999999999999</v>
      </c>
      <c r="D4989">
        <f t="shared" si="159"/>
        <v>0</v>
      </c>
      <c r="E4989">
        <v>-8.5470085470085548E-3</v>
      </c>
      <c r="F4989" s="90">
        <v>4981</v>
      </c>
      <c r="G4989" s="170">
        <f t="shared" ca="1" si="160"/>
        <v>-0.5539840125635519</v>
      </c>
    </row>
    <row r="4990" spans="2:7">
      <c r="B4990" t="s">
        <v>7065</v>
      </c>
      <c r="C4990">
        <v>1.1599999999999999</v>
      </c>
      <c r="D4990">
        <f t="shared" si="159"/>
        <v>0</v>
      </c>
      <c r="E4990">
        <v>-8.5470085470085548E-3</v>
      </c>
      <c r="F4990" s="90">
        <v>4982</v>
      </c>
      <c r="G4990" s="170">
        <f t="shared" ca="1" si="160"/>
        <v>-0.14971210065853624</v>
      </c>
    </row>
    <row r="4991" spans="2:7">
      <c r="B4991" t="s">
        <v>7071</v>
      </c>
      <c r="C4991">
        <v>1.1599999999999999</v>
      </c>
      <c r="D4991">
        <f t="shared" si="159"/>
        <v>-0.99159298449050592</v>
      </c>
      <c r="E4991">
        <v>-8.5470085470085548E-3</v>
      </c>
      <c r="F4991" s="90">
        <v>4983</v>
      </c>
      <c r="G4991" s="170">
        <f t="shared" ca="1" si="160"/>
        <v>0.20592522993238158</v>
      </c>
    </row>
    <row r="4992" spans="2:7">
      <c r="B4992" t="s">
        <v>502</v>
      </c>
      <c r="C4992">
        <v>137.97999999999999</v>
      </c>
      <c r="D4992">
        <f t="shared" si="159"/>
        <v>4.9654128837008216</v>
      </c>
      <c r="E4992">
        <v>-8.550693396565336E-3</v>
      </c>
      <c r="F4992" s="90">
        <v>4984</v>
      </c>
      <c r="G4992" s="170">
        <f t="shared" ca="1" si="160"/>
        <v>0.40601729638669293</v>
      </c>
    </row>
    <row r="4993" spans="2:7">
      <c r="B4993" t="s">
        <v>2284</v>
      </c>
      <c r="C4993">
        <v>23.13</v>
      </c>
      <c r="D4993">
        <f t="shared" si="159"/>
        <v>0.17650050864699893</v>
      </c>
      <c r="E4993">
        <v>-8.5726532361765674E-3</v>
      </c>
      <c r="F4993" s="90">
        <v>4985</v>
      </c>
      <c r="G4993" s="170">
        <f t="shared" ca="1" si="160"/>
        <v>0.18366485777777308</v>
      </c>
    </row>
    <row r="4994" spans="2:7">
      <c r="B4994" t="s">
        <v>3908</v>
      </c>
      <c r="C4994">
        <v>19.66</v>
      </c>
      <c r="D4994">
        <f t="shared" si="159"/>
        <v>-5.4807692307692335E-2</v>
      </c>
      <c r="E4994">
        <v>-8.5728693898133208E-3</v>
      </c>
      <c r="F4994" s="90">
        <v>4986</v>
      </c>
      <c r="G4994" s="170">
        <f t="shared" ca="1" si="160"/>
        <v>-0.93619882398485765</v>
      </c>
    </row>
    <row r="4995" spans="2:7">
      <c r="B4995" t="s">
        <v>1891</v>
      </c>
      <c r="C4995">
        <v>20.8</v>
      </c>
      <c r="D4995">
        <f t="shared" si="159"/>
        <v>8.004329004329005</v>
      </c>
      <c r="E4995">
        <v>-8.5795996186844477E-3</v>
      </c>
      <c r="F4995" s="90">
        <v>4987</v>
      </c>
      <c r="G4995" s="170">
        <f t="shared" ca="1" si="160"/>
        <v>0.13043040128054589</v>
      </c>
    </row>
    <row r="4996" spans="2:7">
      <c r="B4996" t="s">
        <v>7601</v>
      </c>
      <c r="C4996">
        <v>2.31</v>
      </c>
      <c r="D4996">
        <f t="shared" si="159"/>
        <v>-0.9591150442477876</v>
      </c>
      <c r="E4996">
        <v>-8.5836909871244704E-3</v>
      </c>
      <c r="F4996" s="90">
        <v>4988</v>
      </c>
      <c r="G4996" s="170">
        <f t="shared" ca="1" si="160"/>
        <v>4.9791658571369316E-3</v>
      </c>
    </row>
    <row r="4997" spans="2:7">
      <c r="B4997" t="s">
        <v>1154</v>
      </c>
      <c r="C4997">
        <v>56.5</v>
      </c>
      <c r="D4997">
        <f t="shared" si="159"/>
        <v>3.4558359621451107</v>
      </c>
      <c r="E4997">
        <v>-8.5979996490612737E-3</v>
      </c>
      <c r="F4997" s="90">
        <v>4989</v>
      </c>
      <c r="G4997" s="170">
        <f t="shared" ca="1" si="160"/>
        <v>-6.9138162919595916E-2</v>
      </c>
    </row>
    <row r="4998" spans="2:7">
      <c r="B4998" t="s">
        <v>3170</v>
      </c>
      <c r="C4998">
        <v>12.68</v>
      </c>
      <c r="D4998">
        <f t="shared" si="159"/>
        <v>0.22275795564127296</v>
      </c>
      <c r="E4998">
        <v>-8.6004691164972193E-3</v>
      </c>
      <c r="F4998" s="90">
        <v>4990</v>
      </c>
      <c r="G4998" s="170">
        <f t="shared" ca="1" si="160"/>
        <v>0.22584482959813376</v>
      </c>
    </row>
    <row r="4999" spans="2:7">
      <c r="B4999" t="s">
        <v>2644</v>
      </c>
      <c r="C4999">
        <v>10.37</v>
      </c>
      <c r="D4999">
        <f t="shared" si="159"/>
        <v>0.8003472222222221</v>
      </c>
      <c r="E4999">
        <v>-8.604206500956179E-3</v>
      </c>
      <c r="F4999" s="90">
        <v>4991</v>
      </c>
      <c r="G4999" s="170">
        <f t="shared" ca="1" si="160"/>
        <v>-0.43939003122739578</v>
      </c>
    </row>
    <row r="5000" spans="2:7">
      <c r="B5000" t="s">
        <v>5493</v>
      </c>
      <c r="C5000">
        <v>5.76</v>
      </c>
      <c r="D5000">
        <f t="shared" si="159"/>
        <v>-0.49913043478260871</v>
      </c>
      <c r="E5000">
        <v>-8.605851979345925E-3</v>
      </c>
      <c r="F5000" s="90">
        <v>4992</v>
      </c>
      <c r="G5000" s="170">
        <f t="shared" ca="1" si="160"/>
        <v>6.0662299660165703E-2</v>
      </c>
    </row>
    <row r="5001" spans="2:7">
      <c r="B5001" t="s">
        <v>2600</v>
      </c>
      <c r="C5001">
        <v>11.5</v>
      </c>
      <c r="D5001">
        <f t="shared" ref="D5001:D5064" si="161">(C5001-C5002)/C5002</f>
        <v>9</v>
      </c>
      <c r="E5001">
        <v>-8.6206896551723842E-3</v>
      </c>
      <c r="F5001" s="90">
        <v>4993</v>
      </c>
      <c r="G5001" s="170">
        <f t="shared" ca="1" si="160"/>
        <v>0.2665532145399987</v>
      </c>
    </row>
    <row r="5002" spans="2:7">
      <c r="B5002" t="s">
        <v>6507</v>
      </c>
      <c r="C5002">
        <v>1.1499999999999999</v>
      </c>
      <c r="D5002">
        <f t="shared" si="161"/>
        <v>0</v>
      </c>
      <c r="E5002">
        <v>-8.6206896551724223E-3</v>
      </c>
      <c r="F5002" s="90">
        <v>4994</v>
      </c>
      <c r="G5002" s="170">
        <f t="shared" ca="1" si="160"/>
        <v>0.26284045138695417</v>
      </c>
    </row>
    <row r="5003" spans="2:7">
      <c r="B5003" t="s">
        <v>7047</v>
      </c>
      <c r="C5003">
        <v>1.1499999999999999</v>
      </c>
      <c r="D5003">
        <f t="shared" si="161"/>
        <v>0</v>
      </c>
      <c r="E5003">
        <v>-8.6206896551724223E-3</v>
      </c>
      <c r="F5003" s="90">
        <v>4995</v>
      </c>
      <c r="G5003" s="170">
        <f t="shared" ca="1" si="160"/>
        <v>-0.35264194519080894</v>
      </c>
    </row>
    <row r="5004" spans="2:7">
      <c r="B5004" t="s">
        <v>7049</v>
      </c>
      <c r="C5004">
        <v>1.1499999999999999</v>
      </c>
      <c r="D5004">
        <f t="shared" si="161"/>
        <v>0</v>
      </c>
      <c r="E5004">
        <v>-8.6206896551724223E-3</v>
      </c>
      <c r="F5004" s="90">
        <v>4996</v>
      </c>
      <c r="G5004" s="170">
        <f t="shared" ca="1" si="160"/>
        <v>0.43459873482576955</v>
      </c>
    </row>
    <row r="5005" spans="2:7">
      <c r="B5005" t="s">
        <v>7062</v>
      </c>
      <c r="C5005">
        <v>1.1499999999999999</v>
      </c>
      <c r="D5005">
        <f t="shared" si="161"/>
        <v>0</v>
      </c>
      <c r="E5005">
        <v>-8.6206896551724223E-3</v>
      </c>
      <c r="F5005" s="90">
        <v>4997</v>
      </c>
      <c r="G5005" s="170">
        <f t="shared" ca="1" si="160"/>
        <v>0.21430130176174944</v>
      </c>
    </row>
    <row r="5006" spans="2:7">
      <c r="B5006" t="s">
        <v>7070</v>
      </c>
      <c r="C5006">
        <v>1.1499999999999999</v>
      </c>
      <c r="D5006">
        <f t="shared" si="161"/>
        <v>-0.90894695170229611</v>
      </c>
      <c r="E5006">
        <v>-8.6206896551724223E-3</v>
      </c>
      <c r="F5006" s="90">
        <v>4998</v>
      </c>
      <c r="G5006" s="170">
        <f t="shared" ca="1" si="160"/>
        <v>0.94133440599261575</v>
      </c>
    </row>
    <row r="5007" spans="2:7">
      <c r="B5007" t="s">
        <v>3580</v>
      </c>
      <c r="C5007">
        <v>12.63</v>
      </c>
      <c r="D5007">
        <f t="shared" si="161"/>
        <v>-0.90418752844788353</v>
      </c>
      <c r="E5007">
        <v>-8.6342229199371616E-3</v>
      </c>
      <c r="F5007" s="90">
        <v>4999</v>
      </c>
      <c r="G5007" s="170">
        <f t="shared" ca="1" si="160"/>
        <v>0.19144191384872147</v>
      </c>
    </row>
    <row r="5008" spans="2:7">
      <c r="B5008" t="s">
        <v>447</v>
      </c>
      <c r="C5008">
        <v>131.82</v>
      </c>
      <c r="D5008">
        <f t="shared" si="161"/>
        <v>4.4788029925187027</v>
      </c>
      <c r="E5008">
        <v>-8.6485673460179411E-3</v>
      </c>
      <c r="F5008" s="90">
        <v>5000</v>
      </c>
      <c r="G5008" s="170">
        <f t="shared" ca="1" si="160"/>
        <v>-0.10515931068885566</v>
      </c>
    </row>
    <row r="5009" spans="2:7">
      <c r="B5009" t="s">
        <v>2026</v>
      </c>
      <c r="C5009">
        <v>24.06</v>
      </c>
      <c r="D5009">
        <f t="shared" si="161"/>
        <v>9.5065502183406103</v>
      </c>
      <c r="E5009">
        <v>-8.6526576019777864E-3</v>
      </c>
      <c r="F5009" s="90">
        <v>5001</v>
      </c>
      <c r="G5009" s="170">
        <f t="shared" ca="1" si="160"/>
        <v>-4.1615539515081797E-3</v>
      </c>
    </row>
    <row r="5010" spans="2:7">
      <c r="B5010" t="s">
        <v>7367</v>
      </c>
      <c r="C5010">
        <v>2.29</v>
      </c>
      <c r="D5010">
        <f t="shared" si="161"/>
        <v>0</v>
      </c>
      <c r="E5010">
        <v>-8.6580086580086649E-3</v>
      </c>
      <c r="F5010" s="90">
        <v>5002</v>
      </c>
      <c r="G5010" s="170">
        <f t="shared" ca="1" si="160"/>
        <v>-0.44444886895096952</v>
      </c>
    </row>
    <row r="5011" spans="2:7">
      <c r="B5011" t="s">
        <v>7594</v>
      </c>
      <c r="C5011">
        <v>2.29</v>
      </c>
      <c r="D5011">
        <f t="shared" si="161"/>
        <v>-0.79982517482517479</v>
      </c>
      <c r="E5011">
        <v>-8.6580086580086649E-3</v>
      </c>
      <c r="F5011" s="90">
        <v>5003</v>
      </c>
      <c r="G5011" s="170">
        <f t="shared" ca="1" si="160"/>
        <v>-0.19099019599854081</v>
      </c>
    </row>
    <row r="5012" spans="2:7">
      <c r="B5012" t="s">
        <v>1650</v>
      </c>
      <c r="C5012">
        <v>11.44</v>
      </c>
      <c r="D5012">
        <f t="shared" si="161"/>
        <v>-0.90737592097805853</v>
      </c>
      <c r="E5012">
        <v>-8.665511265164615E-3</v>
      </c>
      <c r="F5012" s="90">
        <v>5004</v>
      </c>
      <c r="G5012" s="170">
        <f t="shared" ca="1" si="160"/>
        <v>0.49109403343495012</v>
      </c>
    </row>
    <row r="5013" spans="2:7">
      <c r="B5013" t="s">
        <v>765</v>
      </c>
      <c r="C5013">
        <v>123.51</v>
      </c>
      <c r="D5013">
        <f t="shared" si="161"/>
        <v>6.7145534041224231</v>
      </c>
      <c r="E5013">
        <v>-8.6684324584637464E-3</v>
      </c>
      <c r="F5013" s="90">
        <v>5005</v>
      </c>
      <c r="G5013" s="170">
        <f t="shared" ca="1" si="160"/>
        <v>0.36210270624888991</v>
      </c>
    </row>
    <row r="5014" spans="2:7">
      <c r="B5014" t="s">
        <v>1743</v>
      </c>
      <c r="C5014">
        <v>16.010000000000002</v>
      </c>
      <c r="D5014">
        <f t="shared" si="161"/>
        <v>0.27366746221161503</v>
      </c>
      <c r="E5014">
        <v>-8.6687306501546154E-3</v>
      </c>
      <c r="F5014" s="90">
        <v>5006</v>
      </c>
      <c r="G5014" s="170">
        <f t="shared" ca="1" si="160"/>
        <v>0.23713827003773724</v>
      </c>
    </row>
    <row r="5015" spans="2:7">
      <c r="B5015" t="s">
        <v>3169</v>
      </c>
      <c r="C5015">
        <v>12.57</v>
      </c>
      <c r="D5015">
        <f t="shared" si="161"/>
        <v>0</v>
      </c>
      <c r="E5015">
        <v>-8.675078864353267E-3</v>
      </c>
      <c r="F5015" s="90">
        <v>5007</v>
      </c>
      <c r="G5015" s="170">
        <f t="shared" ca="1" si="160"/>
        <v>9.7324439570367766E-2</v>
      </c>
    </row>
    <row r="5016" spans="2:7">
      <c r="B5016" t="s">
        <v>4961</v>
      </c>
      <c r="C5016">
        <v>12.57</v>
      </c>
      <c r="D5016">
        <f t="shared" si="161"/>
        <v>1.2014010507880912</v>
      </c>
      <c r="E5016">
        <v>-8.675078864353267E-3</v>
      </c>
      <c r="F5016" s="90">
        <v>5008</v>
      </c>
      <c r="G5016" s="170">
        <f t="shared" ca="1" si="160"/>
        <v>-0.45175203978191558</v>
      </c>
    </row>
    <row r="5017" spans="2:7">
      <c r="B5017" t="s">
        <v>5678</v>
      </c>
      <c r="C5017">
        <v>5.71</v>
      </c>
      <c r="D5017">
        <f t="shared" si="161"/>
        <v>-0.70582174137042752</v>
      </c>
      <c r="E5017">
        <v>-8.6805555555555247E-3</v>
      </c>
      <c r="F5017" s="90">
        <v>5009</v>
      </c>
      <c r="G5017" s="170">
        <f t="shared" ca="1" si="160"/>
        <v>-0.16697906846866611</v>
      </c>
    </row>
    <row r="5018" spans="2:7">
      <c r="B5018" t="s">
        <v>3900</v>
      </c>
      <c r="C5018">
        <v>19.41</v>
      </c>
      <c r="D5018">
        <f t="shared" si="161"/>
        <v>0.30971659919028338</v>
      </c>
      <c r="E5018">
        <v>-8.6823289070479138E-3</v>
      </c>
      <c r="F5018" s="90">
        <v>5010</v>
      </c>
      <c r="G5018" s="170">
        <f t="shared" ca="1" si="160"/>
        <v>8.1394459146913317E-2</v>
      </c>
    </row>
    <row r="5019" spans="2:7">
      <c r="B5019" t="s">
        <v>2953</v>
      </c>
      <c r="C5019">
        <v>14.82</v>
      </c>
      <c r="D5019">
        <f t="shared" si="161"/>
        <v>12</v>
      </c>
      <c r="E5019">
        <v>-8.6956521739129777E-3</v>
      </c>
      <c r="F5019" s="90">
        <v>5011</v>
      </c>
      <c r="G5019" s="170">
        <f t="shared" ca="1" si="160"/>
        <v>-0.30911869557192745</v>
      </c>
    </row>
    <row r="5020" spans="2:7">
      <c r="B5020" t="s">
        <v>6270</v>
      </c>
      <c r="C5020">
        <v>1.1399999999999999</v>
      </c>
      <c r="D5020">
        <f t="shared" si="161"/>
        <v>0</v>
      </c>
      <c r="E5020">
        <v>-8.6956521739130523E-3</v>
      </c>
      <c r="F5020" s="90">
        <v>5012</v>
      </c>
      <c r="G5020" s="170">
        <f t="shared" ca="1" si="160"/>
        <v>-0.70423132968583646</v>
      </c>
    </row>
    <row r="5021" spans="2:7">
      <c r="B5021" t="s">
        <v>7053</v>
      </c>
      <c r="C5021">
        <v>1.1399999999999999</v>
      </c>
      <c r="D5021">
        <f t="shared" si="161"/>
        <v>-0.92297297297297298</v>
      </c>
      <c r="E5021">
        <v>-8.6956521739130523E-3</v>
      </c>
      <c r="F5021" s="90">
        <v>5013</v>
      </c>
      <c r="G5021" s="170">
        <f t="shared" ca="1" si="160"/>
        <v>8.5352699260778826E-3</v>
      </c>
    </row>
    <row r="5022" spans="2:7">
      <c r="B5022" t="s">
        <v>2456</v>
      </c>
      <c r="C5022">
        <v>14.8</v>
      </c>
      <c r="D5022">
        <f t="shared" si="161"/>
        <v>0</v>
      </c>
      <c r="E5022">
        <v>-8.7073007367715338E-3</v>
      </c>
      <c r="F5022" s="90">
        <v>5014</v>
      </c>
      <c r="G5022" s="170">
        <f t="shared" ca="1" si="160"/>
        <v>0.95730434024253497</v>
      </c>
    </row>
    <row r="5023" spans="2:7">
      <c r="B5023" t="s">
        <v>3715</v>
      </c>
      <c r="C5023">
        <v>14.8</v>
      </c>
      <c r="D5023">
        <f t="shared" si="161"/>
        <v>-0.13196480938416422</v>
      </c>
      <c r="E5023">
        <v>-8.7073007367715338E-3</v>
      </c>
      <c r="F5023" s="90">
        <v>5015</v>
      </c>
      <c r="G5023" s="170">
        <f t="shared" ca="1" si="160"/>
        <v>0.46215745784582823</v>
      </c>
    </row>
    <row r="5024" spans="2:7">
      <c r="B5024" t="s">
        <v>2423</v>
      </c>
      <c r="C5024">
        <v>17.05</v>
      </c>
      <c r="D5024">
        <f t="shared" si="161"/>
        <v>0.87775330396475781</v>
      </c>
      <c r="E5024">
        <v>-8.7209302325580579E-3</v>
      </c>
      <c r="F5024" s="90">
        <v>5016</v>
      </c>
      <c r="G5024" s="170">
        <f t="shared" ca="1" si="160"/>
        <v>-0.24451575645094847</v>
      </c>
    </row>
    <row r="5025" spans="2:7">
      <c r="B5025" t="s">
        <v>2692</v>
      </c>
      <c r="C5025">
        <v>9.08</v>
      </c>
      <c r="D5025">
        <f t="shared" si="161"/>
        <v>-0.93159044677164171</v>
      </c>
      <c r="E5025">
        <v>-8.7336244541484798E-3</v>
      </c>
      <c r="F5025" s="90">
        <v>5017</v>
      </c>
      <c r="G5025" s="170">
        <f t="shared" ca="1" si="160"/>
        <v>-0.76551265430460746</v>
      </c>
    </row>
    <row r="5026" spans="2:7">
      <c r="B5026" t="s">
        <v>725</v>
      </c>
      <c r="C5026">
        <v>132.72999999999999</v>
      </c>
      <c r="D5026">
        <f t="shared" si="161"/>
        <v>116.46017699115045</v>
      </c>
      <c r="E5026">
        <v>-8.7378640776700212E-3</v>
      </c>
      <c r="F5026" s="90">
        <v>5018</v>
      </c>
      <c r="G5026" s="170">
        <f t="shared" ca="1" si="160"/>
        <v>0.30691945143725052</v>
      </c>
    </row>
    <row r="5027" spans="2:7">
      <c r="B5027" t="s">
        <v>6273</v>
      </c>
      <c r="C5027">
        <v>1.1299999999999999</v>
      </c>
      <c r="D5027">
        <f t="shared" si="161"/>
        <v>-0.97493901086715451</v>
      </c>
      <c r="E5027">
        <v>-8.7719298245614117E-3</v>
      </c>
      <c r="F5027" s="90">
        <v>5019</v>
      </c>
      <c r="G5027" s="170">
        <f t="shared" ca="1" si="160"/>
        <v>0.28262020757041673</v>
      </c>
    </row>
    <row r="5028" spans="2:7">
      <c r="B5028" t="s">
        <v>1105</v>
      </c>
      <c r="C5028">
        <v>45.09</v>
      </c>
      <c r="D5028">
        <f t="shared" si="161"/>
        <v>2.3375277572168769</v>
      </c>
      <c r="E5028">
        <v>-8.7931413497471661E-3</v>
      </c>
      <c r="F5028" s="90">
        <v>5020</v>
      </c>
      <c r="G5028" s="170">
        <f t="shared" ca="1" si="160"/>
        <v>-0.60966346659989334</v>
      </c>
    </row>
    <row r="5029" spans="2:7">
      <c r="B5029" t="s">
        <v>3417</v>
      </c>
      <c r="C5029">
        <v>13.51</v>
      </c>
      <c r="D5029">
        <f t="shared" si="161"/>
        <v>5.0044444444444443</v>
      </c>
      <c r="E5029">
        <v>-8.8041085840059423E-3</v>
      </c>
      <c r="F5029" s="90">
        <v>5021</v>
      </c>
      <c r="G5029" s="170">
        <f t="shared" ca="1" si="160"/>
        <v>-8.4433046717813529E-2</v>
      </c>
    </row>
    <row r="5030" spans="2:7">
      <c r="B5030" t="s">
        <v>7573</v>
      </c>
      <c r="C5030">
        <v>2.25</v>
      </c>
      <c r="D5030">
        <f t="shared" si="161"/>
        <v>4.4642857142856186E-3</v>
      </c>
      <c r="E5030">
        <v>-8.8105726872246774E-3</v>
      </c>
      <c r="F5030" s="90">
        <v>5022</v>
      </c>
      <c r="G5030" s="170">
        <f t="shared" ca="1" si="160"/>
        <v>-0.40105015509405473</v>
      </c>
    </row>
    <row r="5031" spans="2:7">
      <c r="B5031" t="s">
        <v>7434</v>
      </c>
      <c r="C5031">
        <v>2.2400000000000002</v>
      </c>
      <c r="D5031">
        <f t="shared" si="161"/>
        <v>-0.84594222833562582</v>
      </c>
      <c r="E5031">
        <v>-8.8495575221237063E-3</v>
      </c>
      <c r="F5031" s="90">
        <v>5023</v>
      </c>
      <c r="G5031" s="170">
        <f t="shared" ref="G5031:G5094" ca="1" si="162">_xlfn.NORM.INV(RAND(),L$11,L$12)</f>
        <v>0.50340086947241114</v>
      </c>
    </row>
    <row r="5032" spans="2:7">
      <c r="B5032" t="s">
        <v>2445</v>
      </c>
      <c r="C5032">
        <v>14.54</v>
      </c>
      <c r="D5032">
        <f t="shared" si="161"/>
        <v>1.1733931240657696</v>
      </c>
      <c r="E5032">
        <v>-8.8616223585549266E-3</v>
      </c>
      <c r="F5032" s="90">
        <v>5024</v>
      </c>
      <c r="G5032" s="170">
        <f t="shared" ca="1" si="162"/>
        <v>-0.32463622564322392</v>
      </c>
    </row>
    <row r="5033" spans="2:7">
      <c r="B5033" t="s">
        <v>5633</v>
      </c>
      <c r="C5033">
        <v>6.69</v>
      </c>
      <c r="D5033">
        <f t="shared" si="161"/>
        <v>-0.39999999999999997</v>
      </c>
      <c r="E5033">
        <v>-8.8888888888888316E-3</v>
      </c>
      <c r="F5033" s="90">
        <v>5025</v>
      </c>
      <c r="G5033" s="170">
        <f t="shared" ca="1" si="162"/>
        <v>0.22975916432694252</v>
      </c>
    </row>
    <row r="5034" spans="2:7">
      <c r="B5034" t="s">
        <v>3228</v>
      </c>
      <c r="C5034">
        <v>11.15</v>
      </c>
      <c r="D5034">
        <f t="shared" si="161"/>
        <v>0.25000000000000006</v>
      </c>
      <c r="E5034">
        <v>-8.8888888888888577E-3</v>
      </c>
      <c r="F5034" s="90">
        <v>5026</v>
      </c>
      <c r="G5034" s="170">
        <f t="shared" ca="1" si="162"/>
        <v>0.15487417195347622</v>
      </c>
    </row>
    <row r="5035" spans="2:7">
      <c r="B5035" t="s">
        <v>2742</v>
      </c>
      <c r="C5035">
        <v>8.92</v>
      </c>
      <c r="D5035">
        <f t="shared" si="161"/>
        <v>3</v>
      </c>
      <c r="E5035">
        <v>-8.8888888888888976E-3</v>
      </c>
      <c r="F5035" s="90">
        <v>5027</v>
      </c>
      <c r="G5035" s="170">
        <f t="shared" ca="1" si="162"/>
        <v>0.40389744860616844</v>
      </c>
    </row>
    <row r="5036" spans="2:7">
      <c r="B5036" t="s">
        <v>5812</v>
      </c>
      <c r="C5036">
        <v>2.23</v>
      </c>
      <c r="D5036">
        <f t="shared" si="161"/>
        <v>0</v>
      </c>
      <c r="E5036">
        <v>-8.8888888888888976E-3</v>
      </c>
      <c r="F5036" s="90">
        <v>5028</v>
      </c>
      <c r="G5036" s="170">
        <f t="shared" ca="1" si="162"/>
        <v>2.896002949220244E-3</v>
      </c>
    </row>
    <row r="5037" spans="2:7">
      <c r="B5037" t="s">
        <v>7572</v>
      </c>
      <c r="C5037">
        <v>2.23</v>
      </c>
      <c r="D5037">
        <f t="shared" si="161"/>
        <v>-0.93930321175830167</v>
      </c>
      <c r="E5037">
        <v>-8.8888888888888976E-3</v>
      </c>
      <c r="F5037" s="90">
        <v>5029</v>
      </c>
      <c r="G5037" s="170">
        <f t="shared" ca="1" si="162"/>
        <v>0.44398732897861615</v>
      </c>
    </row>
    <row r="5038" spans="2:7">
      <c r="B5038" t="s">
        <v>1388</v>
      </c>
      <c r="C5038">
        <v>36.74</v>
      </c>
      <c r="D5038">
        <f t="shared" si="161"/>
        <v>1.065205171444632</v>
      </c>
      <c r="E5038">
        <v>-8.9020771513352651E-3</v>
      </c>
      <c r="F5038" s="90">
        <v>5030</v>
      </c>
      <c r="G5038" s="170">
        <f t="shared" ca="1" si="162"/>
        <v>-4.8774015038210786E-3</v>
      </c>
    </row>
    <row r="5039" spans="2:7">
      <c r="B5039" t="s">
        <v>3017</v>
      </c>
      <c r="C5039">
        <v>17.79</v>
      </c>
      <c r="D5039">
        <f t="shared" si="161"/>
        <v>15.027027027027026</v>
      </c>
      <c r="E5039">
        <v>-8.9136490250696469E-3</v>
      </c>
      <c r="F5039" s="90">
        <v>5031</v>
      </c>
      <c r="G5039" s="170">
        <f t="shared" ca="1" si="162"/>
        <v>-0.53858595721948588</v>
      </c>
    </row>
    <row r="5040" spans="2:7">
      <c r="B5040" t="s">
        <v>6992</v>
      </c>
      <c r="C5040">
        <v>1.1100000000000001</v>
      </c>
      <c r="D5040">
        <f t="shared" si="161"/>
        <v>-0.5</v>
      </c>
      <c r="E5040">
        <v>-8.928571428571435E-3</v>
      </c>
      <c r="F5040" s="90">
        <v>5032</v>
      </c>
      <c r="G5040" s="170">
        <f t="shared" ca="1" si="162"/>
        <v>1.2341405655297285E-2</v>
      </c>
    </row>
    <row r="5041" spans="2:7">
      <c r="B5041" t="s">
        <v>7309</v>
      </c>
      <c r="C5041">
        <v>2.2200000000000002</v>
      </c>
      <c r="D5041">
        <f t="shared" si="161"/>
        <v>-0.88204038257173223</v>
      </c>
      <c r="E5041">
        <v>-8.928571428571435E-3</v>
      </c>
      <c r="F5041" s="90">
        <v>5033</v>
      </c>
      <c r="G5041" s="170">
        <f t="shared" ca="1" si="162"/>
        <v>0.4887916730116687</v>
      </c>
    </row>
    <row r="5042" spans="2:7">
      <c r="B5042" t="s">
        <v>1709</v>
      </c>
      <c r="C5042">
        <v>18.82</v>
      </c>
      <c r="D5042">
        <f t="shared" si="161"/>
        <v>-0.89227863316352818</v>
      </c>
      <c r="E5042">
        <v>-8.9520800421273392E-3</v>
      </c>
      <c r="F5042" s="90">
        <v>5034</v>
      </c>
      <c r="G5042" s="170">
        <f t="shared" ca="1" si="162"/>
        <v>-0.11396640813498152</v>
      </c>
    </row>
    <row r="5043" spans="2:7">
      <c r="B5043" t="s">
        <v>593</v>
      </c>
      <c r="C5043">
        <v>174.71</v>
      </c>
      <c r="D5043">
        <f t="shared" si="161"/>
        <v>78.054298642533936</v>
      </c>
      <c r="E5043">
        <v>-8.9625049634124692E-3</v>
      </c>
      <c r="F5043" s="90">
        <v>5035</v>
      </c>
      <c r="G5043" s="170">
        <f t="shared" ca="1" si="162"/>
        <v>-0.34221207837685158</v>
      </c>
    </row>
    <row r="5044" spans="2:7">
      <c r="B5044" t="s">
        <v>7454</v>
      </c>
      <c r="C5044">
        <v>2.21</v>
      </c>
      <c r="D5044">
        <f t="shared" si="161"/>
        <v>-0.8327024981074943</v>
      </c>
      <c r="E5044">
        <v>-8.9686098654708606E-3</v>
      </c>
      <c r="F5044" s="90">
        <v>5036</v>
      </c>
      <c r="G5044" s="170">
        <f t="shared" ca="1" si="162"/>
        <v>8.4559951663570457E-2</v>
      </c>
    </row>
    <row r="5045" spans="2:7">
      <c r="B5045" t="s">
        <v>3528</v>
      </c>
      <c r="C5045">
        <v>13.21</v>
      </c>
      <c r="D5045">
        <f t="shared" si="161"/>
        <v>-0.24985803520726851</v>
      </c>
      <c r="E5045">
        <v>-9.0022505626406023E-3</v>
      </c>
      <c r="F5045" s="90">
        <v>5037</v>
      </c>
      <c r="G5045" s="170">
        <f t="shared" ca="1" si="162"/>
        <v>-6.6037470550874597E-2</v>
      </c>
    </row>
    <row r="5046" spans="2:7">
      <c r="B5046" t="s">
        <v>3816</v>
      </c>
      <c r="C5046">
        <v>17.61</v>
      </c>
      <c r="D5046">
        <f t="shared" si="161"/>
        <v>15.009090909090906</v>
      </c>
      <c r="E5046">
        <v>-9.0039392234102494E-3</v>
      </c>
      <c r="F5046" s="90">
        <v>5038</v>
      </c>
      <c r="G5046" s="170">
        <f t="shared" ca="1" si="162"/>
        <v>0.5539673022327336</v>
      </c>
    </row>
    <row r="5047" spans="2:7">
      <c r="B5047" t="s">
        <v>7060</v>
      </c>
      <c r="C5047">
        <v>1.1000000000000001</v>
      </c>
      <c r="D5047">
        <f t="shared" si="161"/>
        <v>-0.99280198926842045</v>
      </c>
      <c r="E5047">
        <v>-9.0090090090090159E-3</v>
      </c>
      <c r="F5047" s="90">
        <v>5039</v>
      </c>
      <c r="G5047" s="170">
        <f t="shared" ca="1" si="162"/>
        <v>2.0124914197070045E-2</v>
      </c>
    </row>
    <row r="5048" spans="2:7">
      <c r="B5048" t="s">
        <v>543</v>
      </c>
      <c r="C5048">
        <v>152.82</v>
      </c>
      <c r="D5048">
        <f t="shared" si="161"/>
        <v>8.9298245614035086</v>
      </c>
      <c r="E5048">
        <v>-9.0136826405551821E-3</v>
      </c>
      <c r="F5048" s="90">
        <v>5040</v>
      </c>
      <c r="G5048" s="170">
        <f t="shared" ca="1" si="162"/>
        <v>-0.62991411387387175</v>
      </c>
    </row>
    <row r="5049" spans="2:7">
      <c r="B5049" t="s">
        <v>4207</v>
      </c>
      <c r="C5049">
        <v>15.39</v>
      </c>
      <c r="D5049">
        <f t="shared" si="161"/>
        <v>-0.90786086331796678</v>
      </c>
      <c r="E5049">
        <v>-9.0148100450739722E-3</v>
      </c>
      <c r="F5049" s="90">
        <v>5041</v>
      </c>
      <c r="G5049" s="170">
        <f t="shared" ca="1" si="162"/>
        <v>-0.55642083584318336</v>
      </c>
    </row>
    <row r="5050" spans="2:7">
      <c r="B5050" t="s">
        <v>533</v>
      </c>
      <c r="C5050">
        <v>167.03</v>
      </c>
      <c r="D5050">
        <f t="shared" si="161"/>
        <v>7.4529352226720649</v>
      </c>
      <c r="E5050">
        <v>-9.0180955206170879E-3</v>
      </c>
      <c r="F5050" s="90">
        <v>5042</v>
      </c>
      <c r="G5050" s="170">
        <f t="shared" ca="1" si="162"/>
        <v>0.71619876522568759</v>
      </c>
    </row>
    <row r="5051" spans="2:7">
      <c r="B5051" t="s">
        <v>4158</v>
      </c>
      <c r="C5051">
        <v>19.760000000000002</v>
      </c>
      <c r="D5051">
        <f t="shared" si="161"/>
        <v>5.8949624866023655E-2</v>
      </c>
      <c r="E5051">
        <v>-9.0270812437311786E-3</v>
      </c>
      <c r="F5051" s="90">
        <v>5043</v>
      </c>
      <c r="G5051" s="170">
        <f t="shared" ca="1" si="162"/>
        <v>0.28147897434776231</v>
      </c>
    </row>
    <row r="5052" spans="2:7">
      <c r="B5052" t="s">
        <v>2330</v>
      </c>
      <c r="C5052">
        <v>18.66</v>
      </c>
      <c r="D5052">
        <f t="shared" si="161"/>
        <v>0.41793313069908816</v>
      </c>
      <c r="E5052">
        <v>-9.028146574614879E-3</v>
      </c>
      <c r="F5052" s="90">
        <v>5044</v>
      </c>
      <c r="G5052" s="170">
        <f t="shared" ca="1" si="162"/>
        <v>0.50154115977847813</v>
      </c>
    </row>
    <row r="5053" spans="2:7">
      <c r="B5053" t="s">
        <v>3474</v>
      </c>
      <c r="C5053">
        <v>13.16</v>
      </c>
      <c r="D5053">
        <f t="shared" si="161"/>
        <v>-0.33333333333333326</v>
      </c>
      <c r="E5053">
        <v>-9.0361445783131954E-3</v>
      </c>
      <c r="F5053" s="90">
        <v>5045</v>
      </c>
      <c r="G5053" s="170">
        <f t="shared" ca="1" si="162"/>
        <v>-0.14642333484162098</v>
      </c>
    </row>
    <row r="5054" spans="2:7">
      <c r="B5054" t="s">
        <v>1696</v>
      </c>
      <c r="C5054">
        <v>19.739999999999998</v>
      </c>
      <c r="D5054">
        <f t="shared" si="161"/>
        <v>2.6021897810218975</v>
      </c>
      <c r="E5054">
        <v>-9.0361445783134157E-3</v>
      </c>
      <c r="F5054" s="90">
        <v>5046</v>
      </c>
      <c r="G5054" s="170">
        <f t="shared" ca="1" si="162"/>
        <v>-7.1764066415163086E-2</v>
      </c>
    </row>
    <row r="5055" spans="2:7">
      <c r="B5055" t="s">
        <v>5708</v>
      </c>
      <c r="C5055">
        <v>5.48</v>
      </c>
      <c r="D5055">
        <f t="shared" si="161"/>
        <v>1.5022831050228314</v>
      </c>
      <c r="E5055">
        <v>-9.0415913200723001E-3</v>
      </c>
      <c r="F5055" s="90">
        <v>5047</v>
      </c>
      <c r="G5055" s="170">
        <f t="shared" ca="1" si="162"/>
        <v>-0.22508721710640367</v>
      </c>
    </row>
    <row r="5056" spans="2:7">
      <c r="B5056" t="s">
        <v>7745</v>
      </c>
      <c r="C5056">
        <v>2.19</v>
      </c>
      <c r="D5056">
        <f t="shared" si="161"/>
        <v>-0.89471153846153839</v>
      </c>
      <c r="E5056">
        <v>-9.0497737556561163E-3</v>
      </c>
      <c r="F5056" s="90">
        <v>5048</v>
      </c>
      <c r="G5056" s="170">
        <f t="shared" ca="1" si="162"/>
        <v>-1.2019485913479254E-2</v>
      </c>
    </row>
    <row r="5057" spans="2:7">
      <c r="B5057" t="s">
        <v>1889</v>
      </c>
      <c r="C5057">
        <v>20.8</v>
      </c>
      <c r="D5057">
        <f t="shared" si="161"/>
        <v>1.3771428571428572</v>
      </c>
      <c r="E5057">
        <v>-9.0519294902333368E-3</v>
      </c>
      <c r="F5057" s="90">
        <v>5049</v>
      </c>
      <c r="G5057" s="170">
        <f t="shared" ca="1" si="162"/>
        <v>0.26098159500095786</v>
      </c>
    </row>
    <row r="5058" spans="2:7">
      <c r="B5058" t="s">
        <v>2795</v>
      </c>
      <c r="C5058">
        <v>8.75</v>
      </c>
      <c r="D5058">
        <f t="shared" si="161"/>
        <v>-0.11077235772357723</v>
      </c>
      <c r="E5058">
        <v>-9.0600226500566327E-3</v>
      </c>
      <c r="F5058" s="90">
        <v>5050</v>
      </c>
      <c r="G5058" s="170">
        <f t="shared" ca="1" si="162"/>
        <v>0.24881884653631131</v>
      </c>
    </row>
    <row r="5059" spans="2:7">
      <c r="B5059" t="s">
        <v>3350</v>
      </c>
      <c r="C5059">
        <v>9.84</v>
      </c>
      <c r="D5059">
        <f t="shared" si="161"/>
        <v>-0.24999999999999997</v>
      </c>
      <c r="E5059">
        <v>-9.0634441087613146E-3</v>
      </c>
      <c r="F5059" s="90">
        <v>5051</v>
      </c>
      <c r="G5059" s="170">
        <f t="shared" ca="1" si="162"/>
        <v>-0.42903972640476185</v>
      </c>
    </row>
    <row r="5060" spans="2:7">
      <c r="B5060" t="s">
        <v>3556</v>
      </c>
      <c r="C5060">
        <v>13.12</v>
      </c>
      <c r="D5060">
        <f t="shared" si="161"/>
        <v>-0.42832244008714598</v>
      </c>
      <c r="E5060">
        <v>-9.0634441087614048E-3</v>
      </c>
      <c r="F5060" s="90">
        <v>5052</v>
      </c>
      <c r="G5060" s="170">
        <f t="shared" ca="1" si="162"/>
        <v>0.12704102087252148</v>
      </c>
    </row>
    <row r="5061" spans="2:7">
      <c r="B5061" t="s">
        <v>2291</v>
      </c>
      <c r="C5061">
        <v>22.95</v>
      </c>
      <c r="D5061">
        <f t="shared" si="161"/>
        <v>0.40109890109890112</v>
      </c>
      <c r="E5061">
        <v>-9.0673575129534053E-3</v>
      </c>
      <c r="F5061" s="90">
        <v>5053</v>
      </c>
      <c r="G5061" s="170">
        <f t="shared" ca="1" si="162"/>
        <v>0.38070706209352978</v>
      </c>
    </row>
    <row r="5062" spans="2:7">
      <c r="B5062" t="s">
        <v>2435</v>
      </c>
      <c r="C5062">
        <v>16.38</v>
      </c>
      <c r="D5062">
        <f t="shared" si="161"/>
        <v>6.5137614678899078</v>
      </c>
      <c r="E5062">
        <v>-9.0744101633395118E-3</v>
      </c>
      <c r="F5062" s="90">
        <v>5054</v>
      </c>
      <c r="G5062" s="170">
        <f t="shared" ca="1" si="162"/>
        <v>0.60939749640798169</v>
      </c>
    </row>
    <row r="5063" spans="2:7">
      <c r="B5063" t="s">
        <v>5904</v>
      </c>
      <c r="C5063">
        <v>2.1800000000000002</v>
      </c>
      <c r="D5063">
        <f t="shared" si="161"/>
        <v>-0.59926470588235292</v>
      </c>
      <c r="E5063">
        <v>-9.0909090909090974E-3</v>
      </c>
      <c r="F5063" s="90">
        <v>5055</v>
      </c>
      <c r="G5063" s="170">
        <f t="shared" ca="1" si="162"/>
        <v>0.19740929363848392</v>
      </c>
    </row>
    <row r="5064" spans="2:7">
      <c r="B5064" t="s">
        <v>5704</v>
      </c>
      <c r="C5064">
        <v>5.44</v>
      </c>
      <c r="D5064">
        <f t="shared" si="161"/>
        <v>-0.68735632183908035</v>
      </c>
      <c r="E5064">
        <v>-9.1074681238615344E-3</v>
      </c>
      <c r="F5064" s="90">
        <v>5056</v>
      </c>
      <c r="G5064" s="170">
        <f t="shared" ca="1" si="162"/>
        <v>1.250471111212752</v>
      </c>
    </row>
    <row r="5065" spans="2:7">
      <c r="B5065" t="s">
        <v>3824</v>
      </c>
      <c r="C5065">
        <v>17.399999999999999</v>
      </c>
      <c r="D5065">
        <f t="shared" ref="D5065:D5128" si="163">(C5065-C5066)/C5066</f>
        <v>1.0023014959723819</v>
      </c>
      <c r="E5065">
        <v>-9.1116173120729012E-3</v>
      </c>
      <c r="F5065" s="90">
        <v>5057</v>
      </c>
      <c r="G5065" s="170">
        <f t="shared" ca="1" si="162"/>
        <v>-0.1271484063439528</v>
      </c>
    </row>
    <row r="5066" spans="2:7">
      <c r="B5066" t="s">
        <v>5285</v>
      </c>
      <c r="C5066">
        <v>8.69</v>
      </c>
      <c r="D5066">
        <f t="shared" si="163"/>
        <v>-0.55549872122762156</v>
      </c>
      <c r="E5066">
        <v>-9.1220068415051401E-3</v>
      </c>
      <c r="F5066" s="90">
        <v>5058</v>
      </c>
      <c r="G5066" s="170">
        <f t="shared" ca="1" si="162"/>
        <v>-0.24218834631740144</v>
      </c>
    </row>
    <row r="5067" spans="2:7">
      <c r="B5067" t="s">
        <v>3851</v>
      </c>
      <c r="C5067">
        <v>19.55</v>
      </c>
      <c r="D5067">
        <f t="shared" si="163"/>
        <v>0.50038372985418278</v>
      </c>
      <c r="E5067">
        <v>-9.1231626964014042E-3</v>
      </c>
      <c r="F5067" s="90">
        <v>5059</v>
      </c>
      <c r="G5067" s="170">
        <f t="shared" ca="1" si="162"/>
        <v>0.37984862379592782</v>
      </c>
    </row>
    <row r="5068" spans="2:7">
      <c r="B5068" t="s">
        <v>3587</v>
      </c>
      <c r="C5068">
        <v>13.03</v>
      </c>
      <c r="D5068">
        <f t="shared" si="163"/>
        <v>-0.29376693766937673</v>
      </c>
      <c r="E5068">
        <v>-9.1254752851711776E-3</v>
      </c>
      <c r="F5068" s="90">
        <v>5060</v>
      </c>
      <c r="G5068" s="170">
        <f t="shared" ca="1" si="162"/>
        <v>-2.7598119616756751E-2</v>
      </c>
    </row>
    <row r="5069" spans="2:7">
      <c r="B5069" t="s">
        <v>3893</v>
      </c>
      <c r="C5069">
        <v>18.45</v>
      </c>
      <c r="D5069">
        <f t="shared" si="163"/>
        <v>7.5023041474654386</v>
      </c>
      <c r="E5069">
        <v>-9.1299677765844089E-3</v>
      </c>
      <c r="F5069" s="90">
        <v>5061</v>
      </c>
      <c r="G5069" s="170">
        <f t="shared" ca="1" si="162"/>
        <v>-3.4715166133555644E-2</v>
      </c>
    </row>
    <row r="5070" spans="2:7">
      <c r="B5070" t="s">
        <v>7392</v>
      </c>
      <c r="C5070">
        <v>2.17</v>
      </c>
      <c r="D5070">
        <f t="shared" si="163"/>
        <v>-0.83333333333333337</v>
      </c>
      <c r="E5070">
        <v>-9.1324200913242091E-3</v>
      </c>
      <c r="F5070" s="90">
        <v>5062</v>
      </c>
      <c r="G5070" s="170">
        <f t="shared" ca="1" si="162"/>
        <v>0.48998532684978485</v>
      </c>
    </row>
    <row r="5071" spans="2:7">
      <c r="B5071" t="s">
        <v>1587</v>
      </c>
      <c r="C5071">
        <v>13.02</v>
      </c>
      <c r="D5071">
        <f t="shared" si="163"/>
        <v>1.5384615384615057E-3</v>
      </c>
      <c r="E5071">
        <v>-9.1324200913242767E-3</v>
      </c>
      <c r="F5071" s="90">
        <v>5063</v>
      </c>
      <c r="G5071" s="170">
        <f t="shared" ca="1" si="162"/>
        <v>1.0179958704216613E-2</v>
      </c>
    </row>
    <row r="5072" spans="2:7">
      <c r="B5072" t="s">
        <v>1591</v>
      </c>
      <c r="C5072">
        <v>13</v>
      </c>
      <c r="D5072">
        <f t="shared" si="163"/>
        <v>-0.71390845070422537</v>
      </c>
      <c r="E5072">
        <v>-9.1463414634145746E-3</v>
      </c>
      <c r="F5072" s="90">
        <v>5064</v>
      </c>
      <c r="G5072" s="170">
        <f t="shared" ca="1" si="162"/>
        <v>-0.17345636867878209</v>
      </c>
    </row>
    <row r="5073" spans="2:7">
      <c r="B5073" t="s">
        <v>1352</v>
      </c>
      <c r="C5073">
        <v>45.44</v>
      </c>
      <c r="D5073">
        <f t="shared" si="163"/>
        <v>2.5034695451040863</v>
      </c>
      <c r="E5073">
        <v>-9.1583078935892209E-3</v>
      </c>
      <c r="F5073" s="90">
        <v>5065</v>
      </c>
      <c r="G5073" s="170">
        <f t="shared" ca="1" si="162"/>
        <v>-7.4024322258763472E-2</v>
      </c>
    </row>
    <row r="5074" spans="2:7">
      <c r="B5074" t="s">
        <v>4801</v>
      </c>
      <c r="C5074">
        <v>12.97</v>
      </c>
      <c r="D5074">
        <f t="shared" si="163"/>
        <v>5.0046296296296298</v>
      </c>
      <c r="E5074">
        <v>-9.1673032849502838E-3</v>
      </c>
      <c r="F5074" s="90">
        <v>5066</v>
      </c>
      <c r="G5074" s="170">
        <f t="shared" ca="1" si="162"/>
        <v>-0.3900200832497191</v>
      </c>
    </row>
    <row r="5075" spans="2:7">
      <c r="B5075" t="s">
        <v>5907</v>
      </c>
      <c r="C5075">
        <v>2.16</v>
      </c>
      <c r="D5075">
        <f t="shared" si="163"/>
        <v>1</v>
      </c>
      <c r="E5075">
        <v>-9.174311926605512E-3</v>
      </c>
      <c r="F5075" s="90">
        <v>5067</v>
      </c>
      <c r="G5075" s="170">
        <f t="shared" ca="1" si="162"/>
        <v>-0.50579344306196528</v>
      </c>
    </row>
    <row r="5076" spans="2:7">
      <c r="B5076" t="s">
        <v>6241</v>
      </c>
      <c r="C5076">
        <v>1.08</v>
      </c>
      <c r="D5076">
        <f t="shared" si="163"/>
        <v>0</v>
      </c>
      <c r="E5076">
        <v>-9.174311926605512E-3</v>
      </c>
      <c r="F5076" s="90">
        <v>5068</v>
      </c>
      <c r="G5076" s="170">
        <f t="shared" ca="1" si="162"/>
        <v>-0.23609656765885445</v>
      </c>
    </row>
    <row r="5077" spans="2:7">
      <c r="B5077" t="s">
        <v>6275</v>
      </c>
      <c r="C5077">
        <v>1.08</v>
      </c>
      <c r="D5077">
        <f t="shared" si="163"/>
        <v>-0.5</v>
      </c>
      <c r="E5077">
        <v>-9.174311926605512E-3</v>
      </c>
      <c r="F5077" s="90">
        <v>5069</v>
      </c>
      <c r="G5077" s="170">
        <f t="shared" ca="1" si="162"/>
        <v>0.26633022993630162</v>
      </c>
    </row>
    <row r="5078" spans="2:7">
      <c r="B5078" t="s">
        <v>7283</v>
      </c>
      <c r="C5078">
        <v>2.16</v>
      </c>
      <c r="D5078">
        <f t="shared" si="163"/>
        <v>0</v>
      </c>
      <c r="E5078">
        <v>-9.174311926605512E-3</v>
      </c>
      <c r="F5078" s="90">
        <v>5070</v>
      </c>
      <c r="G5078" s="170">
        <f t="shared" ca="1" si="162"/>
        <v>3.9157706542964701E-2</v>
      </c>
    </row>
    <row r="5079" spans="2:7">
      <c r="B5079" t="s">
        <v>7748</v>
      </c>
      <c r="C5079">
        <v>2.16</v>
      </c>
      <c r="D5079">
        <f t="shared" si="163"/>
        <v>-0.71390728476821186</v>
      </c>
      <c r="E5079">
        <v>-9.174311926605512E-3</v>
      </c>
      <c r="F5079" s="90">
        <v>5071</v>
      </c>
      <c r="G5079" s="170">
        <f t="shared" ca="1" si="162"/>
        <v>-0.1493684627351789</v>
      </c>
    </row>
    <row r="5080" spans="2:7">
      <c r="B5080" t="s">
        <v>5424</v>
      </c>
      <c r="C5080">
        <v>7.55</v>
      </c>
      <c r="D5080">
        <f t="shared" si="163"/>
        <v>-0.86260236578707927</v>
      </c>
      <c r="E5080">
        <v>-9.1863517060367834E-3</v>
      </c>
      <c r="F5080" s="90">
        <v>5072</v>
      </c>
      <c r="G5080" s="170">
        <f t="shared" ca="1" si="162"/>
        <v>0.34558609004147373</v>
      </c>
    </row>
    <row r="5081" spans="2:7">
      <c r="B5081" t="s">
        <v>1137</v>
      </c>
      <c r="C5081">
        <v>54.95</v>
      </c>
      <c r="D5081">
        <f t="shared" si="163"/>
        <v>3.2563903950426032</v>
      </c>
      <c r="E5081">
        <v>-9.1958168049043991E-3</v>
      </c>
      <c r="F5081" s="90">
        <v>5073</v>
      </c>
      <c r="G5081" s="170">
        <f t="shared" ca="1" si="162"/>
        <v>0.63780450882709694</v>
      </c>
    </row>
    <row r="5082" spans="2:7">
      <c r="B5082" t="s">
        <v>1589</v>
      </c>
      <c r="C5082">
        <v>12.91</v>
      </c>
      <c r="D5082">
        <f t="shared" si="163"/>
        <v>0</v>
      </c>
      <c r="E5082">
        <v>-9.2095165003836712E-3</v>
      </c>
      <c r="F5082" s="90">
        <v>5074</v>
      </c>
      <c r="G5082" s="170">
        <f t="shared" ca="1" si="162"/>
        <v>0.12487126185029966</v>
      </c>
    </row>
    <row r="5083" spans="2:7">
      <c r="B5083" t="s">
        <v>3586</v>
      </c>
      <c r="C5083">
        <v>12.91</v>
      </c>
      <c r="D5083">
        <f t="shared" si="163"/>
        <v>-0.87360485607989036</v>
      </c>
      <c r="E5083">
        <v>-9.2095165003836712E-3</v>
      </c>
      <c r="F5083" s="90">
        <v>5075</v>
      </c>
      <c r="G5083" s="170">
        <f t="shared" ca="1" si="162"/>
        <v>-0.39196865663453606</v>
      </c>
    </row>
    <row r="5084" spans="2:7">
      <c r="B5084" t="s">
        <v>1042</v>
      </c>
      <c r="C5084">
        <v>102.14</v>
      </c>
      <c r="D5084">
        <f t="shared" si="163"/>
        <v>46.506976744186048</v>
      </c>
      <c r="E5084">
        <v>-9.2152488117179434E-3</v>
      </c>
      <c r="F5084" s="90">
        <v>5076</v>
      </c>
      <c r="G5084" s="170">
        <f t="shared" ca="1" si="162"/>
        <v>0.10017500595939728</v>
      </c>
    </row>
    <row r="5085" spans="2:7">
      <c r="B5085" t="s">
        <v>7414</v>
      </c>
      <c r="C5085">
        <v>2.15</v>
      </c>
      <c r="D5085">
        <f t="shared" si="163"/>
        <v>-0.91292021061158368</v>
      </c>
      <c r="E5085">
        <v>-9.2165898617511607E-3</v>
      </c>
      <c r="F5085" s="90">
        <v>5077</v>
      </c>
      <c r="G5085" s="170">
        <f t="shared" ca="1" si="162"/>
        <v>-0.35359333442526231</v>
      </c>
    </row>
    <row r="5086" spans="2:7">
      <c r="B5086" t="s">
        <v>2270</v>
      </c>
      <c r="C5086">
        <v>24.69</v>
      </c>
      <c r="D5086">
        <f t="shared" si="163"/>
        <v>0.91841491841491862</v>
      </c>
      <c r="E5086">
        <v>-9.2295345104334032E-3</v>
      </c>
      <c r="F5086" s="90">
        <v>5078</v>
      </c>
      <c r="G5086" s="170">
        <f t="shared" ca="1" si="162"/>
        <v>-8.5825012508963447E-2</v>
      </c>
    </row>
    <row r="5087" spans="2:7">
      <c r="B5087" t="s">
        <v>3212</v>
      </c>
      <c r="C5087">
        <v>12.87</v>
      </c>
      <c r="D5087">
        <f t="shared" si="163"/>
        <v>-0.1981308411214954</v>
      </c>
      <c r="E5087">
        <v>-9.237875288683679E-3</v>
      </c>
      <c r="F5087" s="90">
        <v>5079</v>
      </c>
      <c r="G5087" s="170">
        <f t="shared" ca="1" si="162"/>
        <v>-0.12817421826161654</v>
      </c>
    </row>
    <row r="5088" spans="2:7">
      <c r="B5088" t="s">
        <v>2366</v>
      </c>
      <c r="C5088">
        <v>16.05</v>
      </c>
      <c r="D5088">
        <f t="shared" si="163"/>
        <v>14</v>
      </c>
      <c r="E5088">
        <v>-9.259259259259172E-3</v>
      </c>
      <c r="F5088" s="90">
        <v>5080</v>
      </c>
      <c r="G5088" s="170">
        <f t="shared" ca="1" si="162"/>
        <v>-0.58856293812050775</v>
      </c>
    </row>
    <row r="5089" spans="2:7">
      <c r="B5089" t="s">
        <v>6228</v>
      </c>
      <c r="C5089">
        <v>1.07</v>
      </c>
      <c r="D5089">
        <f t="shared" si="163"/>
        <v>-0.5</v>
      </c>
      <c r="E5089">
        <v>-9.2592592592592674E-3</v>
      </c>
      <c r="F5089" s="90">
        <v>5081</v>
      </c>
      <c r="G5089" s="170">
        <f t="shared" ca="1" si="162"/>
        <v>3.3569813461264586E-2</v>
      </c>
    </row>
    <row r="5090" spans="2:7">
      <c r="B5090" t="s">
        <v>7290</v>
      </c>
      <c r="C5090">
        <v>2.14</v>
      </c>
      <c r="D5090">
        <f t="shared" si="163"/>
        <v>-0.6661466458658345</v>
      </c>
      <c r="E5090">
        <v>-9.2592592592592674E-3</v>
      </c>
      <c r="F5090" s="90">
        <v>5082</v>
      </c>
      <c r="G5090" s="170">
        <f t="shared" ca="1" si="162"/>
        <v>2.9237738206125272E-2</v>
      </c>
    </row>
    <row r="5091" spans="2:7">
      <c r="B5091" t="s">
        <v>5647</v>
      </c>
      <c r="C5091">
        <v>6.41</v>
      </c>
      <c r="D5091">
        <f t="shared" si="163"/>
        <v>-0.3329864724245577</v>
      </c>
      <c r="E5091">
        <v>-9.2735703245749018E-3</v>
      </c>
      <c r="F5091" s="90">
        <v>5083</v>
      </c>
      <c r="G5091" s="170">
        <f t="shared" ca="1" si="162"/>
        <v>0.45002757435974866</v>
      </c>
    </row>
    <row r="5092" spans="2:7">
      <c r="B5092" t="s">
        <v>2810</v>
      </c>
      <c r="C5092">
        <v>9.61</v>
      </c>
      <c r="D5092">
        <f t="shared" si="163"/>
        <v>1.2505854800936769</v>
      </c>
      <c r="E5092">
        <v>-9.2783505154639036E-3</v>
      </c>
      <c r="F5092" s="90">
        <v>5084</v>
      </c>
      <c r="G5092" s="170">
        <f t="shared" ca="1" si="162"/>
        <v>0.27785680296723014</v>
      </c>
    </row>
    <row r="5093" spans="2:7">
      <c r="B5093" t="s">
        <v>5545</v>
      </c>
      <c r="C5093">
        <v>4.2699999999999996</v>
      </c>
      <c r="D5093">
        <f t="shared" si="163"/>
        <v>-0.6362862010221465</v>
      </c>
      <c r="E5093">
        <v>-9.28074245939676E-3</v>
      </c>
      <c r="F5093" s="90">
        <v>5085</v>
      </c>
      <c r="G5093" s="170">
        <f t="shared" ca="1" si="162"/>
        <v>-3.3757923460381228E-2</v>
      </c>
    </row>
    <row r="5094" spans="2:7">
      <c r="B5094" t="s">
        <v>2872</v>
      </c>
      <c r="C5094">
        <v>11.74</v>
      </c>
      <c r="D5094">
        <f t="shared" si="163"/>
        <v>-0.78831590335376844</v>
      </c>
      <c r="E5094">
        <v>-9.2827004219408812E-3</v>
      </c>
      <c r="F5094" s="90">
        <v>5086</v>
      </c>
      <c r="G5094" s="170">
        <f t="shared" ca="1" si="162"/>
        <v>-7.7063515241560035E-2</v>
      </c>
    </row>
    <row r="5095" spans="2:7">
      <c r="B5095" t="s">
        <v>1138</v>
      </c>
      <c r="C5095">
        <v>55.46</v>
      </c>
      <c r="D5095">
        <f t="shared" si="163"/>
        <v>1.1681000781860831</v>
      </c>
      <c r="E5095">
        <v>-9.2890317970703122E-3</v>
      </c>
      <c r="F5095" s="90">
        <v>5087</v>
      </c>
      <c r="G5095" s="170">
        <f t="shared" ref="G5095:G5158" ca="1" si="164">_xlfn.NORM.INV(RAND(),L$11,L$12)</f>
        <v>0.62925764539023687</v>
      </c>
    </row>
    <row r="5096" spans="2:7">
      <c r="B5096" t="s">
        <v>2174</v>
      </c>
      <c r="C5096">
        <v>25.58</v>
      </c>
      <c r="D5096">
        <f t="shared" si="163"/>
        <v>0.60075093867334151</v>
      </c>
      <c r="E5096">
        <v>-9.2951200619675444E-3</v>
      </c>
      <c r="F5096" s="90">
        <v>5088</v>
      </c>
      <c r="G5096" s="170">
        <f t="shared" ca="1" si="164"/>
        <v>-0.58976637776707563</v>
      </c>
    </row>
    <row r="5097" spans="2:7">
      <c r="B5097" t="s">
        <v>2967</v>
      </c>
      <c r="C5097">
        <v>15.98</v>
      </c>
      <c r="D5097">
        <f t="shared" si="163"/>
        <v>-0.8539305301645338</v>
      </c>
      <c r="E5097">
        <v>-9.2994420334779043E-3</v>
      </c>
      <c r="F5097" s="90">
        <v>5089</v>
      </c>
      <c r="G5097" s="170">
        <f t="shared" ca="1" si="164"/>
        <v>-0.8487138721665296</v>
      </c>
    </row>
    <row r="5098" spans="2:7">
      <c r="B5098" t="s">
        <v>836</v>
      </c>
      <c r="C5098">
        <v>109.4</v>
      </c>
      <c r="D5098">
        <f t="shared" si="163"/>
        <v>0.90924956369982568</v>
      </c>
      <c r="E5098">
        <v>-9.3271755863442996E-3</v>
      </c>
      <c r="F5098" s="90">
        <v>5090</v>
      </c>
      <c r="G5098" s="170">
        <f t="shared" ca="1" si="164"/>
        <v>-6.6691218232376032E-2</v>
      </c>
    </row>
    <row r="5099" spans="2:7">
      <c r="B5099" t="s">
        <v>1143</v>
      </c>
      <c r="C5099">
        <v>57.3</v>
      </c>
      <c r="D5099">
        <f t="shared" si="163"/>
        <v>26.028301886792452</v>
      </c>
      <c r="E5099">
        <v>-9.336099585062348E-3</v>
      </c>
      <c r="F5099" s="90">
        <v>5091</v>
      </c>
      <c r="G5099" s="170">
        <f t="shared" ca="1" si="164"/>
        <v>-2.8219396345465577E-2</v>
      </c>
    </row>
    <row r="5100" spans="2:7">
      <c r="B5100" t="s">
        <v>5927</v>
      </c>
      <c r="C5100">
        <v>2.12</v>
      </c>
      <c r="D5100">
        <f t="shared" si="163"/>
        <v>1</v>
      </c>
      <c r="E5100">
        <v>-9.3457943925233725E-3</v>
      </c>
      <c r="F5100" s="90">
        <v>5092</v>
      </c>
      <c r="G5100" s="170">
        <f t="shared" ca="1" si="164"/>
        <v>0.21545682702308566</v>
      </c>
    </row>
    <row r="5101" spans="2:7">
      <c r="B5101" t="s">
        <v>6227</v>
      </c>
      <c r="C5101">
        <v>1.06</v>
      </c>
      <c r="D5101">
        <f t="shared" si="163"/>
        <v>-0.90901287553648069</v>
      </c>
      <c r="E5101">
        <v>-9.3457943925233725E-3</v>
      </c>
      <c r="F5101" s="90">
        <v>5093</v>
      </c>
      <c r="G5101" s="170">
        <f t="shared" ca="1" si="164"/>
        <v>0.13737772571198748</v>
      </c>
    </row>
    <row r="5102" spans="2:7">
      <c r="B5102" t="s">
        <v>3508</v>
      </c>
      <c r="C5102">
        <v>11.65</v>
      </c>
      <c r="D5102">
        <f t="shared" si="163"/>
        <v>0.22373949579831942</v>
      </c>
      <c r="E5102">
        <v>-9.3537414965985909E-3</v>
      </c>
      <c r="F5102" s="90">
        <v>5094</v>
      </c>
      <c r="G5102" s="170">
        <f t="shared" ca="1" si="164"/>
        <v>8.0401245842753266E-2</v>
      </c>
    </row>
    <row r="5103" spans="2:7">
      <c r="B5103" t="s">
        <v>2800</v>
      </c>
      <c r="C5103">
        <v>9.52</v>
      </c>
      <c r="D5103">
        <f t="shared" si="163"/>
        <v>-0.62445759368836296</v>
      </c>
      <c r="E5103">
        <v>-9.3652445369406725E-3</v>
      </c>
      <c r="F5103" s="90">
        <v>5095</v>
      </c>
      <c r="G5103" s="170">
        <f t="shared" ca="1" si="164"/>
        <v>0.28222512519929055</v>
      </c>
    </row>
    <row r="5104" spans="2:7">
      <c r="B5104" t="s">
        <v>2255</v>
      </c>
      <c r="C5104">
        <v>25.35</v>
      </c>
      <c r="D5104">
        <f t="shared" si="163"/>
        <v>-0.54715969989281876</v>
      </c>
      <c r="E5104">
        <v>-9.3786635404454251E-3</v>
      </c>
      <c r="F5104" s="90">
        <v>5096</v>
      </c>
      <c r="G5104" s="170">
        <f t="shared" ca="1" si="164"/>
        <v>-4.3979920880428791E-2</v>
      </c>
    </row>
    <row r="5105" spans="2:7">
      <c r="B5105" t="s">
        <v>1139</v>
      </c>
      <c r="C5105">
        <v>55.98</v>
      </c>
      <c r="D5105">
        <f t="shared" si="163"/>
        <v>-0.6012252457615046</v>
      </c>
      <c r="E5105">
        <v>-9.3788709962838637E-3</v>
      </c>
      <c r="F5105" s="90">
        <v>5097</v>
      </c>
      <c r="G5105" s="170">
        <f t="shared" ca="1" si="164"/>
        <v>0.11885652365145684</v>
      </c>
    </row>
    <row r="5106" spans="2:7">
      <c r="B5106" t="s">
        <v>476</v>
      </c>
      <c r="C5106">
        <v>140.38</v>
      </c>
      <c r="D5106">
        <f t="shared" si="163"/>
        <v>65.530805687203781</v>
      </c>
      <c r="E5106">
        <v>-9.3853644767483771E-3</v>
      </c>
      <c r="F5106" s="90">
        <v>5098</v>
      </c>
      <c r="G5106" s="170">
        <f t="shared" ca="1" si="164"/>
        <v>0.14155103392911478</v>
      </c>
    </row>
    <row r="5107" spans="2:7">
      <c r="B5107" t="s">
        <v>5921</v>
      </c>
      <c r="C5107">
        <v>2.11</v>
      </c>
      <c r="D5107">
        <f t="shared" si="163"/>
        <v>-0.92588689848963823</v>
      </c>
      <c r="E5107">
        <v>-9.3896713615023563E-3</v>
      </c>
      <c r="F5107" s="90">
        <v>5099</v>
      </c>
      <c r="G5107" s="170">
        <f t="shared" ca="1" si="164"/>
        <v>-0.55484887657210524</v>
      </c>
    </row>
    <row r="5108" spans="2:7">
      <c r="B5108" t="s">
        <v>2178</v>
      </c>
      <c r="C5108">
        <v>28.47</v>
      </c>
      <c r="D5108">
        <f t="shared" si="163"/>
        <v>-0.82236226368003995</v>
      </c>
      <c r="E5108">
        <v>-9.3945720250521777E-3</v>
      </c>
      <c r="F5108" s="90">
        <v>5100</v>
      </c>
      <c r="G5108" s="170">
        <f t="shared" ca="1" si="164"/>
        <v>-0.32531289622991422</v>
      </c>
    </row>
    <row r="5109" spans="2:7">
      <c r="B5109" t="s">
        <v>649</v>
      </c>
      <c r="C5109">
        <v>160.27000000000001</v>
      </c>
      <c r="D5109">
        <f t="shared" si="163"/>
        <v>0.41556262144497447</v>
      </c>
      <c r="E5109">
        <v>-9.3948946164780379E-3</v>
      </c>
      <c r="F5109" s="90">
        <v>5101</v>
      </c>
      <c r="G5109" s="170">
        <f t="shared" ca="1" si="164"/>
        <v>-0.19021429706233178</v>
      </c>
    </row>
    <row r="5110" spans="2:7">
      <c r="B5110" t="s">
        <v>825</v>
      </c>
      <c r="C5110">
        <v>113.22</v>
      </c>
      <c r="D5110">
        <f t="shared" si="163"/>
        <v>6.7177914110429446</v>
      </c>
      <c r="E5110">
        <v>-9.4488188976377813E-3</v>
      </c>
      <c r="F5110" s="90">
        <v>5102</v>
      </c>
      <c r="G5110" s="170">
        <f t="shared" ca="1" si="164"/>
        <v>-0.34446676255021325</v>
      </c>
    </row>
    <row r="5111" spans="2:7">
      <c r="B5111" t="s">
        <v>4059</v>
      </c>
      <c r="C5111">
        <v>14.67</v>
      </c>
      <c r="D5111">
        <f t="shared" si="163"/>
        <v>-0.72548652694610771</v>
      </c>
      <c r="E5111">
        <v>-9.4530722484807948E-3</v>
      </c>
      <c r="F5111" s="90">
        <v>5103</v>
      </c>
      <c r="G5111" s="170">
        <f t="shared" ca="1" si="164"/>
        <v>-0.14164807091231141</v>
      </c>
    </row>
    <row r="5112" spans="2:7">
      <c r="B5112" t="s">
        <v>1324</v>
      </c>
      <c r="C5112">
        <v>53.44</v>
      </c>
      <c r="D5112">
        <f t="shared" si="163"/>
        <v>1.8365180467091293</v>
      </c>
      <c r="E5112">
        <v>-9.4531974050047277E-3</v>
      </c>
      <c r="F5112" s="90">
        <v>5104</v>
      </c>
      <c r="G5112" s="170">
        <f t="shared" ca="1" si="164"/>
        <v>-7.3424239862602797E-2</v>
      </c>
    </row>
    <row r="5113" spans="2:7">
      <c r="B5113" t="s">
        <v>1822</v>
      </c>
      <c r="C5113">
        <v>18.84</v>
      </c>
      <c r="D5113">
        <f t="shared" si="163"/>
        <v>8.0143540669856463</v>
      </c>
      <c r="E5113">
        <v>-9.4637223974763252E-3</v>
      </c>
      <c r="F5113" s="90">
        <v>5105</v>
      </c>
      <c r="G5113" s="170">
        <f t="shared" ca="1" si="164"/>
        <v>-0.21917868514480607</v>
      </c>
    </row>
    <row r="5114" spans="2:7">
      <c r="B5114" t="s">
        <v>5888</v>
      </c>
      <c r="C5114">
        <v>2.09</v>
      </c>
      <c r="D5114">
        <f t="shared" si="163"/>
        <v>0</v>
      </c>
      <c r="E5114">
        <v>-9.4786729857819999E-3</v>
      </c>
      <c r="F5114" s="90">
        <v>5106</v>
      </c>
      <c r="G5114" s="170">
        <f t="shared" ca="1" si="164"/>
        <v>-0.23821028483637413</v>
      </c>
    </row>
    <row r="5115" spans="2:7">
      <c r="B5115" t="s">
        <v>7304</v>
      </c>
      <c r="C5115">
        <v>2.09</v>
      </c>
      <c r="D5115">
        <f t="shared" si="163"/>
        <v>0</v>
      </c>
      <c r="E5115">
        <v>-9.4786729857819999E-3</v>
      </c>
      <c r="F5115" s="90">
        <v>5107</v>
      </c>
      <c r="G5115" s="170">
        <f t="shared" ca="1" si="164"/>
        <v>0.39769631570255976</v>
      </c>
    </row>
    <row r="5116" spans="2:7">
      <c r="B5116" t="s">
        <v>7556</v>
      </c>
      <c r="C5116">
        <v>2.09</v>
      </c>
      <c r="D5116">
        <f t="shared" si="163"/>
        <v>-0.96152430044182624</v>
      </c>
      <c r="E5116">
        <v>-9.4786729857819999E-3</v>
      </c>
      <c r="F5116" s="90">
        <v>5108</v>
      </c>
      <c r="G5116" s="170">
        <f t="shared" ca="1" si="164"/>
        <v>4.7696535290019611E-2</v>
      </c>
    </row>
    <row r="5117" spans="2:7">
      <c r="B5117" t="s">
        <v>1245</v>
      </c>
      <c r="C5117">
        <v>54.32</v>
      </c>
      <c r="D5117">
        <f t="shared" si="163"/>
        <v>-0.60274974403978365</v>
      </c>
      <c r="E5117">
        <v>-9.4821298322392972E-3</v>
      </c>
      <c r="F5117" s="90">
        <v>5109</v>
      </c>
      <c r="G5117" s="170">
        <f t="shared" ca="1" si="164"/>
        <v>-0.65883536757528283</v>
      </c>
    </row>
    <row r="5118" spans="2:7">
      <c r="B5118" t="s">
        <v>471</v>
      </c>
      <c r="C5118">
        <v>136.74</v>
      </c>
      <c r="D5118">
        <f t="shared" si="163"/>
        <v>9.9217252396166149</v>
      </c>
      <c r="E5118">
        <v>-9.4893154654110985E-3</v>
      </c>
      <c r="F5118" s="90">
        <v>5110</v>
      </c>
      <c r="G5118" s="170">
        <f t="shared" ca="1" si="164"/>
        <v>-0.32984073441664935</v>
      </c>
    </row>
    <row r="5119" spans="2:7">
      <c r="B5119" t="s">
        <v>5035</v>
      </c>
      <c r="C5119">
        <v>12.52</v>
      </c>
      <c r="D5119">
        <f t="shared" si="163"/>
        <v>3.0000000000000004</v>
      </c>
      <c r="E5119">
        <v>-9.4936708860760277E-3</v>
      </c>
      <c r="F5119" s="90">
        <v>5111</v>
      </c>
      <c r="G5119" s="170">
        <f t="shared" ca="1" si="164"/>
        <v>-0.63558772984730827</v>
      </c>
    </row>
    <row r="5120" spans="2:7">
      <c r="B5120" t="s">
        <v>7637</v>
      </c>
      <c r="C5120">
        <v>3.13</v>
      </c>
      <c r="D5120">
        <f t="shared" si="163"/>
        <v>-0.74919871794871806</v>
      </c>
      <c r="E5120">
        <v>-9.4936708860760277E-3</v>
      </c>
      <c r="F5120" s="90">
        <v>5112</v>
      </c>
      <c r="G5120" s="170">
        <f t="shared" ca="1" si="164"/>
        <v>-0.67322291851927152</v>
      </c>
    </row>
    <row r="5121" spans="2:7">
      <c r="B5121" t="s">
        <v>4999</v>
      </c>
      <c r="C5121">
        <v>12.48</v>
      </c>
      <c r="D5121">
        <f t="shared" si="163"/>
        <v>-0.24864539434075852</v>
      </c>
      <c r="E5121">
        <v>-9.5238095238094622E-3</v>
      </c>
      <c r="F5121" s="90">
        <v>5113</v>
      </c>
      <c r="G5121" s="170">
        <f t="shared" ca="1" si="164"/>
        <v>-0.24727498688580007</v>
      </c>
    </row>
    <row r="5122" spans="2:7">
      <c r="B5122" t="s">
        <v>4033</v>
      </c>
      <c r="C5122">
        <v>16.61</v>
      </c>
      <c r="D5122">
        <f t="shared" si="163"/>
        <v>-0.82208654670094261</v>
      </c>
      <c r="E5122">
        <v>-9.5408467501490839E-3</v>
      </c>
      <c r="F5122" s="90">
        <v>5114</v>
      </c>
      <c r="G5122" s="170">
        <f t="shared" ca="1" si="164"/>
        <v>0.41898148334387864</v>
      </c>
    </row>
    <row r="5123" spans="2:7">
      <c r="B5123" t="s">
        <v>1024</v>
      </c>
      <c r="C5123">
        <v>93.36</v>
      </c>
      <c r="D5123">
        <f t="shared" si="163"/>
        <v>5.0115904700579526</v>
      </c>
      <c r="E5123">
        <v>-9.5480585614259039E-3</v>
      </c>
      <c r="F5123" s="90">
        <v>5115</v>
      </c>
      <c r="G5123" s="170">
        <f t="shared" ca="1" si="164"/>
        <v>-0.47942347599993701</v>
      </c>
    </row>
    <row r="5124" spans="2:7">
      <c r="B5124" t="s">
        <v>3088</v>
      </c>
      <c r="C5124">
        <v>15.53</v>
      </c>
      <c r="D5124">
        <f t="shared" si="163"/>
        <v>1.500805152979066</v>
      </c>
      <c r="E5124">
        <v>-9.5663265306122677E-3</v>
      </c>
      <c r="F5124" s="90">
        <v>5116</v>
      </c>
      <c r="G5124" s="170">
        <f t="shared" ca="1" si="164"/>
        <v>0.49733698059147874</v>
      </c>
    </row>
    <row r="5125" spans="2:7">
      <c r="B5125" t="s">
        <v>5511</v>
      </c>
      <c r="C5125">
        <v>6.21</v>
      </c>
      <c r="D5125">
        <f t="shared" si="163"/>
        <v>-0.39999999999999997</v>
      </c>
      <c r="E5125">
        <v>-9.5693779904305609E-3</v>
      </c>
      <c r="F5125" s="90">
        <v>5117</v>
      </c>
      <c r="G5125" s="170">
        <f t="shared" ca="1" si="164"/>
        <v>-0.41075558127922535</v>
      </c>
    </row>
    <row r="5126" spans="2:7">
      <c r="B5126" t="s">
        <v>4910</v>
      </c>
      <c r="C5126">
        <v>10.35</v>
      </c>
      <c r="D5126">
        <f t="shared" si="163"/>
        <v>-0.375</v>
      </c>
      <c r="E5126">
        <v>-9.5693779904305887E-3</v>
      </c>
      <c r="F5126" s="90">
        <v>5118</v>
      </c>
      <c r="G5126" s="170">
        <f t="shared" ca="1" si="164"/>
        <v>-1.502892383482789E-2</v>
      </c>
    </row>
    <row r="5127" spans="2:7">
      <c r="B5127" t="s">
        <v>4489</v>
      </c>
      <c r="C5127">
        <v>16.559999999999999</v>
      </c>
      <c r="D5127">
        <f t="shared" si="163"/>
        <v>0.60620756547041688</v>
      </c>
      <c r="E5127">
        <v>-9.5693779904306303E-3</v>
      </c>
      <c r="F5127" s="90">
        <v>5119</v>
      </c>
      <c r="G5127" s="170">
        <f t="shared" ca="1" si="164"/>
        <v>-0.29165111386592124</v>
      </c>
    </row>
    <row r="5128" spans="2:7">
      <c r="B5128" t="s">
        <v>3366</v>
      </c>
      <c r="C5128">
        <v>10.31</v>
      </c>
      <c r="D5128">
        <f t="shared" si="163"/>
        <v>-0.79163298302344376</v>
      </c>
      <c r="E5128">
        <v>-9.6061479346781602E-3</v>
      </c>
      <c r="F5128" s="90">
        <v>5120</v>
      </c>
      <c r="G5128" s="170">
        <f t="shared" ca="1" si="164"/>
        <v>0.21703448190610938</v>
      </c>
    </row>
    <row r="5129" spans="2:7">
      <c r="B5129" t="s">
        <v>1338</v>
      </c>
      <c r="C5129">
        <v>49.48</v>
      </c>
      <c r="D5129">
        <f t="shared" ref="D5129:D5192" si="165">(C5129-C5130)/C5130</f>
        <v>47.038834951456302</v>
      </c>
      <c r="E5129">
        <v>-9.6076861489192145E-3</v>
      </c>
      <c r="F5129" s="90">
        <v>5121</v>
      </c>
      <c r="G5129" s="170">
        <f t="shared" ca="1" si="164"/>
        <v>-0.8154274837882538</v>
      </c>
    </row>
    <row r="5130" spans="2:7">
      <c r="B5130" t="s">
        <v>7030</v>
      </c>
      <c r="C5130">
        <v>1.03</v>
      </c>
      <c r="D5130">
        <f t="shared" si="165"/>
        <v>-0.49756097560975604</v>
      </c>
      <c r="E5130">
        <v>-9.6153846153846229E-3</v>
      </c>
      <c r="F5130" s="90">
        <v>5122</v>
      </c>
      <c r="G5130" s="170">
        <f t="shared" ca="1" si="164"/>
        <v>0.32921908290748753</v>
      </c>
    </row>
    <row r="5131" spans="2:7">
      <c r="B5131" t="s">
        <v>7530</v>
      </c>
      <c r="C5131">
        <v>2.0499999999999998</v>
      </c>
      <c r="D5131">
        <f t="shared" si="165"/>
        <v>0</v>
      </c>
      <c r="E5131">
        <v>-9.6618357487922805E-3</v>
      </c>
      <c r="F5131" s="90">
        <v>5123</v>
      </c>
      <c r="G5131" s="170">
        <f t="shared" ca="1" si="164"/>
        <v>0.30970627873395595</v>
      </c>
    </row>
    <row r="5132" spans="2:7">
      <c r="B5132" t="s">
        <v>7741</v>
      </c>
      <c r="C5132">
        <v>2.0499999999999998</v>
      </c>
      <c r="D5132">
        <f t="shared" si="165"/>
        <v>-0.98206474190726156</v>
      </c>
      <c r="E5132">
        <v>-9.6618357487922805E-3</v>
      </c>
      <c r="F5132" s="90">
        <v>5124</v>
      </c>
      <c r="G5132" s="170">
        <f t="shared" ca="1" si="164"/>
        <v>-0.56424902444677283</v>
      </c>
    </row>
    <row r="5133" spans="2:7">
      <c r="B5133" t="s">
        <v>829</v>
      </c>
      <c r="C5133">
        <v>114.3</v>
      </c>
      <c r="D5133">
        <f t="shared" si="165"/>
        <v>8.3765381460213284</v>
      </c>
      <c r="E5133">
        <v>-9.7036908681338123E-3</v>
      </c>
      <c r="F5133" s="90">
        <v>5125</v>
      </c>
      <c r="G5133" s="170">
        <f t="shared" ca="1" si="164"/>
        <v>-0.17469413942098203</v>
      </c>
    </row>
    <row r="5134" spans="2:7">
      <c r="B5134" t="s">
        <v>3511</v>
      </c>
      <c r="C5134">
        <v>12.19</v>
      </c>
      <c r="D5134">
        <f t="shared" si="165"/>
        <v>0.33662280701754393</v>
      </c>
      <c r="E5134">
        <v>-9.7481722177092597E-3</v>
      </c>
      <c r="F5134" s="90">
        <v>5126</v>
      </c>
      <c r="G5134" s="170">
        <f t="shared" ca="1" si="164"/>
        <v>3.4463296266499091E-2</v>
      </c>
    </row>
    <row r="5135" spans="2:7">
      <c r="B5135" t="s">
        <v>5381</v>
      </c>
      <c r="C5135">
        <v>9.1199999999999992</v>
      </c>
      <c r="D5135">
        <f t="shared" si="165"/>
        <v>1.0976948408342247E-3</v>
      </c>
      <c r="E5135">
        <v>-9.7719869706842152E-3</v>
      </c>
      <c r="F5135" s="90">
        <v>5127</v>
      </c>
      <c r="G5135" s="170">
        <f t="shared" ca="1" si="164"/>
        <v>-0.38441522796991778</v>
      </c>
    </row>
    <row r="5136" spans="2:7">
      <c r="B5136" t="s">
        <v>5152</v>
      </c>
      <c r="C5136">
        <v>9.11</v>
      </c>
      <c r="D5136">
        <f t="shared" si="165"/>
        <v>-0.90992683409135855</v>
      </c>
      <c r="E5136">
        <v>-9.7826086956521591E-3</v>
      </c>
      <c r="F5136" s="90">
        <v>5128</v>
      </c>
      <c r="G5136" s="170">
        <f t="shared" ca="1" si="164"/>
        <v>-9.5878829003186811E-2</v>
      </c>
    </row>
    <row r="5137" spans="2:7">
      <c r="B5137" t="s">
        <v>1051</v>
      </c>
      <c r="C5137">
        <v>101.14</v>
      </c>
      <c r="D5137">
        <f t="shared" si="165"/>
        <v>11.532837670384138</v>
      </c>
      <c r="E5137">
        <v>-9.790483649892304E-3</v>
      </c>
      <c r="F5137" s="90">
        <v>5129</v>
      </c>
      <c r="G5137" s="170">
        <f t="shared" ca="1" si="164"/>
        <v>0.39332404530399712</v>
      </c>
    </row>
    <row r="5138" spans="2:7">
      <c r="B5138" t="s">
        <v>2715</v>
      </c>
      <c r="C5138">
        <v>8.07</v>
      </c>
      <c r="D5138">
        <f t="shared" si="165"/>
        <v>-0.42847025495750701</v>
      </c>
      <c r="E5138">
        <v>-9.8159509202454063E-3</v>
      </c>
      <c r="F5138" s="90">
        <v>5130</v>
      </c>
      <c r="G5138" s="170">
        <f t="shared" ca="1" si="164"/>
        <v>-0.28456646871440705</v>
      </c>
    </row>
    <row r="5139" spans="2:7">
      <c r="B5139" t="s">
        <v>5086</v>
      </c>
      <c r="C5139">
        <v>14.12</v>
      </c>
      <c r="D5139">
        <f t="shared" si="165"/>
        <v>0.4007936507936507</v>
      </c>
      <c r="E5139">
        <v>-9.8176718092567016E-3</v>
      </c>
      <c r="F5139" s="90">
        <v>5131</v>
      </c>
      <c r="G5139" s="170">
        <f t="shared" ca="1" si="164"/>
        <v>0.28828809970553981</v>
      </c>
    </row>
    <row r="5140" spans="2:7">
      <c r="B5140" t="s">
        <v>4904</v>
      </c>
      <c r="C5140">
        <v>10.08</v>
      </c>
      <c r="D5140">
        <f t="shared" si="165"/>
        <v>-0.49925484351713856</v>
      </c>
      <c r="E5140">
        <v>-9.8231827111983933E-3</v>
      </c>
      <c r="F5140" s="90">
        <v>5132</v>
      </c>
      <c r="G5140" s="170">
        <f t="shared" ca="1" si="164"/>
        <v>-0.47763765345953618</v>
      </c>
    </row>
    <row r="5141" spans="2:7">
      <c r="B5141" t="s">
        <v>2314</v>
      </c>
      <c r="C5141">
        <v>20.13</v>
      </c>
      <c r="D5141">
        <f t="shared" si="165"/>
        <v>0.54016832440703888</v>
      </c>
      <c r="E5141">
        <v>-9.8376783079192967E-3</v>
      </c>
      <c r="F5141" s="90">
        <v>5133</v>
      </c>
      <c r="G5141" s="170">
        <f t="shared" ca="1" si="164"/>
        <v>1.4538730698086918E-2</v>
      </c>
    </row>
    <row r="5142" spans="2:7">
      <c r="B5142" t="s">
        <v>3166</v>
      </c>
      <c r="C5142">
        <v>13.07</v>
      </c>
      <c r="D5142">
        <f t="shared" si="165"/>
        <v>5.5024875621890557</v>
      </c>
      <c r="E5142">
        <v>-9.8484848484847731E-3</v>
      </c>
      <c r="F5142" s="90">
        <v>5134</v>
      </c>
      <c r="G5142" s="170">
        <f t="shared" ca="1" si="164"/>
        <v>-0.26630990101997248</v>
      </c>
    </row>
    <row r="5143" spans="2:7">
      <c r="B5143" t="s">
        <v>7164</v>
      </c>
      <c r="C5143">
        <v>2.0099999999999998</v>
      </c>
      <c r="D5143">
        <f t="shared" si="165"/>
        <v>0</v>
      </c>
      <c r="E5143">
        <v>-9.8522167487684834E-3</v>
      </c>
      <c r="F5143" s="90">
        <v>5135</v>
      </c>
      <c r="G5143" s="170">
        <f t="shared" ca="1" si="164"/>
        <v>-0.36868148194724398</v>
      </c>
    </row>
    <row r="5144" spans="2:7">
      <c r="B5144" t="s">
        <v>7533</v>
      </c>
      <c r="C5144">
        <v>2.0099999999999998</v>
      </c>
      <c r="D5144">
        <f t="shared" si="165"/>
        <v>-0.59960159362549803</v>
      </c>
      <c r="E5144">
        <v>-9.8522167487684834E-3</v>
      </c>
      <c r="F5144" s="90">
        <v>5136</v>
      </c>
      <c r="G5144" s="170">
        <f t="shared" ca="1" si="164"/>
        <v>0.40108695567002706</v>
      </c>
    </row>
    <row r="5145" spans="2:7">
      <c r="B5145" t="s">
        <v>4394</v>
      </c>
      <c r="C5145">
        <v>5.0199999999999996</v>
      </c>
      <c r="D5145">
        <f t="shared" si="165"/>
        <v>-0.6153256704980844</v>
      </c>
      <c r="E5145">
        <v>-9.8619329388561546E-3</v>
      </c>
      <c r="F5145" s="90">
        <v>5137</v>
      </c>
      <c r="G5145" s="170">
        <f t="shared" ca="1" si="164"/>
        <v>-0.45671897064531281</v>
      </c>
    </row>
    <row r="5146" spans="2:7">
      <c r="B5146" t="s">
        <v>3407</v>
      </c>
      <c r="C5146">
        <v>13.05</v>
      </c>
      <c r="D5146">
        <f t="shared" si="165"/>
        <v>-0.72292993630573243</v>
      </c>
      <c r="E5146">
        <v>-9.8634294385431722E-3</v>
      </c>
      <c r="F5146" s="90">
        <v>5138</v>
      </c>
      <c r="G5146" s="170">
        <f t="shared" ca="1" si="164"/>
        <v>-0.61280769792898504</v>
      </c>
    </row>
    <row r="5147" spans="2:7">
      <c r="B5147" t="s">
        <v>1213</v>
      </c>
      <c r="C5147">
        <v>47.1</v>
      </c>
      <c r="D5147">
        <f t="shared" si="165"/>
        <v>4.880149812734083</v>
      </c>
      <c r="E5147">
        <v>-9.8801765818793113E-3</v>
      </c>
      <c r="F5147" s="90">
        <v>5139</v>
      </c>
      <c r="G5147" s="170">
        <f t="shared" ca="1" si="164"/>
        <v>-0.96527755767313417</v>
      </c>
    </row>
    <row r="5148" spans="2:7">
      <c r="B5148" t="s">
        <v>5295</v>
      </c>
      <c r="C5148">
        <v>8.01</v>
      </c>
      <c r="D5148">
        <f t="shared" si="165"/>
        <v>-0.42826552462526768</v>
      </c>
      <c r="E5148">
        <v>-9.8887515451174385E-3</v>
      </c>
      <c r="F5148" s="90">
        <v>5140</v>
      </c>
      <c r="G5148" s="170">
        <f t="shared" ca="1" si="164"/>
        <v>0.66065827589110004</v>
      </c>
    </row>
    <row r="5149" spans="2:7">
      <c r="B5149" t="s">
        <v>2449</v>
      </c>
      <c r="C5149">
        <v>14.01</v>
      </c>
      <c r="D5149">
        <f t="shared" si="165"/>
        <v>6.0049999999999999</v>
      </c>
      <c r="E5149">
        <v>-9.8939929328622309E-3</v>
      </c>
      <c r="F5149" s="90">
        <v>5141</v>
      </c>
      <c r="G5149" s="170">
        <f t="shared" ca="1" si="164"/>
        <v>-0.3728765288921187</v>
      </c>
    </row>
    <row r="5150" spans="2:7">
      <c r="B5150" t="s">
        <v>7554</v>
      </c>
      <c r="C5150">
        <v>2</v>
      </c>
      <c r="D5150">
        <f t="shared" si="165"/>
        <v>-0.88864142538975499</v>
      </c>
      <c r="E5150">
        <v>-9.9009900990099098E-3</v>
      </c>
      <c r="F5150" s="90">
        <v>5142</v>
      </c>
      <c r="G5150" s="170">
        <f t="shared" ca="1" si="164"/>
        <v>0.16775828714778132</v>
      </c>
    </row>
    <row r="5151" spans="2:7">
      <c r="B5151" t="s">
        <v>3821</v>
      </c>
      <c r="C5151">
        <v>17.96</v>
      </c>
      <c r="D5151">
        <f t="shared" si="165"/>
        <v>0.80140421263791373</v>
      </c>
      <c r="E5151">
        <v>-9.9228224917309645E-3</v>
      </c>
      <c r="F5151" s="90">
        <v>5143</v>
      </c>
      <c r="G5151" s="170">
        <f t="shared" ca="1" si="164"/>
        <v>2.4393734352330346E-2</v>
      </c>
    </row>
    <row r="5152" spans="2:7">
      <c r="B5152" t="s">
        <v>5360</v>
      </c>
      <c r="C5152">
        <v>9.9700000000000006</v>
      </c>
      <c r="D5152">
        <f t="shared" si="165"/>
        <v>1.0040160642570066E-3</v>
      </c>
      <c r="E5152">
        <v>-9.9304865938430621E-3</v>
      </c>
      <c r="F5152" s="90">
        <v>5144</v>
      </c>
      <c r="G5152" s="170">
        <f t="shared" ca="1" si="164"/>
        <v>0.68529692954579879</v>
      </c>
    </row>
    <row r="5153" spans="2:7">
      <c r="B5153" t="s">
        <v>3363</v>
      </c>
      <c r="C5153">
        <v>9.9600000000000009</v>
      </c>
      <c r="D5153">
        <f t="shared" si="165"/>
        <v>-0.47357293868921774</v>
      </c>
      <c r="E5153">
        <v>-9.9403578528826676E-3</v>
      </c>
      <c r="F5153" s="90">
        <v>5145</v>
      </c>
      <c r="G5153" s="170">
        <f t="shared" ca="1" si="164"/>
        <v>-5.1406369490886658E-2</v>
      </c>
    </row>
    <row r="5154" spans="2:7">
      <c r="B5154" t="s">
        <v>1921</v>
      </c>
      <c r="C5154">
        <v>18.920000000000002</v>
      </c>
      <c r="D5154">
        <f t="shared" si="165"/>
        <v>8.5075376884422127</v>
      </c>
      <c r="E5154">
        <v>-9.942438513866966E-3</v>
      </c>
      <c r="F5154" s="90">
        <v>5146</v>
      </c>
      <c r="G5154" s="170">
        <f t="shared" ca="1" si="164"/>
        <v>-8.6398857116868635E-2</v>
      </c>
    </row>
    <row r="5155" spans="2:7">
      <c r="B5155" t="s">
        <v>5858</v>
      </c>
      <c r="C5155">
        <v>1.99</v>
      </c>
      <c r="D5155">
        <f t="shared" si="165"/>
        <v>-0.74968553459119491</v>
      </c>
      <c r="E5155">
        <v>-9.9502487562188047E-3</v>
      </c>
      <c r="F5155" s="90">
        <v>5147</v>
      </c>
      <c r="G5155" s="170">
        <f t="shared" ca="1" si="164"/>
        <v>-0.19783524543092301</v>
      </c>
    </row>
    <row r="5156" spans="2:7">
      <c r="B5156" t="s">
        <v>5395</v>
      </c>
      <c r="C5156">
        <v>7.95</v>
      </c>
      <c r="D5156">
        <f t="shared" si="165"/>
        <v>1.6677852348993292</v>
      </c>
      <c r="E5156">
        <v>-9.9626400996263003E-3</v>
      </c>
      <c r="F5156" s="90">
        <v>5148</v>
      </c>
      <c r="G5156" s="170">
        <f t="shared" ca="1" si="164"/>
        <v>0.37187238451072946</v>
      </c>
    </row>
    <row r="5157" spans="2:7">
      <c r="B5157" t="s">
        <v>7667</v>
      </c>
      <c r="C5157">
        <v>2.98</v>
      </c>
      <c r="D5157">
        <f t="shared" si="165"/>
        <v>-0.81246066708621778</v>
      </c>
      <c r="E5157">
        <v>-9.9667774086378089E-3</v>
      </c>
      <c r="F5157" s="90">
        <v>5149</v>
      </c>
      <c r="G5157" s="170">
        <f t="shared" ca="1" si="164"/>
        <v>-0.17382754097364836</v>
      </c>
    </row>
    <row r="5158" spans="2:7">
      <c r="B5158" t="s">
        <v>2365</v>
      </c>
      <c r="C5158">
        <v>15.89</v>
      </c>
      <c r="D5158">
        <f t="shared" si="165"/>
        <v>0.23178294573643413</v>
      </c>
      <c r="E5158">
        <v>-9.9688473520249312E-3</v>
      </c>
      <c r="F5158" s="90">
        <v>5150</v>
      </c>
      <c r="G5158" s="170">
        <f t="shared" ca="1" si="164"/>
        <v>-0.6113171161405776</v>
      </c>
    </row>
    <row r="5159" spans="2:7">
      <c r="B5159" t="s">
        <v>3492</v>
      </c>
      <c r="C5159">
        <v>12.9</v>
      </c>
      <c r="D5159">
        <f t="shared" si="165"/>
        <v>-0.37980769230769229</v>
      </c>
      <c r="E5159">
        <v>-9.9769762087489645E-3</v>
      </c>
      <c r="F5159" s="90">
        <v>5151</v>
      </c>
      <c r="G5159" s="170">
        <f t="shared" ref="G5159:G5222" ca="1" si="166">_xlfn.NORM.INV(RAND(),L$11,L$12)</f>
        <v>0.28948739963617182</v>
      </c>
    </row>
    <row r="5160" spans="2:7">
      <c r="B5160" t="s">
        <v>1870</v>
      </c>
      <c r="C5160">
        <v>20.8</v>
      </c>
      <c r="D5160">
        <f t="shared" si="165"/>
        <v>6.0033670033670035</v>
      </c>
      <c r="E5160">
        <v>-9.9952403617325474E-3</v>
      </c>
      <c r="F5160" s="90">
        <v>5152</v>
      </c>
      <c r="G5160" s="170">
        <f t="shared" ca="1" si="166"/>
        <v>0.1110816353365487</v>
      </c>
    </row>
    <row r="5161" spans="2:7">
      <c r="B5161" t="s">
        <v>7656</v>
      </c>
      <c r="C5161">
        <v>2.97</v>
      </c>
      <c r="D5161">
        <f t="shared" si="165"/>
        <v>0.50000000000000011</v>
      </c>
      <c r="E5161">
        <v>-9.9999999999999343E-3</v>
      </c>
      <c r="F5161" s="90">
        <v>5153</v>
      </c>
      <c r="G5161" s="170">
        <f t="shared" ca="1" si="166"/>
        <v>0.39207752426034198</v>
      </c>
    </row>
    <row r="5162" spans="2:7">
      <c r="B5162" t="s">
        <v>7155</v>
      </c>
      <c r="C5162">
        <v>1.98</v>
      </c>
      <c r="D5162">
        <f t="shared" si="165"/>
        <v>5.0761421319797002E-3</v>
      </c>
      <c r="E5162">
        <v>-1.0000000000000009E-2</v>
      </c>
      <c r="F5162" s="90">
        <v>5154</v>
      </c>
      <c r="G5162" s="170">
        <f t="shared" ca="1" si="166"/>
        <v>0.40492771525464016</v>
      </c>
    </row>
    <row r="5163" spans="2:7">
      <c r="B5163" t="s">
        <v>5857</v>
      </c>
      <c r="C5163">
        <v>1.97</v>
      </c>
      <c r="D5163">
        <f t="shared" si="165"/>
        <v>0</v>
      </c>
      <c r="E5163">
        <v>-1.0050251256281416E-2</v>
      </c>
      <c r="F5163" s="90">
        <v>5155</v>
      </c>
      <c r="G5163" s="170">
        <f t="shared" ca="1" si="166"/>
        <v>0.84835940481644379</v>
      </c>
    </row>
    <row r="5164" spans="2:7">
      <c r="B5164" t="s">
        <v>7270</v>
      </c>
      <c r="C5164">
        <v>1.97</v>
      </c>
      <c r="D5164">
        <f t="shared" si="165"/>
        <v>-0.8571428571428571</v>
      </c>
      <c r="E5164">
        <v>-1.0050251256281416E-2</v>
      </c>
      <c r="F5164" s="90">
        <v>5156</v>
      </c>
      <c r="G5164" s="170">
        <f t="shared" ca="1" si="166"/>
        <v>-0.6499602167009072</v>
      </c>
    </row>
    <row r="5165" spans="2:7">
      <c r="B5165" t="s">
        <v>3190</v>
      </c>
      <c r="C5165">
        <v>13.79</v>
      </c>
      <c r="D5165">
        <f t="shared" si="165"/>
        <v>-0.1244444444444445</v>
      </c>
      <c r="E5165">
        <v>-1.0050251256281449E-2</v>
      </c>
      <c r="F5165" s="90">
        <v>5157</v>
      </c>
      <c r="G5165" s="170">
        <f t="shared" ca="1" si="166"/>
        <v>0.42314365169938289</v>
      </c>
    </row>
    <row r="5166" spans="2:7">
      <c r="B5166" t="s">
        <v>2358</v>
      </c>
      <c r="C5166">
        <v>15.75</v>
      </c>
      <c r="D5166">
        <f t="shared" si="165"/>
        <v>6.9246435845213825E-2</v>
      </c>
      <c r="E5166">
        <v>-1.0056568196103089E-2</v>
      </c>
      <c r="F5166" s="90">
        <v>5158</v>
      </c>
      <c r="G5166" s="170">
        <f t="shared" ca="1" si="166"/>
        <v>0.81977616308293144</v>
      </c>
    </row>
    <row r="5167" spans="2:7">
      <c r="B5167" t="s">
        <v>2484</v>
      </c>
      <c r="C5167">
        <v>14.73</v>
      </c>
      <c r="D5167">
        <f t="shared" si="165"/>
        <v>1.5008488964346349</v>
      </c>
      <c r="E5167">
        <v>-1.0080645161290347E-2</v>
      </c>
      <c r="F5167" s="90">
        <v>5159</v>
      </c>
      <c r="G5167" s="170">
        <f t="shared" ca="1" si="166"/>
        <v>0.14652232244719915</v>
      </c>
    </row>
    <row r="5168" spans="2:7">
      <c r="B5168" t="s">
        <v>5595</v>
      </c>
      <c r="C5168">
        <v>5.89</v>
      </c>
      <c r="D5168">
        <f t="shared" si="165"/>
        <v>-0.59986413043478271</v>
      </c>
      <c r="E5168">
        <v>-1.0084033613445462E-2</v>
      </c>
      <c r="F5168" s="90">
        <v>5160</v>
      </c>
      <c r="G5168" s="170">
        <f t="shared" ca="1" si="166"/>
        <v>0.29032292249754021</v>
      </c>
    </row>
    <row r="5169" spans="2:7">
      <c r="B5169" t="s">
        <v>3598</v>
      </c>
      <c r="C5169">
        <v>14.72</v>
      </c>
      <c r="D5169">
        <f t="shared" si="165"/>
        <v>-0.16600566572237949</v>
      </c>
      <c r="E5169">
        <v>-1.0087424344317322E-2</v>
      </c>
      <c r="F5169" s="90">
        <v>5161</v>
      </c>
      <c r="G5169" s="170">
        <f t="shared" ca="1" si="166"/>
        <v>-0.12550174383288321</v>
      </c>
    </row>
    <row r="5170" spans="2:7">
      <c r="B5170" t="s">
        <v>3062</v>
      </c>
      <c r="C5170">
        <v>17.649999999999999</v>
      </c>
      <c r="D5170">
        <f t="shared" si="165"/>
        <v>5.6689342403616833E-4</v>
      </c>
      <c r="E5170">
        <v>-1.0095344924284898E-2</v>
      </c>
      <c r="F5170" s="90">
        <v>5162</v>
      </c>
      <c r="G5170" s="170">
        <f t="shared" ca="1" si="166"/>
        <v>-0.89019224743298986</v>
      </c>
    </row>
    <row r="5171" spans="2:7">
      <c r="B5171" t="s">
        <v>3773</v>
      </c>
      <c r="C5171">
        <v>17.64</v>
      </c>
      <c r="D5171">
        <f t="shared" si="165"/>
        <v>17</v>
      </c>
      <c r="E5171">
        <v>-1.0101010101010085E-2</v>
      </c>
      <c r="F5171" s="90">
        <v>5163</v>
      </c>
      <c r="G5171" s="170">
        <f t="shared" ca="1" si="166"/>
        <v>0.33201310514591637</v>
      </c>
    </row>
    <row r="5172" spans="2:7">
      <c r="B5172" t="s">
        <v>6246</v>
      </c>
      <c r="C5172">
        <v>0.98</v>
      </c>
      <c r="D5172">
        <f t="shared" si="165"/>
        <v>0</v>
      </c>
      <c r="E5172">
        <v>-1.0101010101010111E-2</v>
      </c>
      <c r="F5172" s="90">
        <v>5164</v>
      </c>
      <c r="G5172" s="170">
        <f t="shared" ca="1" si="166"/>
        <v>1.4383198562715332E-3</v>
      </c>
    </row>
    <row r="5173" spans="2:7">
      <c r="B5173" t="s">
        <v>6259</v>
      </c>
      <c r="C5173">
        <v>0.98</v>
      </c>
      <c r="D5173">
        <f t="shared" si="165"/>
        <v>-0.92851932895696565</v>
      </c>
      <c r="E5173">
        <v>-1.0101010101010111E-2</v>
      </c>
      <c r="F5173" s="90">
        <v>5165</v>
      </c>
      <c r="G5173" s="170">
        <f t="shared" ca="1" si="166"/>
        <v>0.31422672840367089</v>
      </c>
    </row>
    <row r="5174" spans="2:7">
      <c r="B5174" t="s">
        <v>3179</v>
      </c>
      <c r="C5174">
        <v>13.71</v>
      </c>
      <c r="D5174">
        <f t="shared" si="165"/>
        <v>0.55618615209988653</v>
      </c>
      <c r="E5174">
        <v>-1.0108303249097386E-2</v>
      </c>
      <c r="F5174" s="90">
        <v>5166</v>
      </c>
      <c r="G5174" s="170">
        <f t="shared" ca="1" si="166"/>
        <v>-4.0607403050075055E-2</v>
      </c>
    </row>
    <row r="5175" spans="2:7">
      <c r="B5175" t="s">
        <v>2781</v>
      </c>
      <c r="C5175">
        <v>8.81</v>
      </c>
      <c r="D5175">
        <f t="shared" si="165"/>
        <v>-0.24957410562180576</v>
      </c>
      <c r="E5175">
        <v>-1.0112359550561782E-2</v>
      </c>
      <c r="F5175" s="90">
        <v>5167</v>
      </c>
      <c r="G5175" s="170">
        <f t="shared" ca="1" si="166"/>
        <v>0.79824775584441021</v>
      </c>
    </row>
    <row r="5176" spans="2:7">
      <c r="B5176" t="s">
        <v>3391</v>
      </c>
      <c r="C5176">
        <v>11.74</v>
      </c>
      <c r="D5176">
        <f t="shared" si="165"/>
        <v>9.1078066914498185E-2</v>
      </c>
      <c r="E5176">
        <v>-1.0118043844856596E-2</v>
      </c>
      <c r="F5176" s="90">
        <v>5168</v>
      </c>
      <c r="G5176" s="170">
        <f t="shared" ca="1" si="166"/>
        <v>-4.1479505223480206E-2</v>
      </c>
    </row>
    <row r="5177" spans="2:7">
      <c r="B5177" t="s">
        <v>1633</v>
      </c>
      <c r="C5177">
        <v>10.76</v>
      </c>
      <c r="D5177">
        <f t="shared" si="165"/>
        <v>-0.44989775051124742</v>
      </c>
      <c r="E5177">
        <v>-1.0119595216191301E-2</v>
      </c>
      <c r="F5177" s="90">
        <v>5169</v>
      </c>
      <c r="G5177" s="170">
        <f t="shared" ca="1" si="166"/>
        <v>0.16787342481611464</v>
      </c>
    </row>
    <row r="5178" spans="2:7">
      <c r="B5178" t="s">
        <v>3956</v>
      </c>
      <c r="C5178">
        <v>19.559999999999999</v>
      </c>
      <c r="D5178">
        <f t="shared" si="165"/>
        <v>-0.62217500482905164</v>
      </c>
      <c r="E5178">
        <v>-1.0121457489878685E-2</v>
      </c>
      <c r="F5178" s="90">
        <v>5170</v>
      </c>
      <c r="G5178" s="170">
        <f t="shared" ca="1" si="166"/>
        <v>3.8797989282867096E-2</v>
      </c>
    </row>
    <row r="5179" spans="2:7">
      <c r="B5179" t="s">
        <v>1329</v>
      </c>
      <c r="C5179">
        <v>51.77</v>
      </c>
      <c r="D5179">
        <f t="shared" si="165"/>
        <v>1.4101489757914341</v>
      </c>
      <c r="E5179">
        <v>-1.013384321223698E-2</v>
      </c>
      <c r="F5179" s="90">
        <v>5171</v>
      </c>
      <c r="G5179" s="170">
        <f t="shared" ca="1" si="166"/>
        <v>-1.8016896857229545E-2</v>
      </c>
    </row>
    <row r="5180" spans="2:7">
      <c r="B5180" t="s">
        <v>2081</v>
      </c>
      <c r="C5180">
        <v>21.48</v>
      </c>
      <c r="D5180">
        <f t="shared" si="165"/>
        <v>10.015384615384615</v>
      </c>
      <c r="E5180">
        <v>-1.0138248847926214E-2</v>
      </c>
      <c r="F5180" s="90">
        <v>5172</v>
      </c>
      <c r="G5180" s="170">
        <f t="shared" ca="1" si="166"/>
        <v>-4.8561489427536408E-2</v>
      </c>
    </row>
    <row r="5181" spans="2:7">
      <c r="B5181" t="s">
        <v>5942</v>
      </c>
      <c r="C5181">
        <v>1.95</v>
      </c>
      <c r="D5181">
        <f t="shared" si="165"/>
        <v>-0.71407624633431088</v>
      </c>
      <c r="E5181">
        <v>-1.01522842639594E-2</v>
      </c>
      <c r="F5181" s="90">
        <v>5173</v>
      </c>
      <c r="G5181" s="170">
        <f t="shared" ca="1" si="166"/>
        <v>-0.38352346255470282</v>
      </c>
    </row>
    <row r="5182" spans="2:7">
      <c r="B5182" t="s">
        <v>5447</v>
      </c>
      <c r="C5182">
        <v>6.82</v>
      </c>
      <c r="D5182">
        <f t="shared" si="165"/>
        <v>0.16780821917808228</v>
      </c>
      <c r="E5182">
        <v>-1.0159651669085544E-2</v>
      </c>
      <c r="F5182" s="90">
        <v>5174</v>
      </c>
      <c r="G5182" s="170">
        <f t="shared" ca="1" si="166"/>
        <v>0.1807749732645087</v>
      </c>
    </row>
    <row r="5183" spans="2:7">
      <c r="B5183" t="s">
        <v>5598</v>
      </c>
      <c r="C5183">
        <v>5.84</v>
      </c>
      <c r="D5183">
        <f t="shared" si="165"/>
        <v>-0.59945130315500683</v>
      </c>
      <c r="E5183">
        <v>-1.0169491525423813E-2</v>
      </c>
      <c r="F5183" s="90">
        <v>5175</v>
      </c>
      <c r="G5183" s="170">
        <f t="shared" ca="1" si="166"/>
        <v>-0.10501044798550382</v>
      </c>
    </row>
    <row r="5184" spans="2:7">
      <c r="B5184" t="s">
        <v>3745</v>
      </c>
      <c r="C5184">
        <v>14.58</v>
      </c>
      <c r="D5184">
        <f t="shared" si="165"/>
        <v>-0.31709601873536303</v>
      </c>
      <c r="E5184">
        <v>-1.0183299389002061E-2</v>
      </c>
      <c r="F5184" s="90">
        <v>5176</v>
      </c>
      <c r="G5184" s="170">
        <f t="shared" ca="1" si="166"/>
        <v>-4.6142445161425003E-3</v>
      </c>
    </row>
    <row r="5185" spans="2:7">
      <c r="B5185" t="s">
        <v>1488</v>
      </c>
      <c r="C5185">
        <v>21.35</v>
      </c>
      <c r="D5185">
        <f t="shared" si="165"/>
        <v>21.010309278350519</v>
      </c>
      <c r="E5185">
        <v>-1.0199350950394013E-2</v>
      </c>
      <c r="F5185" s="90">
        <v>5177</v>
      </c>
      <c r="G5185" s="170">
        <f t="shared" ca="1" si="166"/>
        <v>0.20392958277859657</v>
      </c>
    </row>
    <row r="5186" spans="2:7">
      <c r="B5186" t="s">
        <v>6258</v>
      </c>
      <c r="C5186">
        <v>0.97</v>
      </c>
      <c r="D5186">
        <f t="shared" si="165"/>
        <v>0</v>
      </c>
      <c r="E5186">
        <v>-1.0204081632653071E-2</v>
      </c>
      <c r="F5186" s="90">
        <v>5178</v>
      </c>
      <c r="G5186" s="170">
        <f t="shared" ca="1" si="166"/>
        <v>0.19074462540902107</v>
      </c>
    </row>
    <row r="5187" spans="2:7">
      <c r="B5187" t="s">
        <v>6261</v>
      </c>
      <c r="C5187">
        <v>0.97</v>
      </c>
      <c r="D5187">
        <f t="shared" si="165"/>
        <v>-0.95829750644883926</v>
      </c>
      <c r="E5187">
        <v>-1.0204081632653071E-2</v>
      </c>
      <c r="F5187" s="90">
        <v>5179</v>
      </c>
      <c r="G5187" s="170">
        <f t="shared" ca="1" si="166"/>
        <v>0.41288414772129894</v>
      </c>
    </row>
    <row r="5188" spans="2:7">
      <c r="B5188" t="s">
        <v>4625</v>
      </c>
      <c r="C5188">
        <v>23.26</v>
      </c>
      <c r="D5188">
        <f t="shared" si="165"/>
        <v>3.8057851239669427</v>
      </c>
      <c r="E5188">
        <v>-1.0212765957446742E-2</v>
      </c>
      <c r="F5188" s="90">
        <v>5180</v>
      </c>
      <c r="G5188" s="170">
        <f t="shared" ca="1" si="166"/>
        <v>-7.7361774739751615E-3</v>
      </c>
    </row>
    <row r="5189" spans="2:7">
      <c r="B5189" t="s">
        <v>4444</v>
      </c>
      <c r="C5189">
        <v>4.84</v>
      </c>
      <c r="D5189">
        <f t="shared" si="165"/>
        <v>1.5077720207253886</v>
      </c>
      <c r="E5189">
        <v>-1.0224948875255588E-2</v>
      </c>
      <c r="F5189" s="90">
        <v>5181</v>
      </c>
      <c r="G5189" s="170">
        <f t="shared" ca="1" si="166"/>
        <v>-0.32689238472557447</v>
      </c>
    </row>
    <row r="5190" spans="2:7">
      <c r="B5190" t="s">
        <v>6342</v>
      </c>
      <c r="C5190">
        <v>1.93</v>
      </c>
      <c r="D5190">
        <f t="shared" si="165"/>
        <v>0</v>
      </c>
      <c r="E5190">
        <v>-1.0256410256410265E-2</v>
      </c>
      <c r="F5190" s="90">
        <v>5182</v>
      </c>
      <c r="G5190" s="170">
        <f t="shared" ca="1" si="166"/>
        <v>-0.21126290545098603</v>
      </c>
    </row>
    <row r="5191" spans="2:7">
      <c r="B5191" t="s">
        <v>7122</v>
      </c>
      <c r="C5191">
        <v>1.93</v>
      </c>
      <c r="D5191">
        <f t="shared" si="165"/>
        <v>0</v>
      </c>
      <c r="E5191">
        <v>-1.0256410256410265E-2</v>
      </c>
      <c r="F5191" s="90">
        <v>5183</v>
      </c>
      <c r="G5191" s="170">
        <f t="shared" ca="1" si="166"/>
        <v>8.9546648927243552E-2</v>
      </c>
    </row>
    <row r="5192" spans="2:7">
      <c r="B5192" t="s">
        <v>7504</v>
      </c>
      <c r="C5192">
        <v>1.93</v>
      </c>
      <c r="D5192">
        <f t="shared" si="165"/>
        <v>-0.86652835408022133</v>
      </c>
      <c r="E5192">
        <v>-1.0256410256410265E-2</v>
      </c>
      <c r="F5192" s="90">
        <v>5184</v>
      </c>
      <c r="G5192" s="170">
        <f t="shared" ca="1" si="166"/>
        <v>-3.7891019862306141E-2</v>
      </c>
    </row>
    <row r="5193" spans="2:7">
      <c r="B5193" t="s">
        <v>1799</v>
      </c>
      <c r="C5193">
        <v>14.46</v>
      </c>
      <c r="D5193">
        <f t="shared" ref="D5193:D5256" si="167">(C5193-C5194)/C5194</f>
        <v>-0.28486646884272987</v>
      </c>
      <c r="E5193">
        <v>-1.0266940451745282E-2</v>
      </c>
      <c r="F5193" s="90">
        <v>5185</v>
      </c>
      <c r="G5193" s="170">
        <f t="shared" ca="1" si="166"/>
        <v>0.70557132683357593</v>
      </c>
    </row>
    <row r="5194" spans="2:7">
      <c r="B5194" t="s">
        <v>1952</v>
      </c>
      <c r="C5194">
        <v>20.22</v>
      </c>
      <c r="D5194">
        <f t="shared" si="167"/>
        <v>0.1667628390075015</v>
      </c>
      <c r="E5194">
        <v>-1.0279001468428823E-2</v>
      </c>
      <c r="F5194" s="90">
        <v>5186</v>
      </c>
      <c r="G5194" s="170">
        <f t="shared" ca="1" si="166"/>
        <v>-0.47110484841188804</v>
      </c>
    </row>
    <row r="5195" spans="2:7">
      <c r="B5195" t="s">
        <v>2408</v>
      </c>
      <c r="C5195">
        <v>17.329999999999998</v>
      </c>
      <c r="D5195">
        <f t="shared" si="167"/>
        <v>-0.70456870098874869</v>
      </c>
      <c r="E5195">
        <v>-1.0279840091376542E-2</v>
      </c>
      <c r="F5195" s="90">
        <v>5187</v>
      </c>
      <c r="G5195" s="170">
        <f t="shared" ca="1" si="166"/>
        <v>-0.4340990987729556</v>
      </c>
    </row>
    <row r="5196" spans="2:7">
      <c r="B5196" t="s">
        <v>1299</v>
      </c>
      <c r="C5196">
        <v>58.66</v>
      </c>
      <c r="D5196">
        <f t="shared" si="167"/>
        <v>-7.5492513790386226E-2</v>
      </c>
      <c r="E5196">
        <v>-1.02918845959171E-2</v>
      </c>
      <c r="F5196" s="90">
        <v>5188</v>
      </c>
      <c r="G5196" s="170">
        <f t="shared" ca="1" si="166"/>
        <v>-0.33935917517172137</v>
      </c>
    </row>
    <row r="5197" spans="2:7">
      <c r="B5197" t="s">
        <v>1304</v>
      </c>
      <c r="C5197">
        <v>63.45</v>
      </c>
      <c r="D5197">
        <f t="shared" si="167"/>
        <v>0.37665437188110212</v>
      </c>
      <c r="E5197">
        <v>-1.0294805802526855E-2</v>
      </c>
      <c r="F5197" s="90">
        <v>5189</v>
      </c>
      <c r="G5197" s="170">
        <f t="shared" ca="1" si="166"/>
        <v>-0.18417087191776096</v>
      </c>
    </row>
    <row r="5198" spans="2:7">
      <c r="B5198" t="s">
        <v>1345</v>
      </c>
      <c r="C5198">
        <v>46.09</v>
      </c>
      <c r="D5198">
        <f t="shared" si="167"/>
        <v>23.005208333333336</v>
      </c>
      <c r="E5198">
        <v>-1.0307064633884408E-2</v>
      </c>
      <c r="F5198" s="90">
        <v>5190</v>
      </c>
      <c r="G5198" s="170">
        <f t="shared" ca="1" si="166"/>
        <v>-0.53124871177698563</v>
      </c>
    </row>
    <row r="5199" spans="2:7">
      <c r="B5199" t="s">
        <v>6049</v>
      </c>
      <c r="C5199">
        <v>1.92</v>
      </c>
      <c r="D5199">
        <f t="shared" si="167"/>
        <v>0</v>
      </c>
      <c r="E5199">
        <v>-1.0309278350515474E-2</v>
      </c>
      <c r="F5199" s="90">
        <v>5191</v>
      </c>
      <c r="G5199" s="170">
        <f t="shared" ca="1" si="166"/>
        <v>0.41055372133636331</v>
      </c>
    </row>
    <row r="5200" spans="2:7">
      <c r="B5200" t="s">
        <v>6709</v>
      </c>
      <c r="C5200">
        <v>1.92</v>
      </c>
      <c r="D5200">
        <f t="shared" si="167"/>
        <v>1</v>
      </c>
      <c r="E5200">
        <v>-1.0309278350515474E-2</v>
      </c>
      <c r="F5200" s="90">
        <v>5192</v>
      </c>
      <c r="G5200" s="170">
        <f t="shared" ca="1" si="166"/>
        <v>-0.70352746754677042</v>
      </c>
    </row>
    <row r="5201" spans="2:7">
      <c r="B5201" t="s">
        <v>7018</v>
      </c>
      <c r="C5201">
        <v>0.96</v>
      </c>
      <c r="D5201">
        <f t="shared" si="167"/>
        <v>-0.94989561586638827</v>
      </c>
      <c r="E5201">
        <v>-1.0309278350515474E-2</v>
      </c>
      <c r="F5201" s="90">
        <v>5193</v>
      </c>
      <c r="G5201" s="170">
        <f t="shared" ca="1" si="166"/>
        <v>0.31063878235388109</v>
      </c>
    </row>
    <row r="5202" spans="2:7">
      <c r="B5202" t="s">
        <v>3879</v>
      </c>
      <c r="C5202">
        <v>19.16</v>
      </c>
      <c r="D5202">
        <f t="shared" si="167"/>
        <v>-0.86206896551724144</v>
      </c>
      <c r="E5202">
        <v>-1.0330578512396658E-2</v>
      </c>
      <c r="F5202" s="90">
        <v>5194</v>
      </c>
      <c r="G5202" s="170">
        <f t="shared" ca="1" si="166"/>
        <v>-0.11160450000600738</v>
      </c>
    </row>
    <row r="5203" spans="2:7">
      <c r="B5203" t="s">
        <v>474</v>
      </c>
      <c r="C5203">
        <v>138.91</v>
      </c>
      <c r="D5203">
        <f t="shared" si="167"/>
        <v>0.33030070867649869</v>
      </c>
      <c r="E5203">
        <v>-1.0330578512396814E-2</v>
      </c>
      <c r="F5203" s="90">
        <v>5195</v>
      </c>
      <c r="G5203" s="170">
        <f t="shared" ca="1" si="166"/>
        <v>0.57287112063484658</v>
      </c>
    </row>
    <row r="5204" spans="2:7">
      <c r="B5204" t="s">
        <v>965</v>
      </c>
      <c r="C5204">
        <v>104.42</v>
      </c>
      <c r="D5204">
        <f t="shared" si="167"/>
        <v>-0.20356952177560833</v>
      </c>
      <c r="E5204">
        <v>-1.0330774334186365E-2</v>
      </c>
      <c r="F5204" s="90">
        <v>5196</v>
      </c>
      <c r="G5204" s="170">
        <f t="shared" ca="1" si="166"/>
        <v>0.14164799046594831</v>
      </c>
    </row>
    <row r="5205" spans="2:7">
      <c r="B5205" t="s">
        <v>700</v>
      </c>
      <c r="C5205">
        <v>131.11000000000001</v>
      </c>
      <c r="D5205">
        <f t="shared" si="167"/>
        <v>6.6226744186046522</v>
      </c>
      <c r="E5205">
        <v>-1.0341183574879047E-2</v>
      </c>
      <c r="F5205" s="90">
        <v>5197</v>
      </c>
      <c r="G5205" s="170">
        <f t="shared" ca="1" si="166"/>
        <v>-0.18771303056680844</v>
      </c>
    </row>
    <row r="5206" spans="2:7">
      <c r="B5206" t="s">
        <v>1731</v>
      </c>
      <c r="C5206">
        <v>17.2</v>
      </c>
      <c r="D5206">
        <f t="shared" si="167"/>
        <v>1</v>
      </c>
      <c r="E5206">
        <v>-1.0356731875719201E-2</v>
      </c>
      <c r="F5206" s="90">
        <v>5198</v>
      </c>
      <c r="G5206" s="170">
        <f t="shared" ca="1" si="166"/>
        <v>0.24621932882662423</v>
      </c>
    </row>
    <row r="5207" spans="2:7">
      <c r="B5207" t="s">
        <v>5284</v>
      </c>
      <c r="C5207">
        <v>8.6</v>
      </c>
      <c r="D5207">
        <f t="shared" si="167"/>
        <v>-0.66653741760372232</v>
      </c>
      <c r="E5207">
        <v>-1.0356731875719201E-2</v>
      </c>
      <c r="F5207" s="90">
        <v>5199</v>
      </c>
      <c r="G5207" s="170">
        <f t="shared" ca="1" si="166"/>
        <v>0.15316238588019321</v>
      </c>
    </row>
    <row r="5208" spans="2:7">
      <c r="B5208" t="s">
        <v>2205</v>
      </c>
      <c r="C5208">
        <v>25.79</v>
      </c>
      <c r="D5208">
        <f t="shared" si="167"/>
        <v>12.502617801047121</v>
      </c>
      <c r="E5208">
        <v>-1.036070606293168E-2</v>
      </c>
      <c r="F5208" s="90">
        <v>5200</v>
      </c>
      <c r="G5208" s="170">
        <f t="shared" ca="1" si="166"/>
        <v>0.28781405021354456</v>
      </c>
    </row>
    <row r="5209" spans="2:7">
      <c r="B5209" t="s">
        <v>6346</v>
      </c>
      <c r="C5209">
        <v>1.91</v>
      </c>
      <c r="D5209">
        <f t="shared" si="167"/>
        <v>0</v>
      </c>
      <c r="E5209">
        <v>-1.0362694300518144E-2</v>
      </c>
      <c r="F5209" s="90">
        <v>5201</v>
      </c>
      <c r="G5209" s="170">
        <f t="shared" ca="1" si="166"/>
        <v>-0.51002860868098976</v>
      </c>
    </row>
    <row r="5210" spans="2:7">
      <c r="B5210" t="s">
        <v>7521</v>
      </c>
      <c r="C5210">
        <v>1.91</v>
      </c>
      <c r="D5210">
        <f t="shared" si="167"/>
        <v>-0.88209876543209875</v>
      </c>
      <c r="E5210">
        <v>-1.0362694300518144E-2</v>
      </c>
      <c r="F5210" s="90">
        <v>5202</v>
      </c>
      <c r="G5210" s="170">
        <f t="shared" ca="1" si="166"/>
        <v>0.95596065134498809</v>
      </c>
    </row>
    <row r="5211" spans="2:7">
      <c r="B5211" t="s">
        <v>4006</v>
      </c>
      <c r="C5211">
        <v>16.2</v>
      </c>
      <c r="D5211">
        <f t="shared" si="167"/>
        <v>0.70347003154574128</v>
      </c>
      <c r="E5211">
        <v>-1.0384850335980555E-2</v>
      </c>
      <c r="F5211" s="90">
        <v>5203</v>
      </c>
      <c r="G5211" s="170">
        <f t="shared" ca="1" si="166"/>
        <v>0.41702246697711304</v>
      </c>
    </row>
    <row r="5212" spans="2:7">
      <c r="B5212" t="s">
        <v>3322</v>
      </c>
      <c r="C5212">
        <v>9.51</v>
      </c>
      <c r="D5212">
        <f t="shared" si="167"/>
        <v>-0.5</v>
      </c>
      <c r="E5212">
        <v>-1.0405827263267393E-2</v>
      </c>
      <c r="F5212" s="90">
        <v>5204</v>
      </c>
      <c r="G5212" s="170">
        <f t="shared" ca="1" si="166"/>
        <v>-0.19774646623662409</v>
      </c>
    </row>
    <row r="5213" spans="2:7">
      <c r="B5213" t="s">
        <v>3843</v>
      </c>
      <c r="C5213">
        <v>19.02</v>
      </c>
      <c r="D5213">
        <f t="shared" si="167"/>
        <v>0.67135325131810175</v>
      </c>
      <c r="E5213">
        <v>-1.0405827263267393E-2</v>
      </c>
      <c r="F5213" s="90">
        <v>5205</v>
      </c>
      <c r="G5213" s="170">
        <f t="shared" ca="1" si="166"/>
        <v>0.13530909387714074</v>
      </c>
    </row>
    <row r="5214" spans="2:7">
      <c r="B5214" t="s">
        <v>2599</v>
      </c>
      <c r="C5214">
        <v>11.38</v>
      </c>
      <c r="D5214">
        <f t="shared" si="167"/>
        <v>-0.14177978883861231</v>
      </c>
      <c r="E5214">
        <v>-1.0434782608695584E-2</v>
      </c>
      <c r="F5214" s="90">
        <v>5206</v>
      </c>
      <c r="G5214" s="170">
        <f t="shared" ca="1" si="166"/>
        <v>0.40722743559829333</v>
      </c>
    </row>
    <row r="5215" spans="2:7">
      <c r="B5215" t="s">
        <v>3476</v>
      </c>
      <c r="C5215">
        <v>13.26</v>
      </c>
      <c r="D5215">
        <f t="shared" si="167"/>
        <v>-0.33299798792756535</v>
      </c>
      <c r="E5215">
        <v>-1.0447761194029893E-2</v>
      </c>
      <c r="F5215" s="90">
        <v>5207</v>
      </c>
      <c r="G5215" s="170">
        <f t="shared" ca="1" si="166"/>
        <v>-0.34518809738771783</v>
      </c>
    </row>
    <row r="5216" spans="2:7">
      <c r="B5216" t="s">
        <v>1855</v>
      </c>
      <c r="C5216">
        <v>19.88</v>
      </c>
      <c r="D5216">
        <f t="shared" si="167"/>
        <v>1.6296296296296298</v>
      </c>
      <c r="E5216">
        <v>-1.045296167247391E-2</v>
      </c>
      <c r="F5216" s="90">
        <v>5208</v>
      </c>
      <c r="G5216" s="170">
        <f t="shared" ca="1" si="166"/>
        <v>-0.11963688538108638</v>
      </c>
    </row>
    <row r="5217" spans="2:7">
      <c r="B5217" t="s">
        <v>5426</v>
      </c>
      <c r="C5217">
        <v>7.56</v>
      </c>
      <c r="D5217">
        <f t="shared" si="167"/>
        <v>3</v>
      </c>
      <c r="E5217">
        <v>-1.0471204188481685E-2</v>
      </c>
      <c r="F5217" s="90">
        <v>5209</v>
      </c>
      <c r="G5217" s="170">
        <f t="shared" ca="1" si="166"/>
        <v>-0.14136154120082656</v>
      </c>
    </row>
    <row r="5218" spans="2:7">
      <c r="B5218" t="s">
        <v>5866</v>
      </c>
      <c r="C5218">
        <v>1.89</v>
      </c>
      <c r="D5218">
        <f t="shared" si="167"/>
        <v>0</v>
      </c>
      <c r="E5218">
        <v>-1.0471204188481685E-2</v>
      </c>
      <c r="F5218" s="90">
        <v>5210</v>
      </c>
      <c r="G5218" s="170">
        <f t="shared" ca="1" si="166"/>
        <v>-0.31564993673334313</v>
      </c>
    </row>
    <row r="5219" spans="2:7">
      <c r="B5219" t="s">
        <v>6829</v>
      </c>
      <c r="C5219">
        <v>1.89</v>
      </c>
      <c r="D5219">
        <f t="shared" si="167"/>
        <v>0</v>
      </c>
      <c r="E5219">
        <v>-1.0471204188481685E-2</v>
      </c>
      <c r="F5219" s="90">
        <v>5211</v>
      </c>
      <c r="G5219" s="170">
        <f t="shared" ca="1" si="166"/>
        <v>-0.41877088139992541</v>
      </c>
    </row>
    <row r="5220" spans="2:7">
      <c r="B5220" t="s">
        <v>6849</v>
      </c>
      <c r="C5220">
        <v>1.89</v>
      </c>
      <c r="D5220">
        <f t="shared" si="167"/>
        <v>-0.71406959152798799</v>
      </c>
      <c r="E5220">
        <v>-1.0471204188481685E-2</v>
      </c>
      <c r="F5220" s="90">
        <v>5212</v>
      </c>
      <c r="G5220" s="170">
        <f t="shared" ca="1" si="166"/>
        <v>0.17109779954705517</v>
      </c>
    </row>
    <row r="5221" spans="2:7">
      <c r="B5221" t="s">
        <v>4425</v>
      </c>
      <c r="C5221">
        <v>6.61</v>
      </c>
      <c r="D5221">
        <f t="shared" si="167"/>
        <v>-0.29978813559322026</v>
      </c>
      <c r="E5221">
        <v>-1.0479041916167576E-2</v>
      </c>
      <c r="F5221" s="90">
        <v>5213</v>
      </c>
      <c r="G5221" s="170">
        <f t="shared" ca="1" si="166"/>
        <v>0.10885447367190802</v>
      </c>
    </row>
    <row r="5222" spans="2:7">
      <c r="B5222" t="s">
        <v>5046</v>
      </c>
      <c r="C5222">
        <v>9.44</v>
      </c>
      <c r="D5222">
        <f t="shared" si="167"/>
        <v>-0.52275025278058651</v>
      </c>
      <c r="E5222">
        <v>-1.0482180293501012E-2</v>
      </c>
      <c r="F5222" s="90">
        <v>5214</v>
      </c>
      <c r="G5222" s="170">
        <f t="shared" ca="1" si="166"/>
        <v>-0.39751527025461519</v>
      </c>
    </row>
    <row r="5223" spans="2:7">
      <c r="B5223" t="s">
        <v>4098</v>
      </c>
      <c r="C5223">
        <v>19.78</v>
      </c>
      <c r="D5223">
        <f t="shared" si="167"/>
        <v>-0.84086886564762675</v>
      </c>
      <c r="E5223">
        <v>-1.0505252626313022E-2</v>
      </c>
      <c r="F5223" s="90">
        <v>5215</v>
      </c>
      <c r="G5223" s="170">
        <f t="shared" ref="G5223:G5286" ca="1" si="168">_xlfn.NORM.INV(RAND(),L$11,L$12)</f>
        <v>0.62990963602454486</v>
      </c>
    </row>
    <row r="5224" spans="2:7">
      <c r="B5224" t="s">
        <v>779</v>
      </c>
      <c r="C5224">
        <v>124.3</v>
      </c>
      <c r="D5224">
        <f t="shared" si="167"/>
        <v>5.6081871345029244</v>
      </c>
      <c r="E5224">
        <v>-1.0507880910683071E-2</v>
      </c>
      <c r="F5224" s="90">
        <v>5216</v>
      </c>
      <c r="G5224" s="170">
        <f t="shared" ca="1" si="168"/>
        <v>0.29603005042343677</v>
      </c>
    </row>
    <row r="5225" spans="2:7">
      <c r="B5225" t="s">
        <v>4722</v>
      </c>
      <c r="C5225">
        <v>18.809999999999999</v>
      </c>
      <c r="D5225">
        <f t="shared" si="167"/>
        <v>5.6702127659574462</v>
      </c>
      <c r="E5225">
        <v>-1.0520778537611932E-2</v>
      </c>
      <c r="F5225" s="90">
        <v>5217</v>
      </c>
      <c r="G5225" s="170">
        <f t="shared" ca="1" si="168"/>
        <v>0.58309102346076236</v>
      </c>
    </row>
    <row r="5226" spans="2:7">
      <c r="B5226" t="s">
        <v>7611</v>
      </c>
      <c r="C5226">
        <v>2.82</v>
      </c>
      <c r="D5226">
        <f t="shared" si="167"/>
        <v>-0.76904176904176902</v>
      </c>
      <c r="E5226">
        <v>-1.0526315789473771E-2</v>
      </c>
      <c r="F5226" s="90">
        <v>5218</v>
      </c>
      <c r="G5226" s="170">
        <f t="shared" ca="1" si="168"/>
        <v>-0.36133710971452354</v>
      </c>
    </row>
    <row r="5227" spans="2:7">
      <c r="B5227" t="s">
        <v>4942</v>
      </c>
      <c r="C5227">
        <v>12.21</v>
      </c>
      <c r="D5227">
        <f t="shared" si="167"/>
        <v>0.18313953488372098</v>
      </c>
      <c r="E5227">
        <v>-1.053484602917334E-2</v>
      </c>
      <c r="F5227" s="90">
        <v>5219</v>
      </c>
      <c r="G5227" s="170">
        <f t="shared" ca="1" si="168"/>
        <v>0.13578061445360495</v>
      </c>
    </row>
    <row r="5228" spans="2:7">
      <c r="B5228" t="s">
        <v>2814</v>
      </c>
      <c r="C5228">
        <v>10.32</v>
      </c>
      <c r="D5228">
        <f t="shared" si="167"/>
        <v>4.5187165775401059</v>
      </c>
      <c r="E5228">
        <v>-1.0546500479386331E-2</v>
      </c>
      <c r="F5228" s="90">
        <v>5220</v>
      </c>
      <c r="G5228" s="170">
        <f t="shared" ca="1" si="168"/>
        <v>0.41696863766358067</v>
      </c>
    </row>
    <row r="5229" spans="2:7">
      <c r="B5229" t="s">
        <v>5837</v>
      </c>
      <c r="C5229">
        <v>1.87</v>
      </c>
      <c r="D5229">
        <f t="shared" si="167"/>
        <v>0</v>
      </c>
      <c r="E5229">
        <v>-1.0582010582010474E-2</v>
      </c>
      <c r="F5229" s="90">
        <v>5221</v>
      </c>
      <c r="G5229" s="170">
        <f t="shared" ca="1" si="168"/>
        <v>-0.72429965309361743</v>
      </c>
    </row>
    <row r="5230" spans="2:7">
      <c r="B5230" t="s">
        <v>7151</v>
      </c>
      <c r="C5230">
        <v>1.87</v>
      </c>
      <c r="D5230">
        <f t="shared" si="167"/>
        <v>-0.83333333333333337</v>
      </c>
      <c r="E5230">
        <v>-1.0582010582010474E-2</v>
      </c>
      <c r="F5230" s="90">
        <v>5222</v>
      </c>
      <c r="G5230" s="170">
        <f t="shared" ca="1" si="168"/>
        <v>1.9906189220751182E-2</v>
      </c>
    </row>
    <row r="5231" spans="2:7">
      <c r="B5231" t="s">
        <v>5112</v>
      </c>
      <c r="C5231">
        <v>11.22</v>
      </c>
      <c r="D5231">
        <f t="shared" si="167"/>
        <v>-0.4284258787570045</v>
      </c>
      <c r="E5231">
        <v>-1.0582010582010514E-2</v>
      </c>
      <c r="F5231" s="90">
        <v>5223</v>
      </c>
      <c r="G5231" s="170">
        <f t="shared" ca="1" si="168"/>
        <v>-0.71115057669630921</v>
      </c>
    </row>
    <row r="5232" spans="2:7">
      <c r="B5232" t="s">
        <v>3977</v>
      </c>
      <c r="C5232">
        <v>19.63</v>
      </c>
      <c r="D5232">
        <f t="shared" si="167"/>
        <v>0.10653889515219846</v>
      </c>
      <c r="E5232">
        <v>-1.0584677419354881E-2</v>
      </c>
      <c r="F5232" s="90">
        <v>5224</v>
      </c>
      <c r="G5232" s="170">
        <f t="shared" ca="1" si="168"/>
        <v>0.61051968515960586</v>
      </c>
    </row>
    <row r="5233" spans="2:7">
      <c r="B5233" t="s">
        <v>2343</v>
      </c>
      <c r="C5233">
        <v>17.739999999999998</v>
      </c>
      <c r="D5233">
        <f t="shared" si="167"/>
        <v>2.1678571428571427</v>
      </c>
      <c r="E5233">
        <v>-1.0596765197992263E-2</v>
      </c>
      <c r="F5233" s="90">
        <v>5225</v>
      </c>
      <c r="G5233" s="170">
        <f t="shared" ca="1" si="168"/>
        <v>0.26758644998535208</v>
      </c>
    </row>
    <row r="5234" spans="2:7">
      <c r="B5234" t="s">
        <v>5496</v>
      </c>
      <c r="C5234">
        <v>5.6</v>
      </c>
      <c r="D5234">
        <f t="shared" si="167"/>
        <v>-0.5997140814867763</v>
      </c>
      <c r="E5234">
        <v>-1.0600706713781006E-2</v>
      </c>
      <c r="F5234" s="90">
        <v>5226</v>
      </c>
      <c r="G5234" s="170">
        <f t="shared" ca="1" si="168"/>
        <v>-0.28156395212957547</v>
      </c>
    </row>
    <row r="5235" spans="2:7">
      <c r="B5235" t="s">
        <v>2535</v>
      </c>
      <c r="C5235">
        <v>13.99</v>
      </c>
      <c r="D5235">
        <f t="shared" si="167"/>
        <v>-6.107382550335571E-2</v>
      </c>
      <c r="E5235">
        <v>-1.0608203677510633E-2</v>
      </c>
      <c r="F5235" s="90">
        <v>5227</v>
      </c>
      <c r="G5235" s="170">
        <f t="shared" ca="1" si="168"/>
        <v>-0.50420037581245258</v>
      </c>
    </row>
    <row r="5236" spans="2:7">
      <c r="B5236" t="s">
        <v>2488</v>
      </c>
      <c r="C5236">
        <v>14.9</v>
      </c>
      <c r="D5236">
        <f t="shared" si="167"/>
        <v>-0.44773906597479612</v>
      </c>
      <c r="E5236">
        <v>-1.0624169986719797E-2</v>
      </c>
      <c r="F5236" s="90">
        <v>5228</v>
      </c>
      <c r="G5236" s="170">
        <f t="shared" ca="1" si="168"/>
        <v>0.16440657355051622</v>
      </c>
    </row>
    <row r="5237" spans="2:7">
      <c r="B5237" t="s">
        <v>2167</v>
      </c>
      <c r="C5237">
        <v>26.98</v>
      </c>
      <c r="D5237">
        <f t="shared" si="167"/>
        <v>13.505376344086022</v>
      </c>
      <c r="E5237">
        <v>-1.0634396773010603E-2</v>
      </c>
      <c r="F5237" s="90">
        <v>5229</v>
      </c>
      <c r="G5237" s="170">
        <f t="shared" ca="1" si="168"/>
        <v>0.14365703482362741</v>
      </c>
    </row>
    <row r="5238" spans="2:7">
      <c r="B5238" t="s">
        <v>5849</v>
      </c>
      <c r="C5238">
        <v>1.86</v>
      </c>
      <c r="D5238">
        <f t="shared" si="167"/>
        <v>-0.84602649006622521</v>
      </c>
      <c r="E5238">
        <v>-1.0638297872340318E-2</v>
      </c>
      <c r="F5238" s="90">
        <v>5230</v>
      </c>
      <c r="G5238" s="170">
        <f t="shared" ca="1" si="168"/>
        <v>0.16276998860527431</v>
      </c>
    </row>
    <row r="5239" spans="2:7">
      <c r="B5239" t="s">
        <v>4941</v>
      </c>
      <c r="C5239">
        <v>12.08</v>
      </c>
      <c r="D5239">
        <f t="shared" si="167"/>
        <v>-0.92292477509092063</v>
      </c>
      <c r="E5239">
        <v>-1.0647010647010711E-2</v>
      </c>
      <c r="F5239" s="90">
        <v>5231</v>
      </c>
      <c r="G5239" s="170">
        <f t="shared" ca="1" si="168"/>
        <v>0.26838637667821424</v>
      </c>
    </row>
    <row r="5240" spans="2:7">
      <c r="B5240" t="s">
        <v>413</v>
      </c>
      <c r="C5240">
        <v>156.72999999999999</v>
      </c>
      <c r="D5240">
        <f t="shared" si="167"/>
        <v>11.07473035439137</v>
      </c>
      <c r="E5240">
        <v>-1.0667844969069548E-2</v>
      </c>
      <c r="F5240" s="90">
        <v>5232</v>
      </c>
      <c r="G5240" s="170">
        <f t="shared" ca="1" si="168"/>
        <v>0.26783442032252869</v>
      </c>
    </row>
    <row r="5241" spans="2:7">
      <c r="B5241" t="s">
        <v>3555</v>
      </c>
      <c r="C5241">
        <v>12.98</v>
      </c>
      <c r="D5241">
        <f t="shared" si="167"/>
        <v>0.16726618705035984</v>
      </c>
      <c r="E5241">
        <v>-1.0670731707316982E-2</v>
      </c>
      <c r="F5241" s="90">
        <v>5233</v>
      </c>
      <c r="G5241" s="170">
        <f t="shared" ca="1" si="168"/>
        <v>-3.2225646035711028E-2</v>
      </c>
    </row>
    <row r="5242" spans="2:7">
      <c r="B5242" t="s">
        <v>2840</v>
      </c>
      <c r="C5242">
        <v>11.12</v>
      </c>
      <c r="D5242">
        <f t="shared" si="167"/>
        <v>3</v>
      </c>
      <c r="E5242">
        <v>-1.0676156583629982E-2</v>
      </c>
      <c r="F5242" s="90">
        <v>5234</v>
      </c>
      <c r="G5242" s="170">
        <f t="shared" ca="1" si="168"/>
        <v>-0.28740526637462765</v>
      </c>
    </row>
    <row r="5243" spans="2:7">
      <c r="B5243" t="s">
        <v>7649</v>
      </c>
      <c r="C5243">
        <v>2.78</v>
      </c>
      <c r="D5243">
        <f t="shared" si="167"/>
        <v>0.50270270270270256</v>
      </c>
      <c r="E5243">
        <v>-1.0676156583629982E-2</v>
      </c>
      <c r="F5243" s="90">
        <v>5235</v>
      </c>
      <c r="G5243" s="170">
        <f t="shared" ca="1" si="168"/>
        <v>0.16697016605146606</v>
      </c>
    </row>
    <row r="5244" spans="2:7">
      <c r="B5244" t="s">
        <v>6339</v>
      </c>
      <c r="C5244">
        <v>1.85</v>
      </c>
      <c r="D5244">
        <f t="shared" si="167"/>
        <v>0</v>
      </c>
      <c r="E5244">
        <v>-1.0695187165775409E-2</v>
      </c>
      <c r="F5244" s="90">
        <v>5236</v>
      </c>
      <c r="G5244" s="170">
        <f t="shared" ca="1" si="168"/>
        <v>-0.18810780481154907</v>
      </c>
    </row>
    <row r="5245" spans="2:7">
      <c r="B5245" t="s">
        <v>7514</v>
      </c>
      <c r="C5245">
        <v>1.85</v>
      </c>
      <c r="D5245">
        <f t="shared" si="167"/>
        <v>-0.98756553300174754</v>
      </c>
      <c r="E5245">
        <v>-1.0695187165775409E-2</v>
      </c>
      <c r="F5245" s="90">
        <v>5237</v>
      </c>
      <c r="G5245" s="170">
        <f t="shared" ca="1" si="168"/>
        <v>-0.11448134752359565</v>
      </c>
    </row>
    <row r="5246" spans="2:7">
      <c r="B5246" t="s">
        <v>518</v>
      </c>
      <c r="C5246">
        <v>148.78</v>
      </c>
      <c r="D5246">
        <f t="shared" si="167"/>
        <v>16.903730445246691</v>
      </c>
      <c r="E5246">
        <v>-1.0705499035840052E-2</v>
      </c>
      <c r="F5246" s="90">
        <v>5238</v>
      </c>
      <c r="G5246" s="170">
        <f t="shared" ca="1" si="168"/>
        <v>0.12812184987102496</v>
      </c>
    </row>
    <row r="5247" spans="2:7">
      <c r="B5247" t="s">
        <v>5200</v>
      </c>
      <c r="C5247">
        <v>8.31</v>
      </c>
      <c r="D5247">
        <f t="shared" si="167"/>
        <v>-0.82345442957297632</v>
      </c>
      <c r="E5247">
        <v>-1.0714285714285697E-2</v>
      </c>
      <c r="F5247" s="90">
        <v>5239</v>
      </c>
      <c r="G5247" s="170">
        <f t="shared" ca="1" si="168"/>
        <v>-1.0147245331278476</v>
      </c>
    </row>
    <row r="5248" spans="2:7">
      <c r="B5248" t="s">
        <v>1216</v>
      </c>
      <c r="C5248">
        <v>47.07</v>
      </c>
      <c r="D5248">
        <f t="shared" si="167"/>
        <v>2.6460108443067387</v>
      </c>
      <c r="E5248">
        <v>-1.0718789407313956E-2</v>
      </c>
      <c r="F5248" s="90">
        <v>5240</v>
      </c>
      <c r="G5248" s="170">
        <f t="shared" ca="1" si="168"/>
        <v>0.11700787149133499</v>
      </c>
    </row>
    <row r="5249" spans="2:7">
      <c r="B5249" t="s">
        <v>2547</v>
      </c>
      <c r="C5249">
        <v>12.91</v>
      </c>
      <c r="D5249">
        <f t="shared" si="167"/>
        <v>-0.90590379008746358</v>
      </c>
      <c r="E5249">
        <v>-1.0727969348659046E-2</v>
      </c>
      <c r="F5249" s="90">
        <v>5241</v>
      </c>
      <c r="G5249" s="170">
        <f t="shared" ca="1" si="168"/>
        <v>7.1863690476225886E-2</v>
      </c>
    </row>
    <row r="5250" spans="2:7">
      <c r="B5250" t="s">
        <v>429</v>
      </c>
      <c r="C5250">
        <v>137.19999999999999</v>
      </c>
      <c r="D5250">
        <f t="shared" si="167"/>
        <v>9.6439100077579507</v>
      </c>
      <c r="E5250">
        <v>-1.0743384526642218E-2</v>
      </c>
      <c r="F5250" s="90">
        <v>5242</v>
      </c>
      <c r="G5250" s="170">
        <f t="shared" ca="1" si="168"/>
        <v>0.89239376927104141</v>
      </c>
    </row>
    <row r="5251" spans="2:7">
      <c r="B5251" t="s">
        <v>3444</v>
      </c>
      <c r="C5251">
        <v>12.89</v>
      </c>
      <c r="D5251">
        <f t="shared" si="167"/>
        <v>6.0054347826086953</v>
      </c>
      <c r="E5251">
        <v>-1.074443591711426E-2</v>
      </c>
      <c r="F5251" s="90">
        <v>5243</v>
      </c>
      <c r="G5251" s="170">
        <f t="shared" ca="1" si="168"/>
        <v>0.22374997192125468</v>
      </c>
    </row>
    <row r="5252" spans="2:7">
      <c r="B5252" t="s">
        <v>7136</v>
      </c>
      <c r="C5252">
        <v>1.84</v>
      </c>
      <c r="D5252">
        <f t="shared" si="167"/>
        <v>-0.84602510460251046</v>
      </c>
      <c r="E5252">
        <v>-1.075268817204302E-2</v>
      </c>
      <c r="F5252" s="90">
        <v>5244</v>
      </c>
      <c r="G5252" s="170">
        <f t="shared" ca="1" si="168"/>
        <v>-0.28898809581023899</v>
      </c>
    </row>
    <row r="5253" spans="2:7">
      <c r="B5253" t="s">
        <v>4940</v>
      </c>
      <c r="C5253">
        <v>11.95</v>
      </c>
      <c r="D5253">
        <f t="shared" si="167"/>
        <v>0.18316831683168314</v>
      </c>
      <c r="E5253">
        <v>-1.0761589403973575E-2</v>
      </c>
      <c r="F5253" s="90">
        <v>5245</v>
      </c>
      <c r="G5253" s="170">
        <f t="shared" ca="1" si="168"/>
        <v>-0.68155572214662274</v>
      </c>
    </row>
    <row r="5254" spans="2:7">
      <c r="B5254" t="s">
        <v>4885</v>
      </c>
      <c r="C5254">
        <v>10.1</v>
      </c>
      <c r="D5254">
        <f t="shared" si="167"/>
        <v>-8.0982711555960013E-2</v>
      </c>
      <c r="E5254">
        <v>-1.0773751224290029E-2</v>
      </c>
      <c r="F5254" s="90">
        <v>5246</v>
      </c>
      <c r="G5254" s="170">
        <f t="shared" ca="1" si="168"/>
        <v>0.15581529592142057</v>
      </c>
    </row>
    <row r="5255" spans="2:7">
      <c r="B5255" t="s">
        <v>4836</v>
      </c>
      <c r="C5255">
        <v>10.99</v>
      </c>
      <c r="D5255">
        <f t="shared" si="167"/>
        <v>9.1074681238613724E-4</v>
      </c>
      <c r="E5255">
        <v>-1.0801080108010732E-2</v>
      </c>
      <c r="F5255" s="90">
        <v>5247</v>
      </c>
      <c r="G5255" s="170">
        <f t="shared" ca="1" si="168"/>
        <v>5.7054046328972263E-2</v>
      </c>
    </row>
    <row r="5256" spans="2:7">
      <c r="B5256" t="s">
        <v>1624</v>
      </c>
      <c r="C5256">
        <v>10.98</v>
      </c>
      <c r="D5256">
        <f t="shared" si="167"/>
        <v>5</v>
      </c>
      <c r="E5256">
        <v>-1.081081081081074E-2</v>
      </c>
      <c r="F5256" s="90">
        <v>5248</v>
      </c>
      <c r="G5256" s="170">
        <f t="shared" ca="1" si="168"/>
        <v>0.27273412100662631</v>
      </c>
    </row>
    <row r="5257" spans="2:7">
      <c r="B5257" t="s">
        <v>6072</v>
      </c>
      <c r="C5257">
        <v>1.83</v>
      </c>
      <c r="D5257">
        <f t="shared" ref="D5257:D5320" si="169">(C5257-C5258)/C5258</f>
        <v>0</v>
      </c>
      <c r="E5257">
        <v>-1.081081081081082E-2</v>
      </c>
      <c r="F5257" s="90">
        <v>5249</v>
      </c>
      <c r="G5257" s="170">
        <f t="shared" ca="1" si="168"/>
        <v>1.6187623246082337E-3</v>
      </c>
    </row>
    <row r="5258" spans="2:7">
      <c r="B5258" t="s">
        <v>6338</v>
      </c>
      <c r="C5258">
        <v>1.83</v>
      </c>
      <c r="D5258">
        <f t="shared" si="169"/>
        <v>-0.90433873497124928</v>
      </c>
      <c r="E5258">
        <v>-1.081081081081082E-2</v>
      </c>
      <c r="F5258" s="90">
        <v>5250</v>
      </c>
      <c r="G5258" s="170">
        <f t="shared" ca="1" si="168"/>
        <v>0.73852056390692433</v>
      </c>
    </row>
    <row r="5259" spans="2:7">
      <c r="B5259" t="s">
        <v>1853</v>
      </c>
      <c r="C5259">
        <v>19.13</v>
      </c>
      <c r="D5259">
        <f t="shared" si="169"/>
        <v>1.1021978021978023</v>
      </c>
      <c r="E5259">
        <v>-1.0858324715615349E-2</v>
      </c>
      <c r="F5259" s="90">
        <v>5251</v>
      </c>
      <c r="G5259" s="170">
        <f t="shared" ca="1" si="168"/>
        <v>0.30783062670174449</v>
      </c>
    </row>
    <row r="5260" spans="2:7">
      <c r="B5260" t="s">
        <v>5150</v>
      </c>
      <c r="C5260">
        <v>9.1</v>
      </c>
      <c r="D5260">
        <f t="shared" si="169"/>
        <v>-0.84315753188555664</v>
      </c>
      <c r="E5260">
        <v>-1.0869565217391266E-2</v>
      </c>
      <c r="F5260" s="90">
        <v>5252</v>
      </c>
      <c r="G5260" s="170">
        <f t="shared" ca="1" si="168"/>
        <v>-0.27731512188382423</v>
      </c>
    </row>
    <row r="5261" spans="2:7">
      <c r="B5261" t="s">
        <v>1298</v>
      </c>
      <c r="C5261">
        <v>58.02</v>
      </c>
      <c r="D5261">
        <f t="shared" si="169"/>
        <v>1.4626485568760614</v>
      </c>
      <c r="E5261">
        <v>-1.091033071939982E-2</v>
      </c>
      <c r="F5261" s="90">
        <v>5253</v>
      </c>
      <c r="G5261" s="170">
        <f t="shared" ca="1" si="168"/>
        <v>0.12606392208537154</v>
      </c>
    </row>
    <row r="5262" spans="2:7">
      <c r="B5262" t="s">
        <v>2017</v>
      </c>
      <c r="C5262">
        <v>23.56</v>
      </c>
      <c r="D5262">
        <f t="shared" si="169"/>
        <v>0.74131559497413158</v>
      </c>
      <c r="E5262">
        <v>-1.0915197313182265E-2</v>
      </c>
      <c r="F5262" s="90">
        <v>5254</v>
      </c>
      <c r="G5262" s="170">
        <f t="shared" ca="1" si="168"/>
        <v>0.42213138157198227</v>
      </c>
    </row>
    <row r="5263" spans="2:7">
      <c r="B5263" t="s">
        <v>2543</v>
      </c>
      <c r="C5263">
        <v>13.53</v>
      </c>
      <c r="D5263">
        <f t="shared" si="169"/>
        <v>0.67037037037037039</v>
      </c>
      <c r="E5263">
        <v>-1.096491228070178E-2</v>
      </c>
      <c r="F5263" s="90">
        <v>5255</v>
      </c>
      <c r="G5263" s="170">
        <f t="shared" ca="1" si="168"/>
        <v>-0.26403115244962377</v>
      </c>
    </row>
    <row r="5264" spans="2:7">
      <c r="B5264" t="s">
        <v>5309</v>
      </c>
      <c r="C5264">
        <v>8.1</v>
      </c>
      <c r="D5264">
        <f t="shared" si="169"/>
        <v>3.5</v>
      </c>
      <c r="E5264">
        <v>-1.0989010989010973E-2</v>
      </c>
      <c r="F5264" s="90">
        <v>5256</v>
      </c>
      <c r="G5264" s="170">
        <f t="shared" ca="1" si="168"/>
        <v>0.20033188085751064</v>
      </c>
    </row>
    <row r="5265" spans="2:7">
      <c r="B5265" t="s">
        <v>5847</v>
      </c>
      <c r="C5265">
        <v>1.8</v>
      </c>
      <c r="D5265">
        <f t="shared" si="169"/>
        <v>0</v>
      </c>
      <c r="E5265">
        <v>-1.0989010989010999E-2</v>
      </c>
      <c r="F5265" s="90">
        <v>5257</v>
      </c>
      <c r="G5265" s="170">
        <f t="shared" ca="1" si="168"/>
        <v>-0.53248401700053316</v>
      </c>
    </row>
    <row r="5266" spans="2:7">
      <c r="B5266" t="s">
        <v>7169</v>
      </c>
      <c r="C5266">
        <v>1.8</v>
      </c>
      <c r="D5266">
        <f t="shared" si="169"/>
        <v>-0.8571428571428571</v>
      </c>
      <c r="E5266">
        <v>-1.0989010989010999E-2</v>
      </c>
      <c r="F5266" s="90">
        <v>5258</v>
      </c>
      <c r="G5266" s="170">
        <f t="shared" ca="1" si="168"/>
        <v>-0.75620862373190467</v>
      </c>
    </row>
    <row r="5267" spans="2:7">
      <c r="B5267" t="s">
        <v>5000</v>
      </c>
      <c r="C5267">
        <v>12.6</v>
      </c>
      <c r="D5267">
        <f t="shared" si="169"/>
        <v>1</v>
      </c>
      <c r="E5267">
        <v>-1.0989010989011033E-2</v>
      </c>
      <c r="F5267" s="90">
        <v>5259</v>
      </c>
      <c r="G5267" s="170">
        <f t="shared" ca="1" si="168"/>
        <v>0.43195498125577519</v>
      </c>
    </row>
    <row r="5268" spans="2:7">
      <c r="B5268" t="s">
        <v>5627</v>
      </c>
      <c r="C5268">
        <v>6.3</v>
      </c>
      <c r="D5268">
        <f t="shared" si="169"/>
        <v>-0.58796599084368861</v>
      </c>
      <c r="E5268">
        <v>-1.0989010989011033E-2</v>
      </c>
      <c r="F5268" s="90">
        <v>5260</v>
      </c>
      <c r="G5268" s="170">
        <f t="shared" ca="1" si="168"/>
        <v>0.36968005473652005</v>
      </c>
    </row>
    <row r="5269" spans="2:7">
      <c r="B5269" t="s">
        <v>4741</v>
      </c>
      <c r="C5269">
        <v>15.29</v>
      </c>
      <c r="D5269">
        <f t="shared" si="169"/>
        <v>-0.91408181613845818</v>
      </c>
      <c r="E5269">
        <v>-1.0996119016817704E-2</v>
      </c>
      <c r="F5269" s="90">
        <v>5261</v>
      </c>
      <c r="G5269" s="170">
        <f t="shared" ca="1" si="168"/>
        <v>0.5647702579299918</v>
      </c>
    </row>
    <row r="5270" spans="2:7">
      <c r="B5270" t="s">
        <v>602</v>
      </c>
      <c r="C5270">
        <v>177.96</v>
      </c>
      <c r="D5270">
        <f t="shared" si="169"/>
        <v>10.669508196721312</v>
      </c>
      <c r="E5270">
        <v>-1.1003667889296376E-2</v>
      </c>
      <c r="F5270" s="90">
        <v>5262</v>
      </c>
      <c r="G5270" s="170">
        <f t="shared" ca="1" si="168"/>
        <v>-5.9134549360018301E-2</v>
      </c>
    </row>
    <row r="5271" spans="2:7">
      <c r="B5271" t="s">
        <v>1516</v>
      </c>
      <c r="C5271">
        <v>15.25</v>
      </c>
      <c r="D5271">
        <f t="shared" si="169"/>
        <v>-0.14852037967615858</v>
      </c>
      <c r="E5271">
        <v>-1.102464332036316E-2</v>
      </c>
      <c r="F5271" s="90">
        <v>5263</v>
      </c>
      <c r="G5271" s="170">
        <f t="shared" ca="1" si="168"/>
        <v>-0.1281594805113806</v>
      </c>
    </row>
    <row r="5272" spans="2:7">
      <c r="B5272" t="s">
        <v>2394</v>
      </c>
      <c r="C5272">
        <v>17.91</v>
      </c>
      <c r="D5272">
        <f t="shared" si="169"/>
        <v>9.005586592178771</v>
      </c>
      <c r="E5272">
        <v>-1.1043622308117023E-2</v>
      </c>
      <c r="F5272" s="90">
        <v>5264</v>
      </c>
      <c r="G5272" s="170">
        <f t="shared" ca="1" si="168"/>
        <v>2.2189596634002544E-3</v>
      </c>
    </row>
    <row r="5273" spans="2:7">
      <c r="B5273" t="s">
        <v>6746</v>
      </c>
      <c r="C5273">
        <v>1.79</v>
      </c>
      <c r="D5273">
        <f t="shared" si="169"/>
        <v>-0.83317800559179878</v>
      </c>
      <c r="E5273">
        <v>-1.1049723756906087E-2</v>
      </c>
      <c r="F5273" s="90">
        <v>5265</v>
      </c>
      <c r="G5273" s="170">
        <f t="shared" ca="1" si="168"/>
        <v>-0.61535895178091093</v>
      </c>
    </row>
    <row r="5274" spans="2:7">
      <c r="B5274" t="s">
        <v>4920</v>
      </c>
      <c r="C5274">
        <v>10.73</v>
      </c>
      <c r="D5274">
        <f t="shared" si="169"/>
        <v>-0.51991051454138704</v>
      </c>
      <c r="E5274">
        <v>-1.1059907834101311E-2</v>
      </c>
      <c r="F5274" s="90">
        <v>5266</v>
      </c>
      <c r="G5274" s="170">
        <f t="shared" ca="1" si="168"/>
        <v>-0.91314821919910838</v>
      </c>
    </row>
    <row r="5275" spans="2:7">
      <c r="B5275" t="s">
        <v>2004</v>
      </c>
      <c r="C5275">
        <v>22.35</v>
      </c>
      <c r="D5275">
        <f t="shared" si="169"/>
        <v>-0.85789674465920651</v>
      </c>
      <c r="E5275">
        <v>-1.1061946902654867E-2</v>
      </c>
      <c r="F5275" s="90">
        <v>5267</v>
      </c>
      <c r="G5275" s="170">
        <f t="shared" ca="1" si="168"/>
        <v>-0.17471958055759904</v>
      </c>
    </row>
    <row r="5276" spans="2:7">
      <c r="B5276" t="s">
        <v>415</v>
      </c>
      <c r="C5276">
        <v>157.28</v>
      </c>
      <c r="D5276">
        <f t="shared" si="169"/>
        <v>18.562189054726371</v>
      </c>
      <c r="E5276">
        <v>-1.1066398390341996E-2</v>
      </c>
      <c r="F5276" s="90">
        <v>5268</v>
      </c>
      <c r="G5276" s="170">
        <f t="shared" ca="1" si="168"/>
        <v>0.88116284347422202</v>
      </c>
    </row>
    <row r="5277" spans="2:7">
      <c r="B5277" t="s">
        <v>2760</v>
      </c>
      <c r="C5277">
        <v>8.0399999999999991</v>
      </c>
      <c r="D5277">
        <f t="shared" si="169"/>
        <v>-0.57120000000000004</v>
      </c>
      <c r="E5277">
        <v>-1.1070110701107212E-2</v>
      </c>
      <c r="F5277" s="90">
        <v>5269</v>
      </c>
      <c r="G5277" s="170">
        <f t="shared" ca="1" si="168"/>
        <v>0.13319543906213882</v>
      </c>
    </row>
    <row r="5278" spans="2:7">
      <c r="B5278" t="s">
        <v>4128</v>
      </c>
      <c r="C5278">
        <v>18.75</v>
      </c>
      <c r="D5278">
        <f t="shared" si="169"/>
        <v>-0.59607927617406287</v>
      </c>
      <c r="E5278">
        <v>-1.1075949367088653E-2</v>
      </c>
      <c r="F5278" s="90">
        <v>5270</v>
      </c>
      <c r="G5278" s="170">
        <f t="shared" ca="1" si="168"/>
        <v>-0.77046065293049792</v>
      </c>
    </row>
    <row r="5279" spans="2:7">
      <c r="B5279" t="s">
        <v>1342</v>
      </c>
      <c r="C5279">
        <v>46.42</v>
      </c>
      <c r="D5279">
        <f t="shared" si="169"/>
        <v>-0.73853779429987609</v>
      </c>
      <c r="E5279">
        <v>-1.1077971878994376E-2</v>
      </c>
      <c r="F5279" s="90">
        <v>5271</v>
      </c>
      <c r="G5279" s="170">
        <f t="shared" ca="1" si="168"/>
        <v>-0.12245285582948387</v>
      </c>
    </row>
    <row r="5280" spans="2:7">
      <c r="B5280" t="s">
        <v>606</v>
      </c>
      <c r="C5280">
        <v>177.54</v>
      </c>
      <c r="D5280">
        <f t="shared" si="169"/>
        <v>18.948314606741572</v>
      </c>
      <c r="E5280">
        <v>-1.1084498412521635E-2</v>
      </c>
      <c r="F5280" s="90">
        <v>5272</v>
      </c>
      <c r="G5280" s="170">
        <f t="shared" ca="1" si="168"/>
        <v>1.0035844379713694</v>
      </c>
    </row>
    <row r="5281" spans="2:7">
      <c r="B5281" t="s">
        <v>5340</v>
      </c>
      <c r="C5281">
        <v>8.9</v>
      </c>
      <c r="D5281">
        <f t="shared" si="169"/>
        <v>4</v>
      </c>
      <c r="E5281">
        <v>-1.1111111111111072E-2</v>
      </c>
      <c r="F5281" s="90">
        <v>5273</v>
      </c>
      <c r="G5281" s="170">
        <f t="shared" ca="1" si="168"/>
        <v>-0.1062182024702603</v>
      </c>
    </row>
    <row r="5282" spans="2:7">
      <c r="B5282" t="s">
        <v>5966</v>
      </c>
      <c r="C5282">
        <v>1.78</v>
      </c>
      <c r="D5282">
        <f t="shared" si="169"/>
        <v>0</v>
      </c>
      <c r="E5282">
        <v>-1.111111111111112E-2</v>
      </c>
      <c r="F5282" s="90">
        <v>5274</v>
      </c>
      <c r="G5282" s="170">
        <f t="shared" ca="1" si="168"/>
        <v>-0.66505017147395729</v>
      </c>
    </row>
    <row r="5283" spans="2:7">
      <c r="B5283" t="s">
        <v>6681</v>
      </c>
      <c r="C5283">
        <v>1.78</v>
      </c>
      <c r="D5283">
        <f t="shared" si="169"/>
        <v>0</v>
      </c>
      <c r="E5283">
        <v>-1.111111111111112E-2</v>
      </c>
      <c r="F5283" s="90">
        <v>5275</v>
      </c>
      <c r="G5283" s="170">
        <f t="shared" ca="1" si="168"/>
        <v>0.4295351978992234</v>
      </c>
    </row>
    <row r="5284" spans="2:7">
      <c r="B5284" t="s">
        <v>6721</v>
      </c>
      <c r="C5284">
        <v>1.78</v>
      </c>
      <c r="D5284">
        <f t="shared" si="169"/>
        <v>-0.33333333333333331</v>
      </c>
      <c r="E5284">
        <v>-1.111111111111112E-2</v>
      </c>
      <c r="F5284" s="90">
        <v>5276</v>
      </c>
      <c r="G5284" s="170">
        <f t="shared" ca="1" si="168"/>
        <v>-0.10424899712230025</v>
      </c>
    </row>
    <row r="5285" spans="2:7">
      <c r="B5285" t="s">
        <v>7341</v>
      </c>
      <c r="C5285">
        <v>2.67</v>
      </c>
      <c r="D5285">
        <f t="shared" si="169"/>
        <v>-0.86363636363636354</v>
      </c>
      <c r="E5285">
        <v>-1.1111111111111202E-2</v>
      </c>
      <c r="F5285" s="90">
        <v>5277</v>
      </c>
      <c r="G5285" s="170">
        <f t="shared" ca="1" si="168"/>
        <v>-0.13772846004445144</v>
      </c>
    </row>
    <row r="5286" spans="2:7">
      <c r="B5286" t="s">
        <v>4169</v>
      </c>
      <c r="C5286">
        <v>19.579999999999998</v>
      </c>
      <c r="D5286">
        <f t="shared" si="169"/>
        <v>0.46776611694152914</v>
      </c>
      <c r="E5286">
        <v>-1.1111111111111233E-2</v>
      </c>
      <c r="F5286" s="90">
        <v>5278</v>
      </c>
      <c r="G5286" s="170">
        <f t="shared" ca="1" si="168"/>
        <v>0.24685104133392308</v>
      </c>
    </row>
    <row r="5287" spans="2:7">
      <c r="B5287" t="s">
        <v>4799</v>
      </c>
      <c r="C5287">
        <v>13.34</v>
      </c>
      <c r="D5287">
        <f t="shared" si="169"/>
        <v>0.50056242969628784</v>
      </c>
      <c r="E5287">
        <v>-1.1119347664937017E-2</v>
      </c>
      <c r="F5287" s="90">
        <v>5279</v>
      </c>
      <c r="G5287" s="170">
        <f t="shared" ref="G5287:G5350" ca="1" si="170">_xlfn.NORM.INV(RAND(),L$11,L$12)</f>
        <v>0.31490173654701309</v>
      </c>
    </row>
    <row r="5288" spans="2:7">
      <c r="B5288" t="s">
        <v>5158</v>
      </c>
      <c r="C5288">
        <v>8.89</v>
      </c>
      <c r="D5288">
        <f t="shared" si="169"/>
        <v>-0.5452685421994885</v>
      </c>
      <c r="E5288">
        <v>-1.1123470522803075E-2</v>
      </c>
      <c r="F5288" s="90">
        <v>5280</v>
      </c>
      <c r="G5288" s="170">
        <f t="shared" ca="1" si="170"/>
        <v>0.22602580601116934</v>
      </c>
    </row>
    <row r="5289" spans="2:7">
      <c r="B5289" t="s">
        <v>2061</v>
      </c>
      <c r="C5289">
        <v>19.55</v>
      </c>
      <c r="D5289">
        <f t="shared" si="169"/>
        <v>-0.59856262833675566</v>
      </c>
      <c r="E5289">
        <v>-1.1127971674253863E-2</v>
      </c>
      <c r="F5289" s="90">
        <v>5281</v>
      </c>
      <c r="G5289" s="170">
        <f t="shared" ca="1" si="170"/>
        <v>-3.2988314270010241E-2</v>
      </c>
    </row>
    <row r="5290" spans="2:7">
      <c r="B5290" t="s">
        <v>1223</v>
      </c>
      <c r="C5290">
        <v>48.7</v>
      </c>
      <c r="D5290">
        <f t="shared" si="169"/>
        <v>26.514124293785311</v>
      </c>
      <c r="E5290">
        <v>-1.1167512690355272E-2</v>
      </c>
      <c r="F5290" s="90">
        <v>5282</v>
      </c>
      <c r="G5290" s="170">
        <f t="shared" ca="1" si="170"/>
        <v>-0.70213212429173288</v>
      </c>
    </row>
    <row r="5291" spans="2:7">
      <c r="B5291" t="s">
        <v>6447</v>
      </c>
      <c r="C5291">
        <v>1.77</v>
      </c>
      <c r="D5291">
        <f t="shared" si="169"/>
        <v>-0.79977375565610864</v>
      </c>
      <c r="E5291">
        <v>-1.1173184357541908E-2</v>
      </c>
      <c r="F5291" s="90">
        <v>5283</v>
      </c>
      <c r="G5291" s="170">
        <f t="shared" ca="1" si="170"/>
        <v>0.50177360156795381</v>
      </c>
    </row>
    <row r="5292" spans="2:7">
      <c r="B5292" t="s">
        <v>5257</v>
      </c>
      <c r="C5292">
        <v>8.84</v>
      </c>
      <c r="D5292">
        <f t="shared" si="169"/>
        <v>-0.83311308287710018</v>
      </c>
      <c r="E5292">
        <v>-1.1185682326621885E-2</v>
      </c>
      <c r="F5292" s="90">
        <v>5284</v>
      </c>
      <c r="G5292" s="170">
        <f t="shared" ca="1" si="170"/>
        <v>-0.23296212493213928</v>
      </c>
    </row>
    <row r="5293" spans="2:7">
      <c r="B5293" t="s">
        <v>1165</v>
      </c>
      <c r="C5293">
        <v>52.97</v>
      </c>
      <c r="D5293">
        <f t="shared" si="169"/>
        <v>5.0124858115777515</v>
      </c>
      <c r="E5293">
        <v>-1.120029867463135E-2</v>
      </c>
      <c r="F5293" s="90">
        <v>5285</v>
      </c>
      <c r="G5293" s="170">
        <f t="shared" ca="1" si="170"/>
        <v>9.8235389358036482E-2</v>
      </c>
    </row>
    <row r="5294" spans="2:7">
      <c r="B5294" t="s">
        <v>5386</v>
      </c>
      <c r="C5294">
        <v>8.81</v>
      </c>
      <c r="D5294">
        <f t="shared" si="169"/>
        <v>-8.9876033057851162E-2</v>
      </c>
      <c r="E5294">
        <v>-1.1223344556677849E-2</v>
      </c>
      <c r="F5294" s="90">
        <v>5286</v>
      </c>
      <c r="G5294" s="170">
        <f t="shared" ca="1" si="170"/>
        <v>-0.10747640625298024</v>
      </c>
    </row>
    <row r="5295" spans="2:7">
      <c r="B5295" t="s">
        <v>3253</v>
      </c>
      <c r="C5295">
        <v>9.68</v>
      </c>
      <c r="D5295">
        <f t="shared" si="169"/>
        <v>0.22222222222222221</v>
      </c>
      <c r="E5295">
        <v>-1.1235955056179718E-2</v>
      </c>
      <c r="F5295" s="90">
        <v>5287</v>
      </c>
      <c r="G5295" s="170">
        <f t="shared" ca="1" si="170"/>
        <v>-5.6529313793280675E-2</v>
      </c>
    </row>
    <row r="5296" spans="2:7">
      <c r="B5296" t="s">
        <v>5294</v>
      </c>
      <c r="C5296">
        <v>7.92</v>
      </c>
      <c r="D5296">
        <f t="shared" si="169"/>
        <v>3.5</v>
      </c>
      <c r="E5296">
        <v>-1.1235955056179758E-2</v>
      </c>
      <c r="F5296" s="90">
        <v>5288</v>
      </c>
      <c r="G5296" s="170">
        <f t="shared" ca="1" si="170"/>
        <v>-0.24831045504454247</v>
      </c>
    </row>
    <row r="5297" spans="2:7">
      <c r="B5297" t="s">
        <v>6844</v>
      </c>
      <c r="C5297">
        <v>1.76</v>
      </c>
      <c r="D5297">
        <f t="shared" si="169"/>
        <v>-0.86656557998483696</v>
      </c>
      <c r="E5297">
        <v>-1.1235955056179785E-2</v>
      </c>
      <c r="F5297" s="90">
        <v>5289</v>
      </c>
      <c r="G5297" s="170">
        <f t="shared" ca="1" si="170"/>
        <v>-0.35102385074454789</v>
      </c>
    </row>
    <row r="5298" spans="2:7">
      <c r="B5298" t="s">
        <v>3497</v>
      </c>
      <c r="C5298">
        <v>13.19</v>
      </c>
      <c r="D5298">
        <f t="shared" si="169"/>
        <v>-6.1209964412811471E-2</v>
      </c>
      <c r="E5298">
        <v>-1.124437781109448E-2</v>
      </c>
      <c r="F5298" s="90">
        <v>5290</v>
      </c>
      <c r="G5298" s="170">
        <f t="shared" ca="1" si="170"/>
        <v>0.27659298001073529</v>
      </c>
    </row>
    <row r="5299" spans="2:7">
      <c r="B5299" t="s">
        <v>3187</v>
      </c>
      <c r="C5299">
        <v>14.05</v>
      </c>
      <c r="D5299">
        <f t="shared" si="169"/>
        <v>-5.8310991957104506E-2</v>
      </c>
      <c r="E5299">
        <v>-1.1259676284306835E-2</v>
      </c>
      <c r="F5299" s="90">
        <v>5291</v>
      </c>
      <c r="G5299" s="170">
        <f t="shared" ca="1" si="170"/>
        <v>-0.4193235437367886</v>
      </c>
    </row>
    <row r="5300" spans="2:7">
      <c r="B5300" t="s">
        <v>2501</v>
      </c>
      <c r="C5300">
        <v>14.92</v>
      </c>
      <c r="D5300">
        <f t="shared" si="169"/>
        <v>4.6730038022813689</v>
      </c>
      <c r="E5300">
        <v>-1.1265738899933726E-2</v>
      </c>
      <c r="F5300" s="90">
        <v>5292</v>
      </c>
      <c r="G5300" s="170">
        <f t="shared" ca="1" si="170"/>
        <v>-0.36170037474557165</v>
      </c>
    </row>
    <row r="5301" spans="2:7">
      <c r="B5301" t="s">
        <v>7682</v>
      </c>
      <c r="C5301">
        <v>2.63</v>
      </c>
      <c r="D5301">
        <f t="shared" si="169"/>
        <v>-0.72689511941848395</v>
      </c>
      <c r="E5301">
        <v>-1.1278195488721898E-2</v>
      </c>
      <c r="F5301" s="90">
        <v>5293</v>
      </c>
      <c r="G5301" s="170">
        <f t="shared" ca="1" si="170"/>
        <v>0.16753347768058216</v>
      </c>
    </row>
    <row r="5302" spans="2:7">
      <c r="B5302" t="s">
        <v>2807</v>
      </c>
      <c r="C5302">
        <v>9.6300000000000008</v>
      </c>
      <c r="D5302">
        <f t="shared" si="169"/>
        <v>4.5028571428571436</v>
      </c>
      <c r="E5302">
        <v>-1.129363449691986E-2</v>
      </c>
      <c r="F5302" s="90">
        <v>5294</v>
      </c>
      <c r="G5302" s="170">
        <f t="shared" ca="1" si="170"/>
        <v>0.14410533091454267</v>
      </c>
    </row>
    <row r="5303" spans="2:7">
      <c r="B5303" t="s">
        <v>6332</v>
      </c>
      <c r="C5303">
        <v>1.75</v>
      </c>
      <c r="D5303">
        <f t="shared" si="169"/>
        <v>0</v>
      </c>
      <c r="E5303">
        <v>-1.1299435028248598E-2</v>
      </c>
      <c r="F5303" s="90">
        <v>5295</v>
      </c>
      <c r="G5303" s="170">
        <f t="shared" ca="1" si="170"/>
        <v>0.21230142609564479</v>
      </c>
    </row>
    <row r="5304" spans="2:7">
      <c r="B5304" t="s">
        <v>6391</v>
      </c>
      <c r="C5304">
        <v>1.75</v>
      </c>
      <c r="D5304">
        <f t="shared" si="169"/>
        <v>0</v>
      </c>
      <c r="E5304">
        <v>-1.1299435028248598E-2</v>
      </c>
      <c r="F5304" s="90">
        <v>5296</v>
      </c>
      <c r="G5304" s="170">
        <f t="shared" ca="1" si="170"/>
        <v>0.16344689416160491</v>
      </c>
    </row>
    <row r="5305" spans="2:7">
      <c r="B5305" t="s">
        <v>6446</v>
      </c>
      <c r="C5305">
        <v>1.75</v>
      </c>
      <c r="D5305">
        <f t="shared" si="169"/>
        <v>-0.89994282447112639</v>
      </c>
      <c r="E5305">
        <v>-1.1299435028248598E-2</v>
      </c>
      <c r="F5305" s="90">
        <v>5297</v>
      </c>
      <c r="G5305" s="170">
        <f t="shared" ca="1" si="170"/>
        <v>0.83638668826189311</v>
      </c>
    </row>
    <row r="5306" spans="2:7">
      <c r="B5306" t="s">
        <v>4151</v>
      </c>
      <c r="C5306">
        <v>17.489999999999998</v>
      </c>
      <c r="D5306">
        <f t="shared" si="169"/>
        <v>-0.89238909739740346</v>
      </c>
      <c r="E5306">
        <v>-1.1305822498586932E-2</v>
      </c>
      <c r="F5306" s="90">
        <v>5298</v>
      </c>
      <c r="G5306" s="170">
        <f t="shared" ca="1" si="170"/>
        <v>1.1317429126981586</v>
      </c>
    </row>
    <row r="5307" spans="2:7">
      <c r="B5307" t="s">
        <v>640</v>
      </c>
      <c r="C5307">
        <v>162.53</v>
      </c>
      <c r="D5307">
        <f t="shared" si="169"/>
        <v>7.8572207084468664</v>
      </c>
      <c r="E5307">
        <v>-1.1314556846523422E-2</v>
      </c>
      <c r="F5307" s="90">
        <v>5299</v>
      </c>
      <c r="G5307" s="170">
        <f t="shared" ca="1" si="170"/>
        <v>-0.75346116002417052</v>
      </c>
    </row>
    <row r="5308" spans="2:7">
      <c r="B5308" t="s">
        <v>3945</v>
      </c>
      <c r="C5308">
        <v>18.350000000000001</v>
      </c>
      <c r="D5308">
        <f t="shared" si="169"/>
        <v>6.0038167938931295</v>
      </c>
      <c r="E5308">
        <v>-1.1314655172413649E-2</v>
      </c>
      <c r="F5308" s="90">
        <v>5300</v>
      </c>
      <c r="G5308" s="170">
        <f t="shared" ca="1" si="170"/>
        <v>0.4629573111952528</v>
      </c>
    </row>
    <row r="5309" spans="2:7">
      <c r="B5309" t="s">
        <v>7347</v>
      </c>
      <c r="C5309">
        <v>2.62</v>
      </c>
      <c r="D5309">
        <f t="shared" si="169"/>
        <v>-0.8498567335243552</v>
      </c>
      <c r="E5309">
        <v>-1.1320754716981058E-2</v>
      </c>
      <c r="F5309" s="90">
        <v>5301</v>
      </c>
      <c r="G5309" s="170">
        <f t="shared" ca="1" si="170"/>
        <v>-0.20486739391880079</v>
      </c>
    </row>
    <row r="5310" spans="2:7">
      <c r="B5310" t="s">
        <v>3811</v>
      </c>
      <c r="C5310">
        <v>17.45</v>
      </c>
      <c r="D5310">
        <f t="shared" si="169"/>
        <v>-0.64910516790669626</v>
      </c>
      <c r="E5310">
        <v>-1.133144475920676E-2</v>
      </c>
      <c r="F5310" s="90">
        <v>5302</v>
      </c>
      <c r="G5310" s="170">
        <f t="shared" ca="1" si="170"/>
        <v>0.36887839891306318</v>
      </c>
    </row>
    <row r="5311" spans="2:7">
      <c r="B5311" t="s">
        <v>1238</v>
      </c>
      <c r="C5311">
        <v>49.73</v>
      </c>
      <c r="D5311">
        <f t="shared" si="169"/>
        <v>27.580459770114938</v>
      </c>
      <c r="E5311">
        <v>-1.1332007952286288E-2</v>
      </c>
      <c r="F5311" s="90">
        <v>5303</v>
      </c>
      <c r="G5311" s="170">
        <f t="shared" ca="1" si="170"/>
        <v>3.1325162648059332E-2</v>
      </c>
    </row>
    <row r="5312" spans="2:7">
      <c r="B5312" t="s">
        <v>6037</v>
      </c>
      <c r="C5312">
        <v>1.74</v>
      </c>
      <c r="D5312">
        <f t="shared" si="169"/>
        <v>0</v>
      </c>
      <c r="E5312">
        <v>-1.1363636363636374E-2</v>
      </c>
      <c r="F5312" s="90">
        <v>5304</v>
      </c>
      <c r="G5312" s="170">
        <f t="shared" ca="1" si="170"/>
        <v>7.8440222060801465E-2</v>
      </c>
    </row>
    <row r="5313" spans="2:7">
      <c r="B5313" t="s">
        <v>6784</v>
      </c>
      <c r="C5313">
        <v>1.74</v>
      </c>
      <c r="D5313">
        <f t="shared" si="169"/>
        <v>-0.33333333333333331</v>
      </c>
      <c r="E5313">
        <v>-1.1363636363636374E-2</v>
      </c>
      <c r="F5313" s="90">
        <v>5305</v>
      </c>
      <c r="G5313" s="170">
        <f t="shared" ca="1" si="170"/>
        <v>0.36281079869426641</v>
      </c>
    </row>
    <row r="5314" spans="2:7">
      <c r="B5314" t="s">
        <v>7679</v>
      </c>
      <c r="C5314">
        <v>2.61</v>
      </c>
      <c r="D5314">
        <f t="shared" si="169"/>
        <v>-0.97958864471729101</v>
      </c>
      <c r="E5314">
        <v>-1.1363636363636458E-2</v>
      </c>
      <c r="F5314" s="90">
        <v>5306</v>
      </c>
      <c r="G5314" s="170">
        <f t="shared" ca="1" si="170"/>
        <v>-0.42634898279673356</v>
      </c>
    </row>
    <row r="5315" spans="2:7">
      <c r="B5315" t="s">
        <v>786</v>
      </c>
      <c r="C5315">
        <v>127.87</v>
      </c>
      <c r="D5315">
        <f t="shared" si="169"/>
        <v>6.0104166666666679</v>
      </c>
      <c r="E5315">
        <v>-1.1365393536415639E-2</v>
      </c>
      <c r="F5315" s="90">
        <v>5307</v>
      </c>
      <c r="G5315" s="170">
        <f t="shared" ca="1" si="170"/>
        <v>-0.36784450959907994</v>
      </c>
    </row>
    <row r="5316" spans="2:7">
      <c r="B5316" t="s">
        <v>3835</v>
      </c>
      <c r="C5316">
        <v>18.239999999999998</v>
      </c>
      <c r="D5316">
        <f t="shared" si="169"/>
        <v>-0.84082380661488787</v>
      </c>
      <c r="E5316">
        <v>-1.1382113821138257E-2</v>
      </c>
      <c r="F5316" s="90">
        <v>5308</v>
      </c>
      <c r="G5316" s="170">
        <f t="shared" ca="1" si="170"/>
        <v>0.70588370507577425</v>
      </c>
    </row>
    <row r="5317" spans="2:7">
      <c r="B5317" t="s">
        <v>802</v>
      </c>
      <c r="C5317">
        <v>114.59</v>
      </c>
      <c r="D5317">
        <f t="shared" si="169"/>
        <v>65.236994219653184</v>
      </c>
      <c r="E5317">
        <v>-1.1388145975325625E-2</v>
      </c>
      <c r="F5317" s="90">
        <v>5309</v>
      </c>
      <c r="G5317" s="170">
        <f t="shared" ca="1" si="170"/>
        <v>-0.53088835774083865</v>
      </c>
    </row>
    <row r="5318" spans="2:7">
      <c r="B5318" t="s">
        <v>6394</v>
      </c>
      <c r="C5318">
        <v>1.73</v>
      </c>
      <c r="D5318">
        <f t="shared" si="169"/>
        <v>-0.98962580954665391</v>
      </c>
      <c r="E5318">
        <v>-1.1428571428571439E-2</v>
      </c>
      <c r="F5318" s="90">
        <v>5310</v>
      </c>
      <c r="G5318" s="170">
        <f t="shared" ca="1" si="170"/>
        <v>0.13377746583114097</v>
      </c>
    </row>
    <row r="5319" spans="2:7">
      <c r="B5319" t="s">
        <v>587</v>
      </c>
      <c r="C5319">
        <v>166.76</v>
      </c>
      <c r="D5319">
        <f t="shared" si="169"/>
        <v>7.8000000000000007</v>
      </c>
      <c r="E5319">
        <v>-1.1441104985476357E-2</v>
      </c>
      <c r="F5319" s="90">
        <v>5311</v>
      </c>
      <c r="G5319" s="170">
        <f t="shared" ca="1" si="170"/>
        <v>-9.2665410214360353E-2</v>
      </c>
    </row>
    <row r="5320" spans="2:7">
      <c r="B5320" t="s">
        <v>4508</v>
      </c>
      <c r="C5320">
        <v>18.95</v>
      </c>
      <c r="D5320">
        <f t="shared" si="169"/>
        <v>4.869950193691195E-2</v>
      </c>
      <c r="E5320">
        <v>-1.1476264997391883E-2</v>
      </c>
      <c r="F5320" s="90">
        <v>5312</v>
      </c>
      <c r="G5320" s="170">
        <f t="shared" ca="1" si="170"/>
        <v>-0.16991727386490355</v>
      </c>
    </row>
    <row r="5321" spans="2:7">
      <c r="B5321" t="s">
        <v>3838</v>
      </c>
      <c r="C5321">
        <v>18.07</v>
      </c>
      <c r="D5321">
        <f t="shared" ref="D5321:D5384" si="171">(C5321-C5322)/C5322</f>
        <v>9.5058139534883725</v>
      </c>
      <c r="E5321">
        <v>-1.1487964989059126E-2</v>
      </c>
      <c r="F5321" s="90">
        <v>5313</v>
      </c>
      <c r="G5321" s="170">
        <f t="shared" ca="1" si="170"/>
        <v>-0.24489008410892871</v>
      </c>
    </row>
    <row r="5322" spans="2:7">
      <c r="B5322" t="s">
        <v>6036</v>
      </c>
      <c r="C5322">
        <v>1.72</v>
      </c>
      <c r="D5322">
        <f t="shared" si="171"/>
        <v>0</v>
      </c>
      <c r="E5322">
        <v>-1.1494252873563229E-2</v>
      </c>
      <c r="F5322" s="90">
        <v>5314</v>
      </c>
      <c r="G5322" s="170">
        <f t="shared" ca="1" si="170"/>
        <v>-0.16507949207404968</v>
      </c>
    </row>
    <row r="5323" spans="2:7">
      <c r="B5323" t="s">
        <v>6432</v>
      </c>
      <c r="C5323">
        <v>1.72</v>
      </c>
      <c r="D5323">
        <f t="shared" si="171"/>
        <v>-0.90470914127423829</v>
      </c>
      <c r="E5323">
        <v>-1.1494252873563229E-2</v>
      </c>
      <c r="F5323" s="90">
        <v>5315</v>
      </c>
      <c r="G5323" s="170">
        <f t="shared" ca="1" si="170"/>
        <v>0.48232412008873954</v>
      </c>
    </row>
    <row r="5324" spans="2:7">
      <c r="B5324" t="s">
        <v>3819</v>
      </c>
      <c r="C5324">
        <v>18.05</v>
      </c>
      <c r="D5324">
        <f t="shared" si="171"/>
        <v>0.40248640248640261</v>
      </c>
      <c r="E5324">
        <v>-1.1500547645126005E-2</v>
      </c>
      <c r="F5324" s="90">
        <v>5316</v>
      </c>
      <c r="G5324" s="170">
        <f t="shared" ca="1" si="170"/>
        <v>-0.18644844972333194</v>
      </c>
    </row>
    <row r="5325" spans="2:7">
      <c r="B5325" t="s">
        <v>3521</v>
      </c>
      <c r="C5325">
        <v>12.87</v>
      </c>
      <c r="D5325">
        <f t="shared" si="171"/>
        <v>-0.48250904704463216</v>
      </c>
      <c r="E5325">
        <v>-1.1520737327188968E-2</v>
      </c>
      <c r="F5325" s="90">
        <v>5317</v>
      </c>
      <c r="G5325" s="170">
        <f t="shared" ca="1" si="170"/>
        <v>-4.8244414431265009E-2</v>
      </c>
    </row>
    <row r="5326" spans="2:7">
      <c r="B5326" t="s">
        <v>2230</v>
      </c>
      <c r="C5326">
        <v>24.87</v>
      </c>
      <c r="D5326">
        <f t="shared" si="171"/>
        <v>0.45268691588785043</v>
      </c>
      <c r="E5326">
        <v>-1.1526232114467374E-2</v>
      </c>
      <c r="F5326" s="90">
        <v>5318</v>
      </c>
      <c r="G5326" s="170">
        <f t="shared" ca="1" si="170"/>
        <v>0.15618535636065278</v>
      </c>
    </row>
    <row r="5327" spans="2:7">
      <c r="B5327" t="s">
        <v>4492</v>
      </c>
      <c r="C5327">
        <v>17.12</v>
      </c>
      <c r="D5327">
        <f t="shared" si="171"/>
        <v>0.33333333333333343</v>
      </c>
      <c r="E5327">
        <v>-1.1547344110854462E-2</v>
      </c>
      <c r="F5327" s="90">
        <v>5319</v>
      </c>
      <c r="G5327" s="170">
        <f t="shared" ca="1" si="170"/>
        <v>7.5492923158378869E-2</v>
      </c>
    </row>
    <row r="5328" spans="2:7">
      <c r="B5328" t="s">
        <v>4817</v>
      </c>
      <c r="C5328">
        <v>12.84</v>
      </c>
      <c r="D5328">
        <f t="shared" si="171"/>
        <v>-0.9140964742088713</v>
      </c>
      <c r="E5328">
        <v>-1.1547344110854531E-2</v>
      </c>
      <c r="F5328" s="90">
        <v>5320</v>
      </c>
      <c r="G5328" s="170">
        <f t="shared" ca="1" si="170"/>
        <v>0.33661327225092735</v>
      </c>
    </row>
    <row r="5329" spans="2:7">
      <c r="B5329" t="s">
        <v>549</v>
      </c>
      <c r="C5329">
        <v>149.47</v>
      </c>
      <c r="D5329">
        <f t="shared" si="171"/>
        <v>0.4715959436841588</v>
      </c>
      <c r="E5329">
        <v>-1.1572543314376404E-2</v>
      </c>
      <c r="F5329" s="90">
        <v>5321</v>
      </c>
      <c r="G5329" s="170">
        <f t="shared" ca="1" si="170"/>
        <v>-9.6290354085023316E-2</v>
      </c>
    </row>
    <row r="5330" spans="2:7">
      <c r="B5330" t="s">
        <v>1065</v>
      </c>
      <c r="C5330">
        <v>101.57</v>
      </c>
      <c r="D5330">
        <f t="shared" si="171"/>
        <v>6.4410256410256403</v>
      </c>
      <c r="E5330">
        <v>-1.1580381471389761E-2</v>
      </c>
      <c r="F5330" s="90">
        <v>5322</v>
      </c>
      <c r="G5330" s="170">
        <f t="shared" ca="1" si="170"/>
        <v>0.69890331814759021</v>
      </c>
    </row>
    <row r="5331" spans="2:7">
      <c r="B5331" t="s">
        <v>2921</v>
      </c>
      <c r="C5331">
        <v>13.65</v>
      </c>
      <c r="D5331">
        <f t="shared" si="171"/>
        <v>-0.27199999999999996</v>
      </c>
      <c r="E5331">
        <v>-1.1585807385952218E-2</v>
      </c>
      <c r="F5331" s="90">
        <v>5323</v>
      </c>
      <c r="G5331" s="170">
        <f t="shared" ca="1" si="170"/>
        <v>-0.24450092211228225</v>
      </c>
    </row>
    <row r="5332" spans="2:7">
      <c r="B5332" t="s">
        <v>4173</v>
      </c>
      <c r="C5332">
        <v>18.75</v>
      </c>
      <c r="D5332">
        <f t="shared" si="171"/>
        <v>0.29488950276243092</v>
      </c>
      <c r="E5332">
        <v>-1.1597258829731096E-2</v>
      </c>
      <c r="F5332" s="90">
        <v>5324</v>
      </c>
      <c r="G5332" s="170">
        <f t="shared" ca="1" si="170"/>
        <v>0.18878140260346246</v>
      </c>
    </row>
    <row r="5333" spans="2:7">
      <c r="B5333" t="s">
        <v>4045</v>
      </c>
      <c r="C5333">
        <v>14.48</v>
      </c>
      <c r="D5333">
        <f t="shared" si="171"/>
        <v>-0.75700620909548577</v>
      </c>
      <c r="E5333">
        <v>-1.1604095563139927E-2</v>
      </c>
      <c r="F5333" s="90">
        <v>5325</v>
      </c>
      <c r="G5333" s="170">
        <f t="shared" ca="1" si="170"/>
        <v>0.82219487080593368</v>
      </c>
    </row>
    <row r="5334" spans="2:7">
      <c r="B5334" t="s">
        <v>1310</v>
      </c>
      <c r="C5334">
        <v>59.59</v>
      </c>
      <c r="D5334">
        <f t="shared" si="171"/>
        <v>2.6852195423623995</v>
      </c>
      <c r="E5334">
        <v>-1.1610549013103263E-2</v>
      </c>
      <c r="F5334" s="90">
        <v>5326</v>
      </c>
      <c r="G5334" s="170">
        <f t="shared" ca="1" si="170"/>
        <v>0.25901677505896015</v>
      </c>
    </row>
    <row r="5335" spans="2:7">
      <c r="B5335" t="s">
        <v>1724</v>
      </c>
      <c r="C5335">
        <v>16.170000000000002</v>
      </c>
      <c r="D5335">
        <f t="shared" si="171"/>
        <v>0</v>
      </c>
      <c r="E5335">
        <v>-1.1613691931540203E-2</v>
      </c>
      <c r="F5335" s="90">
        <v>5327</v>
      </c>
      <c r="G5335" s="170">
        <f t="shared" ca="1" si="170"/>
        <v>-0.15052632712900182</v>
      </c>
    </row>
    <row r="5336" spans="2:7">
      <c r="B5336" t="s">
        <v>4081</v>
      </c>
      <c r="C5336">
        <v>16.170000000000002</v>
      </c>
      <c r="D5336">
        <f t="shared" si="171"/>
        <v>-0.38657056145675256</v>
      </c>
      <c r="E5336">
        <v>-1.1613691931540203E-2</v>
      </c>
      <c r="F5336" s="90">
        <v>5328</v>
      </c>
      <c r="G5336" s="170">
        <f t="shared" ca="1" si="170"/>
        <v>-0.13844983691607768</v>
      </c>
    </row>
    <row r="5337" spans="2:7">
      <c r="B5337" t="s">
        <v>2242</v>
      </c>
      <c r="C5337">
        <v>26.36</v>
      </c>
      <c r="D5337">
        <f t="shared" si="171"/>
        <v>0.47840717891194628</v>
      </c>
      <c r="E5337">
        <v>-1.1623547056618007E-2</v>
      </c>
      <c r="F5337" s="90">
        <v>5329</v>
      </c>
      <c r="G5337" s="170">
        <f t="shared" ca="1" si="170"/>
        <v>0.2929612096701063</v>
      </c>
    </row>
    <row r="5338" spans="2:7">
      <c r="B5338" t="s">
        <v>2405</v>
      </c>
      <c r="C5338">
        <v>17.829999999999998</v>
      </c>
      <c r="D5338">
        <f t="shared" si="171"/>
        <v>-0.79177858227256803</v>
      </c>
      <c r="E5338">
        <v>-1.1640798226164128E-2</v>
      </c>
      <c r="F5338" s="90">
        <v>5330</v>
      </c>
      <c r="G5338" s="170">
        <f t="shared" ca="1" si="170"/>
        <v>-0.18290743270016399</v>
      </c>
    </row>
    <row r="5339" spans="2:7">
      <c r="B5339" t="s">
        <v>1080</v>
      </c>
      <c r="C5339">
        <v>85.63</v>
      </c>
      <c r="D5339">
        <f t="shared" si="171"/>
        <v>49.668639053254438</v>
      </c>
      <c r="E5339">
        <v>-1.1657433056325082E-2</v>
      </c>
      <c r="F5339" s="90">
        <v>5331</v>
      </c>
      <c r="G5339" s="170">
        <f t="shared" ca="1" si="170"/>
        <v>2.8674592320220401E-2</v>
      </c>
    </row>
    <row r="5340" spans="2:7">
      <c r="B5340" t="s">
        <v>6328</v>
      </c>
      <c r="C5340">
        <v>1.69</v>
      </c>
      <c r="D5340">
        <f t="shared" si="171"/>
        <v>-0.98317235885691534</v>
      </c>
      <c r="E5340">
        <v>-1.169590643274855E-2</v>
      </c>
      <c r="F5340" s="90">
        <v>5332</v>
      </c>
      <c r="G5340" s="170">
        <f t="shared" ca="1" si="170"/>
        <v>0.41277857683693459</v>
      </c>
    </row>
    <row r="5341" spans="2:7">
      <c r="B5341" t="s">
        <v>862</v>
      </c>
      <c r="C5341">
        <v>100.43</v>
      </c>
      <c r="D5341">
        <f t="shared" si="171"/>
        <v>8.9239130434782616</v>
      </c>
      <c r="E5341">
        <v>-1.171029324936034E-2</v>
      </c>
      <c r="F5341" s="90">
        <v>5333</v>
      </c>
      <c r="G5341" s="170">
        <f t="shared" ca="1" si="170"/>
        <v>6.0654778473436255E-2</v>
      </c>
    </row>
    <row r="5342" spans="2:7">
      <c r="B5342" t="s">
        <v>4906</v>
      </c>
      <c r="C5342">
        <v>10.119999999999999</v>
      </c>
      <c r="D5342">
        <f t="shared" si="171"/>
        <v>-0.88771774104071888</v>
      </c>
      <c r="E5342">
        <v>-1.1718750000000097E-2</v>
      </c>
      <c r="F5342" s="90">
        <v>5334</v>
      </c>
      <c r="G5342" s="170">
        <f t="shared" ca="1" si="170"/>
        <v>-0.12678389589005259</v>
      </c>
    </row>
    <row r="5343" spans="2:7">
      <c r="B5343" t="s">
        <v>1070</v>
      </c>
      <c r="C5343">
        <v>90.13</v>
      </c>
      <c r="D5343">
        <f t="shared" si="171"/>
        <v>5.7011152416356872</v>
      </c>
      <c r="E5343">
        <v>-1.1732456140350957E-2</v>
      </c>
      <c r="F5343" s="90">
        <v>5335</v>
      </c>
      <c r="G5343" s="170">
        <f t="shared" ca="1" si="170"/>
        <v>-5.8161124051647986E-2</v>
      </c>
    </row>
    <row r="5344" spans="2:7">
      <c r="B5344" t="s">
        <v>3102</v>
      </c>
      <c r="C5344">
        <v>13.45</v>
      </c>
      <c r="D5344">
        <f t="shared" si="171"/>
        <v>0.60119047619047605</v>
      </c>
      <c r="E5344">
        <v>-1.1756061719324038E-2</v>
      </c>
      <c r="F5344" s="90">
        <v>5336</v>
      </c>
      <c r="G5344" s="170">
        <f t="shared" ca="1" si="170"/>
        <v>0.68070797476809297</v>
      </c>
    </row>
    <row r="5345" spans="2:7">
      <c r="B5345" t="s">
        <v>5271</v>
      </c>
      <c r="C5345">
        <v>8.4</v>
      </c>
      <c r="D5345">
        <f t="shared" si="171"/>
        <v>4.0000000000000009</v>
      </c>
      <c r="E5345">
        <v>-1.1764705882352899E-2</v>
      </c>
      <c r="F5345" s="90">
        <v>5337</v>
      </c>
      <c r="G5345" s="170">
        <f t="shared" ca="1" si="170"/>
        <v>-5.3034590534321129E-3</v>
      </c>
    </row>
    <row r="5346" spans="2:7">
      <c r="B5346" t="s">
        <v>6589</v>
      </c>
      <c r="C5346">
        <v>1.68</v>
      </c>
      <c r="D5346">
        <f t="shared" si="171"/>
        <v>-0.93740685543964231</v>
      </c>
      <c r="E5346">
        <v>-1.1764705882352951E-2</v>
      </c>
      <c r="F5346" s="90">
        <v>5338</v>
      </c>
      <c r="G5346" s="170">
        <f t="shared" ca="1" si="170"/>
        <v>-0.11964329817554825</v>
      </c>
    </row>
    <row r="5347" spans="2:7">
      <c r="B5347" t="s">
        <v>2176</v>
      </c>
      <c r="C5347">
        <v>26.84</v>
      </c>
      <c r="D5347">
        <f t="shared" si="171"/>
        <v>0.60143198090692107</v>
      </c>
      <c r="E5347">
        <v>-1.1782032400589112E-2</v>
      </c>
      <c r="F5347" s="90">
        <v>5339</v>
      </c>
      <c r="G5347" s="170">
        <f t="shared" ca="1" si="170"/>
        <v>-0.13840262846305451</v>
      </c>
    </row>
    <row r="5348" spans="2:7">
      <c r="B5348" t="s">
        <v>4025</v>
      </c>
      <c r="C5348">
        <v>16.760000000000002</v>
      </c>
      <c r="D5348">
        <f t="shared" si="171"/>
        <v>5.9701492537322768E-4</v>
      </c>
      <c r="E5348">
        <v>-1.1792452830188637E-2</v>
      </c>
      <c r="F5348" s="90">
        <v>5340</v>
      </c>
      <c r="G5348" s="170">
        <f t="shared" ca="1" si="170"/>
        <v>0.50717641024955362</v>
      </c>
    </row>
    <row r="5349" spans="2:7">
      <c r="B5349" t="s">
        <v>1670</v>
      </c>
      <c r="C5349">
        <v>16.75</v>
      </c>
      <c r="D5349">
        <f t="shared" si="171"/>
        <v>-0.19933078393881459</v>
      </c>
      <c r="E5349">
        <v>-1.1799410029498483E-2</v>
      </c>
      <c r="F5349" s="90">
        <v>5341</v>
      </c>
      <c r="G5349" s="170">
        <f t="shared" ca="1" si="170"/>
        <v>-0.19511430143421354</v>
      </c>
    </row>
    <row r="5350" spans="2:7">
      <c r="B5350" t="s">
        <v>2077</v>
      </c>
      <c r="C5350">
        <v>20.92</v>
      </c>
      <c r="D5350">
        <f t="shared" si="171"/>
        <v>8.8449531737773313E-2</v>
      </c>
      <c r="E5350">
        <v>-1.1809163911195086E-2</v>
      </c>
      <c r="F5350" s="90">
        <v>5342</v>
      </c>
      <c r="G5350" s="170">
        <f t="shared" ca="1" si="170"/>
        <v>0.42894749533211074</v>
      </c>
    </row>
    <row r="5351" spans="2:7">
      <c r="B5351" t="s">
        <v>3844</v>
      </c>
      <c r="C5351">
        <v>19.22</v>
      </c>
      <c r="D5351">
        <f t="shared" si="171"/>
        <v>4.6271094175285674E-2</v>
      </c>
      <c r="E5351">
        <v>-1.1825192802056577E-2</v>
      </c>
      <c r="F5351" s="90">
        <v>5343</v>
      </c>
      <c r="G5351" s="170">
        <f t="shared" ref="G5351:G5414" ca="1" si="172">_xlfn.NORM.INV(RAND(),L$11,L$12)</f>
        <v>-6.7500712048601891E-2</v>
      </c>
    </row>
    <row r="5352" spans="2:7">
      <c r="B5352" t="s">
        <v>3870</v>
      </c>
      <c r="C5352">
        <v>18.37</v>
      </c>
      <c r="D5352">
        <f t="shared" si="171"/>
        <v>10.000000000000002</v>
      </c>
      <c r="E5352">
        <v>-1.1834319526627158E-2</v>
      </c>
      <c r="F5352" s="90">
        <v>5344</v>
      </c>
      <c r="G5352" s="170">
        <f t="shared" ca="1" si="172"/>
        <v>-0.12326619815400017</v>
      </c>
    </row>
    <row r="5353" spans="2:7">
      <c r="B5353" t="s">
        <v>6354</v>
      </c>
      <c r="C5353">
        <v>1.67</v>
      </c>
      <c r="D5353">
        <f t="shared" si="171"/>
        <v>0</v>
      </c>
      <c r="E5353">
        <v>-1.1834319526627229E-2</v>
      </c>
      <c r="F5353" s="90">
        <v>5345</v>
      </c>
      <c r="G5353" s="170">
        <f t="shared" ca="1" si="172"/>
        <v>0.206953985241912</v>
      </c>
    </row>
    <row r="5354" spans="2:7">
      <c r="B5354" t="s">
        <v>6578</v>
      </c>
      <c r="C5354">
        <v>1.67</v>
      </c>
      <c r="D5354">
        <f t="shared" si="171"/>
        <v>0</v>
      </c>
      <c r="E5354">
        <v>-1.1834319526627229E-2</v>
      </c>
      <c r="F5354" s="90">
        <v>5346</v>
      </c>
      <c r="G5354" s="170">
        <f t="shared" ca="1" si="172"/>
        <v>-0.34473709310336037</v>
      </c>
    </row>
    <row r="5355" spans="2:7">
      <c r="B5355" t="s">
        <v>6592</v>
      </c>
      <c r="C5355">
        <v>1.67</v>
      </c>
      <c r="D5355">
        <f t="shared" si="171"/>
        <v>0</v>
      </c>
      <c r="E5355">
        <v>-1.1834319526627229E-2</v>
      </c>
      <c r="F5355" s="90">
        <v>5347</v>
      </c>
      <c r="G5355" s="170">
        <f t="shared" ca="1" si="172"/>
        <v>-0.38441481788744469</v>
      </c>
    </row>
    <row r="5356" spans="2:7">
      <c r="B5356" t="s">
        <v>6674</v>
      </c>
      <c r="C5356">
        <v>1.67</v>
      </c>
      <c r="D5356">
        <f t="shared" si="171"/>
        <v>-0.9047347404449515</v>
      </c>
      <c r="E5356">
        <v>-1.1834319526627229E-2</v>
      </c>
      <c r="F5356" s="90">
        <v>5348</v>
      </c>
      <c r="G5356" s="170">
        <f t="shared" ca="1" si="172"/>
        <v>-1.2768398693996891E-2</v>
      </c>
    </row>
    <row r="5357" spans="2:7">
      <c r="B5357" t="s">
        <v>4191</v>
      </c>
      <c r="C5357">
        <v>17.53</v>
      </c>
      <c r="D5357">
        <f t="shared" si="171"/>
        <v>0.31507876969242321</v>
      </c>
      <c r="E5357">
        <v>-1.1837655016910784E-2</v>
      </c>
      <c r="F5357" s="90">
        <v>5349</v>
      </c>
      <c r="G5357" s="170">
        <f t="shared" ca="1" si="172"/>
        <v>-3.5484037275986618E-2</v>
      </c>
    </row>
    <row r="5358" spans="2:7">
      <c r="B5358" t="s">
        <v>3529</v>
      </c>
      <c r="C5358">
        <v>13.33</v>
      </c>
      <c r="D5358">
        <f t="shared" si="171"/>
        <v>-0.86529911075181898</v>
      </c>
      <c r="E5358">
        <v>-1.1860637509266133E-2</v>
      </c>
      <c r="F5358" s="90">
        <v>5350</v>
      </c>
      <c r="G5358" s="170">
        <f t="shared" ca="1" si="172"/>
        <v>-0.59473808107885373</v>
      </c>
    </row>
    <row r="5359" spans="2:7">
      <c r="B5359" t="s">
        <v>992</v>
      </c>
      <c r="C5359">
        <v>98.96</v>
      </c>
      <c r="D5359">
        <f t="shared" si="171"/>
        <v>16.003436426116835</v>
      </c>
      <c r="E5359">
        <v>-1.1882176734897772E-2</v>
      </c>
      <c r="F5359" s="90">
        <v>5351</v>
      </c>
      <c r="G5359" s="170">
        <f t="shared" ca="1" si="172"/>
        <v>0.14626872530763985</v>
      </c>
    </row>
    <row r="5360" spans="2:7">
      <c r="B5360" t="s">
        <v>5590</v>
      </c>
      <c r="C5360">
        <v>5.82</v>
      </c>
      <c r="D5360">
        <f t="shared" si="171"/>
        <v>-0.56174698795180722</v>
      </c>
      <c r="E5360">
        <v>-1.1884550084889542E-2</v>
      </c>
      <c r="F5360" s="90">
        <v>5352</v>
      </c>
      <c r="G5360" s="170">
        <f t="shared" ca="1" si="172"/>
        <v>7.6471223735489161E-2</v>
      </c>
    </row>
    <row r="5361" spans="2:7">
      <c r="B5361" t="s">
        <v>3541</v>
      </c>
      <c r="C5361">
        <v>13.28</v>
      </c>
      <c r="D5361">
        <f t="shared" si="171"/>
        <v>7</v>
      </c>
      <c r="E5361">
        <v>-1.1904761904761916E-2</v>
      </c>
      <c r="F5361" s="90">
        <v>5353</v>
      </c>
      <c r="G5361" s="170">
        <f t="shared" ca="1" si="172"/>
        <v>-0.122801203284436</v>
      </c>
    </row>
    <row r="5362" spans="2:7">
      <c r="B5362" t="s">
        <v>6002</v>
      </c>
      <c r="C5362">
        <v>1.66</v>
      </c>
      <c r="D5362">
        <f t="shared" si="171"/>
        <v>-0.98587594656683408</v>
      </c>
      <c r="E5362">
        <v>-1.1904761904761916E-2</v>
      </c>
      <c r="F5362" s="90">
        <v>5354</v>
      </c>
      <c r="G5362" s="170">
        <f t="shared" ca="1" si="172"/>
        <v>9.8712619621396571E-3</v>
      </c>
    </row>
    <row r="5363" spans="2:7">
      <c r="B5363" t="s">
        <v>761</v>
      </c>
      <c r="C5363">
        <v>117.53</v>
      </c>
      <c r="D5363">
        <f t="shared" si="171"/>
        <v>13.211608222490932</v>
      </c>
      <c r="E5363">
        <v>-1.1937788986969329E-2</v>
      </c>
      <c r="F5363" s="90">
        <v>5355</v>
      </c>
      <c r="G5363" s="170">
        <f t="shared" ca="1" si="172"/>
        <v>0.82400487286803248</v>
      </c>
    </row>
    <row r="5364" spans="2:7">
      <c r="B5364" t="s">
        <v>5318</v>
      </c>
      <c r="C5364">
        <v>8.27</v>
      </c>
      <c r="D5364">
        <f t="shared" si="171"/>
        <v>-0.52361751152073732</v>
      </c>
      <c r="E5364">
        <v>-1.1947431302269971E-2</v>
      </c>
      <c r="F5364" s="90">
        <v>5356</v>
      </c>
      <c r="G5364" s="170">
        <f t="shared" ca="1" si="172"/>
        <v>-2.083434657855358E-2</v>
      </c>
    </row>
    <row r="5365" spans="2:7">
      <c r="B5365" t="s">
        <v>1675</v>
      </c>
      <c r="C5365">
        <v>17.36</v>
      </c>
      <c r="D5365">
        <f t="shared" si="171"/>
        <v>0.2364672364672365</v>
      </c>
      <c r="E5365">
        <v>-1.1952191235059809E-2</v>
      </c>
      <c r="F5365" s="90">
        <v>5357</v>
      </c>
      <c r="G5365" s="170">
        <f t="shared" ca="1" si="172"/>
        <v>0.39005944427479633</v>
      </c>
    </row>
    <row r="5366" spans="2:7">
      <c r="B5366" t="s">
        <v>3196</v>
      </c>
      <c r="C5366">
        <v>14.04</v>
      </c>
      <c r="D5366">
        <f t="shared" si="171"/>
        <v>7.5090909090909088</v>
      </c>
      <c r="E5366">
        <v>-1.1963406052076122E-2</v>
      </c>
      <c r="F5366" s="90">
        <v>5358</v>
      </c>
      <c r="G5366" s="170">
        <f t="shared" ca="1" si="172"/>
        <v>-0.26326817089973131</v>
      </c>
    </row>
    <row r="5367" spans="2:7">
      <c r="B5367" t="s">
        <v>5973</v>
      </c>
      <c r="C5367">
        <v>1.65</v>
      </c>
      <c r="D5367">
        <f t="shared" si="171"/>
        <v>0</v>
      </c>
      <c r="E5367">
        <v>-1.1976047904191628E-2</v>
      </c>
      <c r="F5367" s="90">
        <v>5359</v>
      </c>
      <c r="G5367" s="170">
        <f t="shared" ca="1" si="172"/>
        <v>-0.13750519855339</v>
      </c>
    </row>
    <row r="5368" spans="2:7">
      <c r="B5368" t="s">
        <v>6458</v>
      </c>
      <c r="C5368">
        <v>1.65</v>
      </c>
      <c r="D5368">
        <f t="shared" si="171"/>
        <v>0</v>
      </c>
      <c r="E5368">
        <v>-1.1976047904191628E-2</v>
      </c>
      <c r="F5368" s="90">
        <v>5360</v>
      </c>
      <c r="G5368" s="170">
        <f t="shared" ca="1" si="172"/>
        <v>0.54513087836204432</v>
      </c>
    </row>
    <row r="5369" spans="2:7">
      <c r="B5369" t="s">
        <v>7187</v>
      </c>
      <c r="C5369">
        <v>1.65</v>
      </c>
      <c r="D5369">
        <f t="shared" si="171"/>
        <v>0</v>
      </c>
      <c r="E5369">
        <v>-1.1976047904191628E-2</v>
      </c>
      <c r="F5369" s="90">
        <v>5361</v>
      </c>
      <c r="G5369" s="170">
        <f t="shared" ca="1" si="172"/>
        <v>-0.55855156773253012</v>
      </c>
    </row>
    <row r="5370" spans="2:7">
      <c r="B5370" t="s">
        <v>7234</v>
      </c>
      <c r="C5370">
        <v>1.65</v>
      </c>
      <c r="D5370">
        <f t="shared" si="171"/>
        <v>-0.86661277283751004</v>
      </c>
      <c r="E5370">
        <v>-1.1976047904191628E-2</v>
      </c>
      <c r="F5370" s="90">
        <v>5362</v>
      </c>
      <c r="G5370" s="170">
        <f t="shared" ca="1" si="172"/>
        <v>-0.27718734096043662</v>
      </c>
    </row>
    <row r="5371" spans="2:7">
      <c r="B5371" t="s">
        <v>4822</v>
      </c>
      <c r="C5371">
        <v>12.37</v>
      </c>
      <c r="D5371">
        <f t="shared" si="171"/>
        <v>0.15391791044776104</v>
      </c>
      <c r="E5371">
        <v>-1.1980830670926547E-2</v>
      </c>
      <c r="F5371" s="90">
        <v>5363</v>
      </c>
      <c r="G5371" s="170">
        <f t="shared" ca="1" si="172"/>
        <v>0.36539912833449639</v>
      </c>
    </row>
    <row r="5372" spans="2:7">
      <c r="B5372" t="s">
        <v>1646</v>
      </c>
      <c r="C5372">
        <v>10.72</v>
      </c>
      <c r="D5372">
        <f t="shared" si="171"/>
        <v>-0.45803842264914052</v>
      </c>
      <c r="E5372">
        <v>-1.1981566820276407E-2</v>
      </c>
      <c r="F5372" s="90">
        <v>5364</v>
      </c>
      <c r="G5372" s="170">
        <f t="shared" ca="1" si="172"/>
        <v>-2.7260044526511176E-2</v>
      </c>
    </row>
    <row r="5373" spans="2:7">
      <c r="B5373" t="s">
        <v>1833</v>
      </c>
      <c r="C5373">
        <v>19.78</v>
      </c>
      <c r="D5373">
        <f t="shared" si="171"/>
        <v>9.1009376723662563E-2</v>
      </c>
      <c r="E5373">
        <v>-1.198801198801191E-2</v>
      </c>
      <c r="F5373" s="90">
        <v>5365</v>
      </c>
      <c r="G5373" s="170">
        <f t="shared" ca="1" si="172"/>
        <v>-0.14790710089872849</v>
      </c>
    </row>
    <row r="5374" spans="2:7">
      <c r="B5374" t="s">
        <v>3944</v>
      </c>
      <c r="C5374">
        <v>18.13</v>
      </c>
      <c r="D5374">
        <f t="shared" si="171"/>
        <v>5.518763796908394E-4</v>
      </c>
      <c r="E5374">
        <v>-1.1989100817438822E-2</v>
      </c>
      <c r="F5374" s="90">
        <v>5366</v>
      </c>
      <c r="G5374" s="170">
        <f t="shared" ca="1" si="172"/>
        <v>7.6825155183707847E-2</v>
      </c>
    </row>
    <row r="5375" spans="2:7">
      <c r="B5375" t="s">
        <v>2335</v>
      </c>
      <c r="C5375">
        <v>18.12</v>
      </c>
      <c r="D5375">
        <f t="shared" si="171"/>
        <v>2.1458333333333335</v>
      </c>
      <c r="E5375">
        <v>-1.1995637949836361E-2</v>
      </c>
      <c r="F5375" s="90">
        <v>5367</v>
      </c>
      <c r="G5375" s="170">
        <f t="shared" ca="1" si="172"/>
        <v>0.27326147736994622</v>
      </c>
    </row>
    <row r="5376" spans="2:7">
      <c r="B5376" t="s">
        <v>5679</v>
      </c>
      <c r="C5376">
        <v>5.76</v>
      </c>
      <c r="D5376">
        <f t="shared" si="171"/>
        <v>-0.12328767123287679</v>
      </c>
      <c r="E5376">
        <v>-1.2006861063464885E-2</v>
      </c>
      <c r="F5376" s="90">
        <v>5368</v>
      </c>
      <c r="G5376" s="170">
        <f t="shared" ca="1" si="172"/>
        <v>-0.15746902018269121</v>
      </c>
    </row>
    <row r="5377" spans="2:7">
      <c r="B5377" t="s">
        <v>5661</v>
      </c>
      <c r="C5377">
        <v>6.57</v>
      </c>
      <c r="D5377">
        <f t="shared" si="171"/>
        <v>-0.52936962750716332</v>
      </c>
      <c r="E5377">
        <v>-1.2030075187969934E-2</v>
      </c>
      <c r="F5377" s="90">
        <v>5369</v>
      </c>
      <c r="G5377" s="170">
        <f t="shared" ca="1" si="172"/>
        <v>0.16692153317935768</v>
      </c>
    </row>
    <row r="5378" spans="2:7">
      <c r="B5378" t="s">
        <v>2537</v>
      </c>
      <c r="C5378">
        <v>13.96</v>
      </c>
      <c r="D5378">
        <f t="shared" si="171"/>
        <v>7.51219512195122</v>
      </c>
      <c r="E5378">
        <v>-1.2031139419674446E-2</v>
      </c>
      <c r="F5378" s="90">
        <v>5370</v>
      </c>
      <c r="G5378" s="170">
        <f t="shared" ca="1" si="172"/>
        <v>0.13812505547384663</v>
      </c>
    </row>
    <row r="5379" spans="2:7">
      <c r="B5379" t="s">
        <v>6000</v>
      </c>
      <c r="C5379">
        <v>1.64</v>
      </c>
      <c r="D5379">
        <f t="shared" si="171"/>
        <v>-0.85701830863121187</v>
      </c>
      <c r="E5379">
        <v>-1.2048192771084348E-2</v>
      </c>
      <c r="F5379" s="90">
        <v>5371</v>
      </c>
      <c r="G5379" s="170">
        <f t="shared" ca="1" si="172"/>
        <v>-9.9193530959059126E-2</v>
      </c>
    </row>
    <row r="5380" spans="2:7">
      <c r="B5380" t="s">
        <v>4838</v>
      </c>
      <c r="C5380">
        <v>11.47</v>
      </c>
      <c r="D5380">
        <f t="shared" si="171"/>
        <v>8.7260034904012098E-4</v>
      </c>
      <c r="E5380">
        <v>-1.2058570198104978E-2</v>
      </c>
      <c r="F5380" s="90">
        <v>5372</v>
      </c>
      <c r="G5380" s="170">
        <f t="shared" ca="1" si="172"/>
        <v>3.4879445378866447E-2</v>
      </c>
    </row>
    <row r="5381" spans="2:7">
      <c r="B5381" t="s">
        <v>3379</v>
      </c>
      <c r="C5381">
        <v>11.46</v>
      </c>
      <c r="D5381">
        <f t="shared" si="171"/>
        <v>-0.88695995265338323</v>
      </c>
      <c r="E5381">
        <v>-1.2068965517241275E-2</v>
      </c>
      <c r="F5381" s="90">
        <v>5373</v>
      </c>
      <c r="G5381" s="170">
        <f t="shared" ca="1" si="172"/>
        <v>0.29605002914086881</v>
      </c>
    </row>
    <row r="5382" spans="2:7">
      <c r="B5382" t="s">
        <v>914</v>
      </c>
      <c r="C5382">
        <v>101.38</v>
      </c>
      <c r="D5382">
        <f t="shared" si="171"/>
        <v>1.1769379428816833</v>
      </c>
      <c r="E5382">
        <v>-1.2083414539076291E-2</v>
      </c>
      <c r="F5382" s="90">
        <v>5374</v>
      </c>
      <c r="G5382" s="170">
        <f t="shared" ca="1" si="172"/>
        <v>-7.598610731296862E-2</v>
      </c>
    </row>
    <row r="5383" spans="2:7">
      <c r="B5383" t="s">
        <v>1346</v>
      </c>
      <c r="C5383">
        <v>46.57</v>
      </c>
      <c r="D5383">
        <f t="shared" si="171"/>
        <v>0.90081632653061228</v>
      </c>
      <c r="E5383">
        <v>-1.2091641917691987E-2</v>
      </c>
      <c r="F5383" s="90">
        <v>5375</v>
      </c>
      <c r="G5383" s="170">
        <f t="shared" ca="1" si="172"/>
        <v>-0.14539899364941841</v>
      </c>
    </row>
    <row r="5384" spans="2:7">
      <c r="B5384" t="s">
        <v>2215</v>
      </c>
      <c r="C5384">
        <v>24.5</v>
      </c>
      <c r="D5384">
        <f t="shared" si="171"/>
        <v>1.0016339869281046</v>
      </c>
      <c r="E5384">
        <v>-1.2096774193548416E-2</v>
      </c>
      <c r="F5384" s="90">
        <v>5376</v>
      </c>
      <c r="G5384" s="170">
        <f t="shared" ca="1" si="172"/>
        <v>0.1695800515022762</v>
      </c>
    </row>
    <row r="5385" spans="2:7">
      <c r="B5385" t="s">
        <v>4979</v>
      </c>
      <c r="C5385">
        <v>12.24</v>
      </c>
      <c r="D5385">
        <f t="shared" ref="D5385:D5448" si="173">(C5385-C5386)/C5386</f>
        <v>-0.87801474985050831</v>
      </c>
      <c r="E5385">
        <v>-1.2106537530266371E-2</v>
      </c>
      <c r="F5385" s="90">
        <v>5377</v>
      </c>
      <c r="G5385" s="170">
        <f t="shared" ca="1" si="172"/>
        <v>-0.33215139224903534</v>
      </c>
    </row>
    <row r="5386" spans="2:7">
      <c r="B5386" t="s">
        <v>1035</v>
      </c>
      <c r="C5386">
        <v>100.34</v>
      </c>
      <c r="D5386">
        <f t="shared" si="173"/>
        <v>7.2044153720359771</v>
      </c>
      <c r="E5386">
        <v>-1.210987496307955E-2</v>
      </c>
      <c r="F5386" s="90">
        <v>5378</v>
      </c>
      <c r="G5386" s="170">
        <f t="shared" ca="1" si="172"/>
        <v>-0.16120168039865115</v>
      </c>
    </row>
    <row r="5387" spans="2:7">
      <c r="B5387" t="s">
        <v>2613</v>
      </c>
      <c r="C5387">
        <v>12.23</v>
      </c>
      <c r="D5387">
        <f t="shared" si="173"/>
        <v>1.5010224948875257</v>
      </c>
      <c r="E5387">
        <v>-1.2116316639741546E-2</v>
      </c>
      <c r="F5387" s="90">
        <v>5379</v>
      </c>
      <c r="G5387" s="170">
        <f t="shared" ca="1" si="172"/>
        <v>0.17246861270825295</v>
      </c>
    </row>
    <row r="5388" spans="2:7">
      <c r="B5388" t="s">
        <v>5563</v>
      </c>
      <c r="C5388">
        <v>4.8899999999999997</v>
      </c>
      <c r="D5388">
        <f t="shared" si="173"/>
        <v>-0.57105263157894737</v>
      </c>
      <c r="E5388">
        <v>-1.2121212121212222E-2</v>
      </c>
      <c r="F5388" s="90">
        <v>5380</v>
      </c>
      <c r="G5388" s="170">
        <f t="shared" ca="1" si="172"/>
        <v>3.231321054714701E-2</v>
      </c>
    </row>
    <row r="5389" spans="2:7">
      <c r="B5389" t="s">
        <v>3133</v>
      </c>
      <c r="C5389">
        <v>11.4</v>
      </c>
      <c r="D5389">
        <f t="shared" si="173"/>
        <v>-6.6339066339066374E-2</v>
      </c>
      <c r="E5389">
        <v>-1.2131715771230399E-2</v>
      </c>
      <c r="F5389" s="90">
        <v>5381</v>
      </c>
      <c r="G5389" s="170">
        <f t="shared" ca="1" si="172"/>
        <v>-0.36703780256747531</v>
      </c>
    </row>
    <row r="5390" spans="2:7">
      <c r="B5390" t="s">
        <v>4975</v>
      </c>
      <c r="C5390">
        <v>12.21</v>
      </c>
      <c r="D5390">
        <f t="shared" si="173"/>
        <v>-0.9180261832829808</v>
      </c>
      <c r="E5390">
        <v>-1.2135922330096973E-2</v>
      </c>
      <c r="F5390" s="90">
        <v>5382</v>
      </c>
      <c r="G5390" s="170">
        <f t="shared" ca="1" si="172"/>
        <v>0.10510271370298728</v>
      </c>
    </row>
    <row r="5391" spans="2:7">
      <c r="B5391" t="s">
        <v>483</v>
      </c>
      <c r="C5391">
        <v>148.94999999999999</v>
      </c>
      <c r="D5391">
        <f t="shared" si="173"/>
        <v>21.880184331797235</v>
      </c>
      <c r="E5391">
        <v>-1.213688818145651E-2</v>
      </c>
      <c r="F5391" s="90">
        <v>5383</v>
      </c>
      <c r="G5391" s="170">
        <f t="shared" ca="1" si="172"/>
        <v>-0.41824902416514803</v>
      </c>
    </row>
    <row r="5392" spans="2:7">
      <c r="B5392" t="s">
        <v>4420</v>
      </c>
      <c r="C5392">
        <v>6.51</v>
      </c>
      <c r="D5392">
        <f t="shared" si="173"/>
        <v>-0.27017937219730942</v>
      </c>
      <c r="E5392">
        <v>-1.2139605462822469E-2</v>
      </c>
      <c r="F5392" s="90">
        <v>5384</v>
      </c>
      <c r="G5392" s="170">
        <f t="shared" ca="1" si="172"/>
        <v>0.17674984489211193</v>
      </c>
    </row>
    <row r="5393" spans="2:7">
      <c r="B5393" t="s">
        <v>5408</v>
      </c>
      <c r="C5393">
        <v>8.92</v>
      </c>
      <c r="D5393">
        <f t="shared" si="173"/>
        <v>-0.38862234407128171</v>
      </c>
      <c r="E5393">
        <v>-1.2181616832779562E-2</v>
      </c>
      <c r="F5393" s="90">
        <v>5385</v>
      </c>
      <c r="G5393" s="170">
        <f t="shared" ca="1" si="172"/>
        <v>-3.0466584676997855E-2</v>
      </c>
    </row>
    <row r="5394" spans="2:7">
      <c r="B5394" t="s">
        <v>3596</v>
      </c>
      <c r="C5394">
        <v>14.59</v>
      </c>
      <c r="D5394">
        <f t="shared" si="173"/>
        <v>8.0061728395061724</v>
      </c>
      <c r="E5394">
        <v>-1.2186865267433969E-2</v>
      </c>
      <c r="F5394" s="90">
        <v>5386</v>
      </c>
      <c r="G5394" s="170">
        <f t="shared" ca="1" si="172"/>
        <v>-0.17661362935277256</v>
      </c>
    </row>
    <row r="5395" spans="2:7">
      <c r="B5395" t="s">
        <v>6586</v>
      </c>
      <c r="C5395">
        <v>1.62</v>
      </c>
      <c r="D5395">
        <f t="shared" si="173"/>
        <v>-0.91666666666666663</v>
      </c>
      <c r="E5395">
        <v>-1.2195121951219388E-2</v>
      </c>
      <c r="F5395" s="90">
        <v>5387</v>
      </c>
      <c r="G5395" s="170">
        <f t="shared" ca="1" si="172"/>
        <v>0.14826709698030338</v>
      </c>
    </row>
    <row r="5396" spans="2:7">
      <c r="B5396" t="s">
        <v>4161</v>
      </c>
      <c r="C5396">
        <v>19.440000000000001</v>
      </c>
      <c r="D5396">
        <f t="shared" si="173"/>
        <v>-0.80478007632054627</v>
      </c>
      <c r="E5396">
        <v>-1.2195121951219433E-2</v>
      </c>
      <c r="F5396" s="90">
        <v>5388</v>
      </c>
      <c r="G5396" s="170">
        <f t="shared" ca="1" si="172"/>
        <v>0.50345136421764458</v>
      </c>
    </row>
    <row r="5397" spans="2:7">
      <c r="B5397" t="s">
        <v>987</v>
      </c>
      <c r="C5397">
        <v>99.58</v>
      </c>
      <c r="D5397">
        <f t="shared" si="173"/>
        <v>6.6955177743431227</v>
      </c>
      <c r="E5397">
        <v>-1.2201170518797778E-2</v>
      </c>
      <c r="F5397" s="90">
        <v>5389</v>
      </c>
      <c r="G5397" s="170">
        <f t="shared" ca="1" si="172"/>
        <v>-0.25279395000889232</v>
      </c>
    </row>
    <row r="5398" spans="2:7">
      <c r="B5398" t="s">
        <v>3467</v>
      </c>
      <c r="C5398">
        <v>12.94</v>
      </c>
      <c r="D5398">
        <f t="shared" si="173"/>
        <v>1.2862190812720846</v>
      </c>
      <c r="E5398">
        <v>-1.2213740458015279E-2</v>
      </c>
      <c r="F5398" s="90">
        <v>5390</v>
      </c>
      <c r="G5398" s="170">
        <f t="shared" ca="1" si="172"/>
        <v>-0.41527823495893024</v>
      </c>
    </row>
    <row r="5399" spans="2:7">
      <c r="B5399" t="s">
        <v>5497</v>
      </c>
      <c r="C5399">
        <v>5.66</v>
      </c>
      <c r="D5399">
        <f t="shared" si="173"/>
        <v>-0.69553523399677242</v>
      </c>
      <c r="E5399">
        <v>-1.2216404886562003E-2</v>
      </c>
      <c r="F5399" s="90">
        <v>5391</v>
      </c>
      <c r="G5399" s="170">
        <f t="shared" ca="1" si="172"/>
        <v>2.9592096274178338E-2</v>
      </c>
    </row>
    <row r="5400" spans="2:7">
      <c r="B5400" t="s">
        <v>3791</v>
      </c>
      <c r="C5400">
        <v>18.59</v>
      </c>
      <c r="D5400">
        <f t="shared" si="173"/>
        <v>-0.25758785942492013</v>
      </c>
      <c r="E5400">
        <v>-1.2221041445271011E-2</v>
      </c>
      <c r="F5400" s="90">
        <v>5392</v>
      </c>
      <c r="G5400" s="170">
        <f t="shared" ca="1" si="172"/>
        <v>0.45878707367673144</v>
      </c>
    </row>
    <row r="5401" spans="2:7">
      <c r="B5401" t="s">
        <v>2254</v>
      </c>
      <c r="C5401">
        <v>25.04</v>
      </c>
      <c r="D5401">
        <f t="shared" si="173"/>
        <v>2.882170542635659</v>
      </c>
      <c r="E5401">
        <v>-1.2228796844181549E-2</v>
      </c>
      <c r="F5401" s="90">
        <v>5393</v>
      </c>
      <c r="G5401" s="170">
        <f t="shared" ca="1" si="172"/>
        <v>-0.5515689342298189</v>
      </c>
    </row>
    <row r="5402" spans="2:7">
      <c r="B5402" t="s">
        <v>5630</v>
      </c>
      <c r="C5402">
        <v>6.45</v>
      </c>
      <c r="D5402">
        <f t="shared" si="173"/>
        <v>-0.95149281792885609</v>
      </c>
      <c r="E5402">
        <v>-1.2251148545176121E-2</v>
      </c>
      <c r="F5402" s="90">
        <v>5394</v>
      </c>
      <c r="G5402" s="170">
        <f t="shared" ca="1" si="172"/>
        <v>-0.11193107846439865</v>
      </c>
    </row>
    <row r="5403" spans="2:7">
      <c r="B5403" t="s">
        <v>448</v>
      </c>
      <c r="C5403">
        <v>132.97</v>
      </c>
      <c r="D5403">
        <f t="shared" si="173"/>
        <v>5.6022840119165833</v>
      </c>
      <c r="E5403">
        <v>-1.2256722626652842E-2</v>
      </c>
      <c r="F5403" s="90">
        <v>5395</v>
      </c>
      <c r="G5403" s="170">
        <f t="shared" ca="1" si="172"/>
        <v>0.45037561457453312</v>
      </c>
    </row>
    <row r="5404" spans="2:7">
      <c r="B5404" t="s">
        <v>1957</v>
      </c>
      <c r="C5404">
        <v>20.14</v>
      </c>
      <c r="D5404">
        <f t="shared" si="173"/>
        <v>0.13656884875846512</v>
      </c>
      <c r="E5404">
        <v>-1.2260912211868563E-2</v>
      </c>
      <c r="F5404" s="90">
        <v>5396</v>
      </c>
      <c r="G5404" s="170">
        <f t="shared" ca="1" si="172"/>
        <v>-0.3285484023431442</v>
      </c>
    </row>
    <row r="5405" spans="2:7">
      <c r="B5405" t="s">
        <v>1814</v>
      </c>
      <c r="C5405">
        <v>17.72</v>
      </c>
      <c r="D5405">
        <f t="shared" si="173"/>
        <v>-0.63895680521597398</v>
      </c>
      <c r="E5405">
        <v>-1.2263099219621092E-2</v>
      </c>
      <c r="F5405" s="90">
        <v>5397</v>
      </c>
      <c r="G5405" s="170">
        <f t="shared" ca="1" si="172"/>
        <v>7.1064592699306692E-2</v>
      </c>
    </row>
    <row r="5406" spans="2:7">
      <c r="B5406" t="s">
        <v>1207</v>
      </c>
      <c r="C5406">
        <v>49.08</v>
      </c>
      <c r="D5406">
        <f t="shared" si="173"/>
        <v>2.8135198135198136</v>
      </c>
      <c r="E5406">
        <v>-1.2276111893741184E-2</v>
      </c>
      <c r="F5406" s="90">
        <v>5398</v>
      </c>
      <c r="G5406" s="170">
        <f t="shared" ca="1" si="172"/>
        <v>-0.29477882192758703</v>
      </c>
    </row>
    <row r="5407" spans="2:7">
      <c r="B5407" t="s">
        <v>3563</v>
      </c>
      <c r="C5407">
        <v>12.87</v>
      </c>
      <c r="D5407">
        <f t="shared" si="173"/>
        <v>-0.30432432432432438</v>
      </c>
      <c r="E5407">
        <v>-1.2279355333844985E-2</v>
      </c>
      <c r="F5407" s="90">
        <v>5399</v>
      </c>
      <c r="G5407" s="170">
        <f t="shared" ca="1" si="172"/>
        <v>0.79927751006931891</v>
      </c>
    </row>
    <row r="5408" spans="2:7">
      <c r="B5408" t="s">
        <v>1816</v>
      </c>
      <c r="C5408">
        <v>18.5</v>
      </c>
      <c r="D5408">
        <f t="shared" si="173"/>
        <v>-0.69314977608226902</v>
      </c>
      <c r="E5408">
        <v>-1.2279765082754961E-2</v>
      </c>
      <c r="F5408" s="90">
        <v>5400</v>
      </c>
      <c r="G5408" s="170">
        <f t="shared" ca="1" si="172"/>
        <v>8.3705954050616274E-2</v>
      </c>
    </row>
    <row r="5409" spans="2:7">
      <c r="B5409" t="s">
        <v>1311</v>
      </c>
      <c r="C5409">
        <v>60.29</v>
      </c>
      <c r="D5409">
        <f t="shared" si="173"/>
        <v>17.781931464174455</v>
      </c>
      <c r="E5409">
        <v>-1.2287024901703801E-2</v>
      </c>
      <c r="F5409" s="90">
        <v>5401</v>
      </c>
      <c r="G5409" s="170">
        <f t="shared" ca="1" si="172"/>
        <v>0.16472536098172968</v>
      </c>
    </row>
    <row r="5410" spans="2:7">
      <c r="B5410" t="s">
        <v>5774</v>
      </c>
      <c r="C5410">
        <v>3.21</v>
      </c>
      <c r="D5410">
        <f t="shared" si="173"/>
        <v>-0.69223394055608822</v>
      </c>
      <c r="E5410">
        <v>-1.2307692307692318E-2</v>
      </c>
      <c r="F5410" s="90">
        <v>5402</v>
      </c>
      <c r="G5410" s="170">
        <f t="shared" ca="1" si="172"/>
        <v>-0.28591891529793212</v>
      </c>
    </row>
    <row r="5411" spans="2:7">
      <c r="B5411" t="s">
        <v>2640</v>
      </c>
      <c r="C5411">
        <v>10.43</v>
      </c>
      <c r="D5411">
        <f t="shared" si="173"/>
        <v>-6.9580731489741393E-2</v>
      </c>
      <c r="E5411">
        <v>-1.2310606060606135E-2</v>
      </c>
      <c r="F5411" s="90">
        <v>5403</v>
      </c>
      <c r="G5411" s="170">
        <f t="shared" ca="1" si="172"/>
        <v>6.269082732239814E-2</v>
      </c>
    </row>
    <row r="5412" spans="2:7">
      <c r="B5412" t="s">
        <v>2883</v>
      </c>
      <c r="C5412">
        <v>11.21</v>
      </c>
      <c r="D5412">
        <f t="shared" si="173"/>
        <v>-0.36306818181818185</v>
      </c>
      <c r="E5412">
        <v>-1.2334801762114432E-2</v>
      </c>
      <c r="F5412" s="90">
        <v>5404</v>
      </c>
      <c r="G5412" s="170">
        <f t="shared" ca="1" si="172"/>
        <v>0.30502760822631048</v>
      </c>
    </row>
    <row r="5413" spans="2:7">
      <c r="B5413" t="s">
        <v>4140</v>
      </c>
      <c r="C5413">
        <v>17.600000000000001</v>
      </c>
      <c r="D5413">
        <f t="shared" si="173"/>
        <v>0.29411764705882365</v>
      </c>
      <c r="E5413">
        <v>-1.2345679012345616E-2</v>
      </c>
      <c r="F5413" s="90">
        <v>5405</v>
      </c>
      <c r="G5413" s="170">
        <f t="shared" ca="1" si="172"/>
        <v>0.37909199433270729</v>
      </c>
    </row>
    <row r="5414" spans="2:7">
      <c r="B5414" t="s">
        <v>2924</v>
      </c>
      <c r="C5414">
        <v>13.6</v>
      </c>
      <c r="D5414">
        <f t="shared" si="173"/>
        <v>7.5</v>
      </c>
      <c r="E5414">
        <v>-1.2345679012345675E-2</v>
      </c>
      <c r="F5414" s="90">
        <v>5406</v>
      </c>
      <c r="G5414" s="170">
        <f t="shared" ca="1" si="172"/>
        <v>0.53875598849592488</v>
      </c>
    </row>
    <row r="5415" spans="2:7">
      <c r="B5415" t="s">
        <v>6585</v>
      </c>
      <c r="C5415">
        <v>1.6</v>
      </c>
      <c r="D5415">
        <f t="shared" si="173"/>
        <v>-0.5</v>
      </c>
      <c r="E5415">
        <v>-1.2345679012345689E-2</v>
      </c>
      <c r="F5415" s="90">
        <v>5407</v>
      </c>
      <c r="G5415" s="170">
        <f t="shared" ref="G5415:G5478" ca="1" si="174">_xlfn.NORM.INV(RAND(),L$11,L$12)</f>
        <v>-0.17969690260845519</v>
      </c>
    </row>
    <row r="5416" spans="2:7">
      <c r="B5416" t="s">
        <v>7635</v>
      </c>
      <c r="C5416">
        <v>3.2</v>
      </c>
      <c r="D5416">
        <f t="shared" si="173"/>
        <v>-0.77762334954829748</v>
      </c>
      <c r="E5416">
        <v>-1.2345679012345689E-2</v>
      </c>
      <c r="F5416" s="90">
        <v>5408</v>
      </c>
      <c r="G5416" s="170">
        <f t="shared" ca="1" si="174"/>
        <v>-0.37019261680933313</v>
      </c>
    </row>
    <row r="5417" spans="2:7">
      <c r="B5417" t="s">
        <v>4766</v>
      </c>
      <c r="C5417">
        <v>14.39</v>
      </c>
      <c r="D5417">
        <f t="shared" si="173"/>
        <v>0.63708759954493765</v>
      </c>
      <c r="E5417">
        <v>-1.2354152367879184E-2</v>
      </c>
      <c r="F5417" s="90">
        <v>5409</v>
      </c>
      <c r="G5417" s="170">
        <f t="shared" ca="1" si="174"/>
        <v>0.33719992160009754</v>
      </c>
    </row>
    <row r="5418" spans="2:7">
      <c r="B5418" t="s">
        <v>5339</v>
      </c>
      <c r="C5418">
        <v>8.7899999999999991</v>
      </c>
      <c r="D5418">
        <f t="shared" si="173"/>
        <v>-0.93206584743797827</v>
      </c>
      <c r="E5418">
        <v>-1.2359550561797888E-2</v>
      </c>
      <c r="F5418" s="90">
        <v>5410</v>
      </c>
      <c r="G5418" s="170">
        <f t="shared" ca="1" si="174"/>
        <v>0.36458507809674806</v>
      </c>
    </row>
    <row r="5419" spans="2:7">
      <c r="B5419" t="s">
        <v>712</v>
      </c>
      <c r="C5419">
        <v>129.38999999999999</v>
      </c>
      <c r="D5419">
        <f t="shared" si="173"/>
        <v>-7.2207084468665E-2</v>
      </c>
      <c r="E5419">
        <v>-1.2365468284863786E-2</v>
      </c>
      <c r="F5419" s="90">
        <v>5411</v>
      </c>
      <c r="G5419" s="170">
        <f t="shared" ca="1" si="174"/>
        <v>0.18430517962522394</v>
      </c>
    </row>
    <row r="5420" spans="2:7">
      <c r="B5420" t="s">
        <v>500</v>
      </c>
      <c r="C5420">
        <v>139.46</v>
      </c>
      <c r="D5420">
        <f t="shared" si="173"/>
        <v>1.432583289726147</v>
      </c>
      <c r="E5420">
        <v>-1.2392890021953118E-2</v>
      </c>
      <c r="F5420" s="90">
        <v>5412</v>
      </c>
      <c r="G5420" s="170">
        <f t="shared" ca="1" si="174"/>
        <v>-0.16810837699471701</v>
      </c>
    </row>
    <row r="5421" spans="2:7">
      <c r="B5421" t="s">
        <v>1301</v>
      </c>
      <c r="C5421">
        <v>57.33</v>
      </c>
      <c r="D5421">
        <f t="shared" si="173"/>
        <v>35.056603773584904</v>
      </c>
      <c r="E5421">
        <v>-1.2403100775193779E-2</v>
      </c>
      <c r="F5421" s="90">
        <v>5413</v>
      </c>
      <c r="G5421" s="170">
        <f t="shared" ca="1" si="174"/>
        <v>0.12969985638890746</v>
      </c>
    </row>
    <row r="5422" spans="2:7">
      <c r="B5422" t="s">
        <v>6093</v>
      </c>
      <c r="C5422">
        <v>1.59</v>
      </c>
      <c r="D5422">
        <f t="shared" si="173"/>
        <v>0</v>
      </c>
      <c r="E5422">
        <v>-1.2422360248447215E-2</v>
      </c>
      <c r="F5422" s="90">
        <v>5414</v>
      </c>
      <c r="G5422" s="170">
        <f t="shared" ca="1" si="174"/>
        <v>7.8727230299189654E-2</v>
      </c>
    </row>
    <row r="5423" spans="2:7">
      <c r="B5423" t="s">
        <v>6454</v>
      </c>
      <c r="C5423">
        <v>1.59</v>
      </c>
      <c r="D5423">
        <f t="shared" si="173"/>
        <v>-0.9393592677345538</v>
      </c>
      <c r="E5423">
        <v>-1.2422360248447215E-2</v>
      </c>
      <c r="F5423" s="90">
        <v>5415</v>
      </c>
      <c r="G5423" s="170">
        <f t="shared" ca="1" si="174"/>
        <v>0.51631286628411077</v>
      </c>
    </row>
    <row r="5424" spans="2:7">
      <c r="B5424" t="s">
        <v>1468</v>
      </c>
      <c r="C5424">
        <v>26.22</v>
      </c>
      <c r="D5424">
        <f t="shared" si="173"/>
        <v>10.016806722689076</v>
      </c>
      <c r="E5424">
        <v>-1.2429378531073516E-2</v>
      </c>
      <c r="F5424" s="90">
        <v>5416</v>
      </c>
      <c r="G5424" s="170">
        <f t="shared" ca="1" si="174"/>
        <v>-0.6337950532935791</v>
      </c>
    </row>
    <row r="5425" spans="2:7">
      <c r="B5425" t="s">
        <v>7371</v>
      </c>
      <c r="C5425">
        <v>2.38</v>
      </c>
      <c r="D5425">
        <f t="shared" si="173"/>
        <v>-0.95159650193207235</v>
      </c>
      <c r="E5425">
        <v>-1.2448132780083091E-2</v>
      </c>
      <c r="F5425" s="90">
        <v>5417</v>
      </c>
      <c r="G5425" s="170">
        <f t="shared" ca="1" si="174"/>
        <v>-7.4441363086623205E-2</v>
      </c>
    </row>
    <row r="5426" spans="2:7">
      <c r="B5426" t="s">
        <v>1225</v>
      </c>
      <c r="C5426">
        <v>49.17</v>
      </c>
      <c r="D5426">
        <f t="shared" si="173"/>
        <v>0.77253064167267504</v>
      </c>
      <c r="E5426">
        <v>-1.2452299658565926E-2</v>
      </c>
      <c r="F5426" s="90">
        <v>5418</v>
      </c>
      <c r="G5426" s="170">
        <f t="shared" ca="1" si="174"/>
        <v>-0.64674886173308133</v>
      </c>
    </row>
    <row r="5427" spans="2:7">
      <c r="B5427" t="s">
        <v>1428</v>
      </c>
      <c r="C5427">
        <v>27.74</v>
      </c>
      <c r="D5427">
        <f t="shared" si="173"/>
        <v>2.5069532237673826</v>
      </c>
      <c r="E5427">
        <v>-1.245995016019941E-2</v>
      </c>
      <c r="F5427" s="90">
        <v>5419</v>
      </c>
      <c r="G5427" s="170">
        <f t="shared" ca="1" si="174"/>
        <v>-0.19906132245159855</v>
      </c>
    </row>
    <row r="5428" spans="2:7">
      <c r="B5428" t="s">
        <v>4464</v>
      </c>
      <c r="C5428">
        <v>7.91</v>
      </c>
      <c r="D5428">
        <f t="shared" si="173"/>
        <v>-0.28545618789521227</v>
      </c>
      <c r="E5428">
        <v>-1.2484394506866373E-2</v>
      </c>
      <c r="F5428" s="90">
        <v>5420</v>
      </c>
      <c r="G5428" s="170">
        <f t="shared" ca="1" si="174"/>
        <v>0.34261236577314041</v>
      </c>
    </row>
    <row r="5429" spans="2:7">
      <c r="B5429" t="s">
        <v>2882</v>
      </c>
      <c r="C5429">
        <v>11.07</v>
      </c>
      <c r="D5429">
        <f t="shared" si="173"/>
        <v>-0.89442060085836916</v>
      </c>
      <c r="E5429">
        <v>-1.2488849241748489E-2</v>
      </c>
      <c r="F5429" s="90">
        <v>5421</v>
      </c>
      <c r="G5429" s="170">
        <f t="shared" ca="1" si="174"/>
        <v>-0.25254371400856651</v>
      </c>
    </row>
    <row r="5430" spans="2:7">
      <c r="B5430" t="s">
        <v>978</v>
      </c>
      <c r="C5430">
        <v>104.85</v>
      </c>
      <c r="D5430">
        <f t="shared" si="173"/>
        <v>13.788434414668545</v>
      </c>
      <c r="E5430">
        <v>-1.2525899416086009E-2</v>
      </c>
      <c r="F5430" s="90">
        <v>5422</v>
      </c>
      <c r="G5430" s="170">
        <f t="shared" ca="1" si="174"/>
        <v>-0.2545131222654331</v>
      </c>
    </row>
    <row r="5431" spans="2:7">
      <c r="B5431" t="s">
        <v>5436</v>
      </c>
      <c r="C5431">
        <v>7.09</v>
      </c>
      <c r="D5431">
        <f t="shared" si="173"/>
        <v>-0.88306119082962231</v>
      </c>
      <c r="E5431">
        <v>-1.2534818941504159E-2</v>
      </c>
      <c r="F5431" s="90">
        <v>5423</v>
      </c>
      <c r="G5431" s="170">
        <f t="shared" ca="1" si="174"/>
        <v>-0.73116658005865665</v>
      </c>
    </row>
    <row r="5432" spans="2:7">
      <c r="B5432" t="s">
        <v>1284</v>
      </c>
      <c r="C5432">
        <v>60.63</v>
      </c>
      <c r="D5432">
        <f t="shared" si="173"/>
        <v>3.0609511051574017</v>
      </c>
      <c r="E5432">
        <v>-1.2540716612377786E-2</v>
      </c>
      <c r="F5432" s="90">
        <v>5424</v>
      </c>
      <c r="G5432" s="170">
        <f t="shared" ca="1" si="174"/>
        <v>0.40777973801752054</v>
      </c>
    </row>
    <row r="5433" spans="2:7">
      <c r="B5433" t="s">
        <v>2457</v>
      </c>
      <c r="C5433">
        <v>14.93</v>
      </c>
      <c r="D5433">
        <f t="shared" si="173"/>
        <v>0.5849256900212314</v>
      </c>
      <c r="E5433">
        <v>-1.2566137566137534E-2</v>
      </c>
      <c r="F5433" s="90">
        <v>5425</v>
      </c>
      <c r="G5433" s="170">
        <f t="shared" ca="1" si="174"/>
        <v>-0.40163676949373373</v>
      </c>
    </row>
    <row r="5434" spans="2:7">
      <c r="B5434" t="s">
        <v>5372</v>
      </c>
      <c r="C5434">
        <v>9.42</v>
      </c>
      <c r="D5434">
        <f t="shared" si="173"/>
        <v>-0.42839805825242722</v>
      </c>
      <c r="E5434">
        <v>-1.2578616352201177E-2</v>
      </c>
      <c r="F5434" s="90">
        <v>5426</v>
      </c>
      <c r="G5434" s="170">
        <f t="shared" ca="1" si="174"/>
        <v>0.94650727809009971</v>
      </c>
    </row>
    <row r="5435" spans="2:7">
      <c r="B5435" t="s">
        <v>4023</v>
      </c>
      <c r="C5435">
        <v>16.48</v>
      </c>
      <c r="D5435">
        <f t="shared" si="173"/>
        <v>0.40136054421768713</v>
      </c>
      <c r="E5435">
        <v>-1.2582384661473987E-2</v>
      </c>
      <c r="F5435" s="90">
        <v>5427</v>
      </c>
      <c r="G5435" s="170">
        <f t="shared" ca="1" si="174"/>
        <v>9.6944802478652961E-3</v>
      </c>
    </row>
    <row r="5436" spans="2:7">
      <c r="B5436" t="s">
        <v>3509</v>
      </c>
      <c r="C5436">
        <v>11.76</v>
      </c>
      <c r="D5436">
        <f t="shared" si="173"/>
        <v>-0.54541940471588712</v>
      </c>
      <c r="E5436">
        <v>-1.2594458438287184E-2</v>
      </c>
      <c r="F5436" s="90">
        <v>5428</v>
      </c>
      <c r="G5436" s="170">
        <f t="shared" ca="1" si="174"/>
        <v>-0.56253498315081818</v>
      </c>
    </row>
    <row r="5437" spans="2:7">
      <c r="B5437" t="s">
        <v>2159</v>
      </c>
      <c r="C5437">
        <v>25.87</v>
      </c>
      <c r="D5437">
        <f t="shared" si="173"/>
        <v>-0.74204806062418982</v>
      </c>
      <c r="E5437">
        <v>-1.259541984732818E-2</v>
      </c>
      <c r="F5437" s="90">
        <v>5429</v>
      </c>
      <c r="G5437" s="170">
        <f t="shared" ca="1" si="174"/>
        <v>-0.40281203154670858</v>
      </c>
    </row>
    <row r="5438" spans="2:7">
      <c r="B5438" t="s">
        <v>918</v>
      </c>
      <c r="C5438">
        <v>100.29</v>
      </c>
      <c r="D5438">
        <f t="shared" si="173"/>
        <v>41.676595744680853</v>
      </c>
      <c r="E5438">
        <v>-1.2602146303042109E-2</v>
      </c>
      <c r="F5438" s="90">
        <v>5430</v>
      </c>
      <c r="G5438" s="170">
        <f t="shared" ca="1" si="174"/>
        <v>-0.56008874633139338</v>
      </c>
    </row>
    <row r="5439" spans="2:7">
      <c r="B5439" t="s">
        <v>7457</v>
      </c>
      <c r="C5439">
        <v>2.35</v>
      </c>
      <c r="D5439">
        <f t="shared" si="173"/>
        <v>-0.87997957099080681</v>
      </c>
      <c r="E5439">
        <v>-1.2605042016806641E-2</v>
      </c>
      <c r="F5439" s="90">
        <v>5431</v>
      </c>
      <c r="G5439" s="170">
        <f t="shared" ca="1" si="174"/>
        <v>0.48033536497980761</v>
      </c>
    </row>
    <row r="5440" spans="2:7">
      <c r="B5440" t="s">
        <v>3901</v>
      </c>
      <c r="C5440">
        <v>19.579999999999998</v>
      </c>
      <c r="D5440">
        <f t="shared" si="173"/>
        <v>-0.10593607305936074</v>
      </c>
      <c r="E5440">
        <v>-1.2607160867372669E-2</v>
      </c>
      <c r="F5440" s="90">
        <v>5432</v>
      </c>
      <c r="G5440" s="170">
        <f t="shared" ca="1" si="174"/>
        <v>4.4432291701827054E-2</v>
      </c>
    </row>
    <row r="5441" spans="2:7">
      <c r="B5441" t="s">
        <v>2294</v>
      </c>
      <c r="C5441">
        <v>21.9</v>
      </c>
      <c r="D5441">
        <f t="shared" si="173"/>
        <v>0.75059952038369293</v>
      </c>
      <c r="E5441">
        <v>-1.2623985572587969E-2</v>
      </c>
      <c r="F5441" s="90">
        <v>5433</v>
      </c>
      <c r="G5441" s="170">
        <f t="shared" ca="1" si="174"/>
        <v>0.12427717428060932</v>
      </c>
    </row>
    <row r="5442" spans="2:7">
      <c r="B5442" t="s">
        <v>4958</v>
      </c>
      <c r="C5442">
        <v>12.51</v>
      </c>
      <c r="D5442">
        <f t="shared" si="173"/>
        <v>-0.15643964935940663</v>
      </c>
      <c r="E5442">
        <v>-1.2628255722178386E-2</v>
      </c>
      <c r="F5442" s="90">
        <v>5434</v>
      </c>
      <c r="G5442" s="170">
        <f t="shared" ca="1" si="174"/>
        <v>-0.44265238064100698</v>
      </c>
    </row>
    <row r="5443" spans="2:7">
      <c r="B5443" t="s">
        <v>3766</v>
      </c>
      <c r="C5443">
        <v>14.83</v>
      </c>
      <c r="D5443">
        <f t="shared" si="173"/>
        <v>0.26752136752136763</v>
      </c>
      <c r="E5443">
        <v>-1.2649800266311552E-2</v>
      </c>
      <c r="F5443" s="90">
        <v>5435</v>
      </c>
      <c r="G5443" s="170">
        <f t="shared" ca="1" si="174"/>
        <v>-0.47958849670410686</v>
      </c>
    </row>
    <row r="5444" spans="2:7">
      <c r="B5444" t="s">
        <v>4931</v>
      </c>
      <c r="C5444">
        <v>11.7</v>
      </c>
      <c r="D5444">
        <f t="shared" si="173"/>
        <v>0</v>
      </c>
      <c r="E5444">
        <v>-1.2658227848101297E-2</v>
      </c>
      <c r="F5444" s="90">
        <v>5436</v>
      </c>
      <c r="G5444" s="170">
        <f t="shared" ca="1" si="174"/>
        <v>0.15283310827805616</v>
      </c>
    </row>
    <row r="5445" spans="2:7">
      <c r="B5445" t="s">
        <v>4938</v>
      </c>
      <c r="C5445">
        <v>11.7</v>
      </c>
      <c r="D5445">
        <f t="shared" si="173"/>
        <v>-0.20999324780553688</v>
      </c>
      <c r="E5445">
        <v>-1.2658227848101297E-2</v>
      </c>
      <c r="F5445" s="90">
        <v>5437</v>
      </c>
      <c r="G5445" s="170">
        <f t="shared" ca="1" si="174"/>
        <v>0.52495737338184512</v>
      </c>
    </row>
    <row r="5446" spans="2:7">
      <c r="B5446" t="s">
        <v>4060</v>
      </c>
      <c r="C5446">
        <v>14.81</v>
      </c>
      <c r="D5446">
        <f t="shared" si="173"/>
        <v>-4.9422336328626415E-2</v>
      </c>
      <c r="E5446">
        <v>-1.2666666666666633E-2</v>
      </c>
      <c r="F5446" s="90">
        <v>5438</v>
      </c>
      <c r="G5446" s="170">
        <f t="shared" ca="1" si="174"/>
        <v>-0.45621671513802736</v>
      </c>
    </row>
    <row r="5447" spans="2:7">
      <c r="B5447" t="s">
        <v>1519</v>
      </c>
      <c r="C5447">
        <v>15.58</v>
      </c>
      <c r="D5447">
        <f t="shared" si="173"/>
        <v>-0.28499311610830652</v>
      </c>
      <c r="E5447">
        <v>-1.2674271229404266E-2</v>
      </c>
      <c r="F5447" s="90">
        <v>5439</v>
      </c>
      <c r="G5447" s="170">
        <f t="shared" ca="1" si="174"/>
        <v>-0.34391023423545602</v>
      </c>
    </row>
    <row r="5448" spans="2:7">
      <c r="B5448" t="s">
        <v>2052</v>
      </c>
      <c r="C5448">
        <v>21.79</v>
      </c>
      <c r="D5448">
        <f t="shared" si="173"/>
        <v>0.47528774542992552</v>
      </c>
      <c r="E5448">
        <v>-1.2686905301314052E-2</v>
      </c>
      <c r="F5448" s="90">
        <v>5440</v>
      </c>
      <c r="G5448" s="170">
        <f t="shared" ca="1" si="174"/>
        <v>0.53102528427988582</v>
      </c>
    </row>
    <row r="5449" spans="2:7">
      <c r="B5449" t="s">
        <v>2468</v>
      </c>
      <c r="C5449">
        <v>14.77</v>
      </c>
      <c r="D5449">
        <f t="shared" ref="D5449:D5512" si="175">(C5449-C5450)/C5450</f>
        <v>5.3390557939914158</v>
      </c>
      <c r="E5449">
        <v>-1.2700534759358374E-2</v>
      </c>
      <c r="F5449" s="90">
        <v>5441</v>
      </c>
      <c r="G5449" s="170">
        <f t="shared" ca="1" si="174"/>
        <v>-0.13447459025785588</v>
      </c>
    </row>
    <row r="5450" spans="2:7">
      <c r="B5450" t="s">
        <v>7442</v>
      </c>
      <c r="C5450">
        <v>2.33</v>
      </c>
      <c r="D5450">
        <f t="shared" si="175"/>
        <v>0</v>
      </c>
      <c r="E5450">
        <v>-1.2711864406779579E-2</v>
      </c>
      <c r="F5450" s="90">
        <v>5442</v>
      </c>
      <c r="G5450" s="170">
        <f t="shared" ca="1" si="174"/>
        <v>-9.8661740171107737E-2</v>
      </c>
    </row>
    <row r="5451" spans="2:7">
      <c r="B5451" t="s">
        <v>7602</v>
      </c>
      <c r="C5451">
        <v>2.33</v>
      </c>
      <c r="D5451">
        <f t="shared" si="175"/>
        <v>0.50322580645161286</v>
      </c>
      <c r="E5451">
        <v>-1.2711864406779579E-2</v>
      </c>
      <c r="F5451" s="90">
        <v>5443</v>
      </c>
      <c r="G5451" s="170">
        <f t="shared" ca="1" si="174"/>
        <v>0.24086415214635992</v>
      </c>
    </row>
    <row r="5452" spans="2:7">
      <c r="B5452" t="s">
        <v>7252</v>
      </c>
      <c r="C5452">
        <v>1.55</v>
      </c>
      <c r="D5452">
        <f t="shared" si="175"/>
        <v>-0.93333333333333335</v>
      </c>
      <c r="E5452">
        <v>-1.2738853503184724E-2</v>
      </c>
      <c r="F5452" s="90">
        <v>5444</v>
      </c>
      <c r="G5452" s="170">
        <f t="shared" ca="1" si="174"/>
        <v>1.5865105194734854E-2</v>
      </c>
    </row>
    <row r="5453" spans="2:7">
      <c r="B5453" t="s">
        <v>2030</v>
      </c>
      <c r="C5453">
        <v>23.25</v>
      </c>
      <c r="D5453">
        <f t="shared" si="175"/>
        <v>0.30471380471380471</v>
      </c>
      <c r="E5453">
        <v>-1.2738853503184744E-2</v>
      </c>
      <c r="F5453" s="90">
        <v>5445</v>
      </c>
      <c r="G5453" s="170">
        <f t="shared" ca="1" si="174"/>
        <v>-0.26306782590548705</v>
      </c>
    </row>
    <row r="5454" spans="2:7">
      <c r="B5454" t="s">
        <v>3818</v>
      </c>
      <c r="C5454">
        <v>17.82</v>
      </c>
      <c r="D5454">
        <f t="shared" si="175"/>
        <v>-0.82027231467473538</v>
      </c>
      <c r="E5454">
        <v>-1.2742382271468167E-2</v>
      </c>
      <c r="F5454" s="90">
        <v>5446</v>
      </c>
      <c r="G5454" s="170">
        <f t="shared" ca="1" si="174"/>
        <v>0.9645846663510671</v>
      </c>
    </row>
    <row r="5455" spans="2:7">
      <c r="B5455" t="s">
        <v>1032</v>
      </c>
      <c r="C5455">
        <v>99.15</v>
      </c>
      <c r="D5455">
        <f t="shared" si="175"/>
        <v>4.3335126412049494</v>
      </c>
      <c r="E5455">
        <v>-1.2745195658667739E-2</v>
      </c>
      <c r="F5455" s="90">
        <v>5447</v>
      </c>
      <c r="G5455" s="170">
        <f t="shared" ca="1" si="174"/>
        <v>-0.49718247522674003</v>
      </c>
    </row>
    <row r="5456" spans="2:7">
      <c r="B5456" t="s">
        <v>1944</v>
      </c>
      <c r="C5456">
        <v>18.59</v>
      </c>
      <c r="D5456">
        <f t="shared" si="175"/>
        <v>0.14399999999999999</v>
      </c>
      <c r="E5456">
        <v>-1.2745618693574002E-2</v>
      </c>
      <c r="F5456" s="90">
        <v>5448</v>
      </c>
      <c r="G5456" s="170">
        <f t="shared" ca="1" si="174"/>
        <v>-0.32316341021712952</v>
      </c>
    </row>
    <row r="5457" spans="2:7">
      <c r="B5457" t="s">
        <v>1748</v>
      </c>
      <c r="C5457">
        <v>16.25</v>
      </c>
      <c r="D5457">
        <f t="shared" si="175"/>
        <v>0.3126009693053311</v>
      </c>
      <c r="E5457">
        <v>-1.2758201701093611E-2</v>
      </c>
      <c r="F5457" s="90">
        <v>5449</v>
      </c>
      <c r="G5457" s="170">
        <f t="shared" ca="1" si="174"/>
        <v>0.13531436215928719</v>
      </c>
    </row>
    <row r="5458" spans="2:7">
      <c r="B5458" t="s">
        <v>5008</v>
      </c>
      <c r="C5458">
        <v>12.38</v>
      </c>
      <c r="D5458">
        <f t="shared" si="175"/>
        <v>-0.27090694935217902</v>
      </c>
      <c r="E5458">
        <v>-1.2759170653907366E-2</v>
      </c>
      <c r="F5458" s="90">
        <v>5450</v>
      </c>
      <c r="G5458" s="170">
        <f t="shared" ca="1" si="174"/>
        <v>-0.16768879499135933</v>
      </c>
    </row>
    <row r="5459" spans="2:7">
      <c r="B5459" t="s">
        <v>4498</v>
      </c>
      <c r="C5459">
        <v>16.98</v>
      </c>
      <c r="D5459">
        <f t="shared" si="175"/>
        <v>0.83369330453563728</v>
      </c>
      <c r="E5459">
        <v>-1.2790697674418539E-2</v>
      </c>
      <c r="F5459" s="90">
        <v>5451</v>
      </c>
      <c r="G5459" s="170">
        <f t="shared" ca="1" si="174"/>
        <v>0.42410943114783251</v>
      </c>
    </row>
    <row r="5460" spans="2:7">
      <c r="B5460" t="s">
        <v>5124</v>
      </c>
      <c r="C5460">
        <v>9.26</v>
      </c>
      <c r="D5460">
        <f t="shared" si="175"/>
        <v>-0.57109773043075496</v>
      </c>
      <c r="E5460">
        <v>-1.2793176972281555E-2</v>
      </c>
      <c r="F5460" s="90">
        <v>5452</v>
      </c>
      <c r="G5460" s="170">
        <f t="shared" ca="1" si="174"/>
        <v>-5.6964979448712261E-2</v>
      </c>
    </row>
    <row r="5461" spans="2:7">
      <c r="B5461" t="s">
        <v>2074</v>
      </c>
      <c r="C5461">
        <v>21.59</v>
      </c>
      <c r="D5461">
        <f t="shared" si="175"/>
        <v>0.27299528301886783</v>
      </c>
      <c r="E5461">
        <v>-1.2802926383173348E-2</v>
      </c>
      <c r="F5461" s="90">
        <v>5453</v>
      </c>
      <c r="G5461" s="170">
        <f t="shared" ca="1" si="174"/>
        <v>-0.44816643513811505</v>
      </c>
    </row>
    <row r="5462" spans="2:7">
      <c r="B5462" t="s">
        <v>4178</v>
      </c>
      <c r="C5462">
        <v>16.96</v>
      </c>
      <c r="D5462">
        <f t="shared" si="175"/>
        <v>-0.90346083788706733</v>
      </c>
      <c r="E5462">
        <v>-1.2805587892898653E-2</v>
      </c>
      <c r="F5462" s="90">
        <v>5454</v>
      </c>
      <c r="G5462" s="170">
        <f t="shared" ca="1" si="174"/>
        <v>0.10994592164807321</v>
      </c>
    </row>
    <row r="5463" spans="2:7">
      <c r="B5463" t="s">
        <v>601</v>
      </c>
      <c r="C5463">
        <v>175.68</v>
      </c>
      <c r="D5463">
        <f t="shared" si="175"/>
        <v>6.8639212175470012</v>
      </c>
      <c r="E5463">
        <v>-1.281186783546865E-2</v>
      </c>
      <c r="F5463" s="90">
        <v>5455</v>
      </c>
      <c r="G5463" s="170">
        <f t="shared" ca="1" si="174"/>
        <v>-0.17284928080550072</v>
      </c>
    </row>
    <row r="5464" spans="2:7">
      <c r="B5464" t="s">
        <v>1483</v>
      </c>
      <c r="C5464">
        <v>22.34</v>
      </c>
      <c r="D5464">
        <f t="shared" si="175"/>
        <v>8.670995670995671</v>
      </c>
      <c r="E5464">
        <v>-1.2814847547503278E-2</v>
      </c>
      <c r="F5464" s="90">
        <v>5456</v>
      </c>
      <c r="G5464" s="170">
        <f t="shared" ca="1" si="174"/>
        <v>0.36273254464741855</v>
      </c>
    </row>
    <row r="5465" spans="2:7">
      <c r="B5465" t="s">
        <v>7369</v>
      </c>
      <c r="C5465">
        <v>2.31</v>
      </c>
      <c r="D5465">
        <f t="shared" si="175"/>
        <v>0</v>
      </c>
      <c r="E5465">
        <v>-1.2820512820512739E-2</v>
      </c>
      <c r="F5465" s="90">
        <v>5457</v>
      </c>
      <c r="G5465" s="170">
        <f t="shared" ca="1" si="174"/>
        <v>-0.44782218027640763</v>
      </c>
    </row>
    <row r="5466" spans="2:7">
      <c r="B5466" t="s">
        <v>7595</v>
      </c>
      <c r="C5466">
        <v>2.31</v>
      </c>
      <c r="D5466">
        <f t="shared" si="175"/>
        <v>0</v>
      </c>
      <c r="E5466">
        <v>-1.2820512820512739E-2</v>
      </c>
      <c r="F5466" s="90">
        <v>5458</v>
      </c>
      <c r="G5466" s="170">
        <f t="shared" ca="1" si="174"/>
        <v>-0.11312147286783761</v>
      </c>
    </row>
    <row r="5467" spans="2:7">
      <c r="B5467" t="s">
        <v>7704</v>
      </c>
      <c r="C5467">
        <v>2.31</v>
      </c>
      <c r="D5467">
        <f t="shared" si="175"/>
        <v>-0.83333333333333326</v>
      </c>
      <c r="E5467">
        <v>-1.2820512820512739E-2</v>
      </c>
      <c r="F5467" s="90">
        <v>5459</v>
      </c>
      <c r="G5467" s="170">
        <f t="shared" ca="1" si="174"/>
        <v>-0.62620265519784835</v>
      </c>
    </row>
    <row r="5468" spans="2:7">
      <c r="B5468" t="s">
        <v>3195</v>
      </c>
      <c r="C5468">
        <v>13.86</v>
      </c>
      <c r="D5468">
        <f t="shared" si="175"/>
        <v>-0.51351351351351349</v>
      </c>
      <c r="E5468">
        <v>-1.2820512820512801E-2</v>
      </c>
      <c r="F5468" s="90">
        <v>5460</v>
      </c>
      <c r="G5468" s="170">
        <f t="shared" ca="1" si="174"/>
        <v>-0.17558413887661881</v>
      </c>
    </row>
    <row r="5469" spans="2:7">
      <c r="B5469" t="s">
        <v>1431</v>
      </c>
      <c r="C5469">
        <v>28.49</v>
      </c>
      <c r="D5469">
        <f t="shared" si="175"/>
        <v>0.32635009310986957</v>
      </c>
      <c r="E5469">
        <v>-1.2820512820512855E-2</v>
      </c>
      <c r="F5469" s="90">
        <v>5461</v>
      </c>
      <c r="G5469" s="170">
        <f t="shared" ca="1" si="174"/>
        <v>0.40037363352502381</v>
      </c>
    </row>
    <row r="5470" spans="2:7">
      <c r="B5470" t="s">
        <v>1872</v>
      </c>
      <c r="C5470">
        <v>21.48</v>
      </c>
      <c r="D5470">
        <f t="shared" si="175"/>
        <v>1.3347826086956525</v>
      </c>
      <c r="E5470">
        <v>-1.2867647058823581E-2</v>
      </c>
      <c r="F5470" s="90">
        <v>5462</v>
      </c>
      <c r="G5470" s="170">
        <f t="shared" ca="1" si="174"/>
        <v>-8.2977585646815434E-3</v>
      </c>
    </row>
    <row r="5471" spans="2:7">
      <c r="B5471" t="s">
        <v>5240</v>
      </c>
      <c r="C5471">
        <v>9.1999999999999993</v>
      </c>
      <c r="D5471">
        <f t="shared" si="175"/>
        <v>3</v>
      </c>
      <c r="E5471">
        <v>-1.2875536480686801E-2</v>
      </c>
      <c r="F5471" s="90">
        <v>5463</v>
      </c>
      <c r="G5471" s="170">
        <f t="shared" ca="1" si="174"/>
        <v>0.25138786079922459</v>
      </c>
    </row>
    <row r="5472" spans="2:7">
      <c r="B5472" t="s">
        <v>7539</v>
      </c>
      <c r="C5472">
        <v>2.2999999999999998</v>
      </c>
      <c r="D5472">
        <f t="shared" si="175"/>
        <v>0</v>
      </c>
      <c r="E5472">
        <v>-1.2875536480686801E-2</v>
      </c>
      <c r="F5472" s="90">
        <v>5464</v>
      </c>
      <c r="G5472" s="170">
        <f t="shared" ca="1" si="174"/>
        <v>6.9030539629872933E-2</v>
      </c>
    </row>
    <row r="5473" spans="2:7">
      <c r="B5473" t="s">
        <v>7585</v>
      </c>
      <c r="C5473">
        <v>2.2999999999999998</v>
      </c>
      <c r="D5473">
        <f t="shared" si="175"/>
        <v>-0.87493202827623706</v>
      </c>
      <c r="E5473">
        <v>-1.2875536480686801E-2</v>
      </c>
      <c r="F5473" s="90">
        <v>5465</v>
      </c>
      <c r="G5473" s="170">
        <f t="shared" ca="1" si="174"/>
        <v>-0.80794439208825641</v>
      </c>
    </row>
    <row r="5474" spans="2:7">
      <c r="B5474" t="s">
        <v>3872</v>
      </c>
      <c r="C5474">
        <v>18.39</v>
      </c>
      <c r="D5474">
        <f t="shared" si="175"/>
        <v>0.84638554216867457</v>
      </c>
      <c r="E5474">
        <v>-1.2882447665056277E-2</v>
      </c>
      <c r="F5474" s="90">
        <v>5466</v>
      </c>
      <c r="G5474" s="170">
        <f t="shared" ca="1" si="174"/>
        <v>-0.21766782475500984</v>
      </c>
    </row>
    <row r="5475" spans="2:7">
      <c r="B5475" t="s">
        <v>3239</v>
      </c>
      <c r="C5475">
        <v>9.9600000000000009</v>
      </c>
      <c r="D5475">
        <f t="shared" si="175"/>
        <v>-0.18627450980392152</v>
      </c>
      <c r="E5475">
        <v>-1.2884043607532111E-2</v>
      </c>
      <c r="F5475" s="90">
        <v>5467</v>
      </c>
      <c r="G5475" s="170">
        <f t="shared" ca="1" si="174"/>
        <v>0.40621181142266377</v>
      </c>
    </row>
    <row r="5476" spans="2:7">
      <c r="B5476" t="s">
        <v>3397</v>
      </c>
      <c r="C5476">
        <v>12.24</v>
      </c>
      <c r="D5476">
        <f t="shared" si="175"/>
        <v>7</v>
      </c>
      <c r="E5476">
        <v>-1.2903225806451623E-2</v>
      </c>
      <c r="F5476" s="90">
        <v>5468</v>
      </c>
      <c r="G5476" s="170">
        <f t="shared" ca="1" si="174"/>
        <v>0.29254841914499546</v>
      </c>
    </row>
    <row r="5477" spans="2:7">
      <c r="B5477" t="s">
        <v>6105</v>
      </c>
      <c r="C5477">
        <v>1.53</v>
      </c>
      <c r="D5477">
        <f t="shared" si="175"/>
        <v>0</v>
      </c>
      <c r="E5477">
        <v>-1.2903225806451623E-2</v>
      </c>
      <c r="F5477" s="90">
        <v>5469</v>
      </c>
      <c r="G5477" s="170">
        <f t="shared" ca="1" si="174"/>
        <v>6.4110753428494899E-2</v>
      </c>
    </row>
    <row r="5478" spans="2:7">
      <c r="B5478" t="s">
        <v>7104</v>
      </c>
      <c r="C5478">
        <v>1.53</v>
      </c>
      <c r="D5478">
        <f t="shared" si="175"/>
        <v>0</v>
      </c>
      <c r="E5478">
        <v>-1.2903225806451623E-2</v>
      </c>
      <c r="F5478" s="90">
        <v>5470</v>
      </c>
      <c r="G5478" s="170">
        <f t="shared" ca="1" si="174"/>
        <v>0.77189451793339048</v>
      </c>
    </row>
    <row r="5479" spans="2:7">
      <c r="B5479" t="s">
        <v>7209</v>
      </c>
      <c r="C5479">
        <v>1.53</v>
      </c>
      <c r="D5479">
        <f t="shared" si="175"/>
        <v>0</v>
      </c>
      <c r="E5479">
        <v>-1.2903225806451623E-2</v>
      </c>
      <c r="F5479" s="90">
        <v>5471</v>
      </c>
      <c r="G5479" s="170">
        <f t="shared" ref="G5479:G5542" ca="1" si="176">_xlfn.NORM.INV(RAND(),L$11,L$12)</f>
        <v>-0.13180971559107565</v>
      </c>
    </row>
    <row r="5480" spans="2:7">
      <c r="B5480" t="s">
        <v>7216</v>
      </c>
      <c r="C5480">
        <v>1.53</v>
      </c>
      <c r="D5480">
        <f t="shared" si="175"/>
        <v>-0.98494390867939385</v>
      </c>
      <c r="E5480">
        <v>-1.2903225806451623E-2</v>
      </c>
      <c r="F5480" s="90">
        <v>5472</v>
      </c>
      <c r="G5480" s="170">
        <f t="shared" ca="1" si="176"/>
        <v>-0.22017964126236403</v>
      </c>
    </row>
    <row r="5481" spans="2:7">
      <c r="B5481" t="s">
        <v>863</v>
      </c>
      <c r="C5481">
        <v>101.62</v>
      </c>
      <c r="D5481">
        <f t="shared" si="175"/>
        <v>4.7837222538417761</v>
      </c>
      <c r="E5481">
        <v>-1.2918892666342868E-2</v>
      </c>
      <c r="F5481" s="90">
        <v>5473</v>
      </c>
      <c r="G5481" s="170">
        <f t="shared" ca="1" si="176"/>
        <v>0.31252488109632992</v>
      </c>
    </row>
    <row r="5482" spans="2:7">
      <c r="B5482" t="s">
        <v>4189</v>
      </c>
      <c r="C5482">
        <v>17.57</v>
      </c>
      <c r="D5482">
        <f t="shared" si="175"/>
        <v>0.35362095531587057</v>
      </c>
      <c r="E5482">
        <v>-1.2921348314606765E-2</v>
      </c>
      <c r="F5482" s="90">
        <v>5474</v>
      </c>
      <c r="G5482" s="170">
        <f t="shared" ca="1" si="176"/>
        <v>0.10975800922178912</v>
      </c>
    </row>
    <row r="5483" spans="2:7">
      <c r="B5483" t="s">
        <v>3574</v>
      </c>
      <c r="C5483">
        <v>12.98</v>
      </c>
      <c r="D5483">
        <f t="shared" si="175"/>
        <v>-0.18925671455340418</v>
      </c>
      <c r="E5483">
        <v>-1.292775665399239E-2</v>
      </c>
      <c r="F5483" s="90">
        <v>5475</v>
      </c>
      <c r="G5483" s="170">
        <f t="shared" ca="1" si="176"/>
        <v>-1.089851406399342E-2</v>
      </c>
    </row>
    <row r="5484" spans="2:7">
      <c r="B5484" t="s">
        <v>1745</v>
      </c>
      <c r="C5484">
        <v>16.010000000000002</v>
      </c>
      <c r="D5484">
        <f t="shared" si="175"/>
        <v>-8.5142857142857048E-2</v>
      </c>
      <c r="E5484">
        <v>-1.2946979038224249E-2</v>
      </c>
      <c r="F5484" s="90">
        <v>5476</v>
      </c>
      <c r="G5484" s="170">
        <f t="shared" ca="1" si="176"/>
        <v>3.3314752542618772E-2</v>
      </c>
    </row>
    <row r="5485" spans="2:7">
      <c r="B5485" t="s">
        <v>1548</v>
      </c>
      <c r="C5485">
        <v>17.5</v>
      </c>
      <c r="D5485">
        <f t="shared" si="175"/>
        <v>6.6754385964912286</v>
      </c>
      <c r="E5485">
        <v>-1.2972363226170356E-2</v>
      </c>
      <c r="F5485" s="90">
        <v>5477</v>
      </c>
      <c r="G5485" s="170">
        <f t="shared" ca="1" si="176"/>
        <v>0.23797739309636434</v>
      </c>
    </row>
    <row r="5486" spans="2:7">
      <c r="B5486" t="s">
        <v>7439</v>
      </c>
      <c r="C5486">
        <v>2.2799999999999998</v>
      </c>
      <c r="D5486">
        <f t="shared" si="175"/>
        <v>-0.90314358538657602</v>
      </c>
      <c r="E5486">
        <v>-1.2987012987013094E-2</v>
      </c>
      <c r="F5486" s="90">
        <v>5478</v>
      </c>
      <c r="G5486" s="170">
        <f t="shared" ca="1" si="176"/>
        <v>-0.20949945875750289</v>
      </c>
    </row>
    <row r="5487" spans="2:7">
      <c r="B5487" t="s">
        <v>2032</v>
      </c>
      <c r="C5487">
        <v>23.54</v>
      </c>
      <c r="D5487">
        <f t="shared" si="175"/>
        <v>0.19431760527650929</v>
      </c>
      <c r="E5487">
        <v>-1.2997903563941395E-2</v>
      </c>
      <c r="F5487" s="90">
        <v>5479</v>
      </c>
      <c r="G5487" s="170">
        <f t="shared" ca="1" si="176"/>
        <v>0.31084125715148569</v>
      </c>
    </row>
    <row r="5488" spans="2:7">
      <c r="B5488" t="s">
        <v>1967</v>
      </c>
      <c r="C5488">
        <v>19.71</v>
      </c>
      <c r="D5488">
        <f t="shared" si="175"/>
        <v>0.13145809414466125</v>
      </c>
      <c r="E5488">
        <v>-1.3019529293940813E-2</v>
      </c>
      <c r="F5488" s="90">
        <v>5480</v>
      </c>
      <c r="G5488" s="170">
        <f t="shared" ca="1" si="176"/>
        <v>0.23415076639238708</v>
      </c>
    </row>
    <row r="5489" spans="2:7">
      <c r="B5489" t="s">
        <v>3061</v>
      </c>
      <c r="C5489">
        <v>17.420000000000002</v>
      </c>
      <c r="D5489">
        <f t="shared" si="175"/>
        <v>-0.30292116846738687</v>
      </c>
      <c r="E5489">
        <v>-1.3031161473087643E-2</v>
      </c>
      <c r="F5489" s="90">
        <v>5481</v>
      </c>
      <c r="G5489" s="170">
        <f t="shared" ca="1" si="176"/>
        <v>-0.33299773988428277</v>
      </c>
    </row>
    <row r="5490" spans="2:7">
      <c r="B5490" t="s">
        <v>2210</v>
      </c>
      <c r="C5490">
        <v>24.99</v>
      </c>
      <c r="D5490">
        <f t="shared" si="175"/>
        <v>-0.75163983303518189</v>
      </c>
      <c r="E5490">
        <v>-1.3033175355450309E-2</v>
      </c>
      <c r="F5490" s="90">
        <v>5482</v>
      </c>
      <c r="G5490" s="170">
        <f t="shared" ca="1" si="176"/>
        <v>0.17462637023544247</v>
      </c>
    </row>
    <row r="5491" spans="2:7">
      <c r="B5491" t="s">
        <v>872</v>
      </c>
      <c r="C5491">
        <v>100.62</v>
      </c>
      <c r="D5491">
        <f t="shared" si="175"/>
        <v>0.79807005003573983</v>
      </c>
      <c r="E5491">
        <v>-1.3045610593428134E-2</v>
      </c>
      <c r="F5491" s="90">
        <v>5483</v>
      </c>
      <c r="G5491" s="170">
        <f t="shared" ca="1" si="176"/>
        <v>-0.27769825157852085</v>
      </c>
    </row>
    <row r="5492" spans="2:7">
      <c r="B5492" t="s">
        <v>1256</v>
      </c>
      <c r="C5492">
        <v>55.96</v>
      </c>
      <c r="D5492">
        <f t="shared" si="175"/>
        <v>-0.63164823591363872</v>
      </c>
      <c r="E5492">
        <v>-1.3051146384479751E-2</v>
      </c>
      <c r="F5492" s="90">
        <v>5484</v>
      </c>
      <c r="G5492" s="170">
        <f t="shared" ca="1" si="176"/>
        <v>0.15718343541746349</v>
      </c>
    </row>
    <row r="5493" spans="2:7">
      <c r="B5493" t="s">
        <v>562</v>
      </c>
      <c r="C5493">
        <v>151.91999999999999</v>
      </c>
      <c r="D5493">
        <f t="shared" si="175"/>
        <v>27.718336483931946</v>
      </c>
      <c r="E5493">
        <v>-1.3057883453517959E-2</v>
      </c>
      <c r="F5493" s="90">
        <v>5485</v>
      </c>
      <c r="G5493" s="170">
        <f t="shared" ca="1" si="176"/>
        <v>0.1517922814755347</v>
      </c>
    </row>
    <row r="5494" spans="2:7">
      <c r="B5494" t="s">
        <v>5721</v>
      </c>
      <c r="C5494">
        <v>5.29</v>
      </c>
      <c r="D5494">
        <f t="shared" si="175"/>
        <v>-0.36341756919374252</v>
      </c>
      <c r="E5494">
        <v>-1.3059701492537365E-2</v>
      </c>
      <c r="F5494" s="90">
        <v>5486</v>
      </c>
      <c r="G5494" s="170">
        <f t="shared" ca="1" si="176"/>
        <v>-0.4276819130131988</v>
      </c>
    </row>
    <row r="5495" spans="2:7">
      <c r="B5495" t="s">
        <v>2731</v>
      </c>
      <c r="C5495">
        <v>8.31</v>
      </c>
      <c r="D5495">
        <f t="shared" si="175"/>
        <v>-0.93820182940432806</v>
      </c>
      <c r="E5495">
        <v>-1.3064133016627011E-2</v>
      </c>
      <c r="F5495" s="90">
        <v>5487</v>
      </c>
      <c r="G5495" s="170">
        <f t="shared" ca="1" si="176"/>
        <v>0.53910099328108751</v>
      </c>
    </row>
    <row r="5496" spans="2:7">
      <c r="B5496" t="s">
        <v>438</v>
      </c>
      <c r="C5496">
        <v>134.47</v>
      </c>
      <c r="D5496">
        <f t="shared" si="175"/>
        <v>4.2384105960264895</v>
      </c>
      <c r="E5496">
        <v>-1.3064220183486247E-2</v>
      </c>
      <c r="F5496" s="90">
        <v>5488</v>
      </c>
      <c r="G5496" s="170">
        <f t="shared" ca="1" si="176"/>
        <v>-0.4923737681538623</v>
      </c>
    </row>
    <row r="5497" spans="2:7">
      <c r="B5497" t="s">
        <v>4564</v>
      </c>
      <c r="C5497">
        <v>25.67</v>
      </c>
      <c r="D5497">
        <f t="shared" si="175"/>
        <v>16</v>
      </c>
      <c r="E5497">
        <v>-1.3071895424836595E-2</v>
      </c>
      <c r="F5497" s="90">
        <v>5489</v>
      </c>
      <c r="G5497" s="170">
        <f t="shared" ca="1" si="176"/>
        <v>0.14117490999093887</v>
      </c>
    </row>
    <row r="5498" spans="2:7">
      <c r="B5498" t="s">
        <v>6148</v>
      </c>
      <c r="C5498">
        <v>1.51</v>
      </c>
      <c r="D5498">
        <f t="shared" si="175"/>
        <v>0</v>
      </c>
      <c r="E5498">
        <v>-1.3071895424836612E-2</v>
      </c>
      <c r="F5498" s="90">
        <v>5490</v>
      </c>
      <c r="G5498" s="170">
        <f t="shared" ca="1" si="176"/>
        <v>0.27347250261442141</v>
      </c>
    </row>
    <row r="5499" spans="2:7">
      <c r="B5499" t="s">
        <v>6963</v>
      </c>
      <c r="C5499">
        <v>1.51</v>
      </c>
      <c r="D5499">
        <f t="shared" si="175"/>
        <v>0</v>
      </c>
      <c r="E5499">
        <v>-1.3071895424836612E-2</v>
      </c>
      <c r="F5499" s="90">
        <v>5491</v>
      </c>
      <c r="G5499" s="170">
        <f t="shared" ca="1" si="176"/>
        <v>-0.24441403059500244</v>
      </c>
    </row>
    <row r="5500" spans="2:7">
      <c r="B5500" t="s">
        <v>7214</v>
      </c>
      <c r="C5500">
        <v>1.51</v>
      </c>
      <c r="D5500">
        <f t="shared" si="175"/>
        <v>-0.92303771661569822</v>
      </c>
      <c r="E5500">
        <v>-1.3071895424836612E-2</v>
      </c>
      <c r="F5500" s="90">
        <v>5492</v>
      </c>
      <c r="G5500" s="170">
        <f t="shared" ca="1" si="176"/>
        <v>-0.29763613438282233</v>
      </c>
    </row>
    <row r="5501" spans="2:7">
      <c r="B5501" t="s">
        <v>1911</v>
      </c>
      <c r="C5501">
        <v>19.62</v>
      </c>
      <c r="D5501">
        <f t="shared" si="175"/>
        <v>1.0040858018386112</v>
      </c>
      <c r="E5501">
        <v>-1.3078470824949598E-2</v>
      </c>
      <c r="F5501" s="90">
        <v>5493</v>
      </c>
      <c r="G5501" s="170">
        <f t="shared" ca="1" si="176"/>
        <v>0.3607025287060559</v>
      </c>
    </row>
    <row r="5502" spans="2:7">
      <c r="B5502" t="s">
        <v>5247</v>
      </c>
      <c r="C5502">
        <v>9.7899999999999991</v>
      </c>
      <c r="D5502">
        <f t="shared" si="175"/>
        <v>-0.23515625000000012</v>
      </c>
      <c r="E5502">
        <v>-1.3104838709677498E-2</v>
      </c>
      <c r="F5502" s="90">
        <v>5494</v>
      </c>
      <c r="G5502" s="170">
        <f t="shared" ca="1" si="176"/>
        <v>0.7634903668933114</v>
      </c>
    </row>
    <row r="5503" spans="2:7">
      <c r="B5503" t="s">
        <v>2552</v>
      </c>
      <c r="C5503">
        <v>12.8</v>
      </c>
      <c r="D5503">
        <f t="shared" si="175"/>
        <v>3.2524916943521598</v>
      </c>
      <c r="E5503">
        <v>-1.3107170393215106E-2</v>
      </c>
      <c r="F5503" s="90">
        <v>5495</v>
      </c>
      <c r="G5503" s="170">
        <f t="shared" ca="1" si="176"/>
        <v>-6.2267957689014081E-2</v>
      </c>
    </row>
    <row r="5504" spans="2:7">
      <c r="B5504" t="s">
        <v>7628</v>
      </c>
      <c r="C5504">
        <v>3.01</v>
      </c>
      <c r="D5504">
        <f t="shared" si="175"/>
        <v>-0.97366348761921429</v>
      </c>
      <c r="E5504">
        <v>-1.3114754098360668E-2</v>
      </c>
      <c r="F5504" s="90">
        <v>5496</v>
      </c>
      <c r="G5504" s="170">
        <f t="shared" ca="1" si="176"/>
        <v>0.16373419515995499</v>
      </c>
    </row>
    <row r="5505" spans="2:7">
      <c r="B5505" t="s">
        <v>946</v>
      </c>
      <c r="C5505">
        <v>114.29</v>
      </c>
      <c r="D5505">
        <f t="shared" si="175"/>
        <v>12.819830713422009</v>
      </c>
      <c r="E5505">
        <v>-1.312494603229424E-2</v>
      </c>
      <c r="F5505" s="90">
        <v>5497</v>
      </c>
      <c r="G5505" s="170">
        <f t="shared" ca="1" si="176"/>
        <v>0.71235612001331727</v>
      </c>
    </row>
    <row r="5506" spans="2:7">
      <c r="B5506" t="s">
        <v>5328</v>
      </c>
      <c r="C5506">
        <v>8.27</v>
      </c>
      <c r="D5506">
        <f t="shared" si="175"/>
        <v>-0.57654889912954432</v>
      </c>
      <c r="E5506">
        <v>-1.3126491646778185E-2</v>
      </c>
      <c r="F5506" s="90">
        <v>5498</v>
      </c>
      <c r="G5506" s="170">
        <f t="shared" ca="1" si="176"/>
        <v>-6.1512833399369263E-2</v>
      </c>
    </row>
    <row r="5507" spans="2:7">
      <c r="B5507" t="s">
        <v>3854</v>
      </c>
      <c r="C5507">
        <v>19.53</v>
      </c>
      <c r="D5507">
        <f t="shared" si="175"/>
        <v>-0.56638543516873885</v>
      </c>
      <c r="E5507">
        <v>-1.3137948458817484E-2</v>
      </c>
      <c r="F5507" s="90">
        <v>5499</v>
      </c>
      <c r="G5507" s="170">
        <f t="shared" ca="1" si="176"/>
        <v>0.49595541464138654</v>
      </c>
    </row>
    <row r="5508" spans="2:7">
      <c r="B5508" t="s">
        <v>1107</v>
      </c>
      <c r="C5508">
        <v>45.04</v>
      </c>
      <c r="D5508">
        <f t="shared" si="175"/>
        <v>-0.104394511831378</v>
      </c>
      <c r="E5508">
        <v>-1.3146362839614404E-2</v>
      </c>
      <c r="F5508" s="90">
        <v>5500</v>
      </c>
      <c r="G5508" s="170">
        <f t="shared" ca="1" si="176"/>
        <v>1.0319616979135424</v>
      </c>
    </row>
    <row r="5509" spans="2:7">
      <c r="B5509" t="s">
        <v>1179</v>
      </c>
      <c r="C5509">
        <v>50.29</v>
      </c>
      <c r="D5509">
        <f t="shared" si="175"/>
        <v>2.1909898477157363</v>
      </c>
      <c r="E5509">
        <v>-1.3147566718995325E-2</v>
      </c>
      <c r="F5509" s="90">
        <v>5501</v>
      </c>
      <c r="G5509" s="170">
        <f t="shared" ca="1" si="176"/>
        <v>0.7166213353831109</v>
      </c>
    </row>
    <row r="5510" spans="2:7">
      <c r="B5510" t="s">
        <v>2962</v>
      </c>
      <c r="C5510">
        <v>15.76</v>
      </c>
      <c r="D5510">
        <f t="shared" si="175"/>
        <v>6.0044444444444443</v>
      </c>
      <c r="E5510">
        <v>-1.3149655604258037E-2</v>
      </c>
      <c r="F5510" s="90">
        <v>5502</v>
      </c>
      <c r="G5510" s="170">
        <f t="shared" ca="1" si="176"/>
        <v>0.14080090653592323</v>
      </c>
    </row>
    <row r="5511" spans="2:7">
      <c r="B5511" t="s">
        <v>7285</v>
      </c>
      <c r="C5511">
        <v>2.25</v>
      </c>
      <c r="D5511">
        <f t="shared" si="175"/>
        <v>0</v>
      </c>
      <c r="E5511">
        <v>-1.3157894736842021E-2</v>
      </c>
      <c r="F5511" s="90">
        <v>5503</v>
      </c>
      <c r="G5511" s="170">
        <f t="shared" ca="1" si="176"/>
        <v>-0.53122067986633437</v>
      </c>
    </row>
    <row r="5512" spans="2:7">
      <c r="B5512" t="s">
        <v>7604</v>
      </c>
      <c r="C5512">
        <v>2.25</v>
      </c>
      <c r="D5512">
        <f t="shared" si="175"/>
        <v>0.5</v>
      </c>
      <c r="E5512">
        <v>-1.3157894736842021E-2</v>
      </c>
      <c r="F5512" s="90">
        <v>5504</v>
      </c>
      <c r="G5512" s="170">
        <f t="shared" ca="1" si="176"/>
        <v>1.9805496952952924E-2</v>
      </c>
    </row>
    <row r="5513" spans="2:7">
      <c r="B5513" t="s">
        <v>7205</v>
      </c>
      <c r="C5513">
        <v>1.5</v>
      </c>
      <c r="D5513">
        <f t="shared" ref="D5513:D5576" si="177">(C5513-C5514)/C5514</f>
        <v>0</v>
      </c>
      <c r="E5513">
        <v>-1.3157894736842117E-2</v>
      </c>
      <c r="F5513" s="90">
        <v>5505</v>
      </c>
      <c r="G5513" s="170">
        <f t="shared" ca="1" si="176"/>
        <v>-0.43501736534140967</v>
      </c>
    </row>
    <row r="5514" spans="2:7">
      <c r="B5514" t="s">
        <v>7250</v>
      </c>
      <c r="C5514">
        <v>1.5</v>
      </c>
      <c r="D5514">
        <f t="shared" si="177"/>
        <v>-0.98490793842438873</v>
      </c>
      <c r="E5514">
        <v>-1.3157894736842117E-2</v>
      </c>
      <c r="F5514" s="90">
        <v>5506</v>
      </c>
      <c r="G5514" s="170">
        <f t="shared" ca="1" si="176"/>
        <v>0.72325511718984659</v>
      </c>
    </row>
    <row r="5515" spans="2:7">
      <c r="B5515" t="s">
        <v>999</v>
      </c>
      <c r="C5515">
        <v>99.39</v>
      </c>
      <c r="D5515">
        <f t="shared" si="177"/>
        <v>3.1585774058577409</v>
      </c>
      <c r="E5515">
        <v>-1.3204924543288307E-2</v>
      </c>
      <c r="F5515" s="90">
        <v>5507</v>
      </c>
      <c r="G5515" s="170">
        <f t="shared" ca="1" si="176"/>
        <v>-9.5139286006808599E-2</v>
      </c>
    </row>
    <row r="5516" spans="2:7">
      <c r="B5516" t="s">
        <v>2149</v>
      </c>
      <c r="C5516">
        <v>23.9</v>
      </c>
      <c r="D5516">
        <f t="shared" si="177"/>
        <v>0.28012854847348667</v>
      </c>
      <c r="E5516">
        <v>-1.3212221304706865E-2</v>
      </c>
      <c r="F5516" s="90">
        <v>5508</v>
      </c>
      <c r="G5516" s="170">
        <f t="shared" ca="1" si="176"/>
        <v>0.58343513263776392</v>
      </c>
    </row>
    <row r="5517" spans="2:7">
      <c r="B5517" t="s">
        <v>3797</v>
      </c>
      <c r="C5517">
        <v>18.670000000000002</v>
      </c>
      <c r="D5517">
        <f t="shared" si="177"/>
        <v>1.0837053571428572</v>
      </c>
      <c r="E5517">
        <v>-1.3213530655391119E-2</v>
      </c>
      <c r="F5517" s="90">
        <v>5509</v>
      </c>
      <c r="G5517" s="170">
        <f t="shared" ca="1" si="176"/>
        <v>0.36122204598229279</v>
      </c>
    </row>
    <row r="5518" spans="2:7">
      <c r="B5518" t="s">
        <v>2674</v>
      </c>
      <c r="C5518">
        <v>8.9600000000000009</v>
      </c>
      <c r="D5518">
        <f t="shared" si="177"/>
        <v>-0.64668769716088326</v>
      </c>
      <c r="E5518">
        <v>-1.3215859030836918E-2</v>
      </c>
      <c r="F5518" s="90">
        <v>5510</v>
      </c>
      <c r="G5518" s="170">
        <f t="shared" ca="1" si="176"/>
        <v>-0.39992239133109914</v>
      </c>
    </row>
    <row r="5519" spans="2:7">
      <c r="B5519" t="s">
        <v>1476</v>
      </c>
      <c r="C5519">
        <v>25.36</v>
      </c>
      <c r="D5519">
        <f t="shared" si="177"/>
        <v>0.89112602535421326</v>
      </c>
      <c r="E5519">
        <v>-1.3229571984435792E-2</v>
      </c>
      <c r="F5519" s="90">
        <v>5511</v>
      </c>
      <c r="G5519" s="170">
        <f t="shared" ca="1" si="176"/>
        <v>-0.55801089708527951</v>
      </c>
    </row>
    <row r="5520" spans="2:7">
      <c r="B5520" t="s">
        <v>2930</v>
      </c>
      <c r="C5520">
        <v>13.41</v>
      </c>
      <c r="D5520">
        <f t="shared" si="177"/>
        <v>8</v>
      </c>
      <c r="E5520">
        <v>-1.3245033112582761E-2</v>
      </c>
      <c r="F5520" s="90">
        <v>5512</v>
      </c>
      <c r="G5520" s="170">
        <f t="shared" ca="1" si="176"/>
        <v>-0.21137103438808341</v>
      </c>
    </row>
    <row r="5521" spans="2:7">
      <c r="B5521" t="s">
        <v>6110</v>
      </c>
      <c r="C5521">
        <v>1.49</v>
      </c>
      <c r="D5521">
        <f t="shared" si="177"/>
        <v>0</v>
      </c>
      <c r="E5521">
        <v>-1.3245033112582794E-2</v>
      </c>
      <c r="F5521" s="90">
        <v>5513</v>
      </c>
      <c r="G5521" s="170">
        <f t="shared" ca="1" si="176"/>
        <v>0.13834932017978133</v>
      </c>
    </row>
    <row r="5522" spans="2:7">
      <c r="B5522" t="s">
        <v>7099</v>
      </c>
      <c r="C5522">
        <v>1.49</v>
      </c>
      <c r="D5522">
        <f t="shared" si="177"/>
        <v>-0.33183856502242154</v>
      </c>
      <c r="E5522">
        <v>-1.3245033112582794E-2</v>
      </c>
      <c r="F5522" s="90">
        <v>5514</v>
      </c>
      <c r="G5522" s="170">
        <f t="shared" ca="1" si="176"/>
        <v>0.22652110065534911</v>
      </c>
    </row>
    <row r="5523" spans="2:7">
      <c r="B5523" t="s">
        <v>7317</v>
      </c>
      <c r="C5523">
        <v>2.23</v>
      </c>
      <c r="D5523">
        <f t="shared" si="177"/>
        <v>-0.66666666666666674</v>
      </c>
      <c r="E5523">
        <v>-1.3274336283185756E-2</v>
      </c>
      <c r="F5523" s="90">
        <v>5515</v>
      </c>
      <c r="G5523" s="170">
        <f t="shared" ca="1" si="176"/>
        <v>-0.24911315128257239</v>
      </c>
    </row>
    <row r="5524" spans="2:7">
      <c r="B5524" t="s">
        <v>5468</v>
      </c>
      <c r="C5524">
        <v>6.69</v>
      </c>
      <c r="D5524">
        <f t="shared" si="177"/>
        <v>-0.68941504178272972</v>
      </c>
      <c r="E5524">
        <v>-1.327433628318582E-2</v>
      </c>
      <c r="F5524" s="90">
        <v>5516</v>
      </c>
      <c r="G5524" s="170">
        <f t="shared" ca="1" si="176"/>
        <v>-0.26842585531748936</v>
      </c>
    </row>
    <row r="5525" spans="2:7">
      <c r="B5525" t="s">
        <v>3920</v>
      </c>
      <c r="C5525">
        <v>21.54</v>
      </c>
      <c r="D5525">
        <f t="shared" si="177"/>
        <v>1.3947001394699016E-3</v>
      </c>
      <c r="E5525">
        <v>-1.3284470911589517E-2</v>
      </c>
      <c r="F5525" s="90">
        <v>5517</v>
      </c>
      <c r="G5525" s="170">
        <f t="shared" ca="1" si="176"/>
        <v>0.24957765656207651</v>
      </c>
    </row>
    <row r="5526" spans="2:7">
      <c r="B5526" t="s">
        <v>2084</v>
      </c>
      <c r="C5526">
        <v>21.51</v>
      </c>
      <c r="D5526">
        <f t="shared" si="177"/>
        <v>0.61123595505617989</v>
      </c>
      <c r="E5526">
        <v>-1.3302752293577942E-2</v>
      </c>
      <c r="F5526" s="90">
        <v>5518</v>
      </c>
      <c r="G5526" s="170">
        <f t="shared" ca="1" si="176"/>
        <v>-0.59367568563720963</v>
      </c>
    </row>
    <row r="5527" spans="2:7">
      <c r="B5527" t="s">
        <v>2542</v>
      </c>
      <c r="C5527">
        <v>13.35</v>
      </c>
      <c r="D5527">
        <f t="shared" si="177"/>
        <v>-0.74252651880424303</v>
      </c>
      <c r="E5527">
        <v>-1.3303769401330356E-2</v>
      </c>
      <c r="F5527" s="90">
        <v>5519</v>
      </c>
      <c r="G5527" s="170">
        <f t="shared" ca="1" si="176"/>
        <v>-7.0383156743737046E-2</v>
      </c>
    </row>
    <row r="5528" spans="2:7">
      <c r="B5528" t="s">
        <v>1243</v>
      </c>
      <c r="C5528">
        <v>51.85</v>
      </c>
      <c r="D5528">
        <f t="shared" si="177"/>
        <v>34.03378378378379</v>
      </c>
      <c r="E5528">
        <v>-1.3320647002854343E-2</v>
      </c>
      <c r="F5528" s="90">
        <v>5520</v>
      </c>
      <c r="G5528" s="170">
        <f t="shared" ca="1" si="176"/>
        <v>0.71177192039744919</v>
      </c>
    </row>
    <row r="5529" spans="2:7">
      <c r="B5529" t="s">
        <v>6155</v>
      </c>
      <c r="C5529">
        <v>1.48</v>
      </c>
      <c r="D5529">
        <f t="shared" si="177"/>
        <v>0</v>
      </c>
      <c r="E5529">
        <v>-1.3333333333333345E-2</v>
      </c>
      <c r="F5529" s="90">
        <v>5521</v>
      </c>
      <c r="G5529" s="170">
        <f t="shared" ca="1" si="176"/>
        <v>-0.23717944410119479</v>
      </c>
    </row>
    <row r="5530" spans="2:7">
      <c r="B5530" t="s">
        <v>7204</v>
      </c>
      <c r="C5530">
        <v>1.48</v>
      </c>
      <c r="D5530">
        <f t="shared" si="177"/>
        <v>-0.84599375650364195</v>
      </c>
      <c r="E5530">
        <v>-1.3333333333333345E-2</v>
      </c>
      <c r="F5530" s="90">
        <v>5522</v>
      </c>
      <c r="G5530" s="170">
        <f t="shared" ca="1" si="176"/>
        <v>-0.52020634862846626</v>
      </c>
    </row>
    <row r="5531" spans="2:7">
      <c r="B5531" t="s">
        <v>3323</v>
      </c>
      <c r="C5531">
        <v>9.61</v>
      </c>
      <c r="D5531">
        <f t="shared" si="177"/>
        <v>-0.8</v>
      </c>
      <c r="E5531">
        <v>-1.3347022587269074E-2</v>
      </c>
      <c r="F5531" s="90">
        <v>5523</v>
      </c>
      <c r="G5531" s="170">
        <f t="shared" ca="1" si="176"/>
        <v>-0.24041726841328481</v>
      </c>
    </row>
    <row r="5532" spans="2:7">
      <c r="B5532" t="s">
        <v>1367</v>
      </c>
      <c r="C5532">
        <v>48.05</v>
      </c>
      <c r="D5532">
        <f t="shared" si="177"/>
        <v>2.6127819548872178</v>
      </c>
      <c r="E5532">
        <v>-1.334702258726911E-2</v>
      </c>
      <c r="F5532" s="90">
        <v>5524</v>
      </c>
      <c r="G5532" s="170">
        <f t="shared" ca="1" si="176"/>
        <v>2.1215334747629724E-2</v>
      </c>
    </row>
    <row r="5533" spans="2:7">
      <c r="B5533" t="s">
        <v>3415</v>
      </c>
      <c r="C5533">
        <v>13.3</v>
      </c>
      <c r="D5533">
        <f t="shared" si="177"/>
        <v>-0.27913279132791319</v>
      </c>
      <c r="E5533">
        <v>-1.3353115727002946E-2</v>
      </c>
      <c r="F5533" s="90">
        <v>5525</v>
      </c>
      <c r="G5533" s="170">
        <f t="shared" ca="1" si="176"/>
        <v>3.0527719121901355E-2</v>
      </c>
    </row>
    <row r="5534" spans="2:7">
      <c r="B5534" t="s">
        <v>3780</v>
      </c>
      <c r="C5534">
        <v>18.45</v>
      </c>
      <c r="D5534">
        <f t="shared" si="177"/>
        <v>7.3484162895927598</v>
      </c>
      <c r="E5534">
        <v>-1.3368983957219251E-2</v>
      </c>
      <c r="F5534" s="90">
        <v>5526</v>
      </c>
      <c r="G5534" s="170">
        <f t="shared" ca="1" si="176"/>
        <v>-0.48309312875304439</v>
      </c>
    </row>
    <row r="5535" spans="2:7">
      <c r="B5535" t="s">
        <v>7409</v>
      </c>
      <c r="C5535">
        <v>2.21</v>
      </c>
      <c r="D5535">
        <f t="shared" si="177"/>
        <v>-0.92490655793408083</v>
      </c>
      <c r="E5535">
        <v>-1.3392857142857253E-2</v>
      </c>
      <c r="F5535" s="90">
        <v>5527</v>
      </c>
      <c r="G5535" s="170">
        <f t="shared" ca="1" si="176"/>
        <v>0.36478723676697961</v>
      </c>
    </row>
    <row r="5536" spans="2:7">
      <c r="B5536" t="s">
        <v>1453</v>
      </c>
      <c r="C5536">
        <v>29.43</v>
      </c>
      <c r="D5536">
        <f t="shared" si="177"/>
        <v>0.48187311178247738</v>
      </c>
      <c r="E5536">
        <v>-1.3409319477036493E-2</v>
      </c>
      <c r="F5536" s="90">
        <v>5528</v>
      </c>
      <c r="G5536" s="170">
        <f t="shared" ca="1" si="176"/>
        <v>-6.1327286824745253E-3</v>
      </c>
    </row>
    <row r="5537" spans="2:7">
      <c r="B5537" t="s">
        <v>1955</v>
      </c>
      <c r="C5537">
        <v>19.86</v>
      </c>
      <c r="D5537">
        <f t="shared" si="177"/>
        <v>0.12521246458923518</v>
      </c>
      <c r="E5537">
        <v>-1.3412816691505196E-2</v>
      </c>
      <c r="F5537" s="90">
        <v>5529</v>
      </c>
      <c r="G5537" s="170">
        <f t="shared" ca="1" si="176"/>
        <v>0.13317037395956122</v>
      </c>
    </row>
    <row r="5538" spans="2:7">
      <c r="B5538" t="s">
        <v>3812</v>
      </c>
      <c r="C5538">
        <v>17.649999999999999</v>
      </c>
      <c r="D5538">
        <f t="shared" si="177"/>
        <v>11.006802721088436</v>
      </c>
      <c r="E5538">
        <v>-1.3415315818893348E-2</v>
      </c>
      <c r="F5538" s="90">
        <v>5530</v>
      </c>
      <c r="G5538" s="170">
        <f t="shared" ca="1" si="176"/>
        <v>-3.4200266930448961E-2</v>
      </c>
    </row>
    <row r="5539" spans="2:7">
      <c r="B5539" t="s">
        <v>6531</v>
      </c>
      <c r="C5539">
        <v>1.47</v>
      </c>
      <c r="D5539">
        <f t="shared" si="177"/>
        <v>-0.3318181818181819</v>
      </c>
      <c r="E5539">
        <v>-1.3422818791946321E-2</v>
      </c>
      <c r="F5539" s="90">
        <v>5531</v>
      </c>
      <c r="G5539" s="170">
        <f t="shared" ca="1" si="176"/>
        <v>0.14057771259419413</v>
      </c>
    </row>
    <row r="5540" spans="2:7">
      <c r="B5540" t="s">
        <v>5810</v>
      </c>
      <c r="C5540">
        <v>2.2000000000000002</v>
      </c>
      <c r="D5540">
        <f t="shared" si="177"/>
        <v>0</v>
      </c>
      <c r="E5540">
        <v>-1.345291479820619E-2</v>
      </c>
      <c r="F5540" s="90">
        <v>5532</v>
      </c>
      <c r="G5540" s="170">
        <f t="shared" ca="1" si="176"/>
        <v>0.21407850595069045</v>
      </c>
    </row>
    <row r="5541" spans="2:7">
      <c r="B5541" t="s">
        <v>5819</v>
      </c>
      <c r="C5541">
        <v>2.2000000000000002</v>
      </c>
      <c r="D5541">
        <f t="shared" si="177"/>
        <v>0</v>
      </c>
      <c r="E5541">
        <v>-1.345291479820619E-2</v>
      </c>
      <c r="F5541" s="90">
        <v>5533</v>
      </c>
      <c r="G5541" s="170">
        <f t="shared" ca="1" si="176"/>
        <v>0.53850445229280952</v>
      </c>
    </row>
    <row r="5542" spans="2:7">
      <c r="B5542" t="s">
        <v>7375</v>
      </c>
      <c r="C5542">
        <v>2.2000000000000002</v>
      </c>
      <c r="D5542">
        <f t="shared" si="177"/>
        <v>0</v>
      </c>
      <c r="E5542">
        <v>-1.345291479820619E-2</v>
      </c>
      <c r="F5542" s="90">
        <v>5534</v>
      </c>
      <c r="G5542" s="170">
        <f t="shared" ca="1" si="176"/>
        <v>-0.34478386568660668</v>
      </c>
    </row>
    <row r="5543" spans="2:7">
      <c r="B5543" t="s">
        <v>7571</v>
      </c>
      <c r="C5543">
        <v>2.2000000000000002</v>
      </c>
      <c r="D5543">
        <f t="shared" si="177"/>
        <v>-0.88451443569553811</v>
      </c>
      <c r="E5543">
        <v>-1.345291479820619E-2</v>
      </c>
      <c r="F5543" s="90">
        <v>5535</v>
      </c>
      <c r="G5543" s="170">
        <f t="shared" ref="G5543:G5606" ca="1" si="178">_xlfn.NORM.INV(RAND(),L$11,L$12)</f>
        <v>0.74530863828746874</v>
      </c>
    </row>
    <row r="5544" spans="2:7">
      <c r="B5544" t="s">
        <v>3941</v>
      </c>
      <c r="C5544">
        <v>19.05</v>
      </c>
      <c r="D5544">
        <f t="shared" si="177"/>
        <v>-0.8226917349218168</v>
      </c>
      <c r="E5544">
        <v>-1.3464526152252616E-2</v>
      </c>
      <c r="F5544" s="90">
        <v>5536</v>
      </c>
      <c r="G5544" s="170">
        <f t="shared" ca="1" si="178"/>
        <v>-4.7583204014008201E-2</v>
      </c>
    </row>
    <row r="5545" spans="2:7">
      <c r="B5545" t="s">
        <v>845</v>
      </c>
      <c r="C5545">
        <v>107.44</v>
      </c>
      <c r="D5545">
        <f t="shared" si="177"/>
        <v>4.6547368421052626</v>
      </c>
      <c r="E5545">
        <v>-1.3497383160407666E-2</v>
      </c>
      <c r="F5545" s="90">
        <v>5537</v>
      </c>
      <c r="G5545" s="170">
        <f t="shared" ca="1" si="178"/>
        <v>-7.1956020316449182E-2</v>
      </c>
    </row>
    <row r="5546" spans="2:7">
      <c r="B5546" t="s">
        <v>3043</v>
      </c>
      <c r="C5546">
        <v>19</v>
      </c>
      <c r="D5546">
        <f t="shared" si="177"/>
        <v>0.85728250244379267</v>
      </c>
      <c r="E5546">
        <v>-1.3499480789200496E-2</v>
      </c>
      <c r="F5546" s="90">
        <v>5538</v>
      </c>
      <c r="G5546" s="170">
        <f t="shared" ca="1" si="178"/>
        <v>-0.15401295663549699</v>
      </c>
    </row>
    <row r="5547" spans="2:7">
      <c r="B5547" t="s">
        <v>2819</v>
      </c>
      <c r="C5547">
        <v>10.23</v>
      </c>
      <c r="D5547">
        <f t="shared" si="177"/>
        <v>0.55707762557077622</v>
      </c>
      <c r="E5547">
        <v>-1.3500482160077031E-2</v>
      </c>
      <c r="F5547" s="90">
        <v>5539</v>
      </c>
      <c r="G5547" s="170">
        <f t="shared" ca="1" si="178"/>
        <v>0.22616458730333638</v>
      </c>
    </row>
    <row r="5548" spans="2:7">
      <c r="B5548" t="s">
        <v>5458</v>
      </c>
      <c r="C5548">
        <v>6.57</v>
      </c>
      <c r="D5548">
        <f t="shared" si="177"/>
        <v>3.5000000000000004</v>
      </c>
      <c r="E5548">
        <v>-1.3513513513513492E-2</v>
      </c>
      <c r="F5548" s="90">
        <v>5540</v>
      </c>
      <c r="G5548" s="170">
        <f t="shared" ca="1" si="178"/>
        <v>0.38863464459105895</v>
      </c>
    </row>
    <row r="5549" spans="2:7">
      <c r="B5549" t="s">
        <v>6960</v>
      </c>
      <c r="C5549">
        <v>1.46</v>
      </c>
      <c r="D5549">
        <f t="shared" si="177"/>
        <v>-0.9</v>
      </c>
      <c r="E5549">
        <v>-1.3513513513513526E-2</v>
      </c>
      <c r="F5549" s="90">
        <v>5541</v>
      </c>
      <c r="G5549" s="170">
        <f t="shared" ca="1" si="178"/>
        <v>-0.59849908153924858</v>
      </c>
    </row>
    <row r="5550" spans="2:7">
      <c r="B5550" t="s">
        <v>3714</v>
      </c>
      <c r="C5550">
        <v>14.6</v>
      </c>
      <c r="D5550">
        <f t="shared" si="177"/>
        <v>0.1774193548387096</v>
      </c>
      <c r="E5550">
        <v>-1.3513513513513585E-2</v>
      </c>
      <c r="F5550" s="90">
        <v>5542</v>
      </c>
      <c r="G5550" s="170">
        <f t="shared" ca="1" si="178"/>
        <v>0.14400820916072274</v>
      </c>
    </row>
    <row r="5551" spans="2:7">
      <c r="B5551" t="s">
        <v>3144</v>
      </c>
      <c r="C5551">
        <v>12.4</v>
      </c>
      <c r="D5551">
        <f t="shared" si="177"/>
        <v>-0.14951989026063098</v>
      </c>
      <c r="E5551">
        <v>-1.3524264120922827E-2</v>
      </c>
      <c r="F5551" s="90">
        <v>5543</v>
      </c>
      <c r="G5551" s="170">
        <f t="shared" ca="1" si="178"/>
        <v>-0.28092482165686061</v>
      </c>
    </row>
    <row r="5552" spans="2:7">
      <c r="B5552" t="s">
        <v>1803</v>
      </c>
      <c r="C5552">
        <v>14.58</v>
      </c>
      <c r="D5552">
        <f t="shared" si="177"/>
        <v>-0.23060686015831131</v>
      </c>
      <c r="E5552">
        <v>-1.3531799729363959E-2</v>
      </c>
      <c r="F5552" s="90">
        <v>5544</v>
      </c>
      <c r="G5552" s="170">
        <f t="shared" ca="1" si="178"/>
        <v>-0.18806117793644433</v>
      </c>
    </row>
    <row r="5553" spans="2:7">
      <c r="B5553" t="s">
        <v>1682</v>
      </c>
      <c r="C5553">
        <v>18.95</v>
      </c>
      <c r="D5553">
        <f t="shared" si="177"/>
        <v>7.6926605504587151</v>
      </c>
      <c r="E5553">
        <v>-1.3534617386777801E-2</v>
      </c>
      <c r="F5553" s="90">
        <v>5545</v>
      </c>
      <c r="G5553" s="170">
        <f t="shared" ca="1" si="178"/>
        <v>4.6937745535333308E-2</v>
      </c>
    </row>
    <row r="5554" spans="2:7">
      <c r="B5554" t="s">
        <v>5892</v>
      </c>
      <c r="C5554">
        <v>2.1800000000000002</v>
      </c>
      <c r="D5554">
        <f t="shared" si="177"/>
        <v>-0.95307791648730089</v>
      </c>
      <c r="E5554">
        <v>-1.3574660633484075E-2</v>
      </c>
      <c r="F5554" s="90">
        <v>5546</v>
      </c>
      <c r="G5554" s="170">
        <f t="shared" ca="1" si="178"/>
        <v>-0.12942670205082543</v>
      </c>
    </row>
    <row r="5555" spans="2:7">
      <c r="B5555" t="s">
        <v>1212</v>
      </c>
      <c r="C5555">
        <v>46.46</v>
      </c>
      <c r="D5555">
        <f t="shared" si="177"/>
        <v>2.7649918962722855</v>
      </c>
      <c r="E5555">
        <v>-1.3588110403397038E-2</v>
      </c>
      <c r="F5555" s="90">
        <v>5547</v>
      </c>
      <c r="G5555" s="170">
        <f t="shared" ca="1" si="178"/>
        <v>0.34719776483183995</v>
      </c>
    </row>
    <row r="5556" spans="2:7">
      <c r="B5556" t="s">
        <v>4957</v>
      </c>
      <c r="C5556">
        <v>12.34</v>
      </c>
      <c r="D5556">
        <f t="shared" si="177"/>
        <v>7.5103448275862075</v>
      </c>
      <c r="E5556">
        <v>-1.358912869704236E-2</v>
      </c>
      <c r="F5556" s="90">
        <v>5548</v>
      </c>
      <c r="G5556" s="170">
        <f t="shared" ca="1" si="178"/>
        <v>-1.8714461392714109E-2</v>
      </c>
    </row>
    <row r="5557" spans="2:7">
      <c r="B5557" t="s">
        <v>6552</v>
      </c>
      <c r="C5557">
        <v>1.45</v>
      </c>
      <c r="D5557">
        <f t="shared" si="177"/>
        <v>0</v>
      </c>
      <c r="E5557">
        <v>-1.360544217687076E-2</v>
      </c>
      <c r="F5557" s="90">
        <v>5549</v>
      </c>
      <c r="G5557" s="170">
        <f t="shared" ca="1" si="178"/>
        <v>0.42140992757436591</v>
      </c>
    </row>
    <row r="5558" spans="2:7">
      <c r="B5558" t="s">
        <v>7248</v>
      </c>
      <c r="C5558">
        <v>1.45</v>
      </c>
      <c r="D5558">
        <f t="shared" si="177"/>
        <v>-0.94273301737756721</v>
      </c>
      <c r="E5558">
        <v>-1.360544217687076E-2</v>
      </c>
      <c r="F5558" s="90">
        <v>5550</v>
      </c>
      <c r="G5558" s="170">
        <f t="shared" ca="1" si="178"/>
        <v>0.17958863589960081</v>
      </c>
    </row>
    <row r="5559" spans="2:7">
      <c r="B5559" t="s">
        <v>2211</v>
      </c>
      <c r="C5559">
        <v>25.32</v>
      </c>
      <c r="D5559">
        <f t="shared" si="177"/>
        <v>0.95069337442218793</v>
      </c>
      <c r="E5559">
        <v>-1.3634592910011741E-2</v>
      </c>
      <c r="F5559" s="90">
        <v>5551</v>
      </c>
      <c r="G5559" s="170">
        <f t="shared" ca="1" si="178"/>
        <v>-0.17230016838594872</v>
      </c>
    </row>
    <row r="5560" spans="2:7">
      <c r="B5560" t="s">
        <v>3473</v>
      </c>
      <c r="C5560">
        <v>12.98</v>
      </c>
      <c r="D5560">
        <f t="shared" si="177"/>
        <v>-5.2554744525547363E-2</v>
      </c>
      <c r="E5560">
        <v>-1.3677811550151953E-2</v>
      </c>
      <c r="F5560" s="90">
        <v>5552</v>
      </c>
      <c r="G5560" s="170">
        <f t="shared" ca="1" si="178"/>
        <v>0.49438430896660457</v>
      </c>
    </row>
    <row r="5561" spans="2:7">
      <c r="B5561" t="s">
        <v>2533</v>
      </c>
      <c r="C5561">
        <v>13.7</v>
      </c>
      <c r="D5561">
        <f t="shared" si="177"/>
        <v>5.3425925925925917</v>
      </c>
      <c r="E5561">
        <v>-1.3678905687545088E-2</v>
      </c>
      <c r="F5561" s="90">
        <v>5553</v>
      </c>
      <c r="G5561" s="170">
        <f t="shared" ca="1" si="178"/>
        <v>-0.48180381244966886</v>
      </c>
    </row>
    <row r="5562" spans="2:7">
      <c r="B5562" t="s">
        <v>7306</v>
      </c>
      <c r="C5562">
        <v>2.16</v>
      </c>
      <c r="D5562">
        <f t="shared" si="177"/>
        <v>0.50000000000000011</v>
      </c>
      <c r="E5562">
        <v>-1.3698630136986212E-2</v>
      </c>
      <c r="F5562" s="90">
        <v>5554</v>
      </c>
      <c r="G5562" s="170">
        <f t="shared" ca="1" si="178"/>
        <v>4.3717256527156509E-2</v>
      </c>
    </row>
    <row r="5563" spans="2:7">
      <c r="B5563" t="s">
        <v>6529</v>
      </c>
      <c r="C5563">
        <v>1.44</v>
      </c>
      <c r="D5563">
        <f t="shared" si="177"/>
        <v>0</v>
      </c>
      <c r="E5563">
        <v>-1.3698630136986314E-2</v>
      </c>
      <c r="F5563" s="90">
        <v>5555</v>
      </c>
      <c r="G5563" s="170">
        <f t="shared" ca="1" si="178"/>
        <v>-0.17159389715584042</v>
      </c>
    </row>
    <row r="5564" spans="2:7">
      <c r="B5564" t="s">
        <v>6539</v>
      </c>
      <c r="C5564">
        <v>1.44</v>
      </c>
      <c r="D5564">
        <f t="shared" si="177"/>
        <v>-0.93542600896860983</v>
      </c>
      <c r="E5564">
        <v>-1.3698630136986314E-2</v>
      </c>
      <c r="F5564" s="90">
        <v>5556</v>
      </c>
      <c r="G5564" s="170">
        <f t="shared" ca="1" si="178"/>
        <v>-4.0565253631199366E-2</v>
      </c>
    </row>
    <row r="5565" spans="2:7">
      <c r="B5565" t="s">
        <v>2044</v>
      </c>
      <c r="C5565">
        <v>22.3</v>
      </c>
      <c r="D5565">
        <f t="shared" si="177"/>
        <v>1.3471037269870291E-3</v>
      </c>
      <c r="E5565">
        <v>-1.3710747456877432E-2</v>
      </c>
      <c r="F5565" s="90">
        <v>5557</v>
      </c>
      <c r="G5565" s="170">
        <f t="shared" ca="1" si="178"/>
        <v>-0.45270864722812487</v>
      </c>
    </row>
    <row r="5566" spans="2:7">
      <c r="B5566" t="s">
        <v>2120</v>
      </c>
      <c r="C5566">
        <v>22.27</v>
      </c>
      <c r="D5566">
        <f t="shared" si="177"/>
        <v>-0.86342450631669321</v>
      </c>
      <c r="E5566">
        <v>-1.3728963684676649E-2</v>
      </c>
      <c r="F5566" s="90">
        <v>5558</v>
      </c>
      <c r="G5566" s="170">
        <f t="shared" ca="1" si="178"/>
        <v>-0.11928618556607035</v>
      </c>
    </row>
    <row r="5567" spans="2:7">
      <c r="B5567" t="s">
        <v>575</v>
      </c>
      <c r="C5567">
        <v>163.06</v>
      </c>
      <c r="D5567">
        <f t="shared" si="177"/>
        <v>7.4225206611570247</v>
      </c>
      <c r="E5567">
        <v>-1.3730115526522773E-2</v>
      </c>
      <c r="F5567" s="90">
        <v>5559</v>
      </c>
      <c r="G5567" s="170">
        <f t="shared" ca="1" si="178"/>
        <v>0.4530176244116364</v>
      </c>
    </row>
    <row r="5568" spans="2:7">
      <c r="B5568" t="s">
        <v>4114</v>
      </c>
      <c r="C5568">
        <v>19.36</v>
      </c>
      <c r="D5568">
        <f t="shared" si="177"/>
        <v>2.0015503875968994</v>
      </c>
      <c r="E5568">
        <v>-1.3754457463066713E-2</v>
      </c>
      <c r="F5568" s="90">
        <v>5560</v>
      </c>
      <c r="G5568" s="170">
        <f t="shared" ca="1" si="178"/>
        <v>0.73219346197428936</v>
      </c>
    </row>
    <row r="5569" spans="2:7">
      <c r="B5569" t="s">
        <v>5455</v>
      </c>
      <c r="C5569">
        <v>6.45</v>
      </c>
      <c r="D5569">
        <f t="shared" si="177"/>
        <v>2.0000000000000004</v>
      </c>
      <c r="E5569">
        <v>-1.3761467889908235E-2</v>
      </c>
      <c r="F5569" s="90">
        <v>5561</v>
      </c>
      <c r="G5569" s="170">
        <f t="shared" ca="1" si="178"/>
        <v>0.33740786095497682</v>
      </c>
    </row>
    <row r="5570" spans="2:7">
      <c r="B5570" t="s">
        <v>5891</v>
      </c>
      <c r="C5570">
        <v>2.15</v>
      </c>
      <c r="D5570">
        <f t="shared" si="177"/>
        <v>0.50349650349650354</v>
      </c>
      <c r="E5570">
        <v>-1.376146788990837E-2</v>
      </c>
      <c r="F5570" s="90">
        <v>5562</v>
      </c>
      <c r="G5570" s="170">
        <f t="shared" ca="1" si="178"/>
        <v>-9.5164256316176421E-3</v>
      </c>
    </row>
    <row r="5571" spans="2:7">
      <c r="B5571" t="s">
        <v>6537</v>
      </c>
      <c r="C5571">
        <v>1.43</v>
      </c>
      <c r="D5571">
        <f t="shared" si="177"/>
        <v>-0.90903307888040719</v>
      </c>
      <c r="E5571">
        <v>-1.3793103448275874E-2</v>
      </c>
      <c r="F5571" s="90">
        <v>5563</v>
      </c>
      <c r="G5571" s="170">
        <f t="shared" ca="1" si="178"/>
        <v>9.6242957016767008E-2</v>
      </c>
    </row>
    <row r="5572" spans="2:7">
      <c r="B5572" t="s">
        <v>5075</v>
      </c>
      <c r="C5572">
        <v>15.72</v>
      </c>
      <c r="D5572">
        <f t="shared" si="177"/>
        <v>0.225253312548714</v>
      </c>
      <c r="E5572">
        <v>-1.3801756587201936E-2</v>
      </c>
      <c r="F5572" s="90">
        <v>5564</v>
      </c>
      <c r="G5572" s="170">
        <f t="shared" ca="1" si="178"/>
        <v>0.6800048470088742</v>
      </c>
    </row>
    <row r="5573" spans="2:7">
      <c r="B5573" t="s">
        <v>3446</v>
      </c>
      <c r="C5573">
        <v>12.83</v>
      </c>
      <c r="D5573">
        <f t="shared" si="177"/>
        <v>-0.90319903425381021</v>
      </c>
      <c r="E5573">
        <v>-1.3835511145272846E-2</v>
      </c>
      <c r="F5573" s="90">
        <v>5565</v>
      </c>
      <c r="G5573" s="170">
        <f t="shared" ca="1" si="178"/>
        <v>-0.61483224087344612</v>
      </c>
    </row>
    <row r="5574" spans="2:7">
      <c r="B5574" t="s">
        <v>444</v>
      </c>
      <c r="C5574">
        <v>132.54</v>
      </c>
      <c r="D5574">
        <f t="shared" si="177"/>
        <v>14.50175438596491</v>
      </c>
      <c r="E5574">
        <v>-1.3839285714285816E-2</v>
      </c>
      <c r="F5574" s="90">
        <v>5566</v>
      </c>
      <c r="G5574" s="170">
        <f t="shared" ca="1" si="178"/>
        <v>-0.41869826358918949</v>
      </c>
    </row>
    <row r="5575" spans="2:7">
      <c r="B5575" t="s">
        <v>5141</v>
      </c>
      <c r="C5575">
        <v>8.5500000000000007</v>
      </c>
      <c r="D5575">
        <f t="shared" si="177"/>
        <v>-0.36807095343680701</v>
      </c>
      <c r="E5575">
        <v>-1.38408304498269E-2</v>
      </c>
      <c r="F5575" s="90">
        <v>5567</v>
      </c>
      <c r="G5575" s="170">
        <f t="shared" ca="1" si="178"/>
        <v>0.1241356039336094</v>
      </c>
    </row>
    <row r="5576" spans="2:7">
      <c r="B5576" t="s">
        <v>4812</v>
      </c>
      <c r="C5576">
        <v>13.53</v>
      </c>
      <c r="D5576">
        <f t="shared" si="177"/>
        <v>-0.26706392199349954</v>
      </c>
      <c r="E5576">
        <v>-1.3848396501457819E-2</v>
      </c>
      <c r="F5576" s="90">
        <v>5568</v>
      </c>
      <c r="G5576" s="170">
        <f t="shared" ca="1" si="178"/>
        <v>3.9306726850440135E-2</v>
      </c>
    </row>
    <row r="5577" spans="2:7">
      <c r="B5577" t="s">
        <v>3995</v>
      </c>
      <c r="C5577">
        <v>18.46</v>
      </c>
      <c r="D5577">
        <f t="shared" ref="D5577:D5640" si="179">(C5577-C5578)/C5578</f>
        <v>0.62500000000000011</v>
      </c>
      <c r="E5577">
        <v>-1.3888888888888784E-2</v>
      </c>
      <c r="F5577" s="90">
        <v>5569</v>
      </c>
      <c r="G5577" s="170">
        <f t="shared" ca="1" si="178"/>
        <v>0.35342956749781973</v>
      </c>
    </row>
    <row r="5578" spans="2:7">
      <c r="B5578" t="s">
        <v>2893</v>
      </c>
      <c r="C5578">
        <v>11.36</v>
      </c>
      <c r="D5578">
        <f t="shared" si="179"/>
        <v>7</v>
      </c>
      <c r="E5578">
        <v>-1.3888888888888902E-2</v>
      </c>
      <c r="F5578" s="90">
        <v>5570</v>
      </c>
      <c r="G5578" s="170">
        <f t="shared" ca="1" si="178"/>
        <v>-0.43643317018980932</v>
      </c>
    </row>
    <row r="5579" spans="2:7">
      <c r="B5579" t="s">
        <v>6528</v>
      </c>
      <c r="C5579">
        <v>1.42</v>
      </c>
      <c r="D5579">
        <f t="shared" si="179"/>
        <v>-0.89985895627644574</v>
      </c>
      <c r="E5579">
        <v>-1.3888888888888902E-2</v>
      </c>
      <c r="F5579" s="90">
        <v>5571</v>
      </c>
      <c r="G5579" s="170">
        <f t="shared" ca="1" si="178"/>
        <v>2.8192433719255366E-2</v>
      </c>
    </row>
    <row r="5580" spans="2:7">
      <c r="B5580" t="s">
        <v>3623</v>
      </c>
      <c r="C5580">
        <v>14.18</v>
      </c>
      <c r="D5580">
        <f t="shared" si="179"/>
        <v>-0.91769212909217546</v>
      </c>
      <c r="E5580">
        <v>-1.3908205841446527E-2</v>
      </c>
      <c r="F5580" s="90">
        <v>5572</v>
      </c>
      <c r="G5580" s="170">
        <f t="shared" ca="1" si="178"/>
        <v>-0.27359639540395836</v>
      </c>
    </row>
    <row r="5581" spans="2:7">
      <c r="B5581" t="s">
        <v>592</v>
      </c>
      <c r="C5581">
        <v>172.28</v>
      </c>
      <c r="D5581">
        <f t="shared" si="179"/>
        <v>13.297095435684646</v>
      </c>
      <c r="E5581">
        <v>-1.3908763093125789E-2</v>
      </c>
      <c r="F5581" s="90">
        <v>5573</v>
      </c>
      <c r="G5581" s="170">
        <f t="shared" ca="1" si="178"/>
        <v>-0.81198772643700867</v>
      </c>
    </row>
    <row r="5582" spans="2:7">
      <c r="B5582" t="s">
        <v>3460</v>
      </c>
      <c r="C5582">
        <v>12.05</v>
      </c>
      <c r="D5582">
        <f t="shared" si="179"/>
        <v>0.70197740112994356</v>
      </c>
      <c r="E5582">
        <v>-1.3911620294599011E-2</v>
      </c>
      <c r="F5582" s="90">
        <v>5574</v>
      </c>
      <c r="G5582" s="170">
        <f t="shared" ca="1" si="178"/>
        <v>0.54616406540210483</v>
      </c>
    </row>
    <row r="5583" spans="2:7">
      <c r="B5583" t="s">
        <v>4345</v>
      </c>
      <c r="C5583">
        <v>7.08</v>
      </c>
      <c r="D5583">
        <f t="shared" si="179"/>
        <v>-0.93182474723158404</v>
      </c>
      <c r="E5583">
        <v>-1.392757660167126E-2</v>
      </c>
      <c r="F5583" s="90">
        <v>5575</v>
      </c>
      <c r="G5583" s="170">
        <f t="shared" ca="1" si="178"/>
        <v>-0.1771899449375372</v>
      </c>
    </row>
    <row r="5584" spans="2:7">
      <c r="B5584" t="s">
        <v>970</v>
      </c>
      <c r="C5584">
        <v>103.85</v>
      </c>
      <c r="D5584">
        <f t="shared" si="179"/>
        <v>6.3548158640226626</v>
      </c>
      <c r="E5584">
        <v>-1.3957462969996191E-2</v>
      </c>
      <c r="F5584" s="90">
        <v>5576</v>
      </c>
      <c r="G5584" s="170">
        <f t="shared" ca="1" si="178"/>
        <v>0.13279940420724468</v>
      </c>
    </row>
    <row r="5585" spans="2:7">
      <c r="B5585" t="s">
        <v>3608</v>
      </c>
      <c r="C5585">
        <v>14.12</v>
      </c>
      <c r="D5585">
        <f t="shared" si="179"/>
        <v>5.2945563012677034E-2</v>
      </c>
      <c r="E5585">
        <v>-1.3966480446927448E-2</v>
      </c>
      <c r="F5585" s="90">
        <v>5577</v>
      </c>
      <c r="G5585" s="170">
        <f t="shared" ca="1" si="178"/>
        <v>0.28433876697851673</v>
      </c>
    </row>
    <row r="5586" spans="2:7">
      <c r="B5586" t="s">
        <v>2513</v>
      </c>
      <c r="C5586">
        <v>13.41</v>
      </c>
      <c r="D5586">
        <f t="shared" si="179"/>
        <v>-0.32101265822784808</v>
      </c>
      <c r="E5586">
        <v>-1.3970588235294082E-2</v>
      </c>
      <c r="F5586" s="90">
        <v>5578</v>
      </c>
      <c r="G5586" s="170">
        <f t="shared" ca="1" si="178"/>
        <v>0.27976531222983736</v>
      </c>
    </row>
    <row r="5587" spans="2:7">
      <c r="B5587" t="s">
        <v>4096</v>
      </c>
      <c r="C5587">
        <v>19.75</v>
      </c>
      <c r="D5587">
        <f t="shared" si="179"/>
        <v>13.00709219858156</v>
      </c>
      <c r="E5587">
        <v>-1.3979031452820825E-2</v>
      </c>
      <c r="F5587" s="90">
        <v>5579</v>
      </c>
      <c r="G5587" s="170">
        <f t="shared" ca="1" si="178"/>
        <v>-0.32530199178944763</v>
      </c>
    </row>
    <row r="5588" spans="2:7">
      <c r="B5588" t="s">
        <v>6115</v>
      </c>
      <c r="C5588">
        <v>1.41</v>
      </c>
      <c r="D5588">
        <f t="shared" si="179"/>
        <v>0</v>
      </c>
      <c r="E5588">
        <v>-1.3986013986014E-2</v>
      </c>
      <c r="F5588" s="90">
        <v>5580</v>
      </c>
      <c r="G5588" s="170">
        <f t="shared" ca="1" si="178"/>
        <v>-0.21955443748092396</v>
      </c>
    </row>
    <row r="5589" spans="2:7">
      <c r="B5589" t="s">
        <v>6153</v>
      </c>
      <c r="C5589">
        <v>1.41</v>
      </c>
      <c r="D5589">
        <f t="shared" si="179"/>
        <v>0</v>
      </c>
      <c r="E5589">
        <v>-1.3986013986014E-2</v>
      </c>
      <c r="F5589" s="90">
        <v>5581</v>
      </c>
      <c r="G5589" s="170">
        <f t="shared" ca="1" si="178"/>
        <v>0.6378753469938182</v>
      </c>
    </row>
    <row r="5590" spans="2:7">
      <c r="B5590" t="s">
        <v>6482</v>
      </c>
      <c r="C5590">
        <v>1.41</v>
      </c>
      <c r="D5590">
        <f t="shared" si="179"/>
        <v>-0.92299290005461498</v>
      </c>
      <c r="E5590">
        <v>-1.3986013986014E-2</v>
      </c>
      <c r="F5590" s="90">
        <v>5582</v>
      </c>
      <c r="G5590" s="170">
        <f t="shared" ca="1" si="178"/>
        <v>-0.41360830222334183</v>
      </c>
    </row>
    <row r="5591" spans="2:7">
      <c r="B5591" t="s">
        <v>3029</v>
      </c>
      <c r="C5591">
        <v>18.309999999999999</v>
      </c>
      <c r="D5591">
        <f t="shared" si="179"/>
        <v>0.4462875197472353</v>
      </c>
      <c r="E5591">
        <v>-1.4001077005923616E-2</v>
      </c>
      <c r="F5591" s="90">
        <v>5583</v>
      </c>
      <c r="G5591" s="170">
        <f t="shared" ca="1" si="178"/>
        <v>0.35303055414889656</v>
      </c>
    </row>
    <row r="5592" spans="2:7">
      <c r="B5592" t="s">
        <v>3706</v>
      </c>
      <c r="C5592">
        <v>12.66</v>
      </c>
      <c r="D5592">
        <f t="shared" si="179"/>
        <v>5.0000000000000009</v>
      </c>
      <c r="E5592">
        <v>-1.4018691588785024E-2</v>
      </c>
      <c r="F5592" s="90">
        <v>5584</v>
      </c>
      <c r="G5592" s="170">
        <f t="shared" ca="1" si="178"/>
        <v>-7.661742771258781E-2</v>
      </c>
    </row>
    <row r="5593" spans="2:7">
      <c r="B5593" t="s">
        <v>7299</v>
      </c>
      <c r="C5593">
        <v>2.11</v>
      </c>
      <c r="D5593">
        <f t="shared" si="179"/>
        <v>0</v>
      </c>
      <c r="E5593">
        <v>-1.4018691588785163E-2</v>
      </c>
      <c r="F5593" s="90">
        <v>5585</v>
      </c>
      <c r="G5593" s="170">
        <f t="shared" ca="1" si="178"/>
        <v>-0.76720481380182581</v>
      </c>
    </row>
    <row r="5594" spans="2:7">
      <c r="B5594" t="s">
        <v>7381</v>
      </c>
      <c r="C5594">
        <v>2.11</v>
      </c>
      <c r="D5594">
        <f t="shared" si="179"/>
        <v>-0.81244444444444452</v>
      </c>
      <c r="E5594">
        <v>-1.4018691588785163E-2</v>
      </c>
      <c r="F5594" s="90">
        <v>5586</v>
      </c>
      <c r="G5594" s="170">
        <f t="shared" ca="1" si="178"/>
        <v>-6.8138442312155489E-2</v>
      </c>
    </row>
    <row r="5595" spans="2:7">
      <c r="B5595" t="s">
        <v>3229</v>
      </c>
      <c r="C5595">
        <v>11.25</v>
      </c>
      <c r="D5595">
        <f t="shared" si="179"/>
        <v>-0.56747404844290661</v>
      </c>
      <c r="E5595">
        <v>-1.4022787028922011E-2</v>
      </c>
      <c r="F5595" s="90">
        <v>5587</v>
      </c>
      <c r="G5595" s="170">
        <f t="shared" ca="1" si="178"/>
        <v>0.75452266246676392</v>
      </c>
    </row>
    <row r="5596" spans="2:7">
      <c r="B5596" t="s">
        <v>4565</v>
      </c>
      <c r="C5596">
        <v>26.01</v>
      </c>
      <c r="D5596">
        <f t="shared" si="179"/>
        <v>0.9483146067415732</v>
      </c>
      <c r="E5596">
        <v>-1.4025777103866469E-2</v>
      </c>
      <c r="F5596" s="90">
        <v>5588</v>
      </c>
      <c r="G5596" s="170">
        <f t="shared" ca="1" si="178"/>
        <v>8.5184048024706513E-2</v>
      </c>
    </row>
    <row r="5597" spans="2:7">
      <c r="B5597" t="s">
        <v>3118</v>
      </c>
      <c r="C5597">
        <v>13.35</v>
      </c>
      <c r="D5597">
        <f t="shared" si="179"/>
        <v>0.18772241992882557</v>
      </c>
      <c r="E5597">
        <v>-1.4032496307237779E-2</v>
      </c>
      <c r="F5597" s="90">
        <v>5589</v>
      </c>
      <c r="G5597" s="170">
        <f t="shared" ca="1" si="178"/>
        <v>-0.14923673300340543</v>
      </c>
    </row>
    <row r="5598" spans="2:7">
      <c r="B5598" t="s">
        <v>2841</v>
      </c>
      <c r="C5598">
        <v>11.24</v>
      </c>
      <c r="D5598">
        <f t="shared" si="179"/>
        <v>0.23110624315443584</v>
      </c>
      <c r="E5598">
        <v>-1.4035087719298258E-2</v>
      </c>
      <c r="F5598" s="90">
        <v>5590</v>
      </c>
      <c r="G5598" s="170">
        <f t="shared" ca="1" si="178"/>
        <v>0.191771648544726</v>
      </c>
    </row>
    <row r="5599" spans="2:7">
      <c r="B5599" t="s">
        <v>5346</v>
      </c>
      <c r="C5599">
        <v>9.1300000000000008</v>
      </c>
      <c r="D5599">
        <f t="shared" si="179"/>
        <v>-0.43467492260061907</v>
      </c>
      <c r="E5599">
        <v>-1.4038876889848706E-2</v>
      </c>
      <c r="F5599" s="90">
        <v>5591</v>
      </c>
      <c r="G5599" s="170">
        <f t="shared" ca="1" si="178"/>
        <v>0.16533894691599832</v>
      </c>
    </row>
    <row r="5600" spans="2:7">
      <c r="B5600" t="s">
        <v>2976</v>
      </c>
      <c r="C5600">
        <v>16.149999999999999</v>
      </c>
      <c r="D5600">
        <f t="shared" si="179"/>
        <v>0.35373009220452634</v>
      </c>
      <c r="E5600">
        <v>-1.4041514041514068E-2</v>
      </c>
      <c r="F5600" s="90">
        <v>5592</v>
      </c>
      <c r="G5600" s="170">
        <f t="shared" ca="1" si="178"/>
        <v>-0.55710850300659642</v>
      </c>
    </row>
    <row r="5601" spans="2:7">
      <c r="B5601" t="s">
        <v>2896</v>
      </c>
      <c r="C5601">
        <v>11.93</v>
      </c>
      <c r="D5601">
        <f t="shared" si="179"/>
        <v>-0.78190127970749546</v>
      </c>
      <c r="E5601">
        <v>-1.4049586776859498E-2</v>
      </c>
      <c r="F5601" s="90">
        <v>5593</v>
      </c>
      <c r="G5601" s="170">
        <f t="shared" ca="1" si="178"/>
        <v>8.9515362833196013E-2</v>
      </c>
    </row>
    <row r="5602" spans="2:7">
      <c r="B5602" t="s">
        <v>1259</v>
      </c>
      <c r="C5602">
        <v>54.7</v>
      </c>
      <c r="D5602">
        <f t="shared" si="179"/>
        <v>1.4386981720909497</v>
      </c>
      <c r="E5602">
        <v>-1.4059120403748992E-2</v>
      </c>
      <c r="F5602" s="90">
        <v>5594</v>
      </c>
      <c r="G5602" s="170">
        <f t="shared" ca="1" si="178"/>
        <v>0.45827702918691765</v>
      </c>
    </row>
    <row r="5603" spans="2:7">
      <c r="B5603" t="s">
        <v>1987</v>
      </c>
      <c r="C5603">
        <v>22.43</v>
      </c>
      <c r="D5603">
        <f t="shared" si="179"/>
        <v>-0.82398179392607707</v>
      </c>
      <c r="E5603">
        <v>-1.4065934065934078E-2</v>
      </c>
      <c r="F5603" s="90">
        <v>5595</v>
      </c>
      <c r="G5603" s="170">
        <f t="shared" ca="1" si="178"/>
        <v>-0.30506123482254155</v>
      </c>
    </row>
    <row r="5604" spans="2:7">
      <c r="B5604" t="s">
        <v>733</v>
      </c>
      <c r="C5604">
        <v>127.43</v>
      </c>
      <c r="D5604">
        <f t="shared" si="179"/>
        <v>59.680952380952384</v>
      </c>
      <c r="E5604">
        <v>-1.4081237911025092E-2</v>
      </c>
      <c r="F5604" s="90">
        <v>5596</v>
      </c>
      <c r="G5604" s="170">
        <f t="shared" ca="1" si="178"/>
        <v>0.58648648403329051</v>
      </c>
    </row>
    <row r="5605" spans="2:7">
      <c r="B5605" t="s">
        <v>5885</v>
      </c>
      <c r="C5605">
        <v>2.1</v>
      </c>
      <c r="D5605">
        <f t="shared" si="179"/>
        <v>0</v>
      </c>
      <c r="E5605">
        <v>-1.408450704225343E-2</v>
      </c>
      <c r="F5605" s="90">
        <v>5597</v>
      </c>
      <c r="G5605" s="170">
        <f t="shared" ca="1" si="178"/>
        <v>0.58894312202358934</v>
      </c>
    </row>
    <row r="5606" spans="2:7">
      <c r="B5606" t="s">
        <v>6703</v>
      </c>
      <c r="C5606">
        <v>2.1</v>
      </c>
      <c r="D5606">
        <f t="shared" si="179"/>
        <v>0.50000000000000011</v>
      </c>
      <c r="E5606">
        <v>-1.408450704225343E-2</v>
      </c>
      <c r="F5606" s="90">
        <v>5598</v>
      </c>
      <c r="G5606" s="170">
        <f t="shared" ca="1" si="178"/>
        <v>-0.69859749853434694</v>
      </c>
    </row>
    <row r="5607" spans="2:7">
      <c r="B5607" t="s">
        <v>6527</v>
      </c>
      <c r="C5607">
        <v>1.4</v>
      </c>
      <c r="D5607">
        <f t="shared" si="179"/>
        <v>-0.92307692307692313</v>
      </c>
      <c r="E5607">
        <v>-1.4084507042253534E-2</v>
      </c>
      <c r="F5607" s="90">
        <v>5599</v>
      </c>
      <c r="G5607" s="170">
        <f t="shared" ref="G5607:G5670" ca="1" si="180">_xlfn.NORM.INV(RAND(),L$11,L$12)</f>
        <v>-0.3777620355332621</v>
      </c>
    </row>
    <row r="5608" spans="2:7">
      <c r="B5608" t="s">
        <v>2345</v>
      </c>
      <c r="C5608">
        <v>18.2</v>
      </c>
      <c r="D5608">
        <f t="shared" si="179"/>
        <v>-0.16090364223144316</v>
      </c>
      <c r="E5608">
        <v>-1.4084507042253605E-2</v>
      </c>
      <c r="F5608" s="90">
        <v>5600</v>
      </c>
      <c r="G5608" s="170">
        <f t="shared" ca="1" si="180"/>
        <v>0.40630373043011664</v>
      </c>
    </row>
    <row r="5609" spans="2:7">
      <c r="B5609" t="s">
        <v>2071</v>
      </c>
      <c r="C5609">
        <v>21.69</v>
      </c>
      <c r="D5609">
        <f t="shared" si="179"/>
        <v>0.72279586973788734</v>
      </c>
      <c r="E5609">
        <v>-1.4090909090909032E-2</v>
      </c>
      <c r="F5609" s="90">
        <v>5601</v>
      </c>
      <c r="G5609" s="170">
        <f t="shared" ca="1" si="180"/>
        <v>1.935532356323023E-2</v>
      </c>
    </row>
    <row r="5610" spans="2:7">
      <c r="B5610" t="s">
        <v>3572</v>
      </c>
      <c r="C5610">
        <v>12.59</v>
      </c>
      <c r="D5610">
        <f t="shared" si="179"/>
        <v>-0.30633608815426994</v>
      </c>
      <c r="E5610">
        <v>-1.4095536413469046E-2</v>
      </c>
      <c r="F5610" s="90">
        <v>5602</v>
      </c>
      <c r="G5610" s="170">
        <f t="shared" ca="1" si="180"/>
        <v>0.21253389322278754</v>
      </c>
    </row>
    <row r="5611" spans="2:7">
      <c r="B5611" t="s">
        <v>1864</v>
      </c>
      <c r="C5611">
        <v>18.149999999999999</v>
      </c>
      <c r="D5611">
        <f t="shared" si="179"/>
        <v>4.0114613180515721E-2</v>
      </c>
      <c r="E5611">
        <v>-1.4122759369907744E-2</v>
      </c>
      <c r="F5611" s="90">
        <v>5603</v>
      </c>
      <c r="G5611" s="170">
        <f t="shared" ca="1" si="180"/>
        <v>0.74436718336995533</v>
      </c>
    </row>
    <row r="5612" spans="2:7">
      <c r="B5612" t="s">
        <v>2410</v>
      </c>
      <c r="C5612">
        <v>17.45</v>
      </c>
      <c r="D5612">
        <f t="shared" si="179"/>
        <v>-0.34150943396226419</v>
      </c>
      <c r="E5612">
        <v>-1.4124293785310734E-2</v>
      </c>
      <c r="F5612" s="90">
        <v>5604</v>
      </c>
      <c r="G5612" s="170">
        <f t="shared" ca="1" si="180"/>
        <v>0.38437199441528153</v>
      </c>
    </row>
    <row r="5613" spans="2:7">
      <c r="B5613" t="s">
        <v>2198</v>
      </c>
      <c r="C5613">
        <v>26.5</v>
      </c>
      <c r="D5613">
        <f t="shared" si="179"/>
        <v>0.52036718301778551</v>
      </c>
      <c r="E5613">
        <v>-1.4136904761904726E-2</v>
      </c>
      <c r="F5613" s="90">
        <v>5605</v>
      </c>
      <c r="G5613" s="170">
        <f t="shared" ca="1" si="180"/>
        <v>-0.8546189477863787</v>
      </c>
    </row>
    <row r="5614" spans="2:7">
      <c r="B5614" t="s">
        <v>2350</v>
      </c>
      <c r="C5614">
        <v>17.43</v>
      </c>
      <c r="D5614">
        <f t="shared" si="179"/>
        <v>7.3397129186602879</v>
      </c>
      <c r="E5614">
        <v>-1.414027149321267E-2</v>
      </c>
      <c r="F5614" s="90">
        <v>5606</v>
      </c>
      <c r="G5614" s="170">
        <f t="shared" ca="1" si="180"/>
        <v>0.47234810708433944</v>
      </c>
    </row>
    <row r="5615" spans="2:7">
      <c r="B5615" t="s">
        <v>7562</v>
      </c>
      <c r="C5615">
        <v>2.09</v>
      </c>
      <c r="D5615">
        <f t="shared" si="179"/>
        <v>0.50359712230215825</v>
      </c>
      <c r="E5615">
        <v>-1.4150943396226532E-2</v>
      </c>
      <c r="F5615" s="90">
        <v>5607</v>
      </c>
      <c r="G5615" s="170">
        <f t="shared" ca="1" si="180"/>
        <v>-0.44571312266466384</v>
      </c>
    </row>
    <row r="5616" spans="2:7">
      <c r="B5616" t="s">
        <v>6140</v>
      </c>
      <c r="C5616">
        <v>1.39</v>
      </c>
      <c r="D5616">
        <f t="shared" si="179"/>
        <v>0</v>
      </c>
      <c r="E5616">
        <v>-1.4184397163120581E-2</v>
      </c>
      <c r="F5616" s="90">
        <v>5608</v>
      </c>
      <c r="G5616" s="170">
        <f t="shared" ca="1" si="180"/>
        <v>-0.11243169041207801</v>
      </c>
    </row>
    <row r="5617" spans="2:7">
      <c r="B5617" t="s">
        <v>6550</v>
      </c>
      <c r="C5617">
        <v>1.39</v>
      </c>
      <c r="D5617">
        <f t="shared" si="179"/>
        <v>-0.33173076923076927</v>
      </c>
      <c r="E5617">
        <v>-1.4184397163120581E-2</v>
      </c>
      <c r="F5617" s="90">
        <v>5609</v>
      </c>
      <c r="G5617" s="170">
        <f t="shared" ca="1" si="180"/>
        <v>0.19572225099594479</v>
      </c>
    </row>
    <row r="5618" spans="2:7">
      <c r="B5618" t="s">
        <v>6798</v>
      </c>
      <c r="C5618">
        <v>2.08</v>
      </c>
      <c r="D5618">
        <f t="shared" si="179"/>
        <v>-0.91171477079796259</v>
      </c>
      <c r="E5618">
        <v>-1.4218009478672893E-2</v>
      </c>
      <c r="F5618" s="90">
        <v>5610</v>
      </c>
      <c r="G5618" s="170">
        <f t="shared" ca="1" si="180"/>
        <v>7.0863952887916651E-2</v>
      </c>
    </row>
    <row r="5619" spans="2:7">
      <c r="B5619" t="s">
        <v>2148</v>
      </c>
      <c r="C5619">
        <v>23.56</v>
      </c>
      <c r="D5619">
        <f t="shared" si="179"/>
        <v>0.36184971098265883</v>
      </c>
      <c r="E5619">
        <v>-1.4225941422594137E-2</v>
      </c>
      <c r="F5619" s="90">
        <v>5611</v>
      </c>
      <c r="G5619" s="170">
        <f t="shared" ca="1" si="180"/>
        <v>6.4694771227364514E-2</v>
      </c>
    </row>
    <row r="5620" spans="2:7">
      <c r="B5620" t="s">
        <v>4136</v>
      </c>
      <c r="C5620">
        <v>17.3</v>
      </c>
      <c r="D5620">
        <f t="shared" si="179"/>
        <v>1.2733245729303548</v>
      </c>
      <c r="E5620">
        <v>-1.4245014245014245E-2</v>
      </c>
      <c r="F5620" s="90">
        <v>5612</v>
      </c>
      <c r="G5620" s="170">
        <f t="shared" ca="1" si="180"/>
        <v>0.34564037471304609</v>
      </c>
    </row>
    <row r="5621" spans="2:7">
      <c r="B5621" t="s">
        <v>2768</v>
      </c>
      <c r="C5621">
        <v>7.61</v>
      </c>
      <c r="D5621">
        <f t="shared" si="179"/>
        <v>-0.35289115646258501</v>
      </c>
      <c r="E5621">
        <v>-1.4248704663212363E-2</v>
      </c>
      <c r="F5621" s="90">
        <v>5613</v>
      </c>
      <c r="G5621" s="170">
        <f t="shared" ca="1" si="180"/>
        <v>-0.38644369102382364</v>
      </c>
    </row>
    <row r="5622" spans="2:7">
      <c r="B5622" t="s">
        <v>2895</v>
      </c>
      <c r="C5622">
        <v>11.76</v>
      </c>
      <c r="D5622">
        <f t="shared" si="179"/>
        <v>-0.31944444444444448</v>
      </c>
      <c r="E5622">
        <v>-1.4249790444258167E-2</v>
      </c>
      <c r="F5622" s="90">
        <v>5614</v>
      </c>
      <c r="G5622" s="170">
        <f t="shared" ca="1" si="180"/>
        <v>0.19147266232870983</v>
      </c>
    </row>
    <row r="5623" spans="2:7">
      <c r="B5623" t="s">
        <v>4222</v>
      </c>
      <c r="C5623">
        <v>17.28</v>
      </c>
      <c r="D5623">
        <f t="shared" si="179"/>
        <v>0.92427616926503342</v>
      </c>
      <c r="E5623">
        <v>-1.4261266400456359E-2</v>
      </c>
      <c r="F5623" s="90">
        <v>5615</v>
      </c>
      <c r="G5623" s="170">
        <f t="shared" ca="1" si="180"/>
        <v>-0.33477515770578098</v>
      </c>
    </row>
    <row r="5624" spans="2:7">
      <c r="B5624" t="s">
        <v>4865</v>
      </c>
      <c r="C5624">
        <v>8.98</v>
      </c>
      <c r="D5624">
        <f t="shared" si="179"/>
        <v>-0.93835804503020326</v>
      </c>
      <c r="E5624">
        <v>-1.4270032930845116E-2</v>
      </c>
      <c r="F5624" s="90">
        <v>5616</v>
      </c>
      <c r="G5624" s="170">
        <f t="shared" ca="1" si="180"/>
        <v>7.6648157701885558E-2</v>
      </c>
    </row>
    <row r="5625" spans="2:7">
      <c r="B5625" t="s">
        <v>481</v>
      </c>
      <c r="C5625">
        <v>145.68</v>
      </c>
      <c r="D5625">
        <f t="shared" si="179"/>
        <v>15.240802675585284</v>
      </c>
      <c r="E5625">
        <v>-1.4277014682996044E-2</v>
      </c>
      <c r="F5625" s="90">
        <v>5617</v>
      </c>
      <c r="G5625" s="170">
        <f t="shared" ca="1" si="180"/>
        <v>0.22945814526837413</v>
      </c>
    </row>
    <row r="5626" spans="2:7">
      <c r="B5626" t="s">
        <v>5164</v>
      </c>
      <c r="C5626">
        <v>8.9700000000000006</v>
      </c>
      <c r="D5626">
        <f t="shared" si="179"/>
        <v>5.5000000000000009</v>
      </c>
      <c r="E5626">
        <v>-1.4285714285714178E-2</v>
      </c>
      <c r="F5626" s="90">
        <v>5618</v>
      </c>
      <c r="G5626" s="170">
        <f t="shared" ca="1" si="180"/>
        <v>0.16035326111460085</v>
      </c>
    </row>
    <row r="5627" spans="2:7">
      <c r="B5627" t="s">
        <v>6526</v>
      </c>
      <c r="C5627">
        <v>1.38</v>
      </c>
      <c r="D5627">
        <f t="shared" si="179"/>
        <v>0</v>
      </c>
      <c r="E5627">
        <v>-1.4285714285714299E-2</v>
      </c>
      <c r="F5627" s="90">
        <v>5619</v>
      </c>
      <c r="G5627" s="170">
        <f t="shared" ca="1" si="180"/>
        <v>9.4122836473547439E-2</v>
      </c>
    </row>
    <row r="5628" spans="2:7">
      <c r="B5628" t="s">
        <v>6619</v>
      </c>
      <c r="C5628">
        <v>1.38</v>
      </c>
      <c r="D5628">
        <f t="shared" si="179"/>
        <v>-0.8887993553585819</v>
      </c>
      <c r="E5628">
        <v>-1.4285714285714299E-2</v>
      </c>
      <c r="F5628" s="90">
        <v>5620</v>
      </c>
      <c r="G5628" s="170">
        <f t="shared" ca="1" si="180"/>
        <v>-0.19505967819525588</v>
      </c>
    </row>
    <row r="5629" spans="2:7">
      <c r="B5629" t="s">
        <v>4832</v>
      </c>
      <c r="C5629">
        <v>12.41</v>
      </c>
      <c r="D5629">
        <f t="shared" si="179"/>
        <v>-0.27932636469221828</v>
      </c>
      <c r="E5629">
        <v>-1.4297061159650494E-2</v>
      </c>
      <c r="F5629" s="90">
        <v>5621</v>
      </c>
      <c r="G5629" s="170">
        <f t="shared" ca="1" si="180"/>
        <v>-0.12167625746457997</v>
      </c>
    </row>
    <row r="5630" spans="2:7">
      <c r="B5630" t="s">
        <v>2386</v>
      </c>
      <c r="C5630">
        <v>17.22</v>
      </c>
      <c r="D5630">
        <f t="shared" si="179"/>
        <v>-0.89353283046865339</v>
      </c>
      <c r="E5630">
        <v>-1.4310246136233544E-2</v>
      </c>
      <c r="F5630" s="90">
        <v>5622</v>
      </c>
      <c r="G5630" s="170">
        <f t="shared" ca="1" si="180"/>
        <v>-0.41483299909799121</v>
      </c>
    </row>
    <row r="5631" spans="2:7">
      <c r="B5631" t="s">
        <v>638</v>
      </c>
      <c r="C5631">
        <v>161.74</v>
      </c>
      <c r="D5631">
        <f t="shared" si="179"/>
        <v>8.4034883720930242</v>
      </c>
      <c r="E5631">
        <v>-1.4321408982875216E-2</v>
      </c>
      <c r="F5631" s="90">
        <v>5623</v>
      </c>
      <c r="G5631" s="170">
        <f t="shared" ca="1" si="180"/>
        <v>-0.11199564233417494</v>
      </c>
    </row>
    <row r="5632" spans="2:7">
      <c r="B5632" t="s">
        <v>4499</v>
      </c>
      <c r="C5632">
        <v>17.2</v>
      </c>
      <c r="D5632">
        <f t="shared" si="179"/>
        <v>-0.89535166707228042</v>
      </c>
      <c r="E5632">
        <v>-1.4326647564469915E-2</v>
      </c>
      <c r="F5632" s="90">
        <v>5624</v>
      </c>
      <c r="G5632" s="170">
        <f t="shared" ca="1" si="180"/>
        <v>-0.47017611193635239</v>
      </c>
    </row>
    <row r="5633" spans="2:7">
      <c r="B5633" t="s">
        <v>530</v>
      </c>
      <c r="C5633">
        <v>164.36</v>
      </c>
      <c r="D5633">
        <f t="shared" si="179"/>
        <v>78.786407766990294</v>
      </c>
      <c r="E5633">
        <v>-1.4332833583208315E-2</v>
      </c>
      <c r="F5633" s="90">
        <v>5625</v>
      </c>
      <c r="G5633" s="170">
        <f t="shared" ca="1" si="180"/>
        <v>-0.54611661119006283</v>
      </c>
    </row>
    <row r="5634" spans="2:7">
      <c r="B5634" t="s">
        <v>7561</v>
      </c>
      <c r="C5634">
        <v>2.06</v>
      </c>
      <c r="D5634">
        <f t="shared" si="179"/>
        <v>-0.87988338192419824</v>
      </c>
      <c r="E5634">
        <v>-1.435406698564584E-2</v>
      </c>
      <c r="F5634" s="90">
        <v>5626</v>
      </c>
      <c r="G5634" s="170">
        <f t="shared" ca="1" si="180"/>
        <v>-0.12999687649456773</v>
      </c>
    </row>
    <row r="5635" spans="2:7">
      <c r="B5635" t="s">
        <v>3808</v>
      </c>
      <c r="C5635">
        <v>17.149999999999999</v>
      </c>
      <c r="D5635">
        <f t="shared" si="179"/>
        <v>-0.21867881548974946</v>
      </c>
      <c r="E5635">
        <v>-1.4367816091954025E-2</v>
      </c>
      <c r="F5635" s="90">
        <v>5627</v>
      </c>
      <c r="G5635" s="170">
        <f t="shared" ca="1" si="180"/>
        <v>0.98036335993013368</v>
      </c>
    </row>
    <row r="5636" spans="2:7">
      <c r="B5636" t="s">
        <v>2009</v>
      </c>
      <c r="C5636">
        <v>21.95</v>
      </c>
      <c r="D5636">
        <f t="shared" si="179"/>
        <v>0.3335358444714458</v>
      </c>
      <c r="E5636">
        <v>-1.4369106421194445E-2</v>
      </c>
      <c r="F5636" s="90">
        <v>5628</v>
      </c>
      <c r="G5636" s="170">
        <f t="shared" ca="1" si="180"/>
        <v>-0.11147296380984725</v>
      </c>
    </row>
    <row r="5637" spans="2:7">
      <c r="B5637" t="s">
        <v>1531</v>
      </c>
      <c r="C5637">
        <v>16.46</v>
      </c>
      <c r="D5637">
        <f t="shared" si="179"/>
        <v>11.014598540145984</v>
      </c>
      <c r="E5637">
        <v>-1.4371257485029846E-2</v>
      </c>
      <c r="F5637" s="90">
        <v>5629</v>
      </c>
      <c r="G5637" s="170">
        <f t="shared" ca="1" si="180"/>
        <v>2.7945697199325659E-2</v>
      </c>
    </row>
    <row r="5638" spans="2:7">
      <c r="B5638" t="s">
        <v>6133</v>
      </c>
      <c r="C5638">
        <v>1.37</v>
      </c>
      <c r="D5638">
        <f t="shared" si="179"/>
        <v>0</v>
      </c>
      <c r="E5638">
        <v>-1.4388489208632947E-2</v>
      </c>
      <c r="F5638" s="90">
        <v>5630</v>
      </c>
      <c r="G5638" s="170">
        <f t="shared" ca="1" si="180"/>
        <v>-0.28769307046132603</v>
      </c>
    </row>
    <row r="5639" spans="2:7">
      <c r="B5639" t="s">
        <v>6920</v>
      </c>
      <c r="C5639">
        <v>1.37</v>
      </c>
      <c r="D5639">
        <f t="shared" si="179"/>
        <v>-0.33170731707317064</v>
      </c>
      <c r="E5639">
        <v>-1.4388489208632947E-2</v>
      </c>
      <c r="F5639" s="90">
        <v>5631</v>
      </c>
      <c r="G5639" s="170">
        <f t="shared" ca="1" si="180"/>
        <v>-3.9378983415773852E-2</v>
      </c>
    </row>
    <row r="5640" spans="2:7">
      <c r="B5640" t="s">
        <v>7524</v>
      </c>
      <c r="C5640">
        <v>2.0499999999999998</v>
      </c>
      <c r="D5640">
        <f t="shared" si="179"/>
        <v>-0.24908424908424914</v>
      </c>
      <c r="E5640">
        <v>-1.4423076923077042E-2</v>
      </c>
      <c r="F5640" s="90">
        <v>5632</v>
      </c>
      <c r="G5640" s="170">
        <f t="shared" ca="1" si="180"/>
        <v>-0.6084758664953398</v>
      </c>
    </row>
    <row r="5641" spans="2:7">
      <c r="B5641" t="s">
        <v>7664</v>
      </c>
      <c r="C5641">
        <v>2.73</v>
      </c>
      <c r="D5641">
        <f t="shared" ref="D5641:D5704" si="181">(C5641-C5642)/C5642</f>
        <v>-0.79970652971386647</v>
      </c>
      <c r="E5641">
        <v>-1.4440433212996403E-2</v>
      </c>
      <c r="F5641" s="90">
        <v>5633</v>
      </c>
      <c r="G5641" s="170">
        <f t="shared" ca="1" si="180"/>
        <v>0.18220040426906628</v>
      </c>
    </row>
    <row r="5642" spans="2:7">
      <c r="B5642" t="s">
        <v>4314</v>
      </c>
      <c r="C5642">
        <v>13.63</v>
      </c>
      <c r="D5642">
        <f t="shared" si="181"/>
        <v>0.25045871559633032</v>
      </c>
      <c r="E5642">
        <v>-1.4461315979754107E-2</v>
      </c>
      <c r="F5642" s="90">
        <v>5634</v>
      </c>
      <c r="G5642" s="170">
        <f t="shared" ca="1" si="180"/>
        <v>0.3759222131716991</v>
      </c>
    </row>
    <row r="5643" spans="2:7">
      <c r="B5643" t="s">
        <v>3374</v>
      </c>
      <c r="C5643">
        <v>10.9</v>
      </c>
      <c r="D5643">
        <f t="shared" si="181"/>
        <v>7.0147058823529411</v>
      </c>
      <c r="E5643">
        <v>-1.4466546112115744E-2</v>
      </c>
      <c r="F5643" s="90">
        <v>5635</v>
      </c>
      <c r="G5643" s="170">
        <f t="shared" ca="1" si="180"/>
        <v>0.45346417764598412</v>
      </c>
    </row>
    <row r="5644" spans="2:7">
      <c r="B5644" t="s">
        <v>6165</v>
      </c>
      <c r="C5644">
        <v>1.36</v>
      </c>
      <c r="D5644">
        <f t="shared" si="181"/>
        <v>-0.33333333333333331</v>
      </c>
      <c r="E5644">
        <v>-1.4492753623188259E-2</v>
      </c>
      <c r="F5644" s="90">
        <v>5636</v>
      </c>
      <c r="G5644" s="170">
        <f t="shared" ca="1" si="180"/>
        <v>-0.42651329111456526</v>
      </c>
    </row>
    <row r="5645" spans="2:7">
      <c r="B5645" t="s">
        <v>7527</v>
      </c>
      <c r="C5645">
        <v>2.04</v>
      </c>
      <c r="D5645">
        <f t="shared" si="181"/>
        <v>-0.85694249649368859</v>
      </c>
      <c r="E5645">
        <v>-1.4492753623188312E-2</v>
      </c>
      <c r="F5645" s="90">
        <v>5637</v>
      </c>
      <c r="G5645" s="170">
        <f t="shared" ca="1" si="180"/>
        <v>-0.37356575445070928</v>
      </c>
    </row>
    <row r="5646" spans="2:7">
      <c r="B5646" t="s">
        <v>1758</v>
      </c>
      <c r="C5646">
        <v>14.26</v>
      </c>
      <c r="D5646">
        <f t="shared" si="181"/>
        <v>-0.90531208499335991</v>
      </c>
      <c r="E5646">
        <v>-1.4512785072563983E-2</v>
      </c>
      <c r="F5646" s="90">
        <v>5638</v>
      </c>
      <c r="G5646" s="170">
        <f t="shared" ca="1" si="180"/>
        <v>0.14024119813311794</v>
      </c>
    </row>
    <row r="5647" spans="2:7">
      <c r="B5647" t="s">
        <v>542</v>
      </c>
      <c r="C5647">
        <v>150.6</v>
      </c>
      <c r="D5647">
        <f t="shared" si="181"/>
        <v>5.7412712623097581</v>
      </c>
      <c r="E5647">
        <v>-1.4526894385551622E-2</v>
      </c>
      <c r="F5647" s="90">
        <v>5639</v>
      </c>
      <c r="G5647" s="170">
        <f t="shared" ca="1" si="180"/>
        <v>-7.7225240288841493E-2</v>
      </c>
    </row>
    <row r="5648" spans="2:7">
      <c r="B5648" t="s">
        <v>2088</v>
      </c>
      <c r="C5648">
        <v>22.34</v>
      </c>
      <c r="D5648">
        <f t="shared" si="181"/>
        <v>0.26931818181818173</v>
      </c>
      <c r="E5648">
        <v>-1.4556682840758792E-2</v>
      </c>
      <c r="F5648" s="90">
        <v>5640</v>
      </c>
      <c r="G5648" s="170">
        <f t="shared" ca="1" si="180"/>
        <v>0.50854476294078066</v>
      </c>
    </row>
    <row r="5649" spans="2:7">
      <c r="B5649" t="s">
        <v>2379</v>
      </c>
      <c r="C5649">
        <v>17.600000000000001</v>
      </c>
      <c r="D5649">
        <f t="shared" si="181"/>
        <v>0.3685847589424574</v>
      </c>
      <c r="E5649">
        <v>-1.4557670772676262E-2</v>
      </c>
      <c r="F5649" s="90">
        <v>5641</v>
      </c>
      <c r="G5649" s="170">
        <f t="shared" ca="1" si="180"/>
        <v>-0.18664231101528062</v>
      </c>
    </row>
    <row r="5650" spans="2:7">
      <c r="B5650" t="s">
        <v>3406</v>
      </c>
      <c r="C5650">
        <v>12.86</v>
      </c>
      <c r="D5650">
        <f t="shared" si="181"/>
        <v>-0.91877210712481039</v>
      </c>
      <c r="E5650">
        <v>-1.4559386973180174E-2</v>
      </c>
      <c r="F5650" s="90">
        <v>5642</v>
      </c>
      <c r="G5650" s="170">
        <f t="shared" ca="1" si="180"/>
        <v>0.44468966587997849</v>
      </c>
    </row>
    <row r="5651" spans="2:7">
      <c r="B5651" t="s">
        <v>525</v>
      </c>
      <c r="C5651">
        <v>158.32</v>
      </c>
      <c r="D5651">
        <f t="shared" si="181"/>
        <v>9.1879021879021892</v>
      </c>
      <c r="E5651">
        <v>-1.4564919706211897E-2</v>
      </c>
      <c r="F5651" s="90">
        <v>5643</v>
      </c>
      <c r="G5651" s="170">
        <f t="shared" ca="1" si="180"/>
        <v>0.5052653305340522</v>
      </c>
    </row>
    <row r="5652" spans="2:7">
      <c r="B5652" t="s">
        <v>3751</v>
      </c>
      <c r="C5652">
        <v>15.54</v>
      </c>
      <c r="D5652">
        <f t="shared" si="181"/>
        <v>0.43755781683626255</v>
      </c>
      <c r="E5652">
        <v>-1.458465440710212E-2</v>
      </c>
      <c r="F5652" s="90">
        <v>5644</v>
      </c>
      <c r="G5652" s="170">
        <f t="shared" ca="1" si="180"/>
        <v>-0.53603236455927827</v>
      </c>
    </row>
    <row r="5653" spans="2:7">
      <c r="B5653" t="s">
        <v>3677</v>
      </c>
      <c r="C5653">
        <v>10.81</v>
      </c>
      <c r="D5653">
        <f t="shared" si="181"/>
        <v>-5.8362369337979086E-2</v>
      </c>
      <c r="E5653">
        <v>-1.4585232452142218E-2</v>
      </c>
      <c r="F5653" s="90">
        <v>5645</v>
      </c>
      <c r="G5653" s="170">
        <f t="shared" ca="1" si="180"/>
        <v>0.49189939750748968</v>
      </c>
    </row>
    <row r="5654" spans="2:7">
      <c r="B5654" t="s">
        <v>2579</v>
      </c>
      <c r="C5654">
        <v>11.48</v>
      </c>
      <c r="D5654">
        <f t="shared" si="181"/>
        <v>7.503703703703704</v>
      </c>
      <c r="E5654">
        <v>-1.4592274678111581E-2</v>
      </c>
      <c r="F5654" s="90">
        <v>5646</v>
      </c>
      <c r="G5654" s="170">
        <f t="shared" ca="1" si="180"/>
        <v>-0.12111854510424713</v>
      </c>
    </row>
    <row r="5655" spans="2:7">
      <c r="B5655" t="s">
        <v>6617</v>
      </c>
      <c r="C5655">
        <v>1.35</v>
      </c>
      <c r="D5655">
        <f t="shared" si="181"/>
        <v>-0.99013734658094688</v>
      </c>
      <c r="E5655">
        <v>-1.4598540145985413E-2</v>
      </c>
      <c r="F5655" s="90">
        <v>5647</v>
      </c>
      <c r="G5655" s="170">
        <f t="shared" ca="1" si="180"/>
        <v>-5.5239073369640276E-3</v>
      </c>
    </row>
    <row r="5656" spans="2:7">
      <c r="B5656" t="s">
        <v>473</v>
      </c>
      <c r="C5656">
        <v>136.88</v>
      </c>
      <c r="D5656">
        <f t="shared" si="181"/>
        <v>14.625570776255708</v>
      </c>
      <c r="E5656">
        <v>-1.4613778705636751E-2</v>
      </c>
      <c r="F5656" s="90">
        <v>5648</v>
      </c>
      <c r="G5656" s="170">
        <f t="shared" ca="1" si="180"/>
        <v>0.43463781522432976</v>
      </c>
    </row>
    <row r="5657" spans="2:7">
      <c r="B5657" t="s">
        <v>5189</v>
      </c>
      <c r="C5657">
        <v>8.76</v>
      </c>
      <c r="D5657">
        <f t="shared" si="181"/>
        <v>-0.61730013106159898</v>
      </c>
      <c r="E5657">
        <v>-1.4623172103487151E-2</v>
      </c>
      <c r="F5657" s="90">
        <v>5649</v>
      </c>
      <c r="G5657" s="170">
        <f t="shared" ca="1" si="180"/>
        <v>-0.34034891767946424</v>
      </c>
    </row>
    <row r="5658" spans="2:7">
      <c r="B5658" t="s">
        <v>2111</v>
      </c>
      <c r="C5658">
        <v>22.89</v>
      </c>
      <c r="D5658">
        <f t="shared" si="181"/>
        <v>1.2685827552031717</v>
      </c>
      <c r="E5658">
        <v>-1.4636246233318977E-2</v>
      </c>
      <c r="F5658" s="90">
        <v>5650</v>
      </c>
      <c r="G5658" s="170">
        <f t="shared" ca="1" si="180"/>
        <v>0.37346472913263412</v>
      </c>
    </row>
    <row r="5659" spans="2:7">
      <c r="B5659" t="s">
        <v>4893</v>
      </c>
      <c r="C5659">
        <v>10.09</v>
      </c>
      <c r="D5659">
        <f t="shared" si="181"/>
        <v>-0.34607906675307842</v>
      </c>
      <c r="E5659">
        <v>-1.4648437500000035E-2</v>
      </c>
      <c r="F5659" s="90">
        <v>5651</v>
      </c>
      <c r="G5659" s="170">
        <f t="shared" ca="1" si="180"/>
        <v>0.40213972616274535</v>
      </c>
    </row>
    <row r="5660" spans="2:7">
      <c r="B5660" t="s">
        <v>2983</v>
      </c>
      <c r="C5660">
        <v>15.43</v>
      </c>
      <c r="D5660">
        <f t="shared" si="181"/>
        <v>10.514925373134327</v>
      </c>
      <c r="E5660">
        <v>-1.4687100893997473E-2</v>
      </c>
      <c r="F5660" s="90">
        <v>5652</v>
      </c>
      <c r="G5660" s="170">
        <f t="shared" ca="1" si="180"/>
        <v>7.8027499509675149E-2</v>
      </c>
    </row>
    <row r="5661" spans="2:7">
      <c r="B5661" t="s">
        <v>6164</v>
      </c>
      <c r="C5661">
        <v>1.34</v>
      </c>
      <c r="D5661">
        <f t="shared" si="181"/>
        <v>-0.3333333333333332</v>
      </c>
      <c r="E5661">
        <v>-1.4705882352941188E-2</v>
      </c>
      <c r="F5661" s="90">
        <v>5653</v>
      </c>
      <c r="G5661" s="170">
        <f t="shared" ca="1" si="180"/>
        <v>4.9175401551905515E-2</v>
      </c>
    </row>
    <row r="5662" spans="2:7">
      <c r="B5662" t="s">
        <v>6059</v>
      </c>
      <c r="C5662">
        <v>2.0099999999999998</v>
      </c>
      <c r="D5662">
        <f t="shared" si="181"/>
        <v>-0.82321899736147763</v>
      </c>
      <c r="E5662">
        <v>-1.4705882352941298E-2</v>
      </c>
      <c r="F5662" s="90">
        <v>5654</v>
      </c>
      <c r="G5662" s="170">
        <f t="shared" ca="1" si="180"/>
        <v>8.9315579369334611E-2</v>
      </c>
    </row>
    <row r="5663" spans="2:7">
      <c r="B5663" t="s">
        <v>3376</v>
      </c>
      <c r="C5663">
        <v>11.37</v>
      </c>
      <c r="D5663">
        <f t="shared" si="181"/>
        <v>3.2584269662921348</v>
      </c>
      <c r="E5663">
        <v>-1.4731369150779891E-2</v>
      </c>
      <c r="F5663" s="90">
        <v>5655</v>
      </c>
      <c r="G5663" s="170">
        <f t="shared" ca="1" si="180"/>
        <v>0.45396824720240864</v>
      </c>
    </row>
    <row r="5664" spans="2:7">
      <c r="B5664" t="s">
        <v>7357</v>
      </c>
      <c r="C5664">
        <v>2.67</v>
      </c>
      <c r="D5664">
        <f t="shared" si="181"/>
        <v>-0.73326673326673331</v>
      </c>
      <c r="E5664">
        <v>-1.4760147601476028E-2</v>
      </c>
      <c r="F5664" s="90">
        <v>5656</v>
      </c>
      <c r="G5664" s="170">
        <f t="shared" ca="1" si="180"/>
        <v>0.42585622774534149</v>
      </c>
    </row>
    <row r="5665" spans="2:7">
      <c r="B5665" t="s">
        <v>3255</v>
      </c>
      <c r="C5665">
        <v>10.01</v>
      </c>
      <c r="D5665">
        <f t="shared" si="181"/>
        <v>0.15455594002306802</v>
      </c>
      <c r="E5665">
        <v>-1.476377952755909E-2</v>
      </c>
      <c r="F5665" s="90">
        <v>5657</v>
      </c>
      <c r="G5665" s="170">
        <f t="shared" ca="1" si="180"/>
        <v>0.30716556527531591</v>
      </c>
    </row>
    <row r="5666" spans="2:7">
      <c r="B5666" t="s">
        <v>2736</v>
      </c>
      <c r="C5666">
        <v>8.67</v>
      </c>
      <c r="D5666">
        <f t="shared" si="181"/>
        <v>3.335</v>
      </c>
      <c r="E5666">
        <v>-1.4772727272727361E-2</v>
      </c>
      <c r="F5666" s="90">
        <v>5658</v>
      </c>
      <c r="G5666" s="170">
        <f t="shared" ca="1" si="180"/>
        <v>-0.88399577539689078</v>
      </c>
    </row>
    <row r="5667" spans="2:7">
      <c r="B5667" t="s">
        <v>7426</v>
      </c>
      <c r="C5667">
        <v>2</v>
      </c>
      <c r="D5667">
        <f t="shared" si="181"/>
        <v>-0.9</v>
      </c>
      <c r="E5667">
        <v>-1.4778325123152615E-2</v>
      </c>
      <c r="F5667" s="90">
        <v>5659</v>
      </c>
      <c r="G5667" s="170">
        <f t="shared" ca="1" si="180"/>
        <v>-0.41982586868732646</v>
      </c>
    </row>
    <row r="5668" spans="2:7">
      <c r="B5668" t="s">
        <v>1969</v>
      </c>
      <c r="C5668">
        <v>20</v>
      </c>
      <c r="D5668">
        <f t="shared" si="181"/>
        <v>0.5810276679841897</v>
      </c>
      <c r="E5668">
        <v>-1.4778325123152743E-2</v>
      </c>
      <c r="F5668" s="90">
        <v>5660</v>
      </c>
      <c r="G5668" s="170">
        <f t="shared" ca="1" si="180"/>
        <v>0.19105652089560973</v>
      </c>
    </row>
    <row r="5669" spans="2:7">
      <c r="B5669" t="s">
        <v>3582</v>
      </c>
      <c r="C5669">
        <v>12.65</v>
      </c>
      <c r="D5669">
        <f t="shared" si="181"/>
        <v>8.5112781954887211</v>
      </c>
      <c r="E5669">
        <v>-1.4797507788161956E-2</v>
      </c>
      <c r="F5669" s="90">
        <v>5661</v>
      </c>
      <c r="G5669" s="170">
        <f t="shared" ca="1" si="180"/>
        <v>-0.35368104245204462</v>
      </c>
    </row>
    <row r="5670" spans="2:7">
      <c r="B5670" t="s">
        <v>6648</v>
      </c>
      <c r="C5670">
        <v>1.33</v>
      </c>
      <c r="D5670">
        <f t="shared" si="181"/>
        <v>0</v>
      </c>
      <c r="E5670">
        <v>-1.4814814814814828E-2</v>
      </c>
      <c r="F5670" s="90">
        <v>5662</v>
      </c>
      <c r="G5670" s="170">
        <f t="shared" ca="1" si="180"/>
        <v>0.51448824091651035</v>
      </c>
    </row>
    <row r="5671" spans="2:7">
      <c r="B5671" t="s">
        <v>6915</v>
      </c>
      <c r="C5671">
        <v>1.33</v>
      </c>
      <c r="D5671">
        <f t="shared" si="181"/>
        <v>-0.91301504251144538</v>
      </c>
      <c r="E5671">
        <v>-1.4814814814814828E-2</v>
      </c>
      <c r="F5671" s="90">
        <v>5663</v>
      </c>
      <c r="G5671" s="170">
        <f t="shared" ref="G5671:G5734" ca="1" si="182">_xlfn.NORM.INV(RAND(),L$11,L$12)</f>
        <v>-0.11063057954363728</v>
      </c>
    </row>
    <row r="5672" spans="2:7">
      <c r="B5672" t="s">
        <v>2461</v>
      </c>
      <c r="C5672">
        <v>15.29</v>
      </c>
      <c r="D5672">
        <f t="shared" si="181"/>
        <v>-0.14723926380368102</v>
      </c>
      <c r="E5672">
        <v>-1.4819587628866007E-2</v>
      </c>
      <c r="F5672" s="90">
        <v>5664</v>
      </c>
      <c r="G5672" s="170">
        <f t="shared" ca="1" si="182"/>
        <v>-0.24693697852463997</v>
      </c>
    </row>
    <row r="5673" spans="2:7">
      <c r="B5673" t="s">
        <v>2344</v>
      </c>
      <c r="C5673">
        <v>17.93</v>
      </c>
      <c r="D5673">
        <f t="shared" si="181"/>
        <v>0.12554927809165098</v>
      </c>
      <c r="E5673">
        <v>-1.4835164835164812E-2</v>
      </c>
      <c r="F5673" s="90">
        <v>5665</v>
      </c>
      <c r="G5673" s="170">
        <f t="shared" ca="1" si="182"/>
        <v>-0.24106001125068688</v>
      </c>
    </row>
    <row r="5674" spans="2:7">
      <c r="B5674" t="s">
        <v>4011</v>
      </c>
      <c r="C5674">
        <v>15.93</v>
      </c>
      <c r="D5674">
        <f t="shared" si="181"/>
        <v>0.26328310864393339</v>
      </c>
      <c r="E5674">
        <v>-1.4842300556586393E-2</v>
      </c>
      <c r="F5674" s="90">
        <v>5666</v>
      </c>
      <c r="G5674" s="170">
        <f t="shared" ca="1" si="182"/>
        <v>-0.5414014297900821</v>
      </c>
    </row>
    <row r="5675" spans="2:7">
      <c r="B5675" t="s">
        <v>2551</v>
      </c>
      <c r="C5675">
        <v>12.61</v>
      </c>
      <c r="D5675">
        <f t="shared" si="181"/>
        <v>-4.9736247174076875E-2</v>
      </c>
      <c r="E5675">
        <v>-1.48437500000001E-2</v>
      </c>
      <c r="F5675" s="90">
        <v>5667</v>
      </c>
      <c r="G5675" s="170">
        <f t="shared" ca="1" si="182"/>
        <v>0.41499640795240245</v>
      </c>
    </row>
    <row r="5676" spans="2:7">
      <c r="B5676" t="s">
        <v>1585</v>
      </c>
      <c r="C5676">
        <v>13.27</v>
      </c>
      <c r="D5676">
        <f t="shared" si="181"/>
        <v>5.6683417085427132</v>
      </c>
      <c r="E5676">
        <v>-1.4847809948032744E-2</v>
      </c>
      <c r="F5676" s="90">
        <v>5668</v>
      </c>
      <c r="G5676" s="170">
        <f t="shared" ca="1" si="182"/>
        <v>6.0817295925798848E-2</v>
      </c>
    </row>
    <row r="5677" spans="2:7">
      <c r="B5677" t="s">
        <v>6839</v>
      </c>
      <c r="C5677">
        <v>1.99</v>
      </c>
      <c r="D5677">
        <f t="shared" si="181"/>
        <v>0</v>
      </c>
      <c r="E5677">
        <v>-1.4851485148514865E-2</v>
      </c>
      <c r="F5677" s="90">
        <v>5669</v>
      </c>
      <c r="G5677" s="170">
        <f t="shared" ca="1" si="182"/>
        <v>0.29851801906437403</v>
      </c>
    </row>
    <row r="5678" spans="2:7">
      <c r="B5678" t="s">
        <v>7157</v>
      </c>
      <c r="C5678">
        <v>1.99</v>
      </c>
      <c r="D5678">
        <f t="shared" si="181"/>
        <v>-0.82342502218278613</v>
      </c>
      <c r="E5678">
        <v>-1.4851485148514865E-2</v>
      </c>
      <c r="F5678" s="90">
        <v>5670</v>
      </c>
      <c r="G5678" s="170">
        <f t="shared" ca="1" si="182"/>
        <v>0.3322814769953833</v>
      </c>
    </row>
    <row r="5679" spans="2:7">
      <c r="B5679" t="s">
        <v>2632</v>
      </c>
      <c r="C5679">
        <v>11.27</v>
      </c>
      <c r="D5679">
        <f t="shared" si="181"/>
        <v>-0.10484511517077047</v>
      </c>
      <c r="E5679">
        <v>-1.4860139860139855E-2</v>
      </c>
      <c r="F5679" s="90">
        <v>5671</v>
      </c>
      <c r="G5679" s="170">
        <f t="shared" ca="1" si="182"/>
        <v>-0.12018613420227792</v>
      </c>
    </row>
    <row r="5680" spans="2:7">
      <c r="B5680" t="s">
        <v>3570</v>
      </c>
      <c r="C5680">
        <v>12.59</v>
      </c>
      <c r="D5680">
        <f t="shared" si="181"/>
        <v>0.58364779874213835</v>
      </c>
      <c r="E5680">
        <v>-1.4866979655712011E-2</v>
      </c>
      <c r="F5680" s="90">
        <v>5672</v>
      </c>
      <c r="G5680" s="170">
        <f t="shared" ca="1" si="182"/>
        <v>2.1493546917536577E-2</v>
      </c>
    </row>
    <row r="5681" spans="2:7">
      <c r="B5681" t="s">
        <v>2773</v>
      </c>
      <c r="C5681">
        <v>7.95</v>
      </c>
      <c r="D5681">
        <f t="shared" si="181"/>
        <v>-0.93870470316114107</v>
      </c>
      <c r="E5681">
        <v>-1.4869888475836444E-2</v>
      </c>
      <c r="F5681" s="90">
        <v>5673</v>
      </c>
      <c r="G5681" s="170">
        <f t="shared" ca="1" si="182"/>
        <v>0.30444787436675885</v>
      </c>
    </row>
    <row r="5682" spans="2:7">
      <c r="B5682" t="s">
        <v>457</v>
      </c>
      <c r="C5682">
        <v>129.69999999999999</v>
      </c>
      <c r="D5682">
        <f t="shared" si="181"/>
        <v>9.8900083963056247</v>
      </c>
      <c r="E5682">
        <v>-1.4886829712896916E-2</v>
      </c>
      <c r="F5682" s="90">
        <v>5674</v>
      </c>
      <c r="G5682" s="170">
        <f t="shared" ca="1" si="182"/>
        <v>0.43789677794505932</v>
      </c>
    </row>
    <row r="5683" spans="2:7">
      <c r="B5683" t="s">
        <v>4923</v>
      </c>
      <c r="C5683">
        <v>11.91</v>
      </c>
      <c r="D5683">
        <f t="shared" si="181"/>
        <v>1.5723542116630671</v>
      </c>
      <c r="E5683">
        <v>-1.4888337468982608E-2</v>
      </c>
      <c r="F5683" s="90">
        <v>5675</v>
      </c>
      <c r="G5683" s="170">
        <f t="shared" ca="1" si="182"/>
        <v>0.44534407767608808</v>
      </c>
    </row>
    <row r="5684" spans="2:7">
      <c r="B5684" t="s">
        <v>5538</v>
      </c>
      <c r="C5684">
        <v>4.63</v>
      </c>
      <c r="D5684">
        <f t="shared" si="181"/>
        <v>-0.77403611517813575</v>
      </c>
      <c r="E5684">
        <v>-1.4893617021276655E-2</v>
      </c>
      <c r="F5684" s="90">
        <v>5676</v>
      </c>
      <c r="G5684" s="170">
        <f t="shared" ca="1" si="182"/>
        <v>-0.29842173192526156</v>
      </c>
    </row>
    <row r="5685" spans="2:7">
      <c r="B5685" t="s">
        <v>1869</v>
      </c>
      <c r="C5685">
        <v>20.49</v>
      </c>
      <c r="D5685">
        <f t="shared" si="181"/>
        <v>-0.18333997608609012</v>
      </c>
      <c r="E5685">
        <v>-1.4903846153846262E-2</v>
      </c>
      <c r="F5685" s="90">
        <v>5677</v>
      </c>
      <c r="G5685" s="170">
        <f t="shared" ca="1" si="182"/>
        <v>-0.23914596321570936</v>
      </c>
    </row>
    <row r="5686" spans="2:7">
      <c r="B5686" t="s">
        <v>4670</v>
      </c>
      <c r="C5686">
        <v>25.09</v>
      </c>
      <c r="D5686">
        <f t="shared" si="181"/>
        <v>11.671717171717171</v>
      </c>
      <c r="E5686">
        <v>-1.4919513152728662E-2</v>
      </c>
      <c r="F5686" s="90">
        <v>5678</v>
      </c>
      <c r="G5686" s="170">
        <f t="shared" ca="1" si="182"/>
        <v>0.42288829617704721</v>
      </c>
    </row>
    <row r="5687" spans="2:7">
      <c r="B5687" t="s">
        <v>7500</v>
      </c>
      <c r="C5687">
        <v>1.98</v>
      </c>
      <c r="D5687">
        <f t="shared" si="181"/>
        <v>-0.91398783666377059</v>
      </c>
      <c r="E5687">
        <v>-1.4925373134328263E-2</v>
      </c>
      <c r="F5687" s="90">
        <v>5679</v>
      </c>
      <c r="G5687" s="170">
        <f t="shared" ca="1" si="182"/>
        <v>-0.85349443485586407</v>
      </c>
    </row>
    <row r="5688" spans="2:7">
      <c r="B5688" t="s">
        <v>2122</v>
      </c>
      <c r="C5688">
        <v>23.02</v>
      </c>
      <c r="D5688">
        <f t="shared" si="181"/>
        <v>0.29690140845070417</v>
      </c>
      <c r="E5688">
        <v>-1.4976465554129285E-2</v>
      </c>
      <c r="F5688" s="90">
        <v>5680</v>
      </c>
      <c r="G5688" s="170">
        <f t="shared" ca="1" si="182"/>
        <v>0.28312322562141257</v>
      </c>
    </row>
    <row r="5689" spans="2:7">
      <c r="B5689" t="s">
        <v>1678</v>
      </c>
      <c r="C5689">
        <v>17.75</v>
      </c>
      <c r="D5689">
        <f t="shared" si="181"/>
        <v>0.92934782608695665</v>
      </c>
      <c r="E5689">
        <v>-1.4983351831298534E-2</v>
      </c>
      <c r="F5689" s="90">
        <v>5681</v>
      </c>
      <c r="G5689" s="170">
        <f t="shared" ca="1" si="182"/>
        <v>-0.16252015920362151</v>
      </c>
    </row>
    <row r="5690" spans="2:7">
      <c r="B5690" t="s">
        <v>3264</v>
      </c>
      <c r="C5690">
        <v>9.1999999999999993</v>
      </c>
      <c r="D5690">
        <f t="shared" si="181"/>
        <v>0</v>
      </c>
      <c r="E5690">
        <v>-1.4989293361884429E-2</v>
      </c>
      <c r="F5690" s="90">
        <v>5682</v>
      </c>
      <c r="G5690" s="170">
        <f t="shared" ca="1" si="182"/>
        <v>-0.2266368248918858</v>
      </c>
    </row>
    <row r="5691" spans="2:7">
      <c r="B5691" t="s">
        <v>4856</v>
      </c>
      <c r="C5691">
        <v>9.1999999999999993</v>
      </c>
      <c r="D5691">
        <f t="shared" si="181"/>
        <v>-0.41661382371591632</v>
      </c>
      <c r="E5691">
        <v>-1.4989293361884429E-2</v>
      </c>
      <c r="F5691" s="90">
        <v>5683</v>
      </c>
      <c r="G5691" s="170">
        <f t="shared" ca="1" si="182"/>
        <v>2.2105323311296245E-2</v>
      </c>
    </row>
    <row r="5692" spans="2:7">
      <c r="B5692" t="s">
        <v>1742</v>
      </c>
      <c r="C5692">
        <v>15.77</v>
      </c>
      <c r="D5692">
        <f t="shared" si="181"/>
        <v>9.1349480968858157E-2</v>
      </c>
      <c r="E5692">
        <v>-1.49906308557153E-2</v>
      </c>
      <c r="F5692" s="90">
        <v>5684</v>
      </c>
      <c r="G5692" s="170">
        <f t="shared" ca="1" si="182"/>
        <v>-3.9788051116826123E-2</v>
      </c>
    </row>
    <row r="5693" spans="2:7">
      <c r="B5693" t="s">
        <v>4058</v>
      </c>
      <c r="C5693">
        <v>14.45</v>
      </c>
      <c r="D5693">
        <f t="shared" si="181"/>
        <v>6.3350253807106593</v>
      </c>
      <c r="E5693">
        <v>-1.4996591683708291E-2</v>
      </c>
      <c r="F5693" s="90">
        <v>5685</v>
      </c>
      <c r="G5693" s="170">
        <f t="shared" ca="1" si="182"/>
        <v>0.10008085617512573</v>
      </c>
    </row>
    <row r="5694" spans="2:7">
      <c r="B5694" t="s">
        <v>7425</v>
      </c>
      <c r="C5694">
        <v>1.97</v>
      </c>
      <c r="D5694">
        <f t="shared" si="181"/>
        <v>0.50381679389312972</v>
      </c>
      <c r="E5694">
        <v>-1.5000000000000013E-2</v>
      </c>
      <c r="F5694" s="90">
        <v>5686</v>
      </c>
      <c r="G5694" s="170">
        <f t="shared" ca="1" si="182"/>
        <v>-0.31433980384422355</v>
      </c>
    </row>
    <row r="5695" spans="2:7">
      <c r="B5695" t="s">
        <v>6914</v>
      </c>
      <c r="C5695">
        <v>1.31</v>
      </c>
      <c r="D5695">
        <f t="shared" si="181"/>
        <v>-0.84588235294117642</v>
      </c>
      <c r="E5695">
        <v>-1.5037593984962419E-2</v>
      </c>
      <c r="F5695" s="90">
        <v>5687</v>
      </c>
      <c r="G5695" s="170">
        <f t="shared" ca="1" si="182"/>
        <v>0.42778116237970254</v>
      </c>
    </row>
    <row r="5696" spans="2:7">
      <c r="B5696" t="s">
        <v>5272</v>
      </c>
      <c r="C5696">
        <v>8.5</v>
      </c>
      <c r="D5696">
        <f t="shared" si="181"/>
        <v>-0.38091769847050255</v>
      </c>
      <c r="E5696">
        <v>-1.5063731170336126E-2</v>
      </c>
      <c r="F5696" s="90">
        <v>5688</v>
      </c>
      <c r="G5696" s="170">
        <f t="shared" ca="1" si="182"/>
        <v>-0.12627360583403688</v>
      </c>
    </row>
    <row r="5697" spans="2:7">
      <c r="B5697" t="s">
        <v>3193</v>
      </c>
      <c r="C5697">
        <v>13.73</v>
      </c>
      <c r="D5697">
        <f t="shared" si="181"/>
        <v>1.6252390057361374</v>
      </c>
      <c r="E5697">
        <v>-1.5064562410329919E-2</v>
      </c>
      <c r="F5697" s="90">
        <v>5689</v>
      </c>
      <c r="G5697" s="170">
        <f t="shared" ca="1" si="182"/>
        <v>0.30114444452084976</v>
      </c>
    </row>
    <row r="5698" spans="2:7">
      <c r="B5698" t="s">
        <v>5701</v>
      </c>
      <c r="C5698">
        <v>5.23</v>
      </c>
      <c r="D5698">
        <f t="shared" si="181"/>
        <v>-0.11054421768707474</v>
      </c>
      <c r="E5698">
        <v>-1.5065913370997963E-2</v>
      </c>
      <c r="F5698" s="90">
        <v>5690</v>
      </c>
      <c r="G5698" s="170">
        <f t="shared" ca="1" si="182"/>
        <v>9.0834562793200999E-2</v>
      </c>
    </row>
    <row r="5699" spans="2:7">
      <c r="B5699" t="s">
        <v>5674</v>
      </c>
      <c r="C5699">
        <v>5.88</v>
      </c>
      <c r="D5699">
        <f t="shared" si="181"/>
        <v>2</v>
      </c>
      <c r="E5699">
        <v>-1.5075376884422087E-2</v>
      </c>
      <c r="F5699" s="90">
        <v>5691</v>
      </c>
      <c r="G5699" s="170">
        <f t="shared" ca="1" si="182"/>
        <v>-0.44670828939923912</v>
      </c>
    </row>
    <row r="5700" spans="2:7">
      <c r="B5700" t="s">
        <v>5870</v>
      </c>
      <c r="C5700">
        <v>1.96</v>
      </c>
      <c r="D5700">
        <f t="shared" si="181"/>
        <v>0</v>
      </c>
      <c r="E5700">
        <v>-1.5075376884422124E-2</v>
      </c>
      <c r="F5700" s="90">
        <v>5692</v>
      </c>
      <c r="G5700" s="170">
        <f t="shared" ca="1" si="182"/>
        <v>-0.1662887375496101</v>
      </c>
    </row>
    <row r="5701" spans="2:7">
      <c r="B5701" t="s">
        <v>5940</v>
      </c>
      <c r="C5701">
        <v>1.96</v>
      </c>
      <c r="D5701">
        <f t="shared" si="181"/>
        <v>0</v>
      </c>
      <c r="E5701">
        <v>-1.5075376884422124E-2</v>
      </c>
      <c r="F5701" s="90">
        <v>5693</v>
      </c>
      <c r="G5701" s="170">
        <f t="shared" ca="1" si="182"/>
        <v>0.16334245514933782</v>
      </c>
    </row>
    <row r="5702" spans="2:7">
      <c r="B5702" t="s">
        <v>7738</v>
      </c>
      <c r="C5702">
        <v>1.96</v>
      </c>
      <c r="D5702">
        <f t="shared" si="181"/>
        <v>-0.89283761618370694</v>
      </c>
      <c r="E5702">
        <v>-1.5075376884422124E-2</v>
      </c>
      <c r="F5702" s="90">
        <v>5694</v>
      </c>
      <c r="G5702" s="170">
        <f t="shared" ca="1" si="182"/>
        <v>0.31126991115564129</v>
      </c>
    </row>
    <row r="5703" spans="2:7">
      <c r="B5703" t="s">
        <v>2328</v>
      </c>
      <c r="C5703">
        <v>18.29</v>
      </c>
      <c r="D5703">
        <f t="shared" si="181"/>
        <v>0.16943734015345258</v>
      </c>
      <c r="E5703">
        <v>-1.5078082929456173E-2</v>
      </c>
      <c r="F5703" s="90">
        <v>5695</v>
      </c>
      <c r="G5703" s="170">
        <f t="shared" ca="1" si="182"/>
        <v>0.54462446855342461</v>
      </c>
    </row>
    <row r="5704" spans="2:7">
      <c r="B5704" t="s">
        <v>4236</v>
      </c>
      <c r="C5704">
        <v>15.64</v>
      </c>
      <c r="D5704">
        <f t="shared" si="181"/>
        <v>0.84651711924439188</v>
      </c>
      <c r="E5704">
        <v>-1.5113350125944598E-2</v>
      </c>
      <c r="F5704" s="90">
        <v>5696</v>
      </c>
      <c r="G5704" s="170">
        <f t="shared" ca="1" si="182"/>
        <v>0.47516994785594668</v>
      </c>
    </row>
    <row r="5705" spans="2:7">
      <c r="B5705" t="s">
        <v>2712</v>
      </c>
      <c r="C5705">
        <v>8.4700000000000006</v>
      </c>
      <c r="D5705">
        <f t="shared" ref="D5705:D5768" si="183">(C5705-C5706)/C5706</f>
        <v>-0.40851955307262566</v>
      </c>
      <c r="E5705">
        <v>-1.5116279069767327E-2</v>
      </c>
      <c r="F5705" s="90">
        <v>5697</v>
      </c>
      <c r="G5705" s="170">
        <f t="shared" ca="1" si="182"/>
        <v>0.28948503572873086</v>
      </c>
    </row>
    <row r="5706" spans="2:7">
      <c r="B5706" t="s">
        <v>3609</v>
      </c>
      <c r="C5706">
        <v>14.32</v>
      </c>
      <c r="D5706">
        <f t="shared" si="183"/>
        <v>1.3986013986013687E-3</v>
      </c>
      <c r="E5706">
        <v>-1.5130674002750954E-2</v>
      </c>
      <c r="F5706" s="90">
        <v>5698</v>
      </c>
      <c r="G5706" s="170">
        <f t="shared" ca="1" si="182"/>
        <v>0.49708493677672322</v>
      </c>
    </row>
    <row r="5707" spans="2:7">
      <c r="B5707" t="s">
        <v>4760</v>
      </c>
      <c r="C5707">
        <v>14.3</v>
      </c>
      <c r="D5707">
        <f t="shared" si="183"/>
        <v>10</v>
      </c>
      <c r="E5707">
        <v>-1.5151515151515074E-2</v>
      </c>
      <c r="F5707" s="90">
        <v>5699</v>
      </c>
      <c r="G5707" s="170">
        <f t="shared" ca="1" si="182"/>
        <v>0.55749187609379003</v>
      </c>
    </row>
    <row r="5708" spans="2:7">
      <c r="B5708" t="s">
        <v>6169</v>
      </c>
      <c r="C5708">
        <v>1.3</v>
      </c>
      <c r="D5708">
        <f t="shared" si="183"/>
        <v>-0.33333333333333331</v>
      </c>
      <c r="E5708">
        <v>-1.5151515151515164E-2</v>
      </c>
      <c r="F5708" s="90">
        <v>5700</v>
      </c>
      <c r="G5708" s="170">
        <f t="shared" ca="1" si="182"/>
        <v>0.76000908681045976</v>
      </c>
    </row>
    <row r="5709" spans="2:7">
      <c r="B5709" t="s">
        <v>6343</v>
      </c>
      <c r="C5709">
        <v>1.95</v>
      </c>
      <c r="D5709">
        <f t="shared" si="183"/>
        <v>-0.92660895747083183</v>
      </c>
      <c r="E5709">
        <v>-1.5151515151515166E-2</v>
      </c>
      <c r="F5709" s="90">
        <v>5701</v>
      </c>
      <c r="G5709" s="170">
        <f t="shared" ca="1" si="182"/>
        <v>-4.9194256357754484E-2</v>
      </c>
    </row>
    <row r="5710" spans="2:7">
      <c r="B5710" t="s">
        <v>2166</v>
      </c>
      <c r="C5710">
        <v>26.57</v>
      </c>
      <c r="D5710">
        <f t="shared" si="183"/>
        <v>3.1003086419753085</v>
      </c>
      <c r="E5710">
        <v>-1.5196441808747225E-2</v>
      </c>
      <c r="F5710" s="90">
        <v>5702</v>
      </c>
      <c r="G5710" s="170">
        <f t="shared" ca="1" si="182"/>
        <v>0.22489788945240483</v>
      </c>
    </row>
    <row r="5711" spans="2:7">
      <c r="B5711" t="s">
        <v>5618</v>
      </c>
      <c r="C5711">
        <v>6.48</v>
      </c>
      <c r="D5711">
        <f t="shared" si="183"/>
        <v>-0.62929061784897022</v>
      </c>
      <c r="E5711">
        <v>-1.5197568389057697E-2</v>
      </c>
      <c r="F5711" s="90">
        <v>5703</v>
      </c>
      <c r="G5711" s="170">
        <f t="shared" ca="1" si="182"/>
        <v>0.31878521703877671</v>
      </c>
    </row>
    <row r="5712" spans="2:7">
      <c r="B5712" t="s">
        <v>1677</v>
      </c>
      <c r="C5712">
        <v>17.48</v>
      </c>
      <c r="D5712">
        <f t="shared" si="183"/>
        <v>8.0103092783505154</v>
      </c>
      <c r="E5712">
        <v>-1.5211267605633778E-2</v>
      </c>
      <c r="F5712" s="90">
        <v>5704</v>
      </c>
      <c r="G5712" s="170">
        <f t="shared" ca="1" si="182"/>
        <v>-0.80178718842043062</v>
      </c>
    </row>
    <row r="5713" spans="2:7">
      <c r="B5713" t="s">
        <v>5856</v>
      </c>
      <c r="C5713">
        <v>1.94</v>
      </c>
      <c r="D5713">
        <f t="shared" si="183"/>
        <v>-0.88882521489971344</v>
      </c>
      <c r="E5713">
        <v>-1.5228426395939101E-2</v>
      </c>
      <c r="F5713" s="90">
        <v>5705</v>
      </c>
      <c r="G5713" s="170">
        <f t="shared" ca="1" si="182"/>
        <v>0.26064718986014829</v>
      </c>
    </row>
    <row r="5714" spans="2:7">
      <c r="B5714" t="s">
        <v>3828</v>
      </c>
      <c r="C5714">
        <v>17.45</v>
      </c>
      <c r="D5714">
        <f t="shared" si="183"/>
        <v>12.527131782945736</v>
      </c>
      <c r="E5714">
        <v>-1.5237020316027064E-2</v>
      </c>
      <c r="F5714" s="90">
        <v>5706</v>
      </c>
      <c r="G5714" s="170">
        <f t="shared" ca="1" si="182"/>
        <v>-0.19256424094162269</v>
      </c>
    </row>
    <row r="5715" spans="2:7">
      <c r="B5715" t="s">
        <v>6866</v>
      </c>
      <c r="C5715">
        <v>1.29</v>
      </c>
      <c r="D5715">
        <f t="shared" si="183"/>
        <v>-0.49805447470817116</v>
      </c>
      <c r="E5715">
        <v>-1.5267175572519097E-2</v>
      </c>
      <c r="F5715" s="90">
        <v>5707</v>
      </c>
      <c r="G5715" s="170">
        <f t="shared" ca="1" si="182"/>
        <v>-0.91732750618041814</v>
      </c>
    </row>
    <row r="5716" spans="2:7">
      <c r="B5716" t="s">
        <v>7722</v>
      </c>
      <c r="C5716">
        <v>2.57</v>
      </c>
      <c r="D5716">
        <f t="shared" si="183"/>
        <v>-0.55536332179930803</v>
      </c>
      <c r="E5716">
        <v>-1.5325670498084306E-2</v>
      </c>
      <c r="F5716" s="90">
        <v>5708</v>
      </c>
      <c r="G5716" s="170">
        <f t="shared" ca="1" si="182"/>
        <v>-0.45304299070337672</v>
      </c>
    </row>
    <row r="5717" spans="2:7">
      <c r="B5717" t="s">
        <v>4389</v>
      </c>
      <c r="C5717">
        <v>5.78</v>
      </c>
      <c r="D5717">
        <f t="shared" si="183"/>
        <v>-0.71859785783836405</v>
      </c>
      <c r="E5717">
        <v>-1.5332197614991458E-2</v>
      </c>
      <c r="F5717" s="90">
        <v>5709</v>
      </c>
      <c r="G5717" s="170">
        <f t="shared" ca="1" si="182"/>
        <v>0.76366575962450611</v>
      </c>
    </row>
    <row r="5718" spans="2:7">
      <c r="B5718" t="s">
        <v>3926</v>
      </c>
      <c r="C5718">
        <v>20.54</v>
      </c>
      <c r="D5718">
        <f t="shared" si="183"/>
        <v>3.2679738562091429E-2</v>
      </c>
      <c r="E5718">
        <v>-1.5340364333652939E-2</v>
      </c>
      <c r="F5718" s="90">
        <v>5710</v>
      </c>
      <c r="G5718" s="170">
        <f t="shared" ca="1" si="182"/>
        <v>-8.3214239416719793E-2</v>
      </c>
    </row>
    <row r="5719" spans="2:7">
      <c r="B5719" t="s">
        <v>1698</v>
      </c>
      <c r="C5719">
        <v>19.89</v>
      </c>
      <c r="D5719">
        <f t="shared" si="183"/>
        <v>2.1029641185647425</v>
      </c>
      <c r="E5719">
        <v>-1.5346534653465284E-2</v>
      </c>
      <c r="F5719" s="90">
        <v>5711</v>
      </c>
      <c r="G5719" s="170">
        <f t="shared" ca="1" si="182"/>
        <v>-5.628479451704671E-2</v>
      </c>
    </row>
    <row r="5720" spans="2:7">
      <c r="B5720" t="s">
        <v>4419</v>
      </c>
      <c r="C5720">
        <v>6.41</v>
      </c>
      <c r="D5720">
        <f t="shared" si="183"/>
        <v>-0.61524609843937572</v>
      </c>
      <c r="E5720">
        <v>-1.5360983102918533E-2</v>
      </c>
      <c r="F5720" s="90">
        <v>5712</v>
      </c>
      <c r="G5720" s="170">
        <f t="shared" ca="1" si="182"/>
        <v>-2.5250495838655729E-2</v>
      </c>
    </row>
    <row r="5721" spans="2:7">
      <c r="B5721" t="s">
        <v>2427</v>
      </c>
      <c r="C5721">
        <v>16.66</v>
      </c>
      <c r="D5721">
        <f t="shared" si="183"/>
        <v>0.626953125</v>
      </c>
      <c r="E5721">
        <v>-1.5366430260047373E-2</v>
      </c>
      <c r="F5721" s="90">
        <v>5713</v>
      </c>
      <c r="G5721" s="170">
        <f t="shared" ca="1" si="182"/>
        <v>-0.9666645450053829</v>
      </c>
    </row>
    <row r="5722" spans="2:7">
      <c r="B5722" t="s">
        <v>4907</v>
      </c>
      <c r="C5722">
        <v>10.24</v>
      </c>
      <c r="D5722">
        <f t="shared" si="183"/>
        <v>7.0000000000000009</v>
      </c>
      <c r="E5722">
        <v>-1.5384615384615398E-2</v>
      </c>
      <c r="F5722" s="90">
        <v>5714</v>
      </c>
      <c r="G5722" s="170">
        <f t="shared" ca="1" si="182"/>
        <v>0.25334802098007325</v>
      </c>
    </row>
    <row r="5723" spans="2:7">
      <c r="B5723" t="s">
        <v>7082</v>
      </c>
      <c r="C5723">
        <v>1.28</v>
      </c>
      <c r="D5723">
        <f t="shared" si="183"/>
        <v>-0.90461997019374074</v>
      </c>
      <c r="E5723">
        <v>-1.5384615384615398E-2</v>
      </c>
      <c r="F5723" s="90">
        <v>5715</v>
      </c>
      <c r="G5723" s="170">
        <f t="shared" ca="1" si="182"/>
        <v>-0.37493043520610603</v>
      </c>
    </row>
    <row r="5724" spans="2:7">
      <c r="B5724" t="s">
        <v>4792</v>
      </c>
      <c r="C5724">
        <v>13.42</v>
      </c>
      <c r="D5724">
        <f t="shared" si="183"/>
        <v>-0.70737025730484082</v>
      </c>
      <c r="E5724">
        <v>-1.5407190022010334E-2</v>
      </c>
      <c r="F5724" s="90">
        <v>5716</v>
      </c>
      <c r="G5724" s="170">
        <f t="shared" ca="1" si="182"/>
        <v>-0.23076443848161765</v>
      </c>
    </row>
    <row r="5725" spans="2:7">
      <c r="B5725" t="s">
        <v>1353</v>
      </c>
      <c r="C5725">
        <v>45.86</v>
      </c>
      <c r="D5725">
        <f t="shared" si="183"/>
        <v>23.010471204188484</v>
      </c>
      <c r="E5725">
        <v>-1.5457277801631577E-2</v>
      </c>
      <c r="F5725" s="90">
        <v>5717</v>
      </c>
      <c r="G5725" s="170">
        <f t="shared" ca="1" si="182"/>
        <v>-0.54564179846341787</v>
      </c>
    </row>
    <row r="5726" spans="2:7">
      <c r="B5726" t="s">
        <v>5877</v>
      </c>
      <c r="C5726">
        <v>1.91</v>
      </c>
      <c r="D5726">
        <f t="shared" si="183"/>
        <v>-0.84996072270227807</v>
      </c>
      <c r="E5726">
        <v>-1.546391752577321E-2</v>
      </c>
      <c r="F5726" s="90">
        <v>5718</v>
      </c>
      <c r="G5726" s="170">
        <f t="shared" ca="1" si="182"/>
        <v>9.2746369163366024E-2</v>
      </c>
    </row>
    <row r="5727" spans="2:7">
      <c r="B5727" t="s">
        <v>4964</v>
      </c>
      <c r="C5727">
        <v>12.73</v>
      </c>
      <c r="D5727">
        <f t="shared" si="183"/>
        <v>-0.87940507768093967</v>
      </c>
      <c r="E5727">
        <v>-1.5467904098994532E-2</v>
      </c>
      <c r="F5727" s="90">
        <v>5719</v>
      </c>
      <c r="G5727" s="170">
        <f t="shared" ca="1" si="182"/>
        <v>0.66957036710219608</v>
      </c>
    </row>
    <row r="5728" spans="2:7">
      <c r="B5728" t="s">
        <v>980</v>
      </c>
      <c r="C5728">
        <v>105.56</v>
      </c>
      <c r="D5728">
        <f t="shared" si="183"/>
        <v>40.559055118110237</v>
      </c>
      <c r="E5728">
        <v>-1.5482186159298608E-2</v>
      </c>
      <c r="F5728" s="90">
        <v>5720</v>
      </c>
      <c r="G5728" s="170">
        <f t="shared" ca="1" si="182"/>
        <v>-0.83253983504895923</v>
      </c>
    </row>
    <row r="5729" spans="2:7">
      <c r="B5729" t="s">
        <v>7447</v>
      </c>
      <c r="C5729">
        <v>2.54</v>
      </c>
      <c r="D5729">
        <f t="shared" si="183"/>
        <v>-0.78921161825726149</v>
      </c>
      <c r="E5729">
        <v>-1.5503875968992262E-2</v>
      </c>
      <c r="F5729" s="90">
        <v>5721</v>
      </c>
      <c r="G5729" s="170">
        <f t="shared" ca="1" si="182"/>
        <v>-5.119590148367309E-2</v>
      </c>
    </row>
    <row r="5730" spans="2:7">
      <c r="B5730" t="s">
        <v>4951</v>
      </c>
      <c r="C5730">
        <v>12.05</v>
      </c>
      <c r="D5730">
        <f t="shared" si="183"/>
        <v>-0.1735253772290809</v>
      </c>
      <c r="E5730">
        <v>-1.5522875816993423E-2</v>
      </c>
      <c r="F5730" s="90">
        <v>5722</v>
      </c>
      <c r="G5730" s="170">
        <f t="shared" ca="1" si="182"/>
        <v>-0.17750461853434957</v>
      </c>
    </row>
    <row r="5731" spans="2:7">
      <c r="B5731" t="s">
        <v>3626</v>
      </c>
      <c r="C5731">
        <v>14.58</v>
      </c>
      <c r="D5731">
        <f t="shared" si="183"/>
        <v>0.27782646801051708</v>
      </c>
      <c r="E5731">
        <v>-1.5530047265361271E-2</v>
      </c>
      <c r="F5731" s="90">
        <v>5723</v>
      </c>
      <c r="G5731" s="170">
        <f t="shared" ca="1" si="182"/>
        <v>-0.28696306271080019</v>
      </c>
    </row>
    <row r="5732" spans="2:7">
      <c r="B5732" t="s">
        <v>2627</v>
      </c>
      <c r="C5732">
        <v>11.41</v>
      </c>
      <c r="D5732">
        <f t="shared" si="183"/>
        <v>5.0052631578947366</v>
      </c>
      <c r="E5732">
        <v>-1.5530629853321804E-2</v>
      </c>
      <c r="F5732" s="90">
        <v>5724</v>
      </c>
      <c r="G5732" s="170">
        <f t="shared" ca="1" si="182"/>
        <v>7.0850214553829463E-2</v>
      </c>
    </row>
    <row r="5733" spans="2:7">
      <c r="B5733" t="s">
        <v>6045</v>
      </c>
      <c r="C5733">
        <v>1.9</v>
      </c>
      <c r="D5733">
        <f t="shared" si="183"/>
        <v>-0.9666315419740078</v>
      </c>
      <c r="E5733">
        <v>-1.5544041450777216E-2</v>
      </c>
      <c r="F5733" s="90">
        <v>5725</v>
      </c>
      <c r="G5733" s="170">
        <f t="shared" ca="1" si="182"/>
        <v>-0.19636541908424859</v>
      </c>
    </row>
    <row r="5734" spans="2:7">
      <c r="B5734" t="s">
        <v>1145</v>
      </c>
      <c r="C5734">
        <v>56.94</v>
      </c>
      <c r="D5734">
        <f t="shared" si="183"/>
        <v>4.296744186046511</v>
      </c>
      <c r="E5734">
        <v>-1.5560165975103832E-2</v>
      </c>
      <c r="F5734" s="90">
        <v>5726</v>
      </c>
      <c r="G5734" s="170">
        <f t="shared" ca="1" si="182"/>
        <v>0.11476218940505667</v>
      </c>
    </row>
    <row r="5735" spans="2:7">
      <c r="B5735" t="s">
        <v>4325</v>
      </c>
      <c r="C5735">
        <v>10.75</v>
      </c>
      <c r="D5735">
        <f t="shared" si="183"/>
        <v>-0.87217598097502969</v>
      </c>
      <c r="E5735">
        <v>-1.5567765567765561E-2</v>
      </c>
      <c r="F5735" s="90">
        <v>5727</v>
      </c>
      <c r="G5735" s="170">
        <f t="shared" ref="G5735:G5798" ca="1" si="184">_xlfn.NORM.INV(RAND(),L$11,L$12)</f>
        <v>-0.50462636303080366</v>
      </c>
    </row>
    <row r="5736" spans="2:7">
      <c r="B5736" t="s">
        <v>1082</v>
      </c>
      <c r="C5736">
        <v>84.1</v>
      </c>
      <c r="D5736">
        <f t="shared" si="183"/>
        <v>43.497354497354493</v>
      </c>
      <c r="E5736">
        <v>-1.5568301533419319E-2</v>
      </c>
      <c r="F5736" s="90">
        <v>5728</v>
      </c>
      <c r="G5736" s="170">
        <f t="shared" ca="1" si="184"/>
        <v>0.24480456868279676</v>
      </c>
    </row>
    <row r="5737" spans="2:7">
      <c r="B5737" t="s">
        <v>5838</v>
      </c>
      <c r="C5737">
        <v>1.89</v>
      </c>
      <c r="D5737">
        <f t="shared" si="183"/>
        <v>0</v>
      </c>
      <c r="E5737">
        <v>-1.5625000000000014E-2</v>
      </c>
      <c r="F5737" s="90">
        <v>5729</v>
      </c>
      <c r="G5737" s="170">
        <f t="shared" ca="1" si="184"/>
        <v>-0.53060057435505326</v>
      </c>
    </row>
    <row r="5738" spans="2:7">
      <c r="B5738" t="s">
        <v>6694</v>
      </c>
      <c r="C5738">
        <v>1.89</v>
      </c>
      <c r="D5738">
        <f t="shared" si="183"/>
        <v>-0.4</v>
      </c>
      <c r="E5738">
        <v>-1.5625000000000014E-2</v>
      </c>
      <c r="F5738" s="90">
        <v>5730</v>
      </c>
      <c r="G5738" s="170">
        <f t="shared" ca="1" si="184"/>
        <v>-0.50170833604918097</v>
      </c>
    </row>
    <row r="5739" spans="2:7">
      <c r="B5739" t="s">
        <v>7631</v>
      </c>
      <c r="C5739">
        <v>3.15</v>
      </c>
      <c r="D5739">
        <f t="shared" si="183"/>
        <v>-0.77256317689530685</v>
      </c>
      <c r="E5739">
        <v>-1.5625000000000083E-2</v>
      </c>
      <c r="F5739" s="90">
        <v>5731</v>
      </c>
      <c r="G5739" s="170">
        <f t="shared" ca="1" si="184"/>
        <v>-6.0448590147934411E-2</v>
      </c>
    </row>
    <row r="5740" spans="2:7">
      <c r="B5740" t="s">
        <v>3180</v>
      </c>
      <c r="C5740">
        <v>13.85</v>
      </c>
      <c r="D5740">
        <f t="shared" si="183"/>
        <v>-0.38743918620079609</v>
      </c>
      <c r="E5740">
        <v>-1.5636105188344039E-2</v>
      </c>
      <c r="F5740" s="90">
        <v>5732</v>
      </c>
      <c r="G5740" s="170">
        <f t="shared" ca="1" si="184"/>
        <v>0.34155680444411002</v>
      </c>
    </row>
    <row r="5741" spans="2:7">
      <c r="B5741" t="s">
        <v>2045</v>
      </c>
      <c r="C5741">
        <v>22.61</v>
      </c>
      <c r="D5741">
        <f t="shared" si="183"/>
        <v>0.80015923566878966</v>
      </c>
      <c r="E5741">
        <v>-1.5672616456247256E-2</v>
      </c>
      <c r="F5741" s="90">
        <v>5733</v>
      </c>
      <c r="G5741" s="170">
        <f t="shared" ca="1" si="184"/>
        <v>-0.10342814452397299</v>
      </c>
    </row>
    <row r="5742" spans="2:7">
      <c r="B5742" t="s">
        <v>5024</v>
      </c>
      <c r="C5742">
        <v>12.56</v>
      </c>
      <c r="D5742">
        <f t="shared" si="183"/>
        <v>-0.41143392689784442</v>
      </c>
      <c r="E5742">
        <v>-1.5673981191222514E-2</v>
      </c>
      <c r="F5742" s="90">
        <v>5734</v>
      </c>
      <c r="G5742" s="170">
        <f t="shared" ca="1" si="184"/>
        <v>0.67648827851312687</v>
      </c>
    </row>
    <row r="5743" spans="2:7">
      <c r="B5743" t="s">
        <v>1885</v>
      </c>
      <c r="C5743">
        <v>21.34</v>
      </c>
      <c r="D5743">
        <f t="shared" si="183"/>
        <v>0.7003984063745019</v>
      </c>
      <c r="E5743">
        <v>-1.5682656826568258E-2</v>
      </c>
      <c r="F5743" s="90">
        <v>5735</v>
      </c>
      <c r="G5743" s="170">
        <f t="shared" ca="1" si="184"/>
        <v>0.36503347086435639</v>
      </c>
    </row>
    <row r="5744" spans="2:7">
      <c r="B5744" t="s">
        <v>3147</v>
      </c>
      <c r="C5744">
        <v>12.55</v>
      </c>
      <c r="D5744">
        <f t="shared" si="183"/>
        <v>-0.37499999999999989</v>
      </c>
      <c r="E5744">
        <v>-1.5686274509803866E-2</v>
      </c>
      <c r="F5744" s="90">
        <v>5736</v>
      </c>
      <c r="G5744" s="170">
        <f t="shared" ca="1" si="184"/>
        <v>-4.8931541293114542E-3</v>
      </c>
    </row>
    <row r="5745" spans="2:7">
      <c r="B5745" t="s">
        <v>1964</v>
      </c>
      <c r="C5745">
        <v>20.079999999999998</v>
      </c>
      <c r="D5745">
        <f t="shared" si="183"/>
        <v>0.1860602480803307</v>
      </c>
      <c r="E5745">
        <v>-1.5686274509803935E-2</v>
      </c>
      <c r="F5745" s="90">
        <v>5737</v>
      </c>
      <c r="G5745" s="170">
        <f t="shared" ca="1" si="184"/>
        <v>0.23488281191903596</v>
      </c>
    </row>
    <row r="5746" spans="2:7">
      <c r="B5746" t="s">
        <v>1730</v>
      </c>
      <c r="C5746">
        <v>16.93</v>
      </c>
      <c r="D5746">
        <f t="shared" si="183"/>
        <v>-0.84981814956089774</v>
      </c>
      <c r="E5746">
        <v>-1.5697674418604628E-2</v>
      </c>
      <c r="F5746" s="90">
        <v>5738</v>
      </c>
      <c r="G5746" s="170">
        <f t="shared" ca="1" si="184"/>
        <v>-4.6164987139982308E-2</v>
      </c>
    </row>
    <row r="5747" spans="2:7">
      <c r="B5747" t="s">
        <v>943</v>
      </c>
      <c r="C5747">
        <v>112.73</v>
      </c>
      <c r="D5747">
        <f t="shared" si="183"/>
        <v>7.5726235741444867</v>
      </c>
      <c r="E5747">
        <v>-1.5716406181786408E-2</v>
      </c>
      <c r="F5747" s="90">
        <v>5739</v>
      </c>
      <c r="G5747" s="170">
        <f t="shared" ca="1" si="184"/>
        <v>-0.52743888264054883</v>
      </c>
    </row>
    <row r="5748" spans="2:7">
      <c r="B5748" t="s">
        <v>3207</v>
      </c>
      <c r="C5748">
        <v>13.15</v>
      </c>
      <c r="D5748">
        <f t="shared" si="183"/>
        <v>-0.24985738733599547</v>
      </c>
      <c r="E5748">
        <v>-1.571856287425143E-2</v>
      </c>
      <c r="F5748" s="90">
        <v>5740</v>
      </c>
      <c r="G5748" s="170">
        <f t="shared" ca="1" si="184"/>
        <v>-0.12254813464073527</v>
      </c>
    </row>
    <row r="5749" spans="2:7">
      <c r="B5749" t="s">
        <v>2354</v>
      </c>
      <c r="C5749">
        <v>17.53</v>
      </c>
      <c r="D5749">
        <f t="shared" si="183"/>
        <v>-3.309431880860441E-2</v>
      </c>
      <c r="E5749">
        <v>-1.572150477259953E-2</v>
      </c>
      <c r="F5749" s="90">
        <v>5741</v>
      </c>
      <c r="G5749" s="170">
        <f t="shared" ca="1" si="184"/>
        <v>0.12941820839990317</v>
      </c>
    </row>
    <row r="5750" spans="2:7">
      <c r="B5750" t="s">
        <v>3833</v>
      </c>
      <c r="C5750">
        <v>18.13</v>
      </c>
      <c r="D5750">
        <f t="shared" si="183"/>
        <v>6.2519999999999998</v>
      </c>
      <c r="E5750">
        <v>-1.5743756786102209E-2</v>
      </c>
      <c r="F5750" s="90">
        <v>5742</v>
      </c>
      <c r="G5750" s="170">
        <f t="shared" ca="1" si="184"/>
        <v>-9.4888715644344396E-4</v>
      </c>
    </row>
    <row r="5751" spans="2:7">
      <c r="B5751" t="s">
        <v>7714</v>
      </c>
      <c r="C5751">
        <v>2.5</v>
      </c>
      <c r="D5751">
        <f t="shared" si="183"/>
        <v>-0.87086776859504134</v>
      </c>
      <c r="E5751">
        <v>-1.5748031496063006E-2</v>
      </c>
      <c r="F5751" s="90">
        <v>5743</v>
      </c>
      <c r="G5751" s="170">
        <f t="shared" ca="1" si="184"/>
        <v>0.13005930433791935</v>
      </c>
    </row>
    <row r="5752" spans="2:7">
      <c r="B5752" t="s">
        <v>3880</v>
      </c>
      <c r="C5752">
        <v>19.36</v>
      </c>
      <c r="D5752">
        <f t="shared" si="183"/>
        <v>0.34912891986062716</v>
      </c>
      <c r="E5752">
        <v>-1.5760040671072815E-2</v>
      </c>
      <c r="F5752" s="90">
        <v>5744</v>
      </c>
      <c r="G5752" s="170">
        <f t="shared" ca="1" si="184"/>
        <v>0.27891923797172852</v>
      </c>
    </row>
    <row r="5753" spans="2:7">
      <c r="B5753" t="s">
        <v>3744</v>
      </c>
      <c r="C5753">
        <v>14.35</v>
      </c>
      <c r="D5753">
        <f t="shared" si="183"/>
        <v>6.6737967914438503</v>
      </c>
      <c r="E5753">
        <v>-1.5775034293552842E-2</v>
      </c>
      <c r="F5753" s="90">
        <v>5745</v>
      </c>
      <c r="G5753" s="170">
        <f t="shared" ca="1" si="184"/>
        <v>0.18929924445753707</v>
      </c>
    </row>
    <row r="5754" spans="2:7">
      <c r="B5754" t="s">
        <v>6069</v>
      </c>
      <c r="C5754">
        <v>1.87</v>
      </c>
      <c r="D5754">
        <f t="shared" si="183"/>
        <v>-0.91887201735357915</v>
      </c>
      <c r="E5754">
        <v>-1.5789473684210423E-2</v>
      </c>
      <c r="F5754" s="90">
        <v>5746</v>
      </c>
      <c r="G5754" s="170">
        <f t="shared" ca="1" si="184"/>
        <v>0.22795693161659611</v>
      </c>
    </row>
    <row r="5755" spans="2:7">
      <c r="B5755" t="s">
        <v>2130</v>
      </c>
      <c r="C5755">
        <v>23.05</v>
      </c>
      <c r="D5755">
        <f t="shared" si="183"/>
        <v>0.3712076145151697</v>
      </c>
      <c r="E5755">
        <v>-1.5798462852263065E-2</v>
      </c>
      <c r="F5755" s="90">
        <v>5747</v>
      </c>
      <c r="G5755" s="170">
        <f t="shared" ca="1" si="184"/>
        <v>-0.22732173956039464</v>
      </c>
    </row>
    <row r="5756" spans="2:7">
      <c r="B5756" t="s">
        <v>4496</v>
      </c>
      <c r="C5756">
        <v>16.809999999999999</v>
      </c>
      <c r="D5756">
        <f t="shared" si="183"/>
        <v>1.0778739184177997</v>
      </c>
      <c r="E5756">
        <v>-1.5807962529273981E-2</v>
      </c>
      <c r="F5756" s="90">
        <v>5748</v>
      </c>
      <c r="G5756" s="170">
        <f t="shared" ca="1" si="184"/>
        <v>7.5118154199337508E-3</v>
      </c>
    </row>
    <row r="5757" spans="2:7">
      <c r="B5757" t="s">
        <v>3292</v>
      </c>
      <c r="C5757">
        <v>8.09</v>
      </c>
      <c r="D5757">
        <f t="shared" si="183"/>
        <v>-0.53479010925819437</v>
      </c>
      <c r="E5757">
        <v>-1.5815085158150947E-2</v>
      </c>
      <c r="F5757" s="90">
        <v>5749</v>
      </c>
      <c r="G5757" s="170">
        <f t="shared" ca="1" si="184"/>
        <v>-0.3630057546534417</v>
      </c>
    </row>
    <row r="5758" spans="2:7">
      <c r="B5758" t="s">
        <v>3008</v>
      </c>
      <c r="C5758">
        <v>17.39</v>
      </c>
      <c r="D5758">
        <f t="shared" si="183"/>
        <v>-0.15087890625</v>
      </c>
      <c r="E5758">
        <v>-1.5846066779852921E-2</v>
      </c>
      <c r="F5758" s="90">
        <v>5750</v>
      </c>
      <c r="G5758" s="170">
        <f t="shared" ca="1" si="184"/>
        <v>0.25607286007871782</v>
      </c>
    </row>
    <row r="5759" spans="2:7">
      <c r="B5759" t="s">
        <v>1976</v>
      </c>
      <c r="C5759">
        <v>20.48</v>
      </c>
      <c r="D5759">
        <f t="shared" si="183"/>
        <v>0.57175748273215665</v>
      </c>
      <c r="E5759">
        <v>-1.5857760691974931E-2</v>
      </c>
      <c r="F5759" s="90">
        <v>5751</v>
      </c>
      <c r="G5759" s="170">
        <f t="shared" ca="1" si="184"/>
        <v>0.28494523196531824</v>
      </c>
    </row>
    <row r="5760" spans="2:7">
      <c r="B5760" t="s">
        <v>3493</v>
      </c>
      <c r="C5760">
        <v>13.03</v>
      </c>
      <c r="D5760">
        <f t="shared" si="183"/>
        <v>6.0053763440860211</v>
      </c>
      <c r="E5760">
        <v>-1.5861027190332392E-2</v>
      </c>
      <c r="F5760" s="90">
        <v>5752</v>
      </c>
      <c r="G5760" s="170">
        <f t="shared" ca="1" si="184"/>
        <v>0.17533329710143297</v>
      </c>
    </row>
    <row r="5761" spans="2:7">
      <c r="B5761" t="s">
        <v>6348</v>
      </c>
      <c r="C5761">
        <v>1.86</v>
      </c>
      <c r="D5761">
        <f t="shared" si="183"/>
        <v>0</v>
      </c>
      <c r="E5761">
        <v>-1.5873015873015772E-2</v>
      </c>
      <c r="F5761" s="90">
        <v>5753</v>
      </c>
      <c r="G5761" s="170">
        <f t="shared" ca="1" si="184"/>
        <v>0.24623810447821165</v>
      </c>
    </row>
    <row r="5762" spans="2:7">
      <c r="B5762" t="s">
        <v>7264</v>
      </c>
      <c r="C5762">
        <v>1.86</v>
      </c>
      <c r="D5762">
        <f t="shared" si="183"/>
        <v>0.50000000000000011</v>
      </c>
      <c r="E5762">
        <v>-1.5873015873015772E-2</v>
      </c>
      <c r="F5762" s="90">
        <v>5754</v>
      </c>
      <c r="G5762" s="170">
        <f t="shared" ca="1" si="184"/>
        <v>0.72615172267254191</v>
      </c>
    </row>
    <row r="5763" spans="2:7">
      <c r="B5763" t="s">
        <v>6517</v>
      </c>
      <c r="C5763">
        <v>1.24</v>
      </c>
      <c r="D5763">
        <f t="shared" si="183"/>
        <v>-0.5</v>
      </c>
      <c r="E5763">
        <v>-1.5873015873015886E-2</v>
      </c>
      <c r="F5763" s="90">
        <v>5755</v>
      </c>
      <c r="G5763" s="170">
        <f t="shared" ca="1" si="184"/>
        <v>-0.37368116838314341</v>
      </c>
    </row>
    <row r="5764" spans="2:7">
      <c r="B5764" t="s">
        <v>7330</v>
      </c>
      <c r="C5764">
        <v>2.48</v>
      </c>
      <c r="D5764">
        <f t="shared" si="183"/>
        <v>-0.80952380952380953</v>
      </c>
      <c r="E5764">
        <v>-1.5873015873015886E-2</v>
      </c>
      <c r="F5764" s="90">
        <v>5756</v>
      </c>
      <c r="G5764" s="170">
        <f t="shared" ca="1" si="184"/>
        <v>0.6295849130822726</v>
      </c>
    </row>
    <row r="5765" spans="2:7">
      <c r="B5765" t="s">
        <v>3522</v>
      </c>
      <c r="C5765">
        <v>13.02</v>
      </c>
      <c r="D5765">
        <f t="shared" si="183"/>
        <v>-0.12323232323232323</v>
      </c>
      <c r="E5765">
        <v>-1.5873015873015938E-2</v>
      </c>
      <c r="F5765" s="90">
        <v>5757</v>
      </c>
      <c r="G5765" s="170">
        <f t="shared" ca="1" si="184"/>
        <v>-1.9604534164913621E-2</v>
      </c>
    </row>
    <row r="5766" spans="2:7">
      <c r="B5766" t="s">
        <v>2464</v>
      </c>
      <c r="C5766">
        <v>14.85</v>
      </c>
      <c r="D5766">
        <f t="shared" si="183"/>
        <v>0.14318706697459579</v>
      </c>
      <c r="E5766">
        <v>-1.5904572564612342E-2</v>
      </c>
      <c r="F5766" s="90">
        <v>5758</v>
      </c>
      <c r="G5766" s="170">
        <f t="shared" ca="1" si="184"/>
        <v>-5.8996065699803368E-2</v>
      </c>
    </row>
    <row r="5767" spans="2:7">
      <c r="B5767" t="s">
        <v>3410</v>
      </c>
      <c r="C5767">
        <v>12.99</v>
      </c>
      <c r="D5767">
        <f t="shared" si="183"/>
        <v>-0.48777602523659302</v>
      </c>
      <c r="E5767">
        <v>-1.5909090909090842E-2</v>
      </c>
      <c r="F5767" s="90">
        <v>5759</v>
      </c>
      <c r="G5767" s="170">
        <f t="shared" ca="1" si="184"/>
        <v>-0.13900625644392151</v>
      </c>
    </row>
    <row r="5768" spans="2:7">
      <c r="B5768" t="s">
        <v>2232</v>
      </c>
      <c r="C5768">
        <v>25.36</v>
      </c>
      <c r="D5768">
        <f t="shared" si="183"/>
        <v>0.20761904761904759</v>
      </c>
      <c r="E5768">
        <v>-1.5909972836631748E-2</v>
      </c>
      <c r="F5768" s="90">
        <v>5760</v>
      </c>
      <c r="G5768" s="170">
        <f t="shared" ca="1" si="184"/>
        <v>-9.8042187511840795E-2</v>
      </c>
    </row>
    <row r="5769" spans="2:7">
      <c r="B5769" t="s">
        <v>1884</v>
      </c>
      <c r="C5769">
        <v>21</v>
      </c>
      <c r="D5769">
        <f t="shared" ref="D5769:D5832" si="185">(C5769-C5770)/C5770</f>
        <v>-0.14945321992709604</v>
      </c>
      <c r="E5769">
        <v>-1.5932521087160256E-2</v>
      </c>
      <c r="F5769" s="90">
        <v>5761</v>
      </c>
      <c r="G5769" s="170">
        <f t="shared" ca="1" si="184"/>
        <v>3.5359873597358062E-3</v>
      </c>
    </row>
    <row r="5770" spans="2:7">
      <c r="B5770" t="s">
        <v>2163</v>
      </c>
      <c r="C5770">
        <v>24.69</v>
      </c>
      <c r="D5770">
        <f t="shared" si="185"/>
        <v>-0.80565176322418142</v>
      </c>
      <c r="E5770">
        <v>-1.5942606616181691E-2</v>
      </c>
      <c r="F5770" s="90">
        <v>5762</v>
      </c>
      <c r="G5770" s="170">
        <f t="shared" ca="1" si="184"/>
        <v>0.7197956363643605</v>
      </c>
    </row>
    <row r="5771" spans="2:7">
      <c r="B5771" t="s">
        <v>794</v>
      </c>
      <c r="C5771">
        <v>127.04</v>
      </c>
      <c r="D5771">
        <f t="shared" si="185"/>
        <v>0.243174478911831</v>
      </c>
      <c r="E5771">
        <v>-1.5956622773044059E-2</v>
      </c>
      <c r="F5771" s="90">
        <v>5763</v>
      </c>
      <c r="G5771" s="170">
        <f t="shared" ca="1" si="184"/>
        <v>-0.33443103075410013</v>
      </c>
    </row>
    <row r="5772" spans="2:7">
      <c r="B5772" t="s">
        <v>969</v>
      </c>
      <c r="C5772">
        <v>102.19</v>
      </c>
      <c r="D5772">
        <f t="shared" si="185"/>
        <v>6.5472673559822754</v>
      </c>
      <c r="E5772">
        <v>-1.5984593163216144E-2</v>
      </c>
      <c r="F5772" s="90">
        <v>5764</v>
      </c>
      <c r="G5772" s="170">
        <f t="shared" ca="1" si="184"/>
        <v>2.7636892875488164E-2</v>
      </c>
    </row>
    <row r="5773" spans="2:7">
      <c r="B5773" t="s">
        <v>1578</v>
      </c>
      <c r="C5773">
        <v>13.54</v>
      </c>
      <c r="D5773">
        <f t="shared" si="185"/>
        <v>0.10081300813008116</v>
      </c>
      <c r="E5773">
        <v>-1.5988372093023302E-2</v>
      </c>
      <c r="F5773" s="90">
        <v>5765</v>
      </c>
      <c r="G5773" s="170">
        <f t="shared" ca="1" si="184"/>
        <v>0.27761685093034938</v>
      </c>
    </row>
    <row r="5774" spans="2:7">
      <c r="B5774" t="s">
        <v>4954</v>
      </c>
      <c r="C5774">
        <v>12.3</v>
      </c>
      <c r="D5774">
        <f t="shared" si="185"/>
        <v>0.11111111111111115</v>
      </c>
      <c r="E5774">
        <v>-1.5999999999999945E-2</v>
      </c>
      <c r="F5774" s="90">
        <v>5766</v>
      </c>
      <c r="G5774" s="170">
        <f t="shared" ca="1" si="184"/>
        <v>-4.2419438751626834E-4</v>
      </c>
    </row>
    <row r="5775" spans="2:7">
      <c r="B5775" t="s">
        <v>5105</v>
      </c>
      <c r="C5775">
        <v>11.07</v>
      </c>
      <c r="D5775">
        <f t="shared" si="185"/>
        <v>2.0000000000000004</v>
      </c>
      <c r="E5775">
        <v>-1.5999999999999976E-2</v>
      </c>
      <c r="F5775" s="90">
        <v>5767</v>
      </c>
      <c r="G5775" s="170">
        <f t="shared" ca="1" si="184"/>
        <v>-0.33703722562570965</v>
      </c>
    </row>
    <row r="5776" spans="2:7">
      <c r="B5776" t="s">
        <v>5745</v>
      </c>
      <c r="C5776">
        <v>3.69</v>
      </c>
      <c r="D5776">
        <f t="shared" si="185"/>
        <v>2</v>
      </c>
      <c r="E5776">
        <v>-1.6000000000000014E-2</v>
      </c>
      <c r="F5776" s="90">
        <v>5768</v>
      </c>
      <c r="G5776" s="170">
        <f t="shared" ca="1" si="184"/>
        <v>-0.3382181011059528</v>
      </c>
    </row>
    <row r="5777" spans="2:7">
      <c r="B5777" t="s">
        <v>6199</v>
      </c>
      <c r="C5777">
        <v>1.23</v>
      </c>
      <c r="D5777">
        <f t="shared" si="185"/>
        <v>0</v>
      </c>
      <c r="E5777">
        <v>-1.6000000000000014E-2</v>
      </c>
      <c r="F5777" s="90">
        <v>5769</v>
      </c>
      <c r="G5777" s="170">
        <f t="shared" ca="1" si="184"/>
        <v>-0.50486557639908325</v>
      </c>
    </row>
    <row r="5778" spans="2:7">
      <c r="B5778" t="s">
        <v>6207</v>
      </c>
      <c r="C5778">
        <v>1.23</v>
      </c>
      <c r="D5778">
        <f t="shared" si="185"/>
        <v>0</v>
      </c>
      <c r="E5778">
        <v>-1.6000000000000014E-2</v>
      </c>
      <c r="F5778" s="90">
        <v>5770</v>
      </c>
      <c r="G5778" s="170">
        <f t="shared" ca="1" si="184"/>
        <v>-0.47330008473701107</v>
      </c>
    </row>
    <row r="5779" spans="2:7">
      <c r="B5779" t="s">
        <v>7077</v>
      </c>
      <c r="C5779">
        <v>1.23</v>
      </c>
      <c r="D5779">
        <f t="shared" si="185"/>
        <v>-0.9047250193648334</v>
      </c>
      <c r="E5779">
        <v>-1.6000000000000014E-2</v>
      </c>
      <c r="F5779" s="90">
        <v>5771</v>
      </c>
      <c r="G5779" s="170">
        <f t="shared" ca="1" si="184"/>
        <v>0.22992636923352364</v>
      </c>
    </row>
    <row r="5780" spans="2:7">
      <c r="B5780" t="s">
        <v>3175</v>
      </c>
      <c r="C5780">
        <v>12.91</v>
      </c>
      <c r="D5780">
        <f t="shared" si="185"/>
        <v>-0.41662901039313144</v>
      </c>
      <c r="E5780">
        <v>-1.6006097560975541E-2</v>
      </c>
      <c r="F5780" s="90">
        <v>5772</v>
      </c>
      <c r="G5780" s="170">
        <f t="shared" ca="1" si="184"/>
        <v>2.1812424981000361E-2</v>
      </c>
    </row>
    <row r="5781" spans="2:7">
      <c r="B5781" t="s">
        <v>1994</v>
      </c>
      <c r="C5781">
        <v>22.13</v>
      </c>
      <c r="D5781">
        <f t="shared" si="185"/>
        <v>3.0018083182640138</v>
      </c>
      <c r="E5781">
        <v>-1.6007114273010204E-2</v>
      </c>
      <c r="F5781" s="90">
        <v>5773</v>
      </c>
      <c r="G5781" s="170">
        <f t="shared" ca="1" si="184"/>
        <v>-0.17305952579936215</v>
      </c>
    </row>
    <row r="5782" spans="2:7">
      <c r="B5782" t="s">
        <v>5709</v>
      </c>
      <c r="C5782">
        <v>5.53</v>
      </c>
      <c r="D5782">
        <f t="shared" si="185"/>
        <v>2.0054347826086958</v>
      </c>
      <c r="E5782">
        <v>-1.6014234875444813E-2</v>
      </c>
      <c r="F5782" s="90">
        <v>5774</v>
      </c>
      <c r="G5782" s="170">
        <f t="shared" ca="1" si="184"/>
        <v>-0.5351357539388254</v>
      </c>
    </row>
    <row r="5783" spans="2:7">
      <c r="B5783" t="s">
        <v>6728</v>
      </c>
      <c r="C5783">
        <v>1.84</v>
      </c>
      <c r="D5783">
        <f t="shared" si="185"/>
        <v>-0.86922530206112292</v>
      </c>
      <c r="E5783">
        <v>-1.6042780748663114E-2</v>
      </c>
      <c r="F5783" s="90">
        <v>5775</v>
      </c>
      <c r="G5783" s="170">
        <f t="shared" ca="1" si="184"/>
        <v>0.38379252181101392</v>
      </c>
    </row>
    <row r="5784" spans="2:7">
      <c r="B5784" t="s">
        <v>3181</v>
      </c>
      <c r="C5784">
        <v>14.07</v>
      </c>
      <c r="D5784">
        <f t="shared" si="185"/>
        <v>-0.30242935052057518</v>
      </c>
      <c r="E5784">
        <v>-1.6083916083916114E-2</v>
      </c>
      <c r="F5784" s="90">
        <v>5776</v>
      </c>
      <c r="G5784" s="170">
        <f t="shared" ca="1" si="184"/>
        <v>0.18567377017075662</v>
      </c>
    </row>
    <row r="5785" spans="2:7">
      <c r="B5785" t="s">
        <v>3916</v>
      </c>
      <c r="C5785">
        <v>20.170000000000002</v>
      </c>
      <c r="D5785">
        <f t="shared" si="185"/>
        <v>0.3200261780104714</v>
      </c>
      <c r="E5785">
        <v>-1.6097560975609673E-2</v>
      </c>
      <c r="F5785" s="90">
        <v>5777</v>
      </c>
      <c r="G5785" s="170">
        <f t="shared" ca="1" si="184"/>
        <v>0.14679101069187123</v>
      </c>
    </row>
    <row r="5786" spans="2:7">
      <c r="B5786" t="s">
        <v>4077</v>
      </c>
      <c r="C5786">
        <v>15.28</v>
      </c>
      <c r="D5786">
        <f t="shared" si="185"/>
        <v>4.3715846994535436E-2</v>
      </c>
      <c r="E5786">
        <v>-1.6097875080489377E-2</v>
      </c>
      <c r="F5786" s="90">
        <v>5778</v>
      </c>
      <c r="G5786" s="170">
        <f t="shared" ca="1" si="184"/>
        <v>0.23325257937242788</v>
      </c>
    </row>
    <row r="5787" spans="2:7">
      <c r="B5787" t="s">
        <v>3600</v>
      </c>
      <c r="C5787">
        <v>14.64</v>
      </c>
      <c r="D5787">
        <f t="shared" si="185"/>
        <v>7</v>
      </c>
      <c r="E5787">
        <v>-1.612903225806453E-2</v>
      </c>
      <c r="F5787" s="90">
        <v>5779</v>
      </c>
      <c r="G5787" s="170">
        <f t="shared" ca="1" si="184"/>
        <v>0.38847444571735795</v>
      </c>
    </row>
    <row r="5788" spans="2:7">
      <c r="B5788" t="s">
        <v>6735</v>
      </c>
      <c r="C5788">
        <v>1.83</v>
      </c>
      <c r="D5788">
        <f t="shared" si="185"/>
        <v>-0.86363636363636365</v>
      </c>
      <c r="E5788">
        <v>-1.612903225806453E-2</v>
      </c>
      <c r="F5788" s="90">
        <v>5780</v>
      </c>
      <c r="G5788" s="170">
        <f t="shared" ca="1" si="184"/>
        <v>-0.66376369149926273</v>
      </c>
    </row>
    <row r="5789" spans="2:7">
      <c r="B5789" t="s">
        <v>1604</v>
      </c>
      <c r="C5789">
        <v>13.42</v>
      </c>
      <c r="D5789">
        <f t="shared" si="185"/>
        <v>0.6923076923076924</v>
      </c>
      <c r="E5789">
        <v>-1.6129032258064561E-2</v>
      </c>
      <c r="F5789" s="90">
        <v>5781</v>
      </c>
      <c r="G5789" s="170">
        <f t="shared" ca="1" si="184"/>
        <v>-0.31282818773126675</v>
      </c>
    </row>
    <row r="5790" spans="2:7">
      <c r="B5790" t="s">
        <v>5398</v>
      </c>
      <c r="C5790">
        <v>7.93</v>
      </c>
      <c r="D5790">
        <f t="shared" si="185"/>
        <v>-0.37949921752738652</v>
      </c>
      <c r="E5790">
        <v>-1.6129032258064613E-2</v>
      </c>
      <c r="F5790" s="90">
        <v>5782</v>
      </c>
      <c r="G5790" s="170">
        <f t="shared" ca="1" si="184"/>
        <v>0.19435309225721753</v>
      </c>
    </row>
    <row r="5791" spans="2:7">
      <c r="B5791" t="s">
        <v>2556</v>
      </c>
      <c r="C5791">
        <v>12.78</v>
      </c>
      <c r="D5791">
        <f t="shared" si="185"/>
        <v>7.8308535630382042E-4</v>
      </c>
      <c r="E5791">
        <v>-1.6166281755196372E-2</v>
      </c>
      <c r="F5791" s="90">
        <v>5783</v>
      </c>
      <c r="G5791" s="170">
        <f t="shared" ca="1" si="184"/>
        <v>-0.3708612217167373</v>
      </c>
    </row>
    <row r="5792" spans="2:7">
      <c r="B5792" t="s">
        <v>3573</v>
      </c>
      <c r="C5792">
        <v>12.77</v>
      </c>
      <c r="D5792">
        <f t="shared" si="185"/>
        <v>1.100328947368421</v>
      </c>
      <c r="E5792">
        <v>-1.6178736517719634E-2</v>
      </c>
      <c r="F5792" s="90">
        <v>5784</v>
      </c>
      <c r="G5792" s="170">
        <f t="shared" ca="1" si="184"/>
        <v>1.5391509789499581E-2</v>
      </c>
    </row>
    <row r="5793" spans="2:7">
      <c r="B5793" t="s">
        <v>5484</v>
      </c>
      <c r="C5793">
        <v>6.08</v>
      </c>
      <c r="D5793">
        <f t="shared" si="185"/>
        <v>-0.47313691507798955</v>
      </c>
      <c r="E5793">
        <v>-1.6181229773462726E-2</v>
      </c>
      <c r="F5793" s="90">
        <v>5785</v>
      </c>
      <c r="G5793" s="170">
        <f t="shared" ca="1" si="184"/>
        <v>0.53945163549052366</v>
      </c>
    </row>
    <row r="5794" spans="2:7">
      <c r="B5794" t="s">
        <v>3141</v>
      </c>
      <c r="C5794">
        <v>11.54</v>
      </c>
      <c r="D5794">
        <f t="shared" si="185"/>
        <v>5.3406593406593394</v>
      </c>
      <c r="E5794">
        <v>-1.6197783461210681E-2</v>
      </c>
      <c r="F5794" s="90">
        <v>5786</v>
      </c>
      <c r="G5794" s="170">
        <f t="shared" ca="1" si="184"/>
        <v>0.65701972972759304</v>
      </c>
    </row>
    <row r="5795" spans="2:7">
      <c r="B5795" t="s">
        <v>6571</v>
      </c>
      <c r="C5795">
        <v>1.82</v>
      </c>
      <c r="D5795">
        <f t="shared" si="185"/>
        <v>0</v>
      </c>
      <c r="E5795">
        <v>-1.6216216216216231E-2</v>
      </c>
      <c r="F5795" s="90">
        <v>5787</v>
      </c>
      <c r="G5795" s="170">
        <f t="shared" ca="1" si="184"/>
        <v>9.699932652619174E-2</v>
      </c>
    </row>
    <row r="5796" spans="2:7">
      <c r="B5796" t="s">
        <v>6825</v>
      </c>
      <c r="C5796">
        <v>1.82</v>
      </c>
      <c r="D5796">
        <f t="shared" si="185"/>
        <v>0</v>
      </c>
      <c r="E5796">
        <v>-1.6216216216216231E-2</v>
      </c>
      <c r="F5796" s="90">
        <v>5788</v>
      </c>
      <c r="G5796" s="170">
        <f t="shared" ca="1" si="184"/>
        <v>6.9039965162275799E-2</v>
      </c>
    </row>
    <row r="5797" spans="2:7">
      <c r="B5797" t="s">
        <v>7130</v>
      </c>
      <c r="C5797">
        <v>1.82</v>
      </c>
      <c r="D5797">
        <f t="shared" si="185"/>
        <v>-0.95713612812058413</v>
      </c>
      <c r="E5797">
        <v>-1.6216216216216231E-2</v>
      </c>
      <c r="F5797" s="90">
        <v>5789</v>
      </c>
      <c r="G5797" s="170">
        <f t="shared" ca="1" si="184"/>
        <v>-0.1780854628049284</v>
      </c>
    </row>
    <row r="5798" spans="2:7">
      <c r="B5798" t="s">
        <v>1115</v>
      </c>
      <c r="C5798">
        <v>42.46</v>
      </c>
      <c r="D5798">
        <f t="shared" si="185"/>
        <v>-0.73070336779349265</v>
      </c>
      <c r="E5798">
        <v>-1.6218721037998048E-2</v>
      </c>
      <c r="F5798" s="90">
        <v>5790</v>
      </c>
      <c r="G5798" s="170">
        <f t="shared" ca="1" si="184"/>
        <v>-9.4672383429897949E-2</v>
      </c>
    </row>
    <row r="5799" spans="2:7">
      <c r="B5799" t="s">
        <v>648</v>
      </c>
      <c r="C5799">
        <v>157.66999999999999</v>
      </c>
      <c r="D5799">
        <f t="shared" si="185"/>
        <v>7.3911655135710488</v>
      </c>
      <c r="E5799">
        <v>-1.6222624321457681E-2</v>
      </c>
      <c r="F5799" s="90">
        <v>5791</v>
      </c>
      <c r="G5799" s="170">
        <f t="shared" ref="G5799:G5862" ca="1" si="186">_xlfn.NORM.INV(RAND(),L$11,L$12)</f>
        <v>-8.5930341654037873E-3</v>
      </c>
    </row>
    <row r="5800" spans="2:7">
      <c r="B5800" t="s">
        <v>3040</v>
      </c>
      <c r="C5800">
        <v>18.79</v>
      </c>
      <c r="D5800">
        <f t="shared" si="185"/>
        <v>-0.81299761146496807</v>
      </c>
      <c r="E5800">
        <v>-1.6230366492146715E-2</v>
      </c>
      <c r="F5800" s="90">
        <v>5792</v>
      </c>
      <c r="G5800" s="170">
        <f t="shared" ca="1" si="186"/>
        <v>0.31982186933074391</v>
      </c>
    </row>
    <row r="5801" spans="2:7">
      <c r="B5801" t="s">
        <v>1041</v>
      </c>
      <c r="C5801">
        <v>100.48</v>
      </c>
      <c r="D5801">
        <f t="shared" si="185"/>
        <v>82.041322314049594</v>
      </c>
      <c r="E5801">
        <v>-1.6252202858821192E-2</v>
      </c>
      <c r="F5801" s="90">
        <v>5793</v>
      </c>
      <c r="G5801" s="170">
        <f t="shared" ca="1" si="186"/>
        <v>-0.28153653552411639</v>
      </c>
    </row>
    <row r="5802" spans="2:7">
      <c r="B5802" t="s">
        <v>6984</v>
      </c>
      <c r="C5802">
        <v>1.21</v>
      </c>
      <c r="D5802">
        <f t="shared" si="185"/>
        <v>0</v>
      </c>
      <c r="E5802">
        <v>-1.6260162601626032E-2</v>
      </c>
      <c r="F5802" s="90">
        <v>5794</v>
      </c>
      <c r="G5802" s="170">
        <f t="shared" ca="1" si="186"/>
        <v>-0.35631351596597294</v>
      </c>
    </row>
    <row r="5803" spans="2:7">
      <c r="B5803" t="s">
        <v>7075</v>
      </c>
      <c r="C5803">
        <v>1.21</v>
      </c>
      <c r="D5803">
        <f t="shared" si="185"/>
        <v>-0.94284364666981579</v>
      </c>
      <c r="E5803">
        <v>-1.6260162601626032E-2</v>
      </c>
      <c r="F5803" s="90">
        <v>5795</v>
      </c>
      <c r="G5803" s="170">
        <f t="shared" ca="1" si="186"/>
        <v>9.5114530199585309E-2</v>
      </c>
    </row>
    <row r="5804" spans="2:7">
      <c r="B5804" t="s">
        <v>2078</v>
      </c>
      <c r="C5804">
        <v>21.17</v>
      </c>
      <c r="D5804">
        <f t="shared" si="185"/>
        <v>0.20695553021664781</v>
      </c>
      <c r="E5804">
        <v>-1.6263940520445996E-2</v>
      </c>
      <c r="F5804" s="90">
        <v>5796</v>
      </c>
      <c r="G5804" s="170">
        <f t="shared" ca="1" si="186"/>
        <v>0.7543887733730178</v>
      </c>
    </row>
    <row r="5805" spans="2:7">
      <c r="B5805" t="s">
        <v>4084</v>
      </c>
      <c r="C5805">
        <v>17.54</v>
      </c>
      <c r="D5805">
        <f t="shared" si="185"/>
        <v>0.11577608142493628</v>
      </c>
      <c r="E5805">
        <v>-1.6264722378014535E-2</v>
      </c>
      <c r="F5805" s="90">
        <v>5797</v>
      </c>
      <c r="G5805" s="170">
        <f t="shared" ca="1" si="186"/>
        <v>0.2643904803751434</v>
      </c>
    </row>
    <row r="5806" spans="2:7">
      <c r="B5806" t="s">
        <v>2997</v>
      </c>
      <c r="C5806">
        <v>15.72</v>
      </c>
      <c r="D5806">
        <f t="shared" si="185"/>
        <v>-0.87051070840197697</v>
      </c>
      <c r="E5806">
        <v>-1.627033792240299E-2</v>
      </c>
      <c r="F5806" s="90">
        <v>5798</v>
      </c>
      <c r="G5806" s="170">
        <f t="shared" ca="1" si="186"/>
        <v>-0.10988166908541414</v>
      </c>
    </row>
    <row r="5807" spans="2:7">
      <c r="B5807" t="s">
        <v>773</v>
      </c>
      <c r="C5807">
        <v>121.4</v>
      </c>
      <c r="D5807">
        <f t="shared" si="185"/>
        <v>15.791147994467496</v>
      </c>
      <c r="E5807">
        <v>-1.6287172838505719E-2</v>
      </c>
      <c r="F5807" s="90">
        <v>5799</v>
      </c>
      <c r="G5807" s="170">
        <f t="shared" ca="1" si="186"/>
        <v>0.11051001287727655</v>
      </c>
    </row>
    <row r="5808" spans="2:7">
      <c r="B5808" t="s">
        <v>3286</v>
      </c>
      <c r="C5808">
        <v>7.23</v>
      </c>
      <c r="D5808">
        <f t="shared" si="185"/>
        <v>-0.58614768174012588</v>
      </c>
      <c r="E5808">
        <v>-1.6326530612244792E-2</v>
      </c>
      <c r="F5808" s="90">
        <v>5800</v>
      </c>
      <c r="G5808" s="170">
        <f t="shared" ca="1" si="186"/>
        <v>0.12598159933960582</v>
      </c>
    </row>
    <row r="5809" spans="2:7">
      <c r="B5809" t="s">
        <v>1933</v>
      </c>
      <c r="C5809">
        <v>17.47</v>
      </c>
      <c r="D5809">
        <f t="shared" si="185"/>
        <v>-0.87387192260486612</v>
      </c>
      <c r="E5809">
        <v>-1.6328828828828978E-2</v>
      </c>
      <c r="F5809" s="90">
        <v>5801</v>
      </c>
      <c r="G5809" s="170">
        <f t="shared" ca="1" si="186"/>
        <v>-0.68744551539247767</v>
      </c>
    </row>
    <row r="5810" spans="2:7">
      <c r="B5810" t="s">
        <v>690</v>
      </c>
      <c r="C5810">
        <v>138.51</v>
      </c>
      <c r="D5810">
        <f t="shared" si="185"/>
        <v>13.383177570093457</v>
      </c>
      <c r="E5810">
        <v>-1.633406718272858E-2</v>
      </c>
      <c r="F5810" s="90">
        <v>5802</v>
      </c>
      <c r="G5810" s="170">
        <f t="shared" ca="1" si="186"/>
        <v>0.50291420473484383</v>
      </c>
    </row>
    <row r="5811" spans="2:7">
      <c r="B5811" t="s">
        <v>5246</v>
      </c>
      <c r="C5811">
        <v>9.6300000000000008</v>
      </c>
      <c r="D5811">
        <f t="shared" si="185"/>
        <v>4.3500000000000005</v>
      </c>
      <c r="E5811">
        <v>-1.6343207354443143E-2</v>
      </c>
      <c r="F5811" s="90">
        <v>5803</v>
      </c>
      <c r="G5811" s="170">
        <f t="shared" ca="1" si="186"/>
        <v>0.35959172076316381</v>
      </c>
    </row>
    <row r="5812" spans="2:7">
      <c r="B5812" t="s">
        <v>6725</v>
      </c>
      <c r="C5812">
        <v>1.8</v>
      </c>
      <c r="D5812">
        <f t="shared" si="185"/>
        <v>0</v>
      </c>
      <c r="E5812">
        <v>-1.6393442622950834E-2</v>
      </c>
      <c r="F5812" s="90">
        <v>5804</v>
      </c>
      <c r="G5812" s="170">
        <f t="shared" ca="1" si="186"/>
        <v>0.45375824297051798</v>
      </c>
    </row>
    <row r="5813" spans="2:7">
      <c r="B5813" t="s">
        <v>6734</v>
      </c>
      <c r="C5813">
        <v>1.8</v>
      </c>
      <c r="D5813">
        <f t="shared" si="185"/>
        <v>0.50000000000000011</v>
      </c>
      <c r="E5813">
        <v>-1.6393442622950834E-2</v>
      </c>
      <c r="F5813" s="90">
        <v>5805</v>
      </c>
      <c r="G5813" s="170">
        <f t="shared" ca="1" si="186"/>
        <v>-4.8242609183705668E-2</v>
      </c>
    </row>
    <row r="5814" spans="2:7">
      <c r="B5814" t="s">
        <v>7079</v>
      </c>
      <c r="C5814">
        <v>1.2</v>
      </c>
      <c r="D5814">
        <f t="shared" si="185"/>
        <v>-0.99051008303677346</v>
      </c>
      <c r="E5814">
        <v>-1.6393442622950834E-2</v>
      </c>
      <c r="F5814" s="90">
        <v>5806</v>
      </c>
      <c r="G5814" s="170">
        <f t="shared" ca="1" si="186"/>
        <v>0.25782386032987981</v>
      </c>
    </row>
    <row r="5815" spans="2:7">
      <c r="B5815" t="s">
        <v>790</v>
      </c>
      <c r="C5815">
        <v>126.45</v>
      </c>
      <c r="D5815">
        <f t="shared" si="185"/>
        <v>5.4066947602767496E-3</v>
      </c>
      <c r="E5815">
        <v>-1.641257000622277E-2</v>
      </c>
      <c r="F5815" s="90">
        <v>5807</v>
      </c>
      <c r="G5815" s="170">
        <f t="shared" ca="1" si="186"/>
        <v>0.86511618694295056</v>
      </c>
    </row>
    <row r="5816" spans="2:7">
      <c r="B5816" t="s">
        <v>785</v>
      </c>
      <c r="C5816">
        <v>125.77</v>
      </c>
      <c r="D5816">
        <f t="shared" si="185"/>
        <v>9.0055688146380266</v>
      </c>
      <c r="E5816">
        <v>-1.6422929537811905E-2</v>
      </c>
      <c r="F5816" s="90">
        <v>5808</v>
      </c>
      <c r="G5816" s="170">
        <f t="shared" ca="1" si="186"/>
        <v>-0.52278210421633819</v>
      </c>
    </row>
    <row r="5817" spans="2:7">
      <c r="B5817" t="s">
        <v>3691</v>
      </c>
      <c r="C5817">
        <v>12.57</v>
      </c>
      <c r="D5817">
        <f t="shared" si="185"/>
        <v>-0.39971346704871064</v>
      </c>
      <c r="E5817">
        <v>-1.6431924882629036E-2</v>
      </c>
      <c r="F5817" s="90">
        <v>5809</v>
      </c>
      <c r="G5817" s="170">
        <f t="shared" ca="1" si="186"/>
        <v>0.26178847550845569</v>
      </c>
    </row>
    <row r="5818" spans="2:7">
      <c r="B5818" t="s">
        <v>1879</v>
      </c>
      <c r="C5818">
        <v>20.94</v>
      </c>
      <c r="D5818">
        <f t="shared" si="185"/>
        <v>2.1823708206686931</v>
      </c>
      <c r="E5818">
        <v>-1.6439643024894215E-2</v>
      </c>
      <c r="F5818" s="90">
        <v>5810</v>
      </c>
      <c r="G5818" s="170">
        <f t="shared" ca="1" si="186"/>
        <v>-0.59026916149963404</v>
      </c>
    </row>
    <row r="5819" spans="2:7">
      <c r="B5819" t="s">
        <v>5619</v>
      </c>
      <c r="C5819">
        <v>6.58</v>
      </c>
      <c r="D5819">
        <f t="shared" si="185"/>
        <v>-0.55986622073578596</v>
      </c>
      <c r="E5819">
        <v>-1.6442451420029942E-2</v>
      </c>
      <c r="F5819" s="90">
        <v>5811</v>
      </c>
      <c r="G5819" s="170">
        <f t="shared" ca="1" si="186"/>
        <v>4.3034804124064574E-2</v>
      </c>
    </row>
    <row r="5820" spans="2:7">
      <c r="B5820" t="s">
        <v>4053</v>
      </c>
      <c r="C5820">
        <v>14.95</v>
      </c>
      <c r="D5820">
        <f t="shared" si="185"/>
        <v>0.13688212927756646</v>
      </c>
      <c r="E5820">
        <v>-1.6447368421052631E-2</v>
      </c>
      <c r="F5820" s="90">
        <v>5812</v>
      </c>
      <c r="G5820" s="170">
        <f t="shared" ca="1" si="186"/>
        <v>-3.4975558403142634E-2</v>
      </c>
    </row>
    <row r="5821" spans="2:7">
      <c r="B5821" t="s">
        <v>2917</v>
      </c>
      <c r="C5821">
        <v>13.15</v>
      </c>
      <c r="D5821">
        <f t="shared" si="185"/>
        <v>0.2942913385826772</v>
      </c>
      <c r="E5821">
        <v>-1.645474943904255E-2</v>
      </c>
      <c r="F5821" s="90">
        <v>5813</v>
      </c>
      <c r="G5821" s="170">
        <f t="shared" ca="1" si="186"/>
        <v>-0.16247924103990155</v>
      </c>
    </row>
    <row r="5822" spans="2:7">
      <c r="B5822" t="s">
        <v>4895</v>
      </c>
      <c r="C5822">
        <v>10.16</v>
      </c>
      <c r="D5822">
        <f t="shared" si="185"/>
        <v>4.6759776536312856</v>
      </c>
      <c r="E5822">
        <v>-1.6456921587608898E-2</v>
      </c>
      <c r="F5822" s="90">
        <v>5814</v>
      </c>
      <c r="G5822" s="170">
        <f t="shared" ca="1" si="186"/>
        <v>-2.8465421185784229E-2</v>
      </c>
    </row>
    <row r="5823" spans="2:7">
      <c r="B5823" t="s">
        <v>7149</v>
      </c>
      <c r="C5823">
        <v>1.79</v>
      </c>
      <c r="D5823">
        <f t="shared" si="185"/>
        <v>-0.97825294617907899</v>
      </c>
      <c r="E5823">
        <v>-1.6483516483516498E-2</v>
      </c>
      <c r="F5823" s="90">
        <v>5815</v>
      </c>
      <c r="G5823" s="170">
        <f t="shared" ca="1" si="186"/>
        <v>-0.21033869793728593</v>
      </c>
    </row>
    <row r="5824" spans="2:7">
      <c r="B5824" t="s">
        <v>1088</v>
      </c>
      <c r="C5824">
        <v>82.31</v>
      </c>
      <c r="D5824">
        <f t="shared" si="185"/>
        <v>5.5742811501597451</v>
      </c>
      <c r="E5824">
        <v>-1.6489425259887627E-2</v>
      </c>
      <c r="F5824" s="90">
        <v>5816</v>
      </c>
      <c r="G5824" s="170">
        <f t="shared" ca="1" si="186"/>
        <v>-0.18476767905707475</v>
      </c>
    </row>
    <row r="5825" spans="2:7">
      <c r="B5825" t="s">
        <v>4749</v>
      </c>
      <c r="C5825">
        <v>12.52</v>
      </c>
      <c r="D5825">
        <f t="shared" si="185"/>
        <v>1.5999999999999658E-3</v>
      </c>
      <c r="E5825">
        <v>-1.6496465043205094E-2</v>
      </c>
      <c r="F5825" s="90">
        <v>5817</v>
      </c>
      <c r="G5825" s="170">
        <f t="shared" ca="1" si="186"/>
        <v>1.5601673620671238E-2</v>
      </c>
    </row>
    <row r="5826" spans="2:7">
      <c r="B5826" t="s">
        <v>3462</v>
      </c>
      <c r="C5826">
        <v>12.5</v>
      </c>
      <c r="D5826">
        <f t="shared" si="185"/>
        <v>-0.3224932249322493</v>
      </c>
      <c r="E5826">
        <v>-1.6522423288749082E-2</v>
      </c>
      <c r="F5826" s="90">
        <v>5818</v>
      </c>
      <c r="G5826" s="170">
        <f t="shared" ca="1" si="186"/>
        <v>0.63958853428524287</v>
      </c>
    </row>
    <row r="5827" spans="2:7">
      <c r="B5827" t="s">
        <v>3073</v>
      </c>
      <c r="C5827">
        <v>18.45</v>
      </c>
      <c r="D5827">
        <f t="shared" si="185"/>
        <v>3.3613445378151141E-2</v>
      </c>
      <c r="E5827">
        <v>-1.6524520255863661E-2</v>
      </c>
      <c r="F5827" s="90">
        <v>5819</v>
      </c>
      <c r="G5827" s="170">
        <f t="shared" ca="1" si="186"/>
        <v>7.7832944293866516E-2</v>
      </c>
    </row>
    <row r="5828" spans="2:7">
      <c r="B5828" t="s">
        <v>3775</v>
      </c>
      <c r="C5828">
        <v>17.850000000000001</v>
      </c>
      <c r="D5828">
        <f t="shared" si="185"/>
        <v>0.15384615384615388</v>
      </c>
      <c r="E5828">
        <v>-1.6528925619834555E-2</v>
      </c>
      <c r="F5828" s="90">
        <v>5820</v>
      </c>
      <c r="G5828" s="170">
        <f t="shared" ca="1" si="186"/>
        <v>-0.13755070052498217</v>
      </c>
    </row>
    <row r="5829" spans="2:7">
      <c r="B5829" t="s">
        <v>4487</v>
      </c>
      <c r="C5829">
        <v>15.47</v>
      </c>
      <c r="D5829">
        <f t="shared" si="185"/>
        <v>2.2500000000000004</v>
      </c>
      <c r="E5829">
        <v>-1.6528925619834697E-2</v>
      </c>
      <c r="F5829" s="90">
        <v>5821</v>
      </c>
      <c r="G5829" s="170">
        <f t="shared" ca="1" si="186"/>
        <v>-0.3186531185164424</v>
      </c>
    </row>
    <row r="5830" spans="2:7">
      <c r="B5830" t="s">
        <v>4443</v>
      </c>
      <c r="C5830">
        <v>4.76</v>
      </c>
      <c r="D5830">
        <f t="shared" si="185"/>
        <v>3</v>
      </c>
      <c r="E5830">
        <v>-1.6528925619834725E-2</v>
      </c>
      <c r="F5830" s="90">
        <v>5822</v>
      </c>
      <c r="G5830" s="170">
        <f t="shared" ca="1" si="186"/>
        <v>4.4214068651953445E-2</v>
      </c>
    </row>
    <row r="5831" spans="2:7">
      <c r="B5831" t="s">
        <v>6282</v>
      </c>
      <c r="C5831">
        <v>1.19</v>
      </c>
      <c r="D5831">
        <f t="shared" si="185"/>
        <v>-0.9428159538683325</v>
      </c>
      <c r="E5831">
        <v>-1.6528925619834725E-2</v>
      </c>
      <c r="F5831" s="90">
        <v>5823</v>
      </c>
      <c r="G5831" s="170">
        <f t="shared" ca="1" si="186"/>
        <v>-0.56891184019961605</v>
      </c>
    </row>
    <row r="5832" spans="2:7">
      <c r="B5832" t="s">
        <v>1977</v>
      </c>
      <c r="C5832">
        <v>20.81</v>
      </c>
      <c r="D5832">
        <f t="shared" si="185"/>
        <v>0.13220892274211099</v>
      </c>
      <c r="E5832">
        <v>-1.654064272211727E-2</v>
      </c>
      <c r="F5832" s="90">
        <v>5824</v>
      </c>
      <c r="G5832" s="170">
        <f t="shared" ca="1" si="186"/>
        <v>-0.45809406735855279</v>
      </c>
    </row>
    <row r="5833" spans="2:7">
      <c r="B5833" t="s">
        <v>3024</v>
      </c>
      <c r="C5833">
        <v>18.38</v>
      </c>
      <c r="D5833">
        <f t="shared" ref="D5833:D5896" si="187">(C5833-C5834)/C5834</f>
        <v>0.34849596478356554</v>
      </c>
      <c r="E5833">
        <v>-1.6586409844836933E-2</v>
      </c>
      <c r="F5833" s="90">
        <v>5825</v>
      </c>
      <c r="G5833" s="170">
        <f t="shared" ca="1" si="186"/>
        <v>-0.22631427942869564</v>
      </c>
    </row>
    <row r="5834" spans="2:7">
      <c r="B5834" t="s">
        <v>1580</v>
      </c>
      <c r="C5834">
        <v>13.63</v>
      </c>
      <c r="D5834">
        <f t="shared" si="187"/>
        <v>-0.86548899634856413</v>
      </c>
      <c r="E5834">
        <v>-1.6594516594516499E-2</v>
      </c>
      <c r="F5834" s="90">
        <v>5826</v>
      </c>
      <c r="G5834" s="170">
        <f t="shared" ca="1" si="186"/>
        <v>0.14527721853435285</v>
      </c>
    </row>
    <row r="5835" spans="2:7">
      <c r="B5835" t="s">
        <v>875</v>
      </c>
      <c r="C5835">
        <v>101.33</v>
      </c>
      <c r="D5835">
        <f t="shared" si="187"/>
        <v>4.7055180180180169</v>
      </c>
      <c r="E5835">
        <v>-1.6595496894410013E-2</v>
      </c>
      <c r="F5835" s="90">
        <v>5827</v>
      </c>
      <c r="G5835" s="170">
        <f t="shared" ca="1" si="186"/>
        <v>-0.29715221751681464</v>
      </c>
    </row>
    <row r="5836" spans="2:7">
      <c r="B5836" t="s">
        <v>1934</v>
      </c>
      <c r="C5836">
        <v>17.760000000000002</v>
      </c>
      <c r="D5836">
        <f t="shared" si="187"/>
        <v>0.11138923654568217</v>
      </c>
      <c r="E5836">
        <v>-1.6611295681062968E-2</v>
      </c>
      <c r="F5836" s="90">
        <v>5828</v>
      </c>
      <c r="G5836" s="170">
        <f t="shared" ca="1" si="186"/>
        <v>0.37467600890814967</v>
      </c>
    </row>
    <row r="5837" spans="2:7">
      <c r="B5837" t="s">
        <v>2998</v>
      </c>
      <c r="C5837">
        <v>15.98</v>
      </c>
      <c r="D5837">
        <f t="shared" si="187"/>
        <v>0.35194585448392557</v>
      </c>
      <c r="E5837">
        <v>-1.6615384615384587E-2</v>
      </c>
      <c r="F5837" s="90">
        <v>5829</v>
      </c>
      <c r="G5837" s="170">
        <f t="shared" ca="1" si="186"/>
        <v>0.64878375731785587</v>
      </c>
    </row>
    <row r="5838" spans="2:7">
      <c r="B5838" t="s">
        <v>2900</v>
      </c>
      <c r="C5838">
        <v>11.82</v>
      </c>
      <c r="D5838">
        <f t="shared" si="187"/>
        <v>5.6779661016949152</v>
      </c>
      <c r="E5838">
        <v>-1.6638935108153018E-2</v>
      </c>
      <c r="F5838" s="90">
        <v>5830</v>
      </c>
      <c r="G5838" s="170">
        <f t="shared" ca="1" si="186"/>
        <v>0.68495705933833428</v>
      </c>
    </row>
    <row r="5839" spans="2:7">
      <c r="B5839" t="s">
        <v>6333</v>
      </c>
      <c r="C5839">
        <v>1.77</v>
      </c>
      <c r="D5839">
        <f t="shared" si="187"/>
        <v>0</v>
      </c>
      <c r="E5839">
        <v>-1.666666666666668E-2</v>
      </c>
      <c r="F5839" s="90">
        <v>5831</v>
      </c>
      <c r="G5839" s="170">
        <f t="shared" ca="1" si="186"/>
        <v>0.31805578372873833</v>
      </c>
    </row>
    <row r="5840" spans="2:7">
      <c r="B5840" t="s">
        <v>6392</v>
      </c>
      <c r="C5840">
        <v>1.77</v>
      </c>
      <c r="D5840">
        <f t="shared" si="187"/>
        <v>0</v>
      </c>
      <c r="E5840">
        <v>-1.666666666666668E-2</v>
      </c>
      <c r="F5840" s="90">
        <v>5832</v>
      </c>
      <c r="G5840" s="170">
        <f t="shared" ca="1" si="186"/>
        <v>2.5418788072421275E-2</v>
      </c>
    </row>
    <row r="5841" spans="2:7">
      <c r="B5841" t="s">
        <v>6724</v>
      </c>
      <c r="C5841">
        <v>1.77</v>
      </c>
      <c r="D5841">
        <f t="shared" si="187"/>
        <v>0.50000000000000011</v>
      </c>
      <c r="E5841">
        <v>-1.666666666666668E-2</v>
      </c>
      <c r="F5841" s="90">
        <v>5833</v>
      </c>
      <c r="G5841" s="170">
        <f t="shared" ca="1" si="186"/>
        <v>6.7685682947783057E-2</v>
      </c>
    </row>
    <row r="5842" spans="2:7">
      <c r="B5842" t="s">
        <v>6988</v>
      </c>
      <c r="C5842">
        <v>1.18</v>
      </c>
      <c r="D5842">
        <f t="shared" si="187"/>
        <v>-0.5</v>
      </c>
      <c r="E5842">
        <v>-1.6666666666666684E-2</v>
      </c>
      <c r="F5842" s="90">
        <v>5834</v>
      </c>
      <c r="G5842" s="170">
        <f t="shared" ca="1" si="186"/>
        <v>0.29709560132643742</v>
      </c>
    </row>
    <row r="5843" spans="2:7">
      <c r="B5843" t="s">
        <v>7326</v>
      </c>
      <c r="C5843">
        <v>2.36</v>
      </c>
      <c r="D5843">
        <f t="shared" si="187"/>
        <v>-0.84595300261096606</v>
      </c>
      <c r="E5843">
        <v>-1.6666666666666684E-2</v>
      </c>
      <c r="F5843" s="90">
        <v>5835</v>
      </c>
      <c r="G5843" s="170">
        <f t="shared" ca="1" si="186"/>
        <v>-0.53961573717094657</v>
      </c>
    </row>
    <row r="5844" spans="2:7">
      <c r="B5844" t="s">
        <v>1518</v>
      </c>
      <c r="C5844">
        <v>15.32</v>
      </c>
      <c r="D5844">
        <f t="shared" si="187"/>
        <v>0.36907953529937454</v>
      </c>
      <c r="E5844">
        <v>-1.6688061617458266E-2</v>
      </c>
      <c r="F5844" s="90">
        <v>5836</v>
      </c>
      <c r="G5844" s="170">
        <f t="shared" ca="1" si="186"/>
        <v>-0.60679496341571626</v>
      </c>
    </row>
    <row r="5845" spans="2:7">
      <c r="B5845" t="s">
        <v>3220</v>
      </c>
      <c r="C5845">
        <v>11.19</v>
      </c>
      <c r="D5845">
        <f t="shared" si="187"/>
        <v>2.806122448979592</v>
      </c>
      <c r="E5845">
        <v>-1.6695957820738249E-2</v>
      </c>
      <c r="F5845" s="90">
        <v>5837</v>
      </c>
      <c r="G5845" s="170">
        <f t="shared" ca="1" si="186"/>
        <v>0.41772657591998213</v>
      </c>
    </row>
    <row r="5846" spans="2:7">
      <c r="B5846" t="s">
        <v>7669</v>
      </c>
      <c r="C5846">
        <v>2.94</v>
      </c>
      <c r="D5846">
        <f t="shared" si="187"/>
        <v>-0.79163713678242387</v>
      </c>
      <c r="E5846">
        <v>-1.6722408026755942E-2</v>
      </c>
      <c r="F5846" s="90">
        <v>5838</v>
      </c>
      <c r="G5846" s="170">
        <f t="shared" ca="1" si="186"/>
        <v>0.38034418510374668</v>
      </c>
    </row>
    <row r="5847" spans="2:7">
      <c r="B5847" t="s">
        <v>3425</v>
      </c>
      <c r="C5847">
        <v>14.11</v>
      </c>
      <c r="D5847">
        <f t="shared" si="187"/>
        <v>-0.7668539325842697</v>
      </c>
      <c r="E5847">
        <v>-1.6724738675958202E-2</v>
      </c>
      <c r="F5847" s="90">
        <v>5839</v>
      </c>
      <c r="G5847" s="170">
        <f t="shared" ca="1" si="186"/>
        <v>7.856512358730533E-2</v>
      </c>
    </row>
    <row r="5848" spans="2:7">
      <c r="B5848" t="s">
        <v>1316</v>
      </c>
      <c r="C5848">
        <v>60.52</v>
      </c>
      <c r="D5848">
        <f t="shared" si="187"/>
        <v>2.4386363636363635</v>
      </c>
      <c r="E5848">
        <v>-1.6734362307067329E-2</v>
      </c>
      <c r="F5848" s="90">
        <v>5840</v>
      </c>
      <c r="G5848" s="170">
        <f t="shared" ca="1" si="186"/>
        <v>0.2855814615073427</v>
      </c>
    </row>
    <row r="5849" spans="2:7">
      <c r="B5849" t="s">
        <v>2392</v>
      </c>
      <c r="C5849">
        <v>17.600000000000001</v>
      </c>
      <c r="D5849">
        <f t="shared" si="187"/>
        <v>9</v>
      </c>
      <c r="E5849">
        <v>-1.6759776536312693E-2</v>
      </c>
      <c r="F5849" s="90">
        <v>5841</v>
      </c>
      <c r="G5849" s="170">
        <f t="shared" ca="1" si="186"/>
        <v>-0.11736888642068921</v>
      </c>
    </row>
    <row r="5850" spans="2:7">
      <c r="B5850" t="s">
        <v>6740</v>
      </c>
      <c r="C5850">
        <v>1.76</v>
      </c>
      <c r="D5850">
        <f t="shared" si="187"/>
        <v>0</v>
      </c>
      <c r="E5850">
        <v>-1.6759776536312863E-2</v>
      </c>
      <c r="F5850" s="90">
        <v>5842</v>
      </c>
      <c r="G5850" s="170">
        <f t="shared" ca="1" si="186"/>
        <v>9.8207765790285784E-3</v>
      </c>
    </row>
    <row r="5851" spans="2:7">
      <c r="B5851" t="s">
        <v>6745</v>
      </c>
      <c r="C5851">
        <v>1.76</v>
      </c>
      <c r="D5851">
        <f t="shared" si="187"/>
        <v>-0.39931740614334477</v>
      </c>
      <c r="E5851">
        <v>-1.6759776536312863E-2</v>
      </c>
      <c r="F5851" s="90">
        <v>5843</v>
      </c>
      <c r="G5851" s="170">
        <f t="shared" ca="1" si="186"/>
        <v>-0.10562953620217899</v>
      </c>
    </row>
    <row r="5852" spans="2:7">
      <c r="B5852" t="s">
        <v>7625</v>
      </c>
      <c r="C5852">
        <v>2.93</v>
      </c>
      <c r="D5852">
        <f t="shared" si="187"/>
        <v>-0.90194109772423026</v>
      </c>
      <c r="E5852">
        <v>-1.6778523489932827E-2</v>
      </c>
      <c r="F5852" s="90">
        <v>5844</v>
      </c>
      <c r="G5852" s="170">
        <f t="shared" ca="1" si="186"/>
        <v>-0.18997860536234534</v>
      </c>
    </row>
    <row r="5853" spans="2:7">
      <c r="B5853" t="s">
        <v>1408</v>
      </c>
      <c r="C5853">
        <v>29.88</v>
      </c>
      <c r="D5853">
        <f t="shared" si="187"/>
        <v>24.53846153846154</v>
      </c>
      <c r="E5853">
        <v>-1.6781836130306073E-2</v>
      </c>
      <c r="F5853" s="90">
        <v>5845</v>
      </c>
      <c r="G5853" s="170">
        <f t="shared" ca="1" si="186"/>
        <v>0.38319279400767287</v>
      </c>
    </row>
    <row r="5854" spans="2:7">
      <c r="B5854" t="s">
        <v>6189</v>
      </c>
      <c r="C5854">
        <v>1.17</v>
      </c>
      <c r="D5854">
        <f t="shared" si="187"/>
        <v>0</v>
      </c>
      <c r="E5854">
        <v>-1.6806722689075647E-2</v>
      </c>
      <c r="F5854" s="90">
        <v>5846</v>
      </c>
      <c r="G5854" s="170">
        <f t="shared" ca="1" si="186"/>
        <v>-9.4787484870940089E-2</v>
      </c>
    </row>
    <row r="5855" spans="2:7">
      <c r="B5855" t="s">
        <v>6903</v>
      </c>
      <c r="C5855">
        <v>1.17</v>
      </c>
      <c r="D5855">
        <f t="shared" si="187"/>
        <v>-0.5</v>
      </c>
      <c r="E5855">
        <v>-1.6806722689075647E-2</v>
      </c>
      <c r="F5855" s="90">
        <v>5847</v>
      </c>
      <c r="G5855" s="170">
        <f t="shared" ca="1" si="186"/>
        <v>0.49755583701336814</v>
      </c>
    </row>
    <row r="5856" spans="2:7">
      <c r="B5856" t="s">
        <v>7370</v>
      </c>
      <c r="C5856">
        <v>2.34</v>
      </c>
      <c r="D5856">
        <f t="shared" si="187"/>
        <v>-0.86186540731995276</v>
      </c>
      <c r="E5856">
        <v>-1.6806722689075647E-2</v>
      </c>
      <c r="F5856" s="90">
        <v>5848</v>
      </c>
      <c r="G5856" s="170">
        <f t="shared" ca="1" si="186"/>
        <v>-8.4969180045540035E-2</v>
      </c>
    </row>
    <row r="5857" spans="2:7">
      <c r="B5857" t="s">
        <v>1720</v>
      </c>
      <c r="C5857">
        <v>16.940000000000001</v>
      </c>
      <c r="D5857">
        <f t="shared" si="187"/>
        <v>0.70594159113796595</v>
      </c>
      <c r="E5857">
        <v>-1.6831108531630827E-2</v>
      </c>
      <c r="F5857" s="90">
        <v>5849</v>
      </c>
      <c r="G5857" s="170">
        <f t="shared" ca="1" si="186"/>
        <v>-0.25489442490263914</v>
      </c>
    </row>
    <row r="5858" spans="2:7">
      <c r="B5858" t="s">
        <v>4888</v>
      </c>
      <c r="C5858">
        <v>9.93</v>
      </c>
      <c r="D5858">
        <f t="shared" si="187"/>
        <v>4.6742857142857144</v>
      </c>
      <c r="E5858">
        <v>-1.6831683168316826E-2</v>
      </c>
      <c r="F5858" s="90">
        <v>5850</v>
      </c>
      <c r="G5858" s="170">
        <f t="shared" ca="1" si="186"/>
        <v>-0.46083664832330207</v>
      </c>
    </row>
    <row r="5859" spans="2:7">
      <c r="B5859" t="s">
        <v>5965</v>
      </c>
      <c r="C5859">
        <v>1.75</v>
      </c>
      <c r="D5859">
        <f t="shared" si="187"/>
        <v>0</v>
      </c>
      <c r="E5859">
        <v>-1.6853932584269676E-2</v>
      </c>
      <c r="F5859" s="90">
        <v>5851</v>
      </c>
      <c r="G5859" s="170">
        <f t="shared" ca="1" si="186"/>
        <v>-0.38280425287178754</v>
      </c>
    </row>
    <row r="5860" spans="2:7">
      <c r="B5860" t="s">
        <v>6356</v>
      </c>
      <c r="C5860">
        <v>1.75</v>
      </c>
      <c r="D5860">
        <f t="shared" si="187"/>
        <v>-0.97058823529411764</v>
      </c>
      <c r="E5860">
        <v>-1.6853932584269676E-2</v>
      </c>
      <c r="F5860" s="90">
        <v>5852</v>
      </c>
      <c r="G5860" s="170">
        <f t="shared" ca="1" si="186"/>
        <v>0.1203917785872779</v>
      </c>
    </row>
    <row r="5861" spans="2:7">
      <c r="B5861" t="s">
        <v>1315</v>
      </c>
      <c r="C5861">
        <v>59.5</v>
      </c>
      <c r="D5861">
        <f t="shared" si="187"/>
        <v>19.446735395189005</v>
      </c>
      <c r="E5861">
        <v>-1.6853932584269714E-2</v>
      </c>
      <c r="F5861" s="90">
        <v>5853</v>
      </c>
      <c r="G5861" s="170">
        <f t="shared" ca="1" si="186"/>
        <v>1.2684155780098294E-2</v>
      </c>
    </row>
    <row r="5862" spans="2:7">
      <c r="B5862" t="s">
        <v>5787</v>
      </c>
      <c r="C5862">
        <v>2.91</v>
      </c>
      <c r="D5862">
        <f t="shared" si="187"/>
        <v>-0.8</v>
      </c>
      <c r="E5862">
        <v>-1.689189189189183E-2</v>
      </c>
      <c r="F5862" s="90">
        <v>5854</v>
      </c>
      <c r="G5862" s="170">
        <f t="shared" ca="1" si="186"/>
        <v>-0.2032342797010864</v>
      </c>
    </row>
    <row r="5863" spans="2:7">
      <c r="B5863" t="s">
        <v>2455</v>
      </c>
      <c r="C5863">
        <v>14.55</v>
      </c>
      <c r="D5863">
        <f t="shared" si="187"/>
        <v>1.3764624913972024E-3</v>
      </c>
      <c r="E5863">
        <v>-1.6891891891891889E-2</v>
      </c>
      <c r="F5863" s="90">
        <v>5855</v>
      </c>
      <c r="G5863" s="170">
        <f t="shared" ref="G5863:G5926" ca="1" si="188">_xlfn.NORM.INV(RAND(),L$11,L$12)</f>
        <v>9.9178845444606797E-3</v>
      </c>
    </row>
    <row r="5864" spans="2:7">
      <c r="B5864" t="s">
        <v>1781</v>
      </c>
      <c r="C5864">
        <v>14.53</v>
      </c>
      <c r="D5864">
        <f t="shared" si="187"/>
        <v>4.382183908045973E-2</v>
      </c>
      <c r="E5864">
        <v>-1.6914749661705007E-2</v>
      </c>
      <c r="F5864" s="90">
        <v>5856</v>
      </c>
      <c r="G5864" s="170">
        <f t="shared" ca="1" si="188"/>
        <v>-0.17337327775695213</v>
      </c>
    </row>
    <row r="5865" spans="2:7">
      <c r="B5865" t="s">
        <v>1570</v>
      </c>
      <c r="C5865">
        <v>13.92</v>
      </c>
      <c r="D5865">
        <f t="shared" si="187"/>
        <v>11</v>
      </c>
      <c r="E5865">
        <v>-1.6949152542372895E-2</v>
      </c>
      <c r="F5865" s="90">
        <v>5857</v>
      </c>
      <c r="G5865" s="170">
        <f t="shared" ca="1" si="188"/>
        <v>0.56037897813644277</v>
      </c>
    </row>
    <row r="5866" spans="2:7">
      <c r="B5866" t="s">
        <v>6279</v>
      </c>
      <c r="C5866">
        <v>1.1599999999999999</v>
      </c>
      <c r="D5866">
        <f t="shared" si="187"/>
        <v>0</v>
      </c>
      <c r="E5866">
        <v>-1.6949152542372899E-2</v>
      </c>
      <c r="F5866" s="90">
        <v>5858</v>
      </c>
      <c r="G5866" s="170">
        <f t="shared" ca="1" si="188"/>
        <v>9.2234083695651337E-2</v>
      </c>
    </row>
    <row r="5867" spans="2:7">
      <c r="B5867" t="s">
        <v>6504</v>
      </c>
      <c r="C5867">
        <v>1.1599999999999999</v>
      </c>
      <c r="D5867">
        <f t="shared" si="187"/>
        <v>0</v>
      </c>
      <c r="E5867">
        <v>-1.6949152542372899E-2</v>
      </c>
      <c r="F5867" s="90">
        <v>5859</v>
      </c>
      <c r="G5867" s="170">
        <f t="shared" ca="1" si="188"/>
        <v>-0.41711305019739253</v>
      </c>
    </row>
    <row r="5868" spans="2:7">
      <c r="B5868" t="s">
        <v>7001</v>
      </c>
      <c r="C5868">
        <v>1.1599999999999999</v>
      </c>
      <c r="D5868">
        <f t="shared" si="187"/>
        <v>-0.94271604938271603</v>
      </c>
      <c r="E5868">
        <v>-1.6949152542372899E-2</v>
      </c>
      <c r="F5868" s="90">
        <v>5860</v>
      </c>
      <c r="G5868" s="170">
        <f t="shared" ca="1" si="188"/>
        <v>0.36141423785717203</v>
      </c>
    </row>
    <row r="5869" spans="2:7">
      <c r="B5869" t="s">
        <v>2304</v>
      </c>
      <c r="C5869">
        <v>20.25</v>
      </c>
      <c r="D5869">
        <f t="shared" si="187"/>
        <v>-0.86988369851571035</v>
      </c>
      <c r="E5869">
        <v>-1.6990291262135991E-2</v>
      </c>
      <c r="F5869" s="90">
        <v>5861</v>
      </c>
      <c r="G5869" s="170">
        <f t="shared" ca="1" si="188"/>
        <v>0.55447179781050349</v>
      </c>
    </row>
    <row r="5870" spans="2:7">
      <c r="B5870" t="s">
        <v>524</v>
      </c>
      <c r="C5870">
        <v>155.63</v>
      </c>
      <c r="D5870">
        <f t="shared" si="187"/>
        <v>11.235062893081761</v>
      </c>
      <c r="E5870">
        <v>-1.6990904497220804E-2</v>
      </c>
      <c r="F5870" s="90">
        <v>5862</v>
      </c>
      <c r="G5870" s="170">
        <f t="shared" ca="1" si="188"/>
        <v>0.1656244844310136</v>
      </c>
    </row>
    <row r="5871" spans="2:7">
      <c r="B5871" t="s">
        <v>4252</v>
      </c>
      <c r="C5871">
        <v>12.72</v>
      </c>
      <c r="D5871">
        <f t="shared" si="187"/>
        <v>-0.47568013190436936</v>
      </c>
      <c r="E5871">
        <v>-1.7001545595054009E-2</v>
      </c>
      <c r="F5871" s="90">
        <v>5863</v>
      </c>
      <c r="G5871" s="170">
        <f t="shared" ca="1" si="188"/>
        <v>-0.44973949376914468</v>
      </c>
    </row>
    <row r="5872" spans="2:7">
      <c r="B5872" t="s">
        <v>4695</v>
      </c>
      <c r="C5872">
        <v>24.26</v>
      </c>
      <c r="D5872">
        <f t="shared" si="187"/>
        <v>9.5021645021645025</v>
      </c>
      <c r="E5872">
        <v>-1.7017828200972373E-2</v>
      </c>
      <c r="F5872" s="90">
        <v>5864</v>
      </c>
      <c r="G5872" s="170">
        <f t="shared" ca="1" si="188"/>
        <v>-0.35593647033650766</v>
      </c>
    </row>
    <row r="5873" spans="2:7">
      <c r="B5873" t="s">
        <v>7456</v>
      </c>
      <c r="C5873">
        <v>2.31</v>
      </c>
      <c r="D5873">
        <f t="shared" si="187"/>
        <v>0.33526011560693647</v>
      </c>
      <c r="E5873">
        <v>-1.7021276595744695E-2</v>
      </c>
      <c r="F5873" s="90">
        <v>5865</v>
      </c>
      <c r="G5873" s="170">
        <f t="shared" ca="1" si="188"/>
        <v>-0.32669159941569126</v>
      </c>
    </row>
    <row r="5874" spans="2:7">
      <c r="B5874" t="s">
        <v>6040</v>
      </c>
      <c r="C5874">
        <v>1.73</v>
      </c>
      <c r="D5874">
        <f t="shared" si="187"/>
        <v>-0.39930555555555552</v>
      </c>
      <c r="E5874">
        <v>-1.7045454545454562E-2</v>
      </c>
      <c r="F5874" s="90">
        <v>5866</v>
      </c>
      <c r="G5874" s="170">
        <f t="shared" ca="1" si="188"/>
        <v>-0.39720551448408059</v>
      </c>
    </row>
    <row r="5875" spans="2:7">
      <c r="B5875" t="s">
        <v>7624</v>
      </c>
      <c r="C5875">
        <v>2.88</v>
      </c>
      <c r="D5875">
        <f t="shared" si="187"/>
        <v>-0.77233201581027666</v>
      </c>
      <c r="E5875">
        <v>-1.7064846416382343E-2</v>
      </c>
      <c r="F5875" s="90">
        <v>5867</v>
      </c>
      <c r="G5875" s="170">
        <f t="shared" ca="1" si="188"/>
        <v>-9.4856362557050752E-2</v>
      </c>
    </row>
    <row r="5876" spans="2:7">
      <c r="B5876" t="s">
        <v>3442</v>
      </c>
      <c r="C5876">
        <v>12.65</v>
      </c>
      <c r="D5876">
        <f t="shared" si="187"/>
        <v>10</v>
      </c>
      <c r="E5876">
        <v>-1.7094017094017006E-2</v>
      </c>
      <c r="F5876" s="90">
        <v>5868</v>
      </c>
      <c r="G5876" s="170">
        <f t="shared" ca="1" si="188"/>
        <v>-0.13005460023577201</v>
      </c>
    </row>
    <row r="5877" spans="2:7">
      <c r="B5877" t="s">
        <v>6660</v>
      </c>
      <c r="C5877">
        <v>1.1499999999999999</v>
      </c>
      <c r="D5877">
        <f t="shared" si="187"/>
        <v>-0.86658932714617165</v>
      </c>
      <c r="E5877">
        <v>-1.709401709401711E-2</v>
      </c>
      <c r="F5877" s="90">
        <v>5869</v>
      </c>
      <c r="G5877" s="170">
        <f t="shared" ca="1" si="188"/>
        <v>-0.53396518818854688</v>
      </c>
    </row>
    <row r="5878" spans="2:7">
      <c r="B5878" t="s">
        <v>3303</v>
      </c>
      <c r="C5878">
        <v>8.6199999999999992</v>
      </c>
      <c r="D5878">
        <f t="shared" si="187"/>
        <v>-0.46393034825870644</v>
      </c>
      <c r="E5878">
        <v>-1.7103762827822163E-2</v>
      </c>
      <c r="F5878" s="90">
        <v>5870</v>
      </c>
      <c r="G5878" s="170">
        <f t="shared" ca="1" si="188"/>
        <v>-0.10123382779956897</v>
      </c>
    </row>
    <row r="5879" spans="2:7">
      <c r="B5879" t="s">
        <v>2368</v>
      </c>
      <c r="C5879">
        <v>16.079999999999998</v>
      </c>
      <c r="D5879">
        <f t="shared" si="187"/>
        <v>0.55663117134559514</v>
      </c>
      <c r="E5879">
        <v>-1.7114914425427941E-2</v>
      </c>
      <c r="F5879" s="90">
        <v>5871</v>
      </c>
      <c r="G5879" s="170">
        <f t="shared" ca="1" si="188"/>
        <v>0.59721879526369037</v>
      </c>
    </row>
    <row r="5880" spans="2:7">
      <c r="B5880" t="s">
        <v>4896</v>
      </c>
      <c r="C5880">
        <v>10.33</v>
      </c>
      <c r="D5880">
        <f t="shared" si="187"/>
        <v>-0.30764075067024127</v>
      </c>
      <c r="E5880">
        <v>-1.7126546146527092E-2</v>
      </c>
      <c r="F5880" s="90">
        <v>5872</v>
      </c>
      <c r="G5880" s="170">
        <f t="shared" ca="1" si="188"/>
        <v>0.63278762819702861</v>
      </c>
    </row>
    <row r="5881" spans="2:7">
      <c r="B5881" t="s">
        <v>1775</v>
      </c>
      <c r="C5881">
        <v>14.92</v>
      </c>
      <c r="D5881">
        <f t="shared" si="187"/>
        <v>0.36880733944954125</v>
      </c>
      <c r="E5881">
        <v>-1.7127799736495374E-2</v>
      </c>
      <c r="F5881" s="90">
        <v>5873</v>
      </c>
      <c r="G5881" s="170">
        <f t="shared" ca="1" si="188"/>
        <v>-0.75708299686692748</v>
      </c>
    </row>
    <row r="5882" spans="2:7">
      <c r="B5882" t="s">
        <v>2876</v>
      </c>
      <c r="C5882">
        <v>10.9</v>
      </c>
      <c r="D5882">
        <f t="shared" si="187"/>
        <v>-0.38695163104611924</v>
      </c>
      <c r="E5882">
        <v>-1.7132551848512128E-2</v>
      </c>
      <c r="F5882" s="90">
        <v>5874</v>
      </c>
      <c r="G5882" s="170">
        <f t="shared" ca="1" si="188"/>
        <v>0.33379564669949535</v>
      </c>
    </row>
    <row r="5883" spans="2:7">
      <c r="B5883" t="s">
        <v>2381</v>
      </c>
      <c r="C5883">
        <v>17.78</v>
      </c>
      <c r="D5883">
        <f t="shared" si="187"/>
        <v>-0.82354108773322743</v>
      </c>
      <c r="E5883">
        <v>-1.7136539524599155E-2</v>
      </c>
      <c r="F5883" s="90">
        <v>5875</v>
      </c>
      <c r="G5883" s="170">
        <f t="shared" ca="1" si="188"/>
        <v>-0.11029404278087943</v>
      </c>
    </row>
    <row r="5884" spans="2:7">
      <c r="B5884" t="s">
        <v>889</v>
      </c>
      <c r="C5884">
        <v>100.76</v>
      </c>
      <c r="D5884">
        <f t="shared" si="187"/>
        <v>10.024070021881839</v>
      </c>
      <c r="E5884">
        <v>-1.716738197424884E-2</v>
      </c>
      <c r="F5884" s="90">
        <v>5876</v>
      </c>
      <c r="G5884" s="170">
        <f t="shared" ca="1" si="188"/>
        <v>-0.16645449211774796</v>
      </c>
    </row>
    <row r="5885" spans="2:7">
      <c r="B5885" t="s">
        <v>3267</v>
      </c>
      <c r="C5885">
        <v>9.14</v>
      </c>
      <c r="D5885">
        <f t="shared" si="187"/>
        <v>-0.15760368663594462</v>
      </c>
      <c r="E5885">
        <v>-1.7204301075268831E-2</v>
      </c>
      <c r="F5885" s="90">
        <v>5877</v>
      </c>
      <c r="G5885" s="170">
        <f t="shared" ca="1" si="188"/>
        <v>0.54641175073174975</v>
      </c>
    </row>
    <row r="5886" spans="2:7">
      <c r="B5886" t="s">
        <v>2878</v>
      </c>
      <c r="C5886">
        <v>10.85</v>
      </c>
      <c r="D5886">
        <f t="shared" si="187"/>
        <v>-0.47150511446663423</v>
      </c>
      <c r="E5886">
        <v>-1.7210144927536187E-2</v>
      </c>
      <c r="F5886" s="90">
        <v>5878</v>
      </c>
      <c r="G5886" s="170">
        <f t="shared" ca="1" si="188"/>
        <v>0.54863949032642667</v>
      </c>
    </row>
    <row r="5887" spans="2:7">
      <c r="B5887" t="s">
        <v>2300</v>
      </c>
      <c r="C5887">
        <v>20.53</v>
      </c>
      <c r="D5887">
        <f t="shared" si="187"/>
        <v>0.89566020313942762</v>
      </c>
      <c r="E5887">
        <v>-1.7233125897558613E-2</v>
      </c>
      <c r="F5887" s="90">
        <v>5879</v>
      </c>
      <c r="G5887" s="170">
        <f t="shared" ca="1" si="188"/>
        <v>0.22770832203091926</v>
      </c>
    </row>
    <row r="5888" spans="2:7">
      <c r="B5888" t="s">
        <v>2836</v>
      </c>
      <c r="C5888">
        <v>10.83</v>
      </c>
      <c r="D5888">
        <f t="shared" si="187"/>
        <v>5.3333333333333339</v>
      </c>
      <c r="E5888">
        <v>-1.7241379310344782E-2</v>
      </c>
      <c r="F5888" s="90">
        <v>5880</v>
      </c>
      <c r="G5888" s="170">
        <f t="shared" ca="1" si="188"/>
        <v>1.1107980695070714</v>
      </c>
    </row>
    <row r="5889" spans="2:7">
      <c r="B5889" t="s">
        <v>7229</v>
      </c>
      <c r="C5889">
        <v>1.71</v>
      </c>
      <c r="D5889">
        <f t="shared" si="187"/>
        <v>-0.96807914877730072</v>
      </c>
      <c r="E5889">
        <v>-1.7241379310344845E-2</v>
      </c>
      <c r="F5889" s="90">
        <v>5881</v>
      </c>
      <c r="G5889" s="170">
        <f t="shared" ca="1" si="188"/>
        <v>0.89768799435411328</v>
      </c>
    </row>
    <row r="5890" spans="2:7">
      <c r="B5890" t="s">
        <v>1166</v>
      </c>
      <c r="C5890">
        <v>53.57</v>
      </c>
      <c r="D5890">
        <f t="shared" si="187"/>
        <v>1.6131707317073172</v>
      </c>
      <c r="E5890">
        <v>-1.7244542285819075E-2</v>
      </c>
      <c r="F5890" s="90">
        <v>5882</v>
      </c>
      <c r="G5890" s="170">
        <f t="shared" ca="1" si="188"/>
        <v>-0.8907682937428778</v>
      </c>
    </row>
    <row r="5891" spans="2:7">
      <c r="B5891" t="s">
        <v>3928</v>
      </c>
      <c r="C5891">
        <v>20.5</v>
      </c>
      <c r="D5891">
        <f t="shared" si="187"/>
        <v>0.12513721185510435</v>
      </c>
      <c r="E5891">
        <v>-1.7257909875359512E-2</v>
      </c>
      <c r="F5891" s="90">
        <v>5883</v>
      </c>
      <c r="G5891" s="170">
        <f t="shared" ca="1" si="188"/>
        <v>0.27762723424796176</v>
      </c>
    </row>
    <row r="5892" spans="2:7">
      <c r="B5892" t="s">
        <v>1858</v>
      </c>
      <c r="C5892">
        <v>18.22</v>
      </c>
      <c r="D5892">
        <f t="shared" si="187"/>
        <v>-0.8399789214825224</v>
      </c>
      <c r="E5892">
        <v>-1.7259978425026985E-2</v>
      </c>
      <c r="F5892" s="90">
        <v>5884</v>
      </c>
      <c r="G5892" s="170">
        <f t="shared" ca="1" si="188"/>
        <v>0.5069480233317869</v>
      </c>
    </row>
    <row r="5893" spans="2:7">
      <c r="B5893" t="s">
        <v>940</v>
      </c>
      <c r="C5893">
        <v>113.86</v>
      </c>
      <c r="D5893">
        <f t="shared" si="187"/>
        <v>6.6984448951994588</v>
      </c>
      <c r="E5893">
        <v>-1.7262213015708613E-2</v>
      </c>
      <c r="F5893" s="90">
        <v>5885</v>
      </c>
      <c r="G5893" s="170">
        <f t="shared" ca="1" si="188"/>
        <v>0.60973814641353175</v>
      </c>
    </row>
    <row r="5894" spans="2:7">
      <c r="B5894" t="s">
        <v>3652</v>
      </c>
      <c r="C5894">
        <v>14.79</v>
      </c>
      <c r="D5894">
        <f t="shared" si="187"/>
        <v>5.5154185022026425</v>
      </c>
      <c r="E5894">
        <v>-1.7275747508305749E-2</v>
      </c>
      <c r="F5894" s="90">
        <v>5886</v>
      </c>
      <c r="G5894" s="170">
        <f t="shared" ca="1" si="188"/>
        <v>-7.2321796428146415E-2</v>
      </c>
    </row>
    <row r="5895" spans="2:7">
      <c r="B5895" t="s">
        <v>7313</v>
      </c>
      <c r="C5895">
        <v>2.27</v>
      </c>
      <c r="D5895">
        <f t="shared" si="187"/>
        <v>0</v>
      </c>
      <c r="E5895">
        <v>-1.731601731601733E-2</v>
      </c>
      <c r="F5895" s="90">
        <v>5887</v>
      </c>
      <c r="G5895" s="170">
        <f t="shared" ca="1" si="188"/>
        <v>0.44725080251511024</v>
      </c>
    </row>
    <row r="5896" spans="2:7">
      <c r="B5896" t="s">
        <v>7574</v>
      </c>
      <c r="C5896">
        <v>2.27</v>
      </c>
      <c r="D5896">
        <f t="shared" si="187"/>
        <v>-0.85714285714285721</v>
      </c>
      <c r="E5896">
        <v>-1.731601731601733E-2</v>
      </c>
      <c r="F5896" s="90">
        <v>5888</v>
      </c>
      <c r="G5896" s="170">
        <f t="shared" ca="1" si="188"/>
        <v>-0.68426206121372346</v>
      </c>
    </row>
    <row r="5897" spans="2:7">
      <c r="B5897" t="s">
        <v>4240</v>
      </c>
      <c r="C5897">
        <v>15.89</v>
      </c>
      <c r="D5897">
        <f t="shared" ref="D5897:D5960" si="189">(C5897-C5898)/C5898</f>
        <v>-0.15117521367521358</v>
      </c>
      <c r="E5897">
        <v>-1.7316017316017385E-2</v>
      </c>
      <c r="F5897" s="90">
        <v>5889</v>
      </c>
      <c r="G5897" s="170">
        <f t="shared" ca="1" si="188"/>
        <v>0.33526852126011547</v>
      </c>
    </row>
    <row r="5898" spans="2:7">
      <c r="B5898" t="s">
        <v>4708</v>
      </c>
      <c r="C5898">
        <v>18.72</v>
      </c>
      <c r="D5898">
        <f t="shared" si="189"/>
        <v>-0.66972477064220182</v>
      </c>
      <c r="E5898">
        <v>-1.7322834645669388E-2</v>
      </c>
      <c r="F5898" s="90">
        <v>5890</v>
      </c>
      <c r="G5898" s="170">
        <f t="shared" ca="1" si="188"/>
        <v>3.3493806157269893E-2</v>
      </c>
    </row>
    <row r="5899" spans="2:7">
      <c r="B5899" t="s">
        <v>1261</v>
      </c>
      <c r="C5899">
        <v>56.68</v>
      </c>
      <c r="D5899">
        <f t="shared" si="189"/>
        <v>32.341176470588238</v>
      </c>
      <c r="E5899">
        <v>-1.7337031900138695E-2</v>
      </c>
      <c r="F5899" s="90">
        <v>5891</v>
      </c>
      <c r="G5899" s="170">
        <f t="shared" ca="1" si="188"/>
        <v>0.17859239415154449</v>
      </c>
    </row>
    <row r="5900" spans="2:7">
      <c r="B5900" t="s">
        <v>6019</v>
      </c>
      <c r="C5900">
        <v>1.7</v>
      </c>
      <c r="D5900">
        <f t="shared" si="189"/>
        <v>-0.82346832814122528</v>
      </c>
      <c r="E5900">
        <v>-1.7341040462427761E-2</v>
      </c>
      <c r="F5900" s="90">
        <v>5892</v>
      </c>
      <c r="G5900" s="170">
        <f t="shared" ca="1" si="188"/>
        <v>-4.0212114698488677E-2</v>
      </c>
    </row>
    <row r="5901" spans="2:7">
      <c r="B5901" t="s">
        <v>4868</v>
      </c>
      <c r="C5901">
        <v>9.6300000000000008</v>
      </c>
      <c r="D5901">
        <f t="shared" si="189"/>
        <v>-0.9335907868422868</v>
      </c>
      <c r="E5901">
        <v>-1.7346938775510197E-2</v>
      </c>
      <c r="F5901" s="90">
        <v>5893</v>
      </c>
      <c r="G5901" s="170">
        <f t="shared" ca="1" si="188"/>
        <v>-6.9252719613905958E-2</v>
      </c>
    </row>
    <row r="5902" spans="2:7">
      <c r="B5902" t="s">
        <v>505</v>
      </c>
      <c r="C5902">
        <v>145.01</v>
      </c>
      <c r="D5902">
        <f t="shared" si="189"/>
        <v>8.143127364438838</v>
      </c>
      <c r="E5902">
        <v>-1.7347699396896406E-2</v>
      </c>
      <c r="F5902" s="90">
        <v>5894</v>
      </c>
      <c r="G5902" s="170">
        <f t="shared" ca="1" si="188"/>
        <v>0.10088738216805623</v>
      </c>
    </row>
    <row r="5903" spans="2:7">
      <c r="B5903" t="s">
        <v>4769</v>
      </c>
      <c r="C5903">
        <v>15.86</v>
      </c>
      <c r="D5903">
        <f t="shared" si="189"/>
        <v>1.0025252525252524</v>
      </c>
      <c r="E5903">
        <v>-1.7348203221809241E-2</v>
      </c>
      <c r="F5903" s="90">
        <v>5895</v>
      </c>
      <c r="G5903" s="170">
        <f t="shared" ca="1" si="188"/>
        <v>0.2663123837296506</v>
      </c>
    </row>
    <row r="5904" spans="2:7">
      <c r="B5904" t="s">
        <v>5326</v>
      </c>
      <c r="C5904">
        <v>7.92</v>
      </c>
      <c r="D5904">
        <f t="shared" si="189"/>
        <v>7.7551020408163307E-2</v>
      </c>
      <c r="E5904">
        <v>-1.7369727047146472E-2</v>
      </c>
      <c r="F5904" s="90">
        <v>5896</v>
      </c>
      <c r="G5904" s="170">
        <f t="shared" ca="1" si="188"/>
        <v>-9.2073769212726128E-2</v>
      </c>
    </row>
    <row r="5905" spans="2:7">
      <c r="B5905" t="s">
        <v>3287</v>
      </c>
      <c r="C5905">
        <v>7.35</v>
      </c>
      <c r="D5905">
        <f t="shared" si="189"/>
        <v>-0.95130838025836373</v>
      </c>
      <c r="E5905">
        <v>-1.7379679144385131E-2</v>
      </c>
      <c r="F5905" s="90">
        <v>5897</v>
      </c>
      <c r="G5905" s="170">
        <f t="shared" ca="1" si="188"/>
        <v>0.69429529005423729</v>
      </c>
    </row>
    <row r="5906" spans="2:7">
      <c r="B5906" t="s">
        <v>507</v>
      </c>
      <c r="C5906">
        <v>150.94999999999999</v>
      </c>
      <c r="D5906">
        <f t="shared" si="189"/>
        <v>10.140221402214021</v>
      </c>
      <c r="E5906">
        <v>-1.7380549407629318E-2</v>
      </c>
      <c r="F5906" s="90">
        <v>5898</v>
      </c>
      <c r="G5906" s="170">
        <f t="shared" ca="1" si="188"/>
        <v>-0.24046009697081422</v>
      </c>
    </row>
    <row r="5907" spans="2:7">
      <c r="B5907" t="s">
        <v>3543</v>
      </c>
      <c r="C5907">
        <v>13.55</v>
      </c>
      <c r="D5907">
        <f t="shared" si="189"/>
        <v>-0.4536290322580645</v>
      </c>
      <c r="E5907">
        <v>-1.740391588107313E-2</v>
      </c>
      <c r="F5907" s="90">
        <v>5899</v>
      </c>
      <c r="G5907" s="170">
        <f t="shared" ca="1" si="188"/>
        <v>-0.57388709197296417</v>
      </c>
    </row>
    <row r="5908" spans="2:7">
      <c r="B5908" t="s">
        <v>2216</v>
      </c>
      <c r="C5908">
        <v>24.8</v>
      </c>
      <c r="D5908">
        <f t="shared" si="189"/>
        <v>1.5887265135699373</v>
      </c>
      <c r="E5908">
        <v>-1.7432646592709895E-2</v>
      </c>
      <c r="F5908" s="90">
        <v>5900</v>
      </c>
      <c r="G5908" s="170">
        <f t="shared" ca="1" si="188"/>
        <v>-0.11199315091524012</v>
      </c>
    </row>
    <row r="5909" spans="2:7">
      <c r="B5909" t="s">
        <v>3358</v>
      </c>
      <c r="C5909">
        <v>9.58</v>
      </c>
      <c r="D5909">
        <f t="shared" si="189"/>
        <v>4.668639053254438</v>
      </c>
      <c r="E5909">
        <v>-1.7435897435897428E-2</v>
      </c>
      <c r="F5909" s="90">
        <v>5901</v>
      </c>
      <c r="G5909" s="170">
        <f t="shared" ca="1" si="188"/>
        <v>3.5202739231457489E-2</v>
      </c>
    </row>
    <row r="5910" spans="2:7">
      <c r="B5910" t="s">
        <v>5981</v>
      </c>
      <c r="C5910">
        <v>1.69</v>
      </c>
      <c r="D5910">
        <f t="shared" si="189"/>
        <v>0</v>
      </c>
      <c r="E5910">
        <v>-1.7441860465116296E-2</v>
      </c>
      <c r="F5910" s="90">
        <v>5902</v>
      </c>
      <c r="G5910" s="170">
        <f t="shared" ca="1" si="188"/>
        <v>0.21555297608392593</v>
      </c>
    </row>
    <row r="5911" spans="2:7">
      <c r="B5911" t="s">
        <v>6430</v>
      </c>
      <c r="C5911">
        <v>1.69</v>
      </c>
      <c r="D5911">
        <f t="shared" si="189"/>
        <v>0</v>
      </c>
      <c r="E5911">
        <v>-1.7441860465116296E-2</v>
      </c>
      <c r="F5911" s="90">
        <v>5903</v>
      </c>
      <c r="G5911" s="170">
        <f t="shared" ca="1" si="188"/>
        <v>-0.36971543261724338</v>
      </c>
    </row>
    <row r="5912" spans="2:7">
      <c r="B5912" t="s">
        <v>6465</v>
      </c>
      <c r="C5912">
        <v>1.69</v>
      </c>
      <c r="D5912">
        <f t="shared" si="189"/>
        <v>-0.91170323928944608</v>
      </c>
      <c r="E5912">
        <v>-1.7441860465116296E-2</v>
      </c>
      <c r="F5912" s="90">
        <v>5904</v>
      </c>
      <c r="G5912" s="170">
        <f t="shared" ca="1" si="188"/>
        <v>0.90805349233232568</v>
      </c>
    </row>
    <row r="5913" spans="2:7">
      <c r="B5913" t="s">
        <v>3969</v>
      </c>
      <c r="C5913">
        <v>19.14</v>
      </c>
      <c r="D5913">
        <f t="shared" si="189"/>
        <v>0.21523809523809528</v>
      </c>
      <c r="E5913">
        <v>-1.7453798767967137E-2</v>
      </c>
      <c r="F5913" s="90">
        <v>5905</v>
      </c>
      <c r="G5913" s="170">
        <f t="shared" ca="1" si="188"/>
        <v>0.56143264600080323</v>
      </c>
    </row>
    <row r="5914" spans="2:7">
      <c r="B5914" t="s">
        <v>3083</v>
      </c>
      <c r="C5914">
        <v>15.75</v>
      </c>
      <c r="D5914">
        <f t="shared" si="189"/>
        <v>1.5485436893203886</v>
      </c>
      <c r="E5914">
        <v>-1.7467248908297012E-2</v>
      </c>
      <c r="F5914" s="90">
        <v>5906</v>
      </c>
      <c r="G5914" s="170">
        <f t="shared" ca="1" si="188"/>
        <v>-0.33774968780240355</v>
      </c>
    </row>
    <row r="5915" spans="2:7">
      <c r="B5915" t="s">
        <v>5639</v>
      </c>
      <c r="C5915">
        <v>6.18</v>
      </c>
      <c r="D5915">
        <f t="shared" si="189"/>
        <v>4.5178571428571423</v>
      </c>
      <c r="E5915">
        <v>-1.7488076311605774E-2</v>
      </c>
      <c r="F5915" s="90">
        <v>5907</v>
      </c>
      <c r="G5915" s="170">
        <f t="shared" ca="1" si="188"/>
        <v>0.15054153036780829</v>
      </c>
    </row>
    <row r="5916" spans="2:7">
      <c r="B5916" t="s">
        <v>7051</v>
      </c>
      <c r="C5916">
        <v>1.1200000000000001</v>
      </c>
      <c r="D5916">
        <f t="shared" si="189"/>
        <v>-0.5</v>
      </c>
      <c r="E5916">
        <v>-1.7543859649122629E-2</v>
      </c>
      <c r="F5916" s="90">
        <v>5908</v>
      </c>
      <c r="G5916" s="170">
        <f t="shared" ca="1" si="188"/>
        <v>5.8230773910597153E-2</v>
      </c>
    </row>
    <row r="5917" spans="2:7">
      <c r="B5917" t="s">
        <v>7438</v>
      </c>
      <c r="C5917">
        <v>2.2400000000000002</v>
      </c>
      <c r="D5917">
        <f t="shared" si="189"/>
        <v>-0.76470588235294112</v>
      </c>
      <c r="E5917">
        <v>-1.7543859649122629E-2</v>
      </c>
      <c r="F5917" s="90">
        <v>5909</v>
      </c>
      <c r="G5917" s="170">
        <f t="shared" ca="1" si="188"/>
        <v>-0.17703303293493072</v>
      </c>
    </row>
    <row r="5918" spans="2:7">
      <c r="B5918" t="s">
        <v>5135</v>
      </c>
      <c r="C5918">
        <v>9.52</v>
      </c>
      <c r="D5918">
        <f t="shared" si="189"/>
        <v>4.666666666666667</v>
      </c>
      <c r="E5918">
        <v>-1.7543859649122799E-2</v>
      </c>
      <c r="F5918" s="90">
        <v>5910</v>
      </c>
      <c r="G5918" s="170">
        <f t="shared" ca="1" si="188"/>
        <v>-0.35926507690696063</v>
      </c>
    </row>
    <row r="5919" spans="2:7">
      <c r="B5919" t="s">
        <v>6003</v>
      </c>
      <c r="C5919">
        <v>1.68</v>
      </c>
      <c r="D5919">
        <f t="shared" si="189"/>
        <v>-0.92854104636324974</v>
      </c>
      <c r="E5919">
        <v>-1.7543859649122823E-2</v>
      </c>
      <c r="F5919" s="90">
        <v>5911</v>
      </c>
      <c r="G5919" s="170">
        <f t="shared" ca="1" si="188"/>
        <v>0.19432374110758177</v>
      </c>
    </row>
    <row r="5920" spans="2:7">
      <c r="B5920" t="s">
        <v>2106</v>
      </c>
      <c r="C5920">
        <v>23.51</v>
      </c>
      <c r="D5920">
        <f t="shared" si="189"/>
        <v>-2.2859517871986583E-2</v>
      </c>
      <c r="E5920">
        <v>-1.7551190973673136E-2</v>
      </c>
      <c r="F5920" s="90">
        <v>5912</v>
      </c>
      <c r="G5920" s="170">
        <f t="shared" ca="1" si="188"/>
        <v>-0.34518910820925514</v>
      </c>
    </row>
    <row r="5921" spans="2:7">
      <c r="B5921" t="s">
        <v>4549</v>
      </c>
      <c r="C5921">
        <v>24.06</v>
      </c>
      <c r="D5921">
        <f t="shared" si="189"/>
        <v>1.047659574468085</v>
      </c>
      <c r="E5921">
        <v>-1.7558187015108195E-2</v>
      </c>
      <c r="F5921" s="90">
        <v>5913</v>
      </c>
      <c r="G5921" s="170">
        <f t="shared" ca="1" si="188"/>
        <v>-0.25550320543007149</v>
      </c>
    </row>
    <row r="5922" spans="2:7">
      <c r="B5922" t="s">
        <v>4300</v>
      </c>
      <c r="C5922">
        <v>11.75</v>
      </c>
      <c r="D5922">
        <f t="shared" si="189"/>
        <v>-0.88366336633663367</v>
      </c>
      <c r="E5922">
        <v>-1.7558528428093717E-2</v>
      </c>
      <c r="F5922" s="90">
        <v>5914</v>
      </c>
      <c r="G5922" s="170">
        <f t="shared" ca="1" si="188"/>
        <v>-0.35592636591585608</v>
      </c>
    </row>
    <row r="5923" spans="2:7">
      <c r="B5923" t="s">
        <v>1046</v>
      </c>
      <c r="C5923">
        <v>101</v>
      </c>
      <c r="D5923">
        <f t="shared" si="189"/>
        <v>11.066905615292713</v>
      </c>
      <c r="E5923">
        <v>-1.7605291314074529E-2</v>
      </c>
      <c r="F5923" s="90">
        <v>5915</v>
      </c>
      <c r="G5923" s="170">
        <f t="shared" ca="1" si="188"/>
        <v>-0.27867548393305869</v>
      </c>
    </row>
    <row r="5924" spans="2:7">
      <c r="B5924" t="s">
        <v>2779</v>
      </c>
      <c r="C5924">
        <v>8.3699999999999992</v>
      </c>
      <c r="D5924">
        <f t="shared" si="189"/>
        <v>-0.65095913261050875</v>
      </c>
      <c r="E5924">
        <v>-1.7605633802816944E-2</v>
      </c>
      <c r="F5924" s="90">
        <v>5916</v>
      </c>
      <c r="G5924" s="170">
        <f t="shared" ca="1" si="188"/>
        <v>0.51213374548169599</v>
      </c>
    </row>
    <row r="5925" spans="2:7">
      <c r="B5925" t="s">
        <v>4651</v>
      </c>
      <c r="C5925">
        <v>23.98</v>
      </c>
      <c r="D5925">
        <f t="shared" si="189"/>
        <v>9.753363228699552</v>
      </c>
      <c r="E5925">
        <v>-1.7615731257681268E-2</v>
      </c>
      <c r="F5925" s="90">
        <v>5917</v>
      </c>
      <c r="G5925" s="170">
        <f t="shared" ca="1" si="188"/>
        <v>-0.68780187361581968</v>
      </c>
    </row>
    <row r="5926" spans="2:7">
      <c r="B5926" t="s">
        <v>7311</v>
      </c>
      <c r="C5926">
        <v>2.23</v>
      </c>
      <c r="D5926">
        <f t="shared" si="189"/>
        <v>0</v>
      </c>
      <c r="E5926">
        <v>-1.7621145374449355E-2</v>
      </c>
      <c r="F5926" s="90">
        <v>5918</v>
      </c>
      <c r="G5926" s="170">
        <f t="shared" ca="1" si="188"/>
        <v>-0.49791207622050865</v>
      </c>
    </row>
    <row r="5927" spans="2:7">
      <c r="B5927" t="s">
        <v>7412</v>
      </c>
      <c r="C5927">
        <v>2.23</v>
      </c>
      <c r="D5927">
        <f t="shared" si="189"/>
        <v>0</v>
      </c>
      <c r="E5927">
        <v>-1.7621145374449355E-2</v>
      </c>
      <c r="F5927" s="90">
        <v>5919</v>
      </c>
      <c r="G5927" s="170">
        <f t="shared" ref="G5927:G5990" ca="1" si="190">_xlfn.NORM.INV(RAND(),L$11,L$12)</f>
        <v>-0.32047557491433115</v>
      </c>
    </row>
    <row r="5928" spans="2:7">
      <c r="B5928" t="s">
        <v>7696</v>
      </c>
      <c r="C5928">
        <v>2.23</v>
      </c>
      <c r="D5928">
        <f t="shared" si="189"/>
        <v>-0.81795918367346931</v>
      </c>
      <c r="E5928">
        <v>-1.7621145374449355E-2</v>
      </c>
      <c r="F5928" s="90">
        <v>5920</v>
      </c>
      <c r="G5928" s="170">
        <f t="shared" ca="1" si="190"/>
        <v>0.25803048713517068</v>
      </c>
    </row>
    <row r="5929" spans="2:7">
      <c r="B5929" t="s">
        <v>2618</v>
      </c>
      <c r="C5929">
        <v>12.25</v>
      </c>
      <c r="D5929">
        <f t="shared" si="189"/>
        <v>6.3353293413173652</v>
      </c>
      <c r="E5929">
        <v>-1.7642341619887782E-2</v>
      </c>
      <c r="F5929" s="90">
        <v>5921</v>
      </c>
      <c r="G5929" s="170">
        <f t="shared" ca="1" si="190"/>
        <v>0.46827113028111561</v>
      </c>
    </row>
    <row r="5930" spans="2:7">
      <c r="B5930" t="s">
        <v>6028</v>
      </c>
      <c r="C5930">
        <v>1.67</v>
      </c>
      <c r="D5930">
        <f t="shared" si="189"/>
        <v>0</v>
      </c>
      <c r="E5930">
        <v>-1.7647058823529429E-2</v>
      </c>
      <c r="F5930" s="90">
        <v>5922</v>
      </c>
      <c r="G5930" s="170">
        <f t="shared" ca="1" si="190"/>
        <v>0.31819386897982327</v>
      </c>
    </row>
    <row r="5931" spans="2:7">
      <c r="B5931" t="s">
        <v>6444</v>
      </c>
      <c r="C5931">
        <v>1.67</v>
      </c>
      <c r="D5931">
        <f t="shared" si="189"/>
        <v>0</v>
      </c>
      <c r="E5931">
        <v>-1.7647058823529429E-2</v>
      </c>
      <c r="F5931" s="90">
        <v>5923</v>
      </c>
      <c r="G5931" s="170">
        <f t="shared" ca="1" si="190"/>
        <v>0.30952668708175046</v>
      </c>
    </row>
    <row r="5932" spans="2:7">
      <c r="B5932" t="s">
        <v>6819</v>
      </c>
      <c r="C5932">
        <v>1.67</v>
      </c>
      <c r="D5932">
        <f t="shared" si="189"/>
        <v>0</v>
      </c>
      <c r="E5932">
        <v>-1.7647058823529429E-2</v>
      </c>
      <c r="F5932" s="90">
        <v>5924</v>
      </c>
      <c r="G5932" s="170">
        <f t="shared" ca="1" si="190"/>
        <v>-8.4353822290094999E-2</v>
      </c>
    </row>
    <row r="5933" spans="2:7">
      <c r="B5933" t="s">
        <v>7183</v>
      </c>
      <c r="C5933">
        <v>1.67</v>
      </c>
      <c r="D5933">
        <f t="shared" si="189"/>
        <v>-0.86333878887070381</v>
      </c>
      <c r="E5933">
        <v>-1.7647058823529429E-2</v>
      </c>
      <c r="F5933" s="90">
        <v>5925</v>
      </c>
      <c r="G5933" s="170">
        <f t="shared" ca="1" si="190"/>
        <v>-0.10811095979074946</v>
      </c>
    </row>
    <row r="5934" spans="2:7">
      <c r="B5934" t="s">
        <v>4946</v>
      </c>
      <c r="C5934">
        <v>12.22</v>
      </c>
      <c r="D5934">
        <f t="shared" si="189"/>
        <v>-0.88418159416169084</v>
      </c>
      <c r="E5934">
        <v>-1.7684887459806984E-2</v>
      </c>
      <c r="F5934" s="90">
        <v>5926</v>
      </c>
      <c r="G5934" s="170">
        <f t="shared" ca="1" si="190"/>
        <v>0.21410732569235788</v>
      </c>
    </row>
    <row r="5935" spans="2:7">
      <c r="B5935" t="s">
        <v>926</v>
      </c>
      <c r="C5935">
        <v>105.51</v>
      </c>
      <c r="D5935">
        <f t="shared" si="189"/>
        <v>94.054054054054049</v>
      </c>
      <c r="E5935">
        <v>-1.7689228191043585E-2</v>
      </c>
      <c r="F5935" s="90">
        <v>5927</v>
      </c>
      <c r="G5935" s="170">
        <f t="shared" ca="1" si="190"/>
        <v>-0.54391335844014499</v>
      </c>
    </row>
    <row r="5936" spans="2:7">
      <c r="B5936" t="s">
        <v>7005</v>
      </c>
      <c r="C5936">
        <v>1.1100000000000001</v>
      </c>
      <c r="D5936">
        <f t="shared" si="189"/>
        <v>-0.93084112149532716</v>
      </c>
      <c r="E5936">
        <v>-1.7699115044247607E-2</v>
      </c>
      <c r="F5936" s="90">
        <v>5928</v>
      </c>
      <c r="G5936" s="170">
        <f t="shared" ca="1" si="190"/>
        <v>0.28602299499301342</v>
      </c>
    </row>
    <row r="5937" spans="2:7">
      <c r="B5937" t="s">
        <v>4017</v>
      </c>
      <c r="C5937">
        <v>16.05</v>
      </c>
      <c r="D5937">
        <f t="shared" si="189"/>
        <v>8.668674698795181</v>
      </c>
      <c r="E5937">
        <v>-1.7747858017135812E-2</v>
      </c>
      <c r="F5937" s="90">
        <v>5929</v>
      </c>
      <c r="G5937" s="170">
        <f t="shared" ca="1" si="190"/>
        <v>2.582121278042555E-2</v>
      </c>
    </row>
    <row r="5938" spans="2:7">
      <c r="B5938" t="s">
        <v>5977</v>
      </c>
      <c r="C5938">
        <v>1.66</v>
      </c>
      <c r="D5938">
        <f t="shared" si="189"/>
        <v>0</v>
      </c>
      <c r="E5938">
        <v>-1.7751479289940846E-2</v>
      </c>
      <c r="F5938" s="90">
        <v>5930</v>
      </c>
      <c r="G5938" s="170">
        <f t="shared" ca="1" si="190"/>
        <v>0.57689581813490398</v>
      </c>
    </row>
    <row r="5939" spans="2:7">
      <c r="B5939" t="s">
        <v>6464</v>
      </c>
      <c r="C5939">
        <v>1.66</v>
      </c>
      <c r="D5939">
        <f t="shared" si="189"/>
        <v>-0.8845618915159944</v>
      </c>
      <c r="E5939">
        <v>-1.7751479289940846E-2</v>
      </c>
      <c r="F5939" s="90">
        <v>5931</v>
      </c>
      <c r="G5939" s="170">
        <f t="shared" ca="1" si="190"/>
        <v>-0.12066015128830074</v>
      </c>
    </row>
    <row r="5940" spans="2:7">
      <c r="B5940" t="s">
        <v>3624</v>
      </c>
      <c r="C5940">
        <v>14.38</v>
      </c>
      <c r="D5940">
        <f t="shared" si="189"/>
        <v>-0.91666666666666674</v>
      </c>
      <c r="E5940">
        <v>-1.775956284153004E-2</v>
      </c>
      <c r="F5940" s="90">
        <v>5932</v>
      </c>
      <c r="G5940" s="170">
        <f t="shared" ca="1" si="190"/>
        <v>0.37930765764924129</v>
      </c>
    </row>
    <row r="5941" spans="2:7">
      <c r="B5941" t="s">
        <v>600</v>
      </c>
      <c r="C5941">
        <v>172.56</v>
      </c>
      <c r="D5941">
        <f t="shared" si="189"/>
        <v>12.576711250983477</v>
      </c>
      <c r="E5941">
        <v>-1.7759562841530081E-2</v>
      </c>
      <c r="F5941" s="90">
        <v>5933</v>
      </c>
      <c r="G5941" s="170">
        <f t="shared" ca="1" si="190"/>
        <v>-0.17499268133159077</v>
      </c>
    </row>
    <row r="5942" spans="2:7">
      <c r="B5942" t="s">
        <v>3403</v>
      </c>
      <c r="C5942">
        <v>12.71</v>
      </c>
      <c r="D5942">
        <f t="shared" si="189"/>
        <v>0.21278625954198477</v>
      </c>
      <c r="E5942">
        <v>-1.7774343122101906E-2</v>
      </c>
      <c r="F5942" s="90">
        <v>5934</v>
      </c>
      <c r="G5942" s="170">
        <f t="shared" ca="1" si="190"/>
        <v>0.11736516002313245</v>
      </c>
    </row>
    <row r="5943" spans="2:7">
      <c r="B5943" t="s">
        <v>3372</v>
      </c>
      <c r="C5943">
        <v>10.48</v>
      </c>
      <c r="D5943">
        <f t="shared" si="189"/>
        <v>-0.90951476428941458</v>
      </c>
      <c r="E5943">
        <v>-1.7806935332708482E-2</v>
      </c>
      <c r="F5943" s="90">
        <v>5935</v>
      </c>
      <c r="G5943" s="170">
        <f t="shared" ca="1" si="190"/>
        <v>0.17171649814040638</v>
      </c>
    </row>
    <row r="5944" spans="2:7">
      <c r="B5944" t="s">
        <v>810</v>
      </c>
      <c r="C5944">
        <v>115.82</v>
      </c>
      <c r="D5944">
        <f t="shared" si="189"/>
        <v>3.1231755072979706</v>
      </c>
      <c r="E5944">
        <v>-1.7808683853460044E-2</v>
      </c>
      <c r="F5944" s="90">
        <v>5936</v>
      </c>
      <c r="G5944" s="170">
        <f t="shared" ca="1" si="190"/>
        <v>-0.40941110788997009</v>
      </c>
    </row>
    <row r="5945" spans="2:7">
      <c r="B5945" t="s">
        <v>1456</v>
      </c>
      <c r="C5945">
        <v>28.09</v>
      </c>
      <c r="D5945">
        <f t="shared" si="189"/>
        <v>0.50053418803418814</v>
      </c>
      <c r="E5945">
        <v>-1.7832167832167886E-2</v>
      </c>
      <c r="F5945" s="90">
        <v>5937</v>
      </c>
      <c r="G5945" s="170">
        <f t="shared" ca="1" si="190"/>
        <v>0.59937094460065254</v>
      </c>
    </row>
    <row r="5946" spans="2:7">
      <c r="B5946" t="s">
        <v>3965</v>
      </c>
      <c r="C5946">
        <v>18.72</v>
      </c>
      <c r="D5946">
        <f t="shared" si="189"/>
        <v>1.0021390374331551</v>
      </c>
      <c r="E5946">
        <v>-1.783840503672612E-2</v>
      </c>
      <c r="F5946" s="90">
        <v>5938</v>
      </c>
      <c r="G5946" s="170">
        <f t="shared" ca="1" si="190"/>
        <v>-0.31546407313942315</v>
      </c>
    </row>
    <row r="5947" spans="2:7">
      <c r="B5947" t="s">
        <v>2799</v>
      </c>
      <c r="C5947">
        <v>9.35</v>
      </c>
      <c r="D5947">
        <f t="shared" si="189"/>
        <v>6.2499999999999875E-2</v>
      </c>
      <c r="E5947">
        <v>-1.7857142857142849E-2</v>
      </c>
      <c r="F5947" s="90">
        <v>5939</v>
      </c>
      <c r="G5947" s="170">
        <f t="shared" ca="1" si="190"/>
        <v>-0.24900552148528526</v>
      </c>
    </row>
    <row r="5948" spans="2:7">
      <c r="B5948" t="s">
        <v>2673</v>
      </c>
      <c r="C5948">
        <v>8.8000000000000007</v>
      </c>
      <c r="D5948">
        <f t="shared" si="189"/>
        <v>7</v>
      </c>
      <c r="E5948">
        <v>-1.785714285714287E-2</v>
      </c>
      <c r="F5948" s="90">
        <v>5940</v>
      </c>
      <c r="G5948" s="170">
        <f t="shared" ca="1" si="190"/>
        <v>-0.504362849642643</v>
      </c>
    </row>
    <row r="5949" spans="2:7">
      <c r="B5949" t="s">
        <v>6900</v>
      </c>
      <c r="C5949">
        <v>1.1000000000000001</v>
      </c>
      <c r="D5949">
        <f t="shared" si="189"/>
        <v>-0.899909008189263</v>
      </c>
      <c r="E5949">
        <v>-1.785714285714287E-2</v>
      </c>
      <c r="F5949" s="90">
        <v>5941</v>
      </c>
      <c r="G5949" s="170">
        <f t="shared" ca="1" si="190"/>
        <v>0.19862644238684773</v>
      </c>
    </row>
    <row r="5950" spans="2:7">
      <c r="B5950" t="s">
        <v>3681</v>
      </c>
      <c r="C5950">
        <v>10.99</v>
      </c>
      <c r="D5950">
        <f t="shared" si="189"/>
        <v>-0.44382591093117413</v>
      </c>
      <c r="E5950">
        <v>-1.7873100983020491E-2</v>
      </c>
      <c r="F5950" s="90">
        <v>5942</v>
      </c>
      <c r="G5950" s="170">
        <f t="shared" ca="1" si="190"/>
        <v>0.62484066799327098</v>
      </c>
    </row>
    <row r="5951" spans="2:7">
      <c r="B5951" t="s">
        <v>3913</v>
      </c>
      <c r="C5951">
        <v>19.760000000000002</v>
      </c>
      <c r="D5951">
        <f t="shared" si="189"/>
        <v>1.2557077625570778</v>
      </c>
      <c r="E5951">
        <v>-1.7892644135188839E-2</v>
      </c>
      <c r="F5951" s="90">
        <v>5943</v>
      </c>
      <c r="G5951" s="170">
        <f t="shared" ca="1" si="190"/>
        <v>-1.3506763303814588</v>
      </c>
    </row>
    <row r="5952" spans="2:7">
      <c r="B5952" t="s">
        <v>2741</v>
      </c>
      <c r="C5952">
        <v>8.76</v>
      </c>
      <c r="D5952">
        <f t="shared" si="189"/>
        <v>3</v>
      </c>
      <c r="E5952">
        <v>-1.7937219730941721E-2</v>
      </c>
      <c r="F5952" s="90">
        <v>5944</v>
      </c>
      <c r="G5952" s="170">
        <f t="shared" ca="1" si="190"/>
        <v>3.5852837125797107E-2</v>
      </c>
    </row>
    <row r="5953" spans="2:7">
      <c r="B5953" t="s">
        <v>5900</v>
      </c>
      <c r="C5953">
        <v>2.19</v>
      </c>
      <c r="D5953">
        <f t="shared" si="189"/>
        <v>-0.90236290682122156</v>
      </c>
      <c r="E5953">
        <v>-1.7937219730941721E-2</v>
      </c>
      <c r="F5953" s="90">
        <v>5945</v>
      </c>
      <c r="G5953" s="170">
        <f t="shared" ca="1" si="190"/>
        <v>-0.56196098390659466</v>
      </c>
    </row>
    <row r="5954" spans="2:7">
      <c r="B5954" t="s">
        <v>2144</v>
      </c>
      <c r="C5954">
        <v>22.43</v>
      </c>
      <c r="D5954">
        <f t="shared" si="189"/>
        <v>1.4118279569892471</v>
      </c>
      <c r="E5954">
        <v>-1.7950963222416818E-2</v>
      </c>
      <c r="F5954" s="90">
        <v>5946</v>
      </c>
      <c r="G5954" s="170">
        <f t="shared" ca="1" si="190"/>
        <v>0.23754216690882796</v>
      </c>
    </row>
    <row r="5955" spans="2:7">
      <c r="B5955" t="s">
        <v>5211</v>
      </c>
      <c r="C5955">
        <v>9.3000000000000007</v>
      </c>
      <c r="D5955">
        <f t="shared" si="189"/>
        <v>-0.18989547038327523</v>
      </c>
      <c r="E5955">
        <v>-1.7951425554382252E-2</v>
      </c>
      <c r="F5955" s="90">
        <v>5947</v>
      </c>
      <c r="G5955" s="170">
        <f t="shared" ca="1" si="190"/>
        <v>9.9073195372174377E-2</v>
      </c>
    </row>
    <row r="5956" spans="2:7">
      <c r="B5956" t="s">
        <v>4297</v>
      </c>
      <c r="C5956">
        <v>11.48</v>
      </c>
      <c r="D5956">
        <f t="shared" si="189"/>
        <v>-0.12499999999999992</v>
      </c>
      <c r="E5956">
        <v>-1.7964071856287348E-2</v>
      </c>
      <c r="F5956" s="90">
        <v>5948</v>
      </c>
      <c r="G5956" s="170">
        <f t="shared" ca="1" si="190"/>
        <v>7.9816668772610538E-3</v>
      </c>
    </row>
    <row r="5957" spans="2:7">
      <c r="B5957" t="s">
        <v>1592</v>
      </c>
      <c r="C5957">
        <v>13.12</v>
      </c>
      <c r="D5957">
        <f t="shared" si="189"/>
        <v>7</v>
      </c>
      <c r="E5957">
        <v>-1.7964071856287442E-2</v>
      </c>
      <c r="F5957" s="90">
        <v>5949</v>
      </c>
      <c r="G5957" s="170">
        <f t="shared" ca="1" si="190"/>
        <v>0.25288792526544795</v>
      </c>
    </row>
    <row r="5958" spans="2:7">
      <c r="B5958" t="s">
        <v>6379</v>
      </c>
      <c r="C5958">
        <v>1.64</v>
      </c>
      <c r="D5958">
        <f t="shared" si="189"/>
        <v>0</v>
      </c>
      <c r="E5958">
        <v>-1.7964071856287442E-2</v>
      </c>
      <c r="F5958" s="90">
        <v>5950</v>
      </c>
      <c r="G5958" s="170">
        <f t="shared" ca="1" si="190"/>
        <v>-0.11764828426056148</v>
      </c>
    </row>
    <row r="5959" spans="2:7">
      <c r="B5959" t="s">
        <v>6673</v>
      </c>
      <c r="C5959">
        <v>1.64</v>
      </c>
      <c r="D5959">
        <f t="shared" si="189"/>
        <v>-0.92681838464970989</v>
      </c>
      <c r="E5959">
        <v>-1.7964071856287442E-2</v>
      </c>
      <c r="F5959" s="90">
        <v>5951</v>
      </c>
      <c r="G5959" s="170">
        <f t="shared" ca="1" si="190"/>
        <v>6.3202381594724522E-2</v>
      </c>
    </row>
    <row r="5960" spans="2:7">
      <c r="B5960" t="s">
        <v>2038</v>
      </c>
      <c r="C5960">
        <v>22.41</v>
      </c>
      <c r="D5960">
        <f t="shared" si="189"/>
        <v>-0.84070230309923233</v>
      </c>
      <c r="E5960">
        <v>-1.7966695880806315E-2</v>
      </c>
      <c r="F5960" s="90">
        <v>5952</v>
      </c>
      <c r="G5960" s="170">
        <f t="shared" ca="1" si="190"/>
        <v>0.11282073971634045</v>
      </c>
    </row>
    <row r="5961" spans="2:7">
      <c r="B5961" t="s">
        <v>478</v>
      </c>
      <c r="C5961">
        <v>140.68</v>
      </c>
      <c r="D5961">
        <f t="shared" ref="D5961:D6024" si="191">(C5961-C5962)/C5962</f>
        <v>0.23079615048118995</v>
      </c>
      <c r="E5961">
        <v>-1.8009214016473436E-2</v>
      </c>
      <c r="F5961" s="90">
        <v>5953</v>
      </c>
      <c r="G5961" s="170">
        <f t="shared" ca="1" si="190"/>
        <v>-1.4598632200743741E-2</v>
      </c>
    </row>
    <row r="5962" spans="2:7">
      <c r="B5962" t="s">
        <v>757</v>
      </c>
      <c r="C5962">
        <v>114.3</v>
      </c>
      <c r="D5962">
        <f t="shared" si="191"/>
        <v>41.022058823529406</v>
      </c>
      <c r="E5962">
        <v>-1.8041237113402133E-2</v>
      </c>
      <c r="F5962" s="90">
        <v>5954</v>
      </c>
      <c r="G5962" s="170">
        <f t="shared" ca="1" si="190"/>
        <v>-0.37661499039668811</v>
      </c>
    </row>
    <row r="5963" spans="2:7">
      <c r="B5963" t="s">
        <v>7616</v>
      </c>
      <c r="C5963">
        <v>2.72</v>
      </c>
      <c r="D5963">
        <f t="shared" si="191"/>
        <v>-0.37471264367816082</v>
      </c>
      <c r="E5963">
        <v>-1.8050541516245425E-2</v>
      </c>
      <c r="F5963" s="90">
        <v>5955</v>
      </c>
      <c r="G5963" s="170">
        <f t="shared" ca="1" si="190"/>
        <v>0.15131375751180892</v>
      </c>
    </row>
    <row r="5964" spans="2:7">
      <c r="B5964" t="s">
        <v>5548</v>
      </c>
      <c r="C5964">
        <v>4.3499999999999996</v>
      </c>
      <c r="D5964">
        <f t="shared" si="191"/>
        <v>-0.46560196560196571</v>
      </c>
      <c r="E5964">
        <v>-1.8058690744921009E-2</v>
      </c>
      <c r="F5964" s="90">
        <v>5956</v>
      </c>
      <c r="G5964" s="170">
        <f t="shared" ca="1" si="190"/>
        <v>0.10863389493288741</v>
      </c>
    </row>
    <row r="5965" spans="2:7">
      <c r="B5965" t="s">
        <v>5281</v>
      </c>
      <c r="C5965">
        <v>8.14</v>
      </c>
      <c r="D5965">
        <f t="shared" si="191"/>
        <v>-0.67374749498997988</v>
      </c>
      <c r="E5965">
        <v>-1.8094089264173534E-2</v>
      </c>
      <c r="F5965" s="90">
        <v>5957</v>
      </c>
      <c r="G5965" s="170">
        <f t="shared" ca="1" si="190"/>
        <v>0.10482866802218059</v>
      </c>
    </row>
    <row r="5966" spans="2:7">
      <c r="B5966" t="s">
        <v>2154</v>
      </c>
      <c r="C5966">
        <v>24.95</v>
      </c>
      <c r="D5966">
        <f t="shared" si="191"/>
        <v>0.35377102550189904</v>
      </c>
      <c r="E5966">
        <v>-1.8103109012199955E-2</v>
      </c>
      <c r="F5966" s="90">
        <v>5958</v>
      </c>
      <c r="G5966" s="170">
        <f t="shared" ca="1" si="190"/>
        <v>0.45836841517858823</v>
      </c>
    </row>
    <row r="5967" spans="2:7">
      <c r="B5967" t="s">
        <v>1818</v>
      </c>
      <c r="C5967">
        <v>18.43</v>
      </c>
      <c r="D5967">
        <f t="shared" si="191"/>
        <v>-0.62510170870626525</v>
      </c>
      <c r="E5967">
        <v>-1.8114011720831106E-2</v>
      </c>
      <c r="F5967" s="90">
        <v>5959</v>
      </c>
      <c r="G5967" s="170">
        <f t="shared" ca="1" si="190"/>
        <v>-0.10692078831771411</v>
      </c>
    </row>
    <row r="5968" spans="2:7">
      <c r="B5968" t="s">
        <v>1240</v>
      </c>
      <c r="C5968">
        <v>49.16</v>
      </c>
      <c r="D5968">
        <f t="shared" si="191"/>
        <v>-0.66367927755353351</v>
      </c>
      <c r="E5968">
        <v>-1.8174555622129093E-2</v>
      </c>
      <c r="F5968" s="90">
        <v>5960</v>
      </c>
      <c r="G5968" s="170">
        <f t="shared" ca="1" si="190"/>
        <v>1.0015351849858123</v>
      </c>
    </row>
    <row r="5969" spans="2:7">
      <c r="B5969" t="s">
        <v>566</v>
      </c>
      <c r="C5969">
        <v>146.16999999999999</v>
      </c>
      <c r="D5969">
        <f t="shared" si="191"/>
        <v>-7.1287883601245314E-2</v>
      </c>
      <c r="E5969">
        <v>-1.8202579258463247E-2</v>
      </c>
      <c r="F5969" s="90">
        <v>5961</v>
      </c>
      <c r="G5969" s="170">
        <f t="shared" ca="1" si="190"/>
        <v>0.54936055207956924</v>
      </c>
    </row>
    <row r="5970" spans="2:7">
      <c r="B5970" t="s">
        <v>580</v>
      </c>
      <c r="C5970">
        <v>157.38999999999999</v>
      </c>
      <c r="D5970">
        <f t="shared" si="191"/>
        <v>12.304311073541841</v>
      </c>
      <c r="E5970">
        <v>-1.8214709001310062E-2</v>
      </c>
      <c r="F5970" s="90">
        <v>5962</v>
      </c>
      <c r="G5970" s="170">
        <f t="shared" ca="1" si="190"/>
        <v>-6.7168636821510301E-3</v>
      </c>
    </row>
    <row r="5971" spans="2:7">
      <c r="B5971" t="s">
        <v>3459</v>
      </c>
      <c r="C5971">
        <v>11.83</v>
      </c>
      <c r="D5971">
        <f t="shared" si="191"/>
        <v>-0.75235503454050667</v>
      </c>
      <c r="E5971">
        <v>-1.8257261410788435E-2</v>
      </c>
      <c r="F5971" s="90">
        <v>5963</v>
      </c>
      <c r="G5971" s="170">
        <f t="shared" ca="1" si="190"/>
        <v>0.46155128941357354</v>
      </c>
    </row>
    <row r="5972" spans="2:7">
      <c r="B5972" t="s">
        <v>1221</v>
      </c>
      <c r="C5972">
        <v>47.77</v>
      </c>
      <c r="D5972">
        <f t="shared" si="191"/>
        <v>28.670807453416149</v>
      </c>
      <c r="E5972">
        <v>-1.829017673653912E-2</v>
      </c>
      <c r="F5972" s="90">
        <v>5964</v>
      </c>
      <c r="G5972" s="170">
        <f t="shared" ca="1" si="190"/>
        <v>-0.48651922742923165</v>
      </c>
    </row>
    <row r="5973" spans="2:7">
      <c r="B5973" t="s">
        <v>6326</v>
      </c>
      <c r="C5973">
        <v>1.61</v>
      </c>
      <c r="D5973">
        <f t="shared" si="191"/>
        <v>0</v>
      </c>
      <c r="E5973">
        <v>-1.8292682926829149E-2</v>
      </c>
      <c r="F5973" s="90">
        <v>5965</v>
      </c>
      <c r="G5973" s="170">
        <f t="shared" ca="1" si="190"/>
        <v>0.28590628095611686</v>
      </c>
    </row>
    <row r="5974" spans="2:7">
      <c r="B5974" t="s">
        <v>6378</v>
      </c>
      <c r="C5974">
        <v>1.61</v>
      </c>
      <c r="D5974">
        <f t="shared" si="191"/>
        <v>-0.98943569553805766</v>
      </c>
      <c r="E5974">
        <v>-1.8292682926829149E-2</v>
      </c>
      <c r="F5974" s="90">
        <v>5966</v>
      </c>
      <c r="G5974" s="170">
        <f t="shared" ca="1" si="190"/>
        <v>0.57327262691343317</v>
      </c>
    </row>
    <row r="5975" spans="2:7">
      <c r="B5975" t="s">
        <v>522</v>
      </c>
      <c r="C5975">
        <v>152.4</v>
      </c>
      <c r="D5975">
        <f t="shared" si="191"/>
        <v>11.350081037277148</v>
      </c>
      <c r="E5975">
        <v>-1.8294254058232436E-2</v>
      </c>
      <c r="F5975" s="90">
        <v>5967</v>
      </c>
      <c r="G5975" s="170">
        <f t="shared" ca="1" si="190"/>
        <v>0.53814815846374786</v>
      </c>
    </row>
    <row r="5976" spans="2:7">
      <c r="B5976" t="s">
        <v>3151</v>
      </c>
      <c r="C5976">
        <v>12.34</v>
      </c>
      <c r="D5976">
        <f t="shared" si="191"/>
        <v>-0.37833753148614613</v>
      </c>
      <c r="E5976">
        <v>-1.8297533810660335E-2</v>
      </c>
      <c r="F5976" s="90">
        <v>5968</v>
      </c>
      <c r="G5976" s="170">
        <f t="shared" ca="1" si="190"/>
        <v>-0.17935142092006437</v>
      </c>
    </row>
    <row r="5977" spans="2:7">
      <c r="B5977" t="s">
        <v>1893</v>
      </c>
      <c r="C5977">
        <v>19.850000000000001</v>
      </c>
      <c r="D5977">
        <f t="shared" si="191"/>
        <v>0.19362597714972957</v>
      </c>
      <c r="E5977">
        <v>-1.8298714144411348E-2</v>
      </c>
      <c r="F5977" s="90">
        <v>5969</v>
      </c>
      <c r="G5977" s="170">
        <f t="shared" ca="1" si="190"/>
        <v>-4.7288824128959309E-2</v>
      </c>
    </row>
    <row r="5978" spans="2:7">
      <c r="B5978" t="s">
        <v>1500</v>
      </c>
      <c r="C5978">
        <v>16.63</v>
      </c>
      <c r="D5978">
        <f t="shared" si="191"/>
        <v>0.24104477611940286</v>
      </c>
      <c r="E5978">
        <v>-1.8299881936245706E-2</v>
      </c>
      <c r="F5978" s="90">
        <v>5970</v>
      </c>
      <c r="G5978" s="170">
        <f t="shared" ca="1" si="190"/>
        <v>0.72090363698132476</v>
      </c>
    </row>
    <row r="5979" spans="2:7">
      <c r="B5979" t="s">
        <v>2920</v>
      </c>
      <c r="C5979">
        <v>13.4</v>
      </c>
      <c r="D5979">
        <f t="shared" si="191"/>
        <v>5.2616822429906538</v>
      </c>
      <c r="E5979">
        <v>-1.8315018315018316E-2</v>
      </c>
      <c r="F5979" s="90">
        <v>5971</v>
      </c>
      <c r="G5979" s="170">
        <f t="shared" ca="1" si="190"/>
        <v>3.3119276665839956E-2</v>
      </c>
    </row>
    <row r="5980" spans="2:7">
      <c r="B5980" t="s">
        <v>5896</v>
      </c>
      <c r="C5980">
        <v>2.14</v>
      </c>
      <c r="D5980">
        <f t="shared" si="191"/>
        <v>1</v>
      </c>
      <c r="E5980">
        <v>-1.8348623853211024E-2</v>
      </c>
      <c r="F5980" s="90">
        <v>5972</v>
      </c>
      <c r="G5980" s="170">
        <f t="shared" ca="1" si="190"/>
        <v>0.56198886792247227</v>
      </c>
    </row>
    <row r="5981" spans="2:7">
      <c r="B5981" t="s">
        <v>6234</v>
      </c>
      <c r="C5981">
        <v>1.07</v>
      </c>
      <c r="D5981">
        <f t="shared" si="191"/>
        <v>-0.94278074866310158</v>
      </c>
      <c r="E5981">
        <v>-1.8348623853211024E-2</v>
      </c>
      <c r="F5981" s="90">
        <v>5973</v>
      </c>
      <c r="G5981" s="170">
        <f t="shared" ca="1" si="190"/>
        <v>0.38457777076228644</v>
      </c>
    </row>
    <row r="5982" spans="2:7">
      <c r="B5982" t="s">
        <v>3840</v>
      </c>
      <c r="C5982">
        <v>18.7</v>
      </c>
      <c r="D5982">
        <f t="shared" si="191"/>
        <v>0.59148936170212763</v>
      </c>
      <c r="E5982">
        <v>-1.8372703412073563E-2</v>
      </c>
      <c r="F5982" s="90">
        <v>5974</v>
      </c>
      <c r="G5982" s="170">
        <f t="shared" ca="1" si="190"/>
        <v>-0.24918177930366348</v>
      </c>
    </row>
    <row r="5983" spans="2:7">
      <c r="B5983" t="s">
        <v>3128</v>
      </c>
      <c r="C5983">
        <v>11.75</v>
      </c>
      <c r="D5983">
        <f t="shared" si="191"/>
        <v>-0.44990636704119846</v>
      </c>
      <c r="E5983">
        <v>-1.8379281537176325E-2</v>
      </c>
      <c r="F5983" s="90">
        <v>5975</v>
      </c>
      <c r="G5983" s="170">
        <f t="shared" ca="1" si="190"/>
        <v>0.44927739334040256</v>
      </c>
    </row>
    <row r="5984" spans="2:7">
      <c r="B5984" t="s">
        <v>2000</v>
      </c>
      <c r="C5984">
        <v>21.36</v>
      </c>
      <c r="D5984">
        <f t="shared" si="191"/>
        <v>9.0281690140845079</v>
      </c>
      <c r="E5984">
        <v>-1.8382352941176568E-2</v>
      </c>
      <c r="F5984" s="90">
        <v>5976</v>
      </c>
      <c r="G5984" s="170">
        <f t="shared" ca="1" si="190"/>
        <v>-7.8372582694905407E-2</v>
      </c>
    </row>
    <row r="5985" spans="2:7">
      <c r="B5985" t="s">
        <v>7391</v>
      </c>
      <c r="C5985">
        <v>2.13</v>
      </c>
      <c r="D5985">
        <f t="shared" si="191"/>
        <v>-0.91302572478562682</v>
      </c>
      <c r="E5985">
        <v>-1.8433179723502321E-2</v>
      </c>
      <c r="F5985" s="90">
        <v>5977</v>
      </c>
      <c r="G5985" s="170">
        <f t="shared" ca="1" si="190"/>
        <v>-0.26793471245041517</v>
      </c>
    </row>
    <row r="5986" spans="2:7">
      <c r="B5986" t="s">
        <v>2153</v>
      </c>
      <c r="C5986">
        <v>24.49</v>
      </c>
      <c r="D5986">
        <f t="shared" si="191"/>
        <v>-0.7578603915364841</v>
      </c>
      <c r="E5986">
        <v>-1.8436873747495024E-2</v>
      </c>
      <c r="F5986" s="90">
        <v>5978</v>
      </c>
      <c r="G5986" s="170">
        <f t="shared" ca="1" si="190"/>
        <v>-0.2838223201281338</v>
      </c>
    </row>
    <row r="5987" spans="2:7">
      <c r="B5987" t="s">
        <v>995</v>
      </c>
      <c r="C5987">
        <v>101.14</v>
      </c>
      <c r="D5987">
        <f t="shared" si="191"/>
        <v>3.7505871301080318</v>
      </c>
      <c r="E5987">
        <v>-1.8439440993788875E-2</v>
      </c>
      <c r="F5987" s="90">
        <v>5979</v>
      </c>
      <c r="G5987" s="170">
        <f t="shared" ca="1" si="190"/>
        <v>-8.2732067818851077E-2</v>
      </c>
    </row>
    <row r="5988" spans="2:7">
      <c r="B5988" t="s">
        <v>1880</v>
      </c>
      <c r="C5988">
        <v>21.29</v>
      </c>
      <c r="D5988">
        <f t="shared" si="191"/>
        <v>-0.5400734499891986</v>
      </c>
      <c r="E5988">
        <v>-1.8441678192715635E-2</v>
      </c>
      <c r="F5988" s="90">
        <v>5980</v>
      </c>
      <c r="G5988" s="170">
        <f t="shared" ca="1" si="190"/>
        <v>0.61344699322737717</v>
      </c>
    </row>
    <row r="5989" spans="2:7">
      <c r="B5989" t="s">
        <v>1122</v>
      </c>
      <c r="C5989">
        <v>46.29</v>
      </c>
      <c r="D5989">
        <f t="shared" si="191"/>
        <v>2.7849550286181524</v>
      </c>
      <c r="E5989">
        <v>-1.8447837150127173E-2</v>
      </c>
      <c r="F5989" s="90">
        <v>5981</v>
      </c>
      <c r="G5989" s="170">
        <f t="shared" ca="1" si="190"/>
        <v>7.0092251024199026E-2</v>
      </c>
    </row>
    <row r="5990" spans="2:7">
      <c r="B5990" t="s">
        <v>3135</v>
      </c>
      <c r="C5990">
        <v>12.23</v>
      </c>
      <c r="D5990">
        <f t="shared" si="191"/>
        <v>-0.35968586387434559</v>
      </c>
      <c r="E5990">
        <v>-1.8459069020866806E-2</v>
      </c>
      <c r="F5990" s="90">
        <v>5982</v>
      </c>
      <c r="G5990" s="170">
        <f t="shared" ca="1" si="190"/>
        <v>-5.1550620018911919E-2</v>
      </c>
    </row>
    <row r="5991" spans="2:7">
      <c r="B5991" t="s">
        <v>3041</v>
      </c>
      <c r="C5991">
        <v>19.100000000000001</v>
      </c>
      <c r="D5991">
        <f t="shared" si="191"/>
        <v>0.80018850141376086</v>
      </c>
      <c r="E5991">
        <v>-1.8499486125385375E-2</v>
      </c>
      <c r="F5991" s="90">
        <v>5983</v>
      </c>
      <c r="G5991" s="170">
        <f t="shared" ref="G5991:G6054" ca="1" si="192">_xlfn.NORM.INV(RAND(),L$11,L$12)</f>
        <v>-0.35370027204596416</v>
      </c>
    </row>
    <row r="5992" spans="2:7">
      <c r="B5992" t="s">
        <v>3676</v>
      </c>
      <c r="C5992">
        <v>10.61</v>
      </c>
      <c r="D5992">
        <f t="shared" si="191"/>
        <v>0.17758046614872361</v>
      </c>
      <c r="E5992">
        <v>-1.8501387604070402E-2</v>
      </c>
      <c r="F5992" s="90">
        <v>5984</v>
      </c>
      <c r="G5992" s="170">
        <f t="shared" ca="1" si="192"/>
        <v>-0.11537345282835235</v>
      </c>
    </row>
    <row r="5993" spans="2:7">
      <c r="B5993" t="s">
        <v>5243</v>
      </c>
      <c r="C5993">
        <v>9.01</v>
      </c>
      <c r="D5993">
        <f t="shared" si="191"/>
        <v>4.6666666666666661</v>
      </c>
      <c r="E5993">
        <v>-1.8518518518518511E-2</v>
      </c>
      <c r="F5993" s="90">
        <v>5985</v>
      </c>
      <c r="G5993" s="170">
        <f t="shared" ca="1" si="192"/>
        <v>0.22530783234436677</v>
      </c>
    </row>
    <row r="5994" spans="2:7">
      <c r="B5994" t="s">
        <v>6640</v>
      </c>
      <c r="C5994">
        <v>1.59</v>
      </c>
      <c r="D5994">
        <f t="shared" si="191"/>
        <v>0</v>
      </c>
      <c r="E5994">
        <v>-1.8518518518518535E-2</v>
      </c>
      <c r="F5994" s="90">
        <v>5986</v>
      </c>
      <c r="G5994" s="170">
        <f t="shared" ca="1" si="192"/>
        <v>-0.40243607216360566</v>
      </c>
    </row>
    <row r="5995" spans="2:7">
      <c r="B5995" t="s">
        <v>7238</v>
      </c>
      <c r="C5995">
        <v>1.59</v>
      </c>
      <c r="D5995">
        <f t="shared" si="191"/>
        <v>-0.25</v>
      </c>
      <c r="E5995">
        <v>-1.8518518518518535E-2</v>
      </c>
      <c r="F5995" s="90">
        <v>5987</v>
      </c>
      <c r="G5995" s="170">
        <f t="shared" ca="1" si="192"/>
        <v>-0.69237116558143674</v>
      </c>
    </row>
    <row r="5996" spans="2:7">
      <c r="B5996" t="s">
        <v>7282</v>
      </c>
      <c r="C5996">
        <v>2.12</v>
      </c>
      <c r="D5996">
        <f t="shared" si="191"/>
        <v>-0.97987086973034554</v>
      </c>
      <c r="E5996">
        <v>-1.8518518518518535E-2</v>
      </c>
      <c r="F5996" s="90">
        <v>5988</v>
      </c>
      <c r="G5996" s="170">
        <f t="shared" ca="1" si="192"/>
        <v>0.66196796326828022</v>
      </c>
    </row>
    <row r="5997" spans="2:7">
      <c r="B5997" t="s">
        <v>974</v>
      </c>
      <c r="C5997">
        <v>105.32</v>
      </c>
      <c r="D5997">
        <f t="shared" si="191"/>
        <v>11.449172576832149</v>
      </c>
      <c r="E5997">
        <v>-1.8544404062995144E-2</v>
      </c>
      <c r="F5997" s="90">
        <v>5989</v>
      </c>
      <c r="G5997" s="170">
        <f t="shared" ca="1" si="192"/>
        <v>-0.34980464162843544</v>
      </c>
    </row>
    <row r="5998" spans="2:7">
      <c r="B5998" t="s">
        <v>3301</v>
      </c>
      <c r="C5998">
        <v>8.4600000000000009</v>
      </c>
      <c r="D5998">
        <f t="shared" si="191"/>
        <v>-0.61891891891891881</v>
      </c>
      <c r="E5998">
        <v>-1.8561484918793315E-2</v>
      </c>
      <c r="F5998" s="90">
        <v>5990</v>
      </c>
      <c r="G5998" s="170">
        <f t="shared" ca="1" si="192"/>
        <v>0.3666509607768938</v>
      </c>
    </row>
    <row r="5999" spans="2:7">
      <c r="B5999" t="s">
        <v>2296</v>
      </c>
      <c r="C5999">
        <v>22.2</v>
      </c>
      <c r="D5999">
        <f t="shared" si="191"/>
        <v>9.5213270142180093</v>
      </c>
      <c r="E5999">
        <v>-1.8567639257294506E-2</v>
      </c>
      <c r="F5999" s="90">
        <v>5991</v>
      </c>
      <c r="G5999" s="170">
        <f t="shared" ca="1" si="192"/>
        <v>5.4770162434876979E-2</v>
      </c>
    </row>
    <row r="6000" spans="2:7">
      <c r="B6000" t="s">
        <v>5889</v>
      </c>
      <c r="C6000">
        <v>2.11</v>
      </c>
      <c r="D6000">
        <f t="shared" si="191"/>
        <v>-0.83978739559605164</v>
      </c>
      <c r="E6000">
        <v>-1.8604651162790715E-2</v>
      </c>
      <c r="F6000" s="90">
        <v>5992</v>
      </c>
      <c r="G6000" s="170">
        <f t="shared" ca="1" si="192"/>
        <v>-0.16420014690940088</v>
      </c>
    </row>
    <row r="6001" spans="2:7">
      <c r="B6001" t="s">
        <v>4796</v>
      </c>
      <c r="C6001">
        <v>13.17</v>
      </c>
      <c r="D6001">
        <f t="shared" si="191"/>
        <v>-0.88412810135491815</v>
      </c>
      <c r="E6001">
        <v>-1.8628912071535022E-2</v>
      </c>
      <c r="F6001" s="90">
        <v>5993</v>
      </c>
      <c r="G6001" s="170">
        <f t="shared" ca="1" si="192"/>
        <v>0.52493125852318523</v>
      </c>
    </row>
    <row r="6002" spans="2:7">
      <c r="B6002" t="s">
        <v>809</v>
      </c>
      <c r="C6002">
        <v>113.66</v>
      </c>
      <c r="D6002">
        <f t="shared" si="191"/>
        <v>3.9160899653979233</v>
      </c>
      <c r="E6002">
        <v>-1.8649628734242762E-2</v>
      </c>
      <c r="F6002" s="90">
        <v>5994</v>
      </c>
      <c r="G6002" s="170">
        <f t="shared" ca="1" si="192"/>
        <v>-0.36244488745153086</v>
      </c>
    </row>
    <row r="6003" spans="2:7">
      <c r="B6003" t="s">
        <v>2147</v>
      </c>
      <c r="C6003">
        <v>23.12</v>
      </c>
      <c r="D6003">
        <f t="shared" si="191"/>
        <v>-0.84266757400476344</v>
      </c>
      <c r="E6003">
        <v>-1.8675721561969345E-2</v>
      </c>
      <c r="F6003" s="90">
        <v>5995</v>
      </c>
      <c r="G6003" s="170">
        <f t="shared" ca="1" si="192"/>
        <v>0.26717724407903054</v>
      </c>
    </row>
    <row r="6004" spans="2:7">
      <c r="B6004" t="s">
        <v>510</v>
      </c>
      <c r="C6004">
        <v>146.94999999999999</v>
      </c>
      <c r="D6004">
        <f t="shared" si="191"/>
        <v>55.087786259541978</v>
      </c>
      <c r="E6004">
        <v>-1.8697829716193732E-2</v>
      </c>
      <c r="F6004" s="90">
        <v>5996</v>
      </c>
      <c r="G6004" s="170">
        <f t="shared" ca="1" si="192"/>
        <v>-0.1248112637234465</v>
      </c>
    </row>
    <row r="6005" spans="2:7">
      <c r="B6005" t="s">
        <v>7356</v>
      </c>
      <c r="C6005">
        <v>2.62</v>
      </c>
      <c r="D6005">
        <f t="shared" si="191"/>
        <v>0.66878980891719741</v>
      </c>
      <c r="E6005">
        <v>-1.872659176029956E-2</v>
      </c>
      <c r="F6005" s="90">
        <v>5997</v>
      </c>
      <c r="G6005" s="170">
        <f t="shared" ca="1" si="192"/>
        <v>-8.5786397970944367E-2</v>
      </c>
    </row>
    <row r="6006" spans="2:7">
      <c r="B6006" t="s">
        <v>6321</v>
      </c>
      <c r="C6006">
        <v>1.57</v>
      </c>
      <c r="D6006">
        <f t="shared" si="191"/>
        <v>-0.88438880706921941</v>
      </c>
      <c r="E6006">
        <v>-1.8750000000000017E-2</v>
      </c>
      <c r="F6006" s="90">
        <v>5998</v>
      </c>
      <c r="G6006" s="170">
        <f t="shared" ca="1" si="192"/>
        <v>0.5895711087484985</v>
      </c>
    </row>
    <row r="6007" spans="2:7">
      <c r="B6007" t="s">
        <v>2940</v>
      </c>
      <c r="C6007">
        <v>13.58</v>
      </c>
      <c r="D6007">
        <f t="shared" si="191"/>
        <v>1</v>
      </c>
      <c r="E6007">
        <v>-1.8786127167630041E-2</v>
      </c>
      <c r="F6007" s="90">
        <v>5999</v>
      </c>
      <c r="G6007" s="170">
        <f t="shared" ca="1" si="192"/>
        <v>-0.49492744698310792</v>
      </c>
    </row>
    <row r="6008" spans="2:7">
      <c r="B6008" t="s">
        <v>5464</v>
      </c>
      <c r="C6008">
        <v>6.79</v>
      </c>
      <c r="D6008">
        <f t="shared" si="191"/>
        <v>-0.85213414634146345</v>
      </c>
      <c r="E6008">
        <v>-1.8786127167630041E-2</v>
      </c>
      <c r="F6008" s="90">
        <v>6000</v>
      </c>
      <c r="G6008" s="170">
        <f t="shared" ca="1" si="192"/>
        <v>0.79841707477917079</v>
      </c>
    </row>
    <row r="6009" spans="2:7">
      <c r="B6009" t="s">
        <v>1193</v>
      </c>
      <c r="C6009">
        <v>45.92</v>
      </c>
      <c r="D6009">
        <f t="shared" si="191"/>
        <v>0.83753501400560237</v>
      </c>
      <c r="E6009">
        <v>-1.8803418803418709E-2</v>
      </c>
      <c r="F6009" s="90">
        <v>6001</v>
      </c>
      <c r="G6009" s="170">
        <f t="shared" ca="1" si="192"/>
        <v>-0.24462456848743258</v>
      </c>
    </row>
    <row r="6010" spans="2:7">
      <c r="B6010" t="s">
        <v>2218</v>
      </c>
      <c r="C6010">
        <v>24.99</v>
      </c>
      <c r="D6010">
        <f t="shared" si="191"/>
        <v>0.92083013066871633</v>
      </c>
      <c r="E6010">
        <v>-1.8845700824499427E-2</v>
      </c>
      <c r="F6010" s="90">
        <v>6002</v>
      </c>
      <c r="G6010" s="170">
        <f t="shared" ca="1" si="192"/>
        <v>7.6194098922459902E-2</v>
      </c>
    </row>
    <row r="6011" spans="2:7">
      <c r="B6011" t="s">
        <v>3694</v>
      </c>
      <c r="C6011">
        <v>13.01</v>
      </c>
      <c r="D6011">
        <f t="shared" si="191"/>
        <v>-0.13726790450928383</v>
      </c>
      <c r="E6011">
        <v>-1.8853695324283559E-2</v>
      </c>
      <c r="F6011" s="90">
        <v>6003</v>
      </c>
      <c r="G6011" s="170">
        <f t="shared" ca="1" si="192"/>
        <v>-0.41588019173164453</v>
      </c>
    </row>
    <row r="6012" spans="2:7">
      <c r="B6012" t="s">
        <v>2995</v>
      </c>
      <c r="C6012">
        <v>15.08</v>
      </c>
      <c r="D6012">
        <f t="shared" si="191"/>
        <v>8.6666666666666661</v>
      </c>
      <c r="E6012">
        <v>-1.8867924528301831E-2</v>
      </c>
      <c r="F6012" s="90">
        <v>6004</v>
      </c>
      <c r="G6012" s="170">
        <f t="shared" ca="1" si="192"/>
        <v>3.6332512152355723E-2</v>
      </c>
    </row>
    <row r="6013" spans="2:7">
      <c r="B6013" t="s">
        <v>6473</v>
      </c>
      <c r="C6013">
        <v>1.56</v>
      </c>
      <c r="D6013">
        <f t="shared" si="191"/>
        <v>0</v>
      </c>
      <c r="E6013">
        <v>-1.8867924528301903E-2</v>
      </c>
      <c r="F6013" s="90">
        <v>6005</v>
      </c>
      <c r="G6013" s="170">
        <f t="shared" ca="1" si="192"/>
        <v>-0.21631907247996923</v>
      </c>
    </row>
    <row r="6014" spans="2:7">
      <c r="B6014" t="s">
        <v>7095</v>
      </c>
      <c r="C6014">
        <v>1.56</v>
      </c>
      <c r="D6014">
        <f t="shared" si="191"/>
        <v>-0.85674931129476584</v>
      </c>
      <c r="E6014">
        <v>-1.8867924528301903E-2</v>
      </c>
      <c r="F6014" s="90">
        <v>6006</v>
      </c>
      <c r="G6014" s="170">
        <f t="shared" ca="1" si="192"/>
        <v>-9.7197288920484418E-2</v>
      </c>
    </row>
    <row r="6015" spans="2:7">
      <c r="B6015" t="s">
        <v>3386</v>
      </c>
      <c r="C6015">
        <v>10.89</v>
      </c>
      <c r="D6015">
        <f t="shared" si="191"/>
        <v>5.014464802314382E-2</v>
      </c>
      <c r="E6015">
        <v>-1.8918918918918837E-2</v>
      </c>
      <c r="F6015" s="90">
        <v>6007</v>
      </c>
      <c r="G6015" s="170">
        <f t="shared" ca="1" si="192"/>
        <v>2.6192780504684259E-2</v>
      </c>
    </row>
    <row r="6016" spans="2:7">
      <c r="B6016" t="s">
        <v>3344</v>
      </c>
      <c r="C6016">
        <v>10.37</v>
      </c>
      <c r="D6016">
        <f t="shared" si="191"/>
        <v>-0.80764236690780933</v>
      </c>
      <c r="E6016">
        <v>-1.892147587511836E-2</v>
      </c>
      <c r="F6016" s="90">
        <v>6008</v>
      </c>
      <c r="G6016" s="170">
        <f t="shared" ca="1" si="192"/>
        <v>0.54559316954899306</v>
      </c>
    </row>
    <row r="6017" spans="2:7">
      <c r="B6017" t="s">
        <v>1136</v>
      </c>
      <c r="C6017">
        <v>53.91</v>
      </c>
      <c r="D6017">
        <f t="shared" si="191"/>
        <v>0.19613933880630122</v>
      </c>
      <c r="E6017">
        <v>-1.8926296633303117E-2</v>
      </c>
      <c r="F6017" s="90">
        <v>6009</v>
      </c>
      <c r="G6017" s="170">
        <f t="shared" ca="1" si="192"/>
        <v>-0.74427602129969561</v>
      </c>
    </row>
    <row r="6018" spans="2:7">
      <c r="B6018" t="s">
        <v>1364</v>
      </c>
      <c r="C6018">
        <v>45.07</v>
      </c>
      <c r="D6018">
        <f t="shared" si="191"/>
        <v>0.892902141957161</v>
      </c>
      <c r="E6018">
        <v>-1.8937744884632075E-2</v>
      </c>
      <c r="F6018" s="90">
        <v>6010</v>
      </c>
      <c r="G6018" s="170">
        <f t="shared" ca="1" si="192"/>
        <v>0.11355909934913412</v>
      </c>
    </row>
    <row r="6019" spans="2:7">
      <c r="B6019" t="s">
        <v>4675</v>
      </c>
      <c r="C6019">
        <v>23.81</v>
      </c>
      <c r="D6019">
        <f t="shared" si="191"/>
        <v>10.502415458937199</v>
      </c>
      <c r="E6019">
        <v>-1.8953440461475107E-2</v>
      </c>
      <c r="F6019" s="90">
        <v>6011</v>
      </c>
      <c r="G6019" s="170">
        <f t="shared" ca="1" si="192"/>
        <v>-0.92076143342350392</v>
      </c>
    </row>
    <row r="6020" spans="2:7">
      <c r="B6020" t="s">
        <v>7380</v>
      </c>
      <c r="C6020">
        <v>2.0699999999999998</v>
      </c>
      <c r="D6020">
        <f t="shared" si="191"/>
        <v>0</v>
      </c>
      <c r="E6020">
        <v>-1.8957345971564E-2</v>
      </c>
      <c r="F6020" s="90">
        <v>6012</v>
      </c>
      <c r="G6020" s="170">
        <f t="shared" ca="1" si="192"/>
        <v>-0.98149854985484208</v>
      </c>
    </row>
    <row r="6021" spans="2:7">
      <c r="B6021" t="s">
        <v>7742</v>
      </c>
      <c r="C6021">
        <v>2.0699999999999998</v>
      </c>
      <c r="D6021">
        <f t="shared" si="191"/>
        <v>-0.83990719257540603</v>
      </c>
      <c r="E6021">
        <v>-1.8957345971564E-2</v>
      </c>
      <c r="F6021" s="90">
        <v>6013</v>
      </c>
      <c r="G6021" s="170">
        <f t="shared" ca="1" si="192"/>
        <v>-0.20880435434135619</v>
      </c>
    </row>
    <row r="6022" spans="2:7">
      <c r="B6022" t="s">
        <v>4965</v>
      </c>
      <c r="C6022">
        <v>12.93</v>
      </c>
      <c r="D6022">
        <f t="shared" si="191"/>
        <v>-0.26450511945392485</v>
      </c>
      <c r="E6022">
        <v>-1.8968133535660091E-2</v>
      </c>
      <c r="F6022" s="90">
        <v>6014</v>
      </c>
      <c r="G6022" s="170">
        <f t="shared" ca="1" si="192"/>
        <v>0.20244961886815083</v>
      </c>
    </row>
    <row r="6023" spans="2:7">
      <c r="B6023" t="s">
        <v>3019</v>
      </c>
      <c r="C6023">
        <v>17.579999999999998</v>
      </c>
      <c r="D6023">
        <f t="shared" si="191"/>
        <v>-0.19023491478581309</v>
      </c>
      <c r="E6023">
        <v>-1.8973214285714475E-2</v>
      </c>
      <c r="F6023" s="90">
        <v>6015</v>
      </c>
      <c r="G6023" s="170">
        <f t="shared" ca="1" si="192"/>
        <v>8.1792791133935325E-2</v>
      </c>
    </row>
    <row r="6024" spans="2:7">
      <c r="B6024" t="s">
        <v>1993</v>
      </c>
      <c r="C6024">
        <v>21.71</v>
      </c>
      <c r="D6024">
        <f t="shared" si="191"/>
        <v>1.3344086021505375</v>
      </c>
      <c r="E6024">
        <v>-1.897876186172608E-2</v>
      </c>
      <c r="F6024" s="90">
        <v>6016</v>
      </c>
      <c r="G6024" s="170">
        <f t="shared" ca="1" si="192"/>
        <v>-0.18939841714061553</v>
      </c>
    </row>
    <row r="6025" spans="2:7">
      <c r="B6025" t="s">
        <v>3268</v>
      </c>
      <c r="C6025">
        <v>9.3000000000000007</v>
      </c>
      <c r="D6025">
        <f t="shared" ref="D6025:D6088" si="193">(C6025-C6026)/C6026</f>
        <v>-0.24878836833602583</v>
      </c>
      <c r="E6025">
        <v>-1.8987341772151868E-2</v>
      </c>
      <c r="F6025" s="90">
        <v>6017</v>
      </c>
      <c r="G6025" s="170">
        <f t="shared" ca="1" si="192"/>
        <v>0.19112846030602545</v>
      </c>
    </row>
    <row r="6026" spans="2:7">
      <c r="B6026" t="s">
        <v>2846</v>
      </c>
      <c r="C6026">
        <v>12.38</v>
      </c>
      <c r="D6026">
        <f t="shared" si="193"/>
        <v>-0.11063218390804591</v>
      </c>
      <c r="E6026">
        <v>-1.9017432646592586E-2</v>
      </c>
      <c r="F6026" s="90">
        <v>6018</v>
      </c>
      <c r="G6026" s="170">
        <f t="shared" ca="1" si="192"/>
        <v>-5.422588892766525E-2</v>
      </c>
    </row>
    <row r="6027" spans="2:7">
      <c r="B6027" t="s">
        <v>3618</v>
      </c>
      <c r="C6027">
        <v>13.92</v>
      </c>
      <c r="D6027">
        <f t="shared" si="193"/>
        <v>3.8805970149253702E-2</v>
      </c>
      <c r="E6027">
        <v>-1.9027484143763183E-2</v>
      </c>
      <c r="F6027" s="90">
        <v>6019</v>
      </c>
      <c r="G6027" s="170">
        <f t="shared" ca="1" si="192"/>
        <v>-0.79147938883430768</v>
      </c>
    </row>
    <row r="6028" spans="2:7">
      <c r="B6028" t="s">
        <v>1768</v>
      </c>
      <c r="C6028">
        <v>13.4</v>
      </c>
      <c r="D6028">
        <f t="shared" si="193"/>
        <v>-3.5277177825773949E-2</v>
      </c>
      <c r="E6028">
        <v>-1.9033674963396762E-2</v>
      </c>
      <c r="F6028" s="90">
        <v>6020</v>
      </c>
      <c r="G6028" s="170">
        <f t="shared" ca="1" si="192"/>
        <v>-0.43613391036181531</v>
      </c>
    </row>
    <row r="6029" spans="2:7">
      <c r="B6029" t="s">
        <v>2477</v>
      </c>
      <c r="C6029">
        <v>13.89</v>
      </c>
      <c r="D6029">
        <f t="shared" si="193"/>
        <v>-0.24999999999999994</v>
      </c>
      <c r="E6029">
        <v>-1.9067796610169462E-2</v>
      </c>
      <c r="F6029" s="90">
        <v>6021</v>
      </c>
      <c r="G6029" s="170">
        <f t="shared" ca="1" si="192"/>
        <v>0.43201292658744739</v>
      </c>
    </row>
    <row r="6030" spans="2:7">
      <c r="B6030" t="s">
        <v>4092</v>
      </c>
      <c r="C6030">
        <v>18.52</v>
      </c>
      <c r="D6030">
        <f t="shared" si="193"/>
        <v>2.9460811561978942E-2</v>
      </c>
      <c r="E6030">
        <v>-1.9067796610169462E-2</v>
      </c>
      <c r="F6030" s="90">
        <v>6022</v>
      </c>
      <c r="G6030" s="170">
        <f t="shared" ca="1" si="192"/>
        <v>-0.39250675071020813</v>
      </c>
    </row>
    <row r="6031" spans="2:7">
      <c r="B6031" t="s">
        <v>3778</v>
      </c>
      <c r="C6031">
        <v>17.989999999999998</v>
      </c>
      <c r="D6031">
        <f t="shared" si="193"/>
        <v>1.1885644768856445</v>
      </c>
      <c r="E6031">
        <v>-1.9083969465648932E-2</v>
      </c>
      <c r="F6031" s="90">
        <v>6023</v>
      </c>
      <c r="G6031" s="170">
        <f t="shared" ca="1" si="192"/>
        <v>0.20346807236723607</v>
      </c>
    </row>
    <row r="6032" spans="2:7">
      <c r="B6032" t="s">
        <v>5302</v>
      </c>
      <c r="C6032">
        <v>8.2200000000000006</v>
      </c>
      <c r="D6032">
        <f t="shared" si="193"/>
        <v>-0.65934521342726893</v>
      </c>
      <c r="E6032">
        <v>-1.9093078758949895E-2</v>
      </c>
      <c r="F6032" s="90">
        <v>6024</v>
      </c>
      <c r="G6032" s="170">
        <f t="shared" ca="1" si="192"/>
        <v>-0.11551076004818456</v>
      </c>
    </row>
    <row r="6033" spans="2:7">
      <c r="B6033" t="s">
        <v>4690</v>
      </c>
      <c r="C6033">
        <v>24.13</v>
      </c>
      <c r="D6033">
        <f t="shared" si="193"/>
        <v>6.8644818423383561E-2</v>
      </c>
      <c r="E6033">
        <v>-1.9105691056910665E-2</v>
      </c>
      <c r="F6033" s="90">
        <v>6025</v>
      </c>
      <c r="G6033" s="170">
        <f t="shared" ca="1" si="192"/>
        <v>0.18797620822961777</v>
      </c>
    </row>
    <row r="6034" spans="2:7">
      <c r="B6034" t="s">
        <v>2121</v>
      </c>
      <c r="C6034">
        <v>22.58</v>
      </c>
      <c r="D6034">
        <f t="shared" si="193"/>
        <v>0.83428107229894377</v>
      </c>
      <c r="E6034">
        <v>-1.9113814074717694E-2</v>
      </c>
      <c r="F6034" s="90">
        <v>6026</v>
      </c>
      <c r="G6034" s="170">
        <f t="shared" ca="1" si="192"/>
        <v>5.27721395312689E-2</v>
      </c>
    </row>
    <row r="6035" spans="2:7">
      <c r="B6035" t="s">
        <v>3146</v>
      </c>
      <c r="C6035">
        <v>12.31</v>
      </c>
      <c r="D6035">
        <f t="shared" si="193"/>
        <v>0</v>
      </c>
      <c r="E6035">
        <v>-1.9123505976095634E-2</v>
      </c>
      <c r="F6035" s="90">
        <v>6027</v>
      </c>
      <c r="G6035" s="170">
        <f t="shared" ca="1" si="192"/>
        <v>-2.4097057797437083E-2</v>
      </c>
    </row>
    <row r="6036" spans="2:7">
      <c r="B6036" t="s">
        <v>3512</v>
      </c>
      <c r="C6036">
        <v>12.31</v>
      </c>
      <c r="D6036">
        <f t="shared" si="193"/>
        <v>0.60078023407022108</v>
      </c>
      <c r="E6036">
        <v>-1.9123505976095634E-2</v>
      </c>
      <c r="F6036" s="90">
        <v>6028</v>
      </c>
      <c r="G6036" s="170">
        <f t="shared" ca="1" si="192"/>
        <v>0.73855880679108654</v>
      </c>
    </row>
    <row r="6037" spans="2:7">
      <c r="B6037" t="s">
        <v>2726</v>
      </c>
      <c r="C6037">
        <v>7.69</v>
      </c>
      <c r="D6037">
        <f t="shared" si="193"/>
        <v>-0.42267267267267267</v>
      </c>
      <c r="E6037">
        <v>-1.9132653061224421E-2</v>
      </c>
      <c r="F6037" s="90">
        <v>6029</v>
      </c>
      <c r="G6037" s="170">
        <f t="shared" ca="1" si="192"/>
        <v>1.0852010346834189</v>
      </c>
    </row>
    <row r="6038" spans="2:7">
      <c r="B6038" t="s">
        <v>2934</v>
      </c>
      <c r="C6038">
        <v>13.32</v>
      </c>
      <c r="D6038">
        <f t="shared" si="193"/>
        <v>4.203125</v>
      </c>
      <c r="E6038">
        <v>-1.9145802650957274E-2</v>
      </c>
      <c r="F6038" s="90">
        <v>6030</v>
      </c>
      <c r="G6038" s="170">
        <f t="shared" ca="1" si="192"/>
        <v>-0.31331024188339152</v>
      </c>
    </row>
    <row r="6039" spans="2:7">
      <c r="B6039" t="s">
        <v>5793</v>
      </c>
      <c r="C6039">
        <v>2.56</v>
      </c>
      <c r="D6039">
        <f t="shared" si="193"/>
        <v>-0.84371184371184371</v>
      </c>
      <c r="E6039">
        <v>-1.9157088122605297E-2</v>
      </c>
      <c r="F6039" s="90">
        <v>6031</v>
      </c>
      <c r="G6039" s="170">
        <f t="shared" ca="1" si="192"/>
        <v>0.46221208531974634</v>
      </c>
    </row>
    <row r="6040" spans="2:7">
      <c r="B6040" t="s">
        <v>4200</v>
      </c>
      <c r="C6040">
        <v>16.38</v>
      </c>
      <c r="D6040">
        <f t="shared" si="193"/>
        <v>6.9888961463095922E-2</v>
      </c>
      <c r="E6040">
        <v>-1.9161676646706604E-2</v>
      </c>
      <c r="F6040" s="90">
        <v>6032</v>
      </c>
      <c r="G6040" s="170">
        <f t="shared" ca="1" si="192"/>
        <v>0.38262858414325041</v>
      </c>
    </row>
    <row r="6041" spans="2:7">
      <c r="B6041" t="s">
        <v>1751</v>
      </c>
      <c r="C6041">
        <v>15.31</v>
      </c>
      <c r="D6041">
        <f t="shared" si="193"/>
        <v>-0.87985560699992149</v>
      </c>
      <c r="E6041">
        <v>-1.9218449711723186E-2</v>
      </c>
      <c r="F6041" s="90">
        <v>6033</v>
      </c>
      <c r="G6041" s="170">
        <f t="shared" ca="1" si="192"/>
        <v>-0.5875074412051251</v>
      </c>
    </row>
    <row r="6042" spans="2:7">
      <c r="B6042" t="s">
        <v>464</v>
      </c>
      <c r="C6042">
        <v>127.43</v>
      </c>
      <c r="D6042">
        <f t="shared" si="193"/>
        <v>8.6173584905660388</v>
      </c>
      <c r="E6042">
        <v>-1.9241129839144153E-2</v>
      </c>
      <c r="F6042" s="90">
        <v>6034</v>
      </c>
      <c r="G6042" s="170">
        <f t="shared" ca="1" si="192"/>
        <v>-0.39329185233610714</v>
      </c>
    </row>
    <row r="6043" spans="2:7">
      <c r="B6043" t="s">
        <v>4789</v>
      </c>
      <c r="C6043">
        <v>13.25</v>
      </c>
      <c r="D6043">
        <f t="shared" si="193"/>
        <v>-0.47916666666666669</v>
      </c>
      <c r="E6043">
        <v>-1.9245003700962236E-2</v>
      </c>
      <c r="F6043" s="90">
        <v>6035</v>
      </c>
      <c r="G6043" s="170">
        <f t="shared" ca="1" si="192"/>
        <v>-0.35959001691442238</v>
      </c>
    </row>
    <row r="6044" spans="2:7">
      <c r="B6044" t="s">
        <v>2236</v>
      </c>
      <c r="C6044">
        <v>25.44</v>
      </c>
      <c r="D6044">
        <f t="shared" si="193"/>
        <v>0.35175345377258238</v>
      </c>
      <c r="E6044">
        <v>-1.9275250578257516E-2</v>
      </c>
      <c r="F6044" s="90">
        <v>6036</v>
      </c>
      <c r="G6044" s="170">
        <f t="shared" ca="1" si="192"/>
        <v>-0.6333525255021023</v>
      </c>
    </row>
    <row r="6045" spans="2:7">
      <c r="B6045" t="s">
        <v>3792</v>
      </c>
      <c r="C6045">
        <v>18.82</v>
      </c>
      <c r="D6045">
        <f t="shared" si="193"/>
        <v>0.27593220338983054</v>
      </c>
      <c r="E6045">
        <v>-1.9280875455966701E-2</v>
      </c>
      <c r="F6045" s="90">
        <v>6037</v>
      </c>
      <c r="G6045" s="170">
        <f t="shared" ca="1" si="192"/>
        <v>0.32622880346547317</v>
      </c>
    </row>
    <row r="6046" spans="2:7">
      <c r="B6046" t="s">
        <v>1566</v>
      </c>
      <c r="C6046">
        <v>14.75</v>
      </c>
      <c r="D6046">
        <f t="shared" si="193"/>
        <v>0.45034414945919371</v>
      </c>
      <c r="E6046">
        <v>-1.9281914893616966E-2</v>
      </c>
      <c r="F6046" s="90">
        <v>6038</v>
      </c>
      <c r="G6046" s="170">
        <f t="shared" ca="1" si="192"/>
        <v>0.38728569546769454</v>
      </c>
    </row>
    <row r="6047" spans="2:7">
      <c r="B6047" t="s">
        <v>5214</v>
      </c>
      <c r="C6047">
        <v>10.17</v>
      </c>
      <c r="D6047">
        <f t="shared" si="193"/>
        <v>-0.92726882643209618</v>
      </c>
      <c r="E6047">
        <v>-1.9286403085824428E-2</v>
      </c>
      <c r="F6047" s="90">
        <v>6039</v>
      </c>
      <c r="G6047" s="170">
        <f t="shared" ca="1" si="192"/>
        <v>-0.22092700412568067</v>
      </c>
    </row>
    <row r="6048" spans="2:7">
      <c r="B6048" t="s">
        <v>679</v>
      </c>
      <c r="C6048">
        <v>139.83000000000001</v>
      </c>
      <c r="D6048">
        <f t="shared" si="193"/>
        <v>10.001573564122738</v>
      </c>
      <c r="E6048">
        <v>-1.9287417590124839E-2</v>
      </c>
      <c r="F6048" s="90">
        <v>6040</v>
      </c>
      <c r="G6048" s="170">
        <f t="shared" ca="1" si="192"/>
        <v>-0.49234993746038064</v>
      </c>
    </row>
    <row r="6049" spans="2:7">
      <c r="B6049" t="s">
        <v>4993</v>
      </c>
      <c r="C6049">
        <v>12.71</v>
      </c>
      <c r="D6049">
        <f t="shared" si="193"/>
        <v>-0.16546290216677606</v>
      </c>
      <c r="E6049">
        <v>-1.9290123456790122E-2</v>
      </c>
      <c r="F6049" s="90">
        <v>6041</v>
      </c>
      <c r="G6049" s="170">
        <f t="shared" ca="1" si="192"/>
        <v>-0.30275577794734715</v>
      </c>
    </row>
    <row r="6050" spans="2:7">
      <c r="B6050" t="s">
        <v>4775</v>
      </c>
      <c r="C6050">
        <v>15.23</v>
      </c>
      <c r="D6050">
        <f t="shared" si="193"/>
        <v>0.1116788321167884</v>
      </c>
      <c r="E6050">
        <v>-1.9317450096587183E-2</v>
      </c>
      <c r="F6050" s="90">
        <v>6042</v>
      </c>
      <c r="G6050" s="170">
        <f t="shared" ca="1" si="192"/>
        <v>0.19383290181306398</v>
      </c>
    </row>
    <row r="6051" spans="2:7">
      <c r="B6051" t="s">
        <v>3721</v>
      </c>
      <c r="C6051">
        <v>13.7</v>
      </c>
      <c r="D6051">
        <f t="shared" si="193"/>
        <v>-0.27011188066062869</v>
      </c>
      <c r="E6051">
        <v>-1.9327129563350132E-2</v>
      </c>
      <c r="F6051" s="90">
        <v>6043</v>
      </c>
      <c r="G6051" s="170">
        <f t="shared" ca="1" si="192"/>
        <v>5.4937221815781201E-2</v>
      </c>
    </row>
    <row r="6052" spans="2:7">
      <c r="B6052" t="s">
        <v>1819</v>
      </c>
      <c r="C6052">
        <v>18.77</v>
      </c>
      <c r="D6052">
        <f t="shared" si="193"/>
        <v>0.5423171733771569</v>
      </c>
      <c r="E6052">
        <v>-1.9331243469174555E-2</v>
      </c>
      <c r="F6052" s="90">
        <v>6044</v>
      </c>
      <c r="G6052" s="170">
        <f t="shared" ca="1" si="192"/>
        <v>-2.2436991056110068E-2</v>
      </c>
    </row>
    <row r="6053" spans="2:7">
      <c r="B6053" t="s">
        <v>4831</v>
      </c>
      <c r="C6053">
        <v>12.17</v>
      </c>
      <c r="D6053">
        <f t="shared" si="193"/>
        <v>-0.38410931174089075</v>
      </c>
      <c r="E6053">
        <v>-1.933924254633362E-2</v>
      </c>
      <c r="F6053" s="90">
        <v>6045</v>
      </c>
      <c r="G6053" s="170">
        <f t="shared" ca="1" si="192"/>
        <v>-0.31463511014879064</v>
      </c>
    </row>
    <row r="6054" spans="2:7">
      <c r="B6054" t="s">
        <v>3903</v>
      </c>
      <c r="C6054">
        <v>19.760000000000002</v>
      </c>
      <c r="D6054">
        <f t="shared" si="193"/>
        <v>12.000000000000002</v>
      </c>
      <c r="E6054">
        <v>-1.9354838709677271E-2</v>
      </c>
      <c r="F6054" s="90">
        <v>6046</v>
      </c>
      <c r="G6054" s="170">
        <f t="shared" ca="1" si="192"/>
        <v>0.33333253800734602</v>
      </c>
    </row>
    <row r="6055" spans="2:7">
      <c r="B6055" t="s">
        <v>7251</v>
      </c>
      <c r="C6055">
        <v>1.52</v>
      </c>
      <c r="D6055">
        <f t="shared" si="193"/>
        <v>-0.86355475763016165</v>
      </c>
      <c r="E6055">
        <v>-1.9354838709677438E-2</v>
      </c>
      <c r="F6055" s="90">
        <v>6047</v>
      </c>
      <c r="G6055" s="170">
        <f t="shared" ref="G6055:G6118" ca="1" si="194">_xlfn.NORM.INV(RAND(),L$11,L$12)</f>
        <v>0.52730129547651761</v>
      </c>
    </row>
    <row r="6056" spans="2:7">
      <c r="B6056" t="s">
        <v>2892</v>
      </c>
      <c r="C6056">
        <v>11.14</v>
      </c>
      <c r="D6056">
        <f t="shared" si="193"/>
        <v>4.7977422389463759E-2</v>
      </c>
      <c r="E6056">
        <v>-1.9366197183098493E-2</v>
      </c>
      <c r="F6056" s="90">
        <v>6048</v>
      </c>
      <c r="G6056" s="170">
        <f t="shared" ca="1" si="194"/>
        <v>0.25721341392284747</v>
      </c>
    </row>
    <row r="6057" spans="2:7">
      <c r="B6057" t="s">
        <v>4322</v>
      </c>
      <c r="C6057">
        <v>10.63</v>
      </c>
      <c r="D6057">
        <f t="shared" si="193"/>
        <v>0.61796042617960434</v>
      </c>
      <c r="E6057">
        <v>-1.9372693726937184E-2</v>
      </c>
      <c r="F6057" s="90">
        <v>6049</v>
      </c>
      <c r="G6057" s="170">
        <f t="shared" ca="1" si="194"/>
        <v>-8.599201029121982E-2</v>
      </c>
    </row>
    <row r="6058" spans="2:7">
      <c r="B6058" t="s">
        <v>5665</v>
      </c>
      <c r="C6058">
        <v>6.57</v>
      </c>
      <c r="D6058">
        <f t="shared" si="193"/>
        <v>2.2524752475247527</v>
      </c>
      <c r="E6058">
        <v>-1.9402985074626851E-2</v>
      </c>
      <c r="F6058" s="90">
        <v>6050</v>
      </c>
      <c r="G6058" s="170">
        <f t="shared" ca="1" si="194"/>
        <v>0.24214554605997643</v>
      </c>
    </row>
    <row r="6059" spans="2:7">
      <c r="B6059" t="s">
        <v>5824</v>
      </c>
      <c r="C6059">
        <v>2.02</v>
      </c>
      <c r="D6059">
        <f t="shared" si="193"/>
        <v>1</v>
      </c>
      <c r="E6059">
        <v>-1.9417475728155355E-2</v>
      </c>
      <c r="F6059" s="90">
        <v>6051</v>
      </c>
      <c r="G6059" s="170">
        <f t="shared" ca="1" si="194"/>
        <v>0.37347340340434843</v>
      </c>
    </row>
    <row r="6060" spans="2:7">
      <c r="B6060" t="s">
        <v>6891</v>
      </c>
      <c r="C6060">
        <v>1.01</v>
      </c>
      <c r="D6060">
        <f t="shared" si="193"/>
        <v>-0.941142191142191</v>
      </c>
      <c r="E6060">
        <v>-1.9417475728155355E-2</v>
      </c>
      <c r="F6060" s="90">
        <v>6052</v>
      </c>
      <c r="G6060" s="170">
        <f t="shared" ca="1" si="194"/>
        <v>0.84670830879709336</v>
      </c>
    </row>
    <row r="6061" spans="2:7">
      <c r="B6061" t="s">
        <v>3003</v>
      </c>
      <c r="C6061">
        <v>17.16</v>
      </c>
      <c r="D6061">
        <f t="shared" si="193"/>
        <v>5.8095238095238093</v>
      </c>
      <c r="E6061">
        <v>-1.942857142857142E-2</v>
      </c>
      <c r="F6061" s="90">
        <v>6053</v>
      </c>
      <c r="G6061" s="170">
        <f t="shared" ca="1" si="194"/>
        <v>-0.32260512387673229</v>
      </c>
    </row>
    <row r="6062" spans="2:7">
      <c r="B6062" t="s">
        <v>7721</v>
      </c>
      <c r="C6062">
        <v>2.52</v>
      </c>
      <c r="D6062">
        <f t="shared" si="193"/>
        <v>0.66887417218543044</v>
      </c>
      <c r="E6062">
        <v>-1.9455252918287869E-2</v>
      </c>
      <c r="F6062" s="90">
        <v>6054</v>
      </c>
      <c r="G6062" s="170">
        <f t="shared" ca="1" si="194"/>
        <v>0.40175182765259715</v>
      </c>
    </row>
    <row r="6063" spans="2:7">
      <c r="B6063" t="s">
        <v>6935</v>
      </c>
      <c r="C6063">
        <v>1.51</v>
      </c>
      <c r="D6063">
        <f t="shared" si="193"/>
        <v>-0.24875621890547256</v>
      </c>
      <c r="E6063">
        <v>-1.9480519480519497E-2</v>
      </c>
      <c r="F6063" s="90">
        <v>6055</v>
      </c>
      <c r="G6063" s="170">
        <f t="shared" ca="1" si="194"/>
        <v>1.0468502583728976E-2</v>
      </c>
    </row>
    <row r="6064" spans="2:7">
      <c r="B6064" t="s">
        <v>5859</v>
      </c>
      <c r="C6064">
        <v>2.0099999999999998</v>
      </c>
      <c r="D6064">
        <f t="shared" si="193"/>
        <v>-0.87847642079806532</v>
      </c>
      <c r="E6064">
        <v>-1.9512195121951237E-2</v>
      </c>
      <c r="F6064" s="90">
        <v>6056</v>
      </c>
      <c r="G6064" s="170">
        <f t="shared" ca="1" si="194"/>
        <v>-0.29102353211122184</v>
      </c>
    </row>
    <row r="6065" spans="2:7">
      <c r="B6065" t="s">
        <v>4219</v>
      </c>
      <c r="C6065">
        <v>16.54</v>
      </c>
      <c r="D6065">
        <f t="shared" si="193"/>
        <v>0.10119840213049265</v>
      </c>
      <c r="E6065">
        <v>-1.9561351511559088E-2</v>
      </c>
      <c r="F6065" s="90">
        <v>6057</v>
      </c>
      <c r="G6065" s="170">
        <f t="shared" ca="1" si="194"/>
        <v>-0.26408822928159614</v>
      </c>
    </row>
    <row r="6066" spans="2:7">
      <c r="B6066" t="s">
        <v>3767</v>
      </c>
      <c r="C6066">
        <v>15.02</v>
      </c>
      <c r="D6066">
        <f t="shared" si="193"/>
        <v>0.87515605493133586</v>
      </c>
      <c r="E6066">
        <v>-1.9582245430809445E-2</v>
      </c>
      <c r="F6066" s="90">
        <v>6058</v>
      </c>
      <c r="G6066" s="170">
        <f t="shared" ca="1" si="194"/>
        <v>-0.31612278989814346</v>
      </c>
    </row>
    <row r="6067" spans="2:7">
      <c r="B6067" t="s">
        <v>5333</v>
      </c>
      <c r="C6067">
        <v>8.01</v>
      </c>
      <c r="D6067">
        <f t="shared" si="193"/>
        <v>-0.5428082191780822</v>
      </c>
      <c r="E6067">
        <v>-1.9583843329253385E-2</v>
      </c>
      <c r="F6067" s="90">
        <v>6059</v>
      </c>
      <c r="G6067" s="170">
        <f t="shared" ca="1" si="194"/>
        <v>0.22449172216798358</v>
      </c>
    </row>
    <row r="6068" spans="2:7">
      <c r="B6068" t="s">
        <v>3068</v>
      </c>
      <c r="C6068">
        <v>17.52</v>
      </c>
      <c r="D6068">
        <f t="shared" si="193"/>
        <v>0.45999999999999996</v>
      </c>
      <c r="E6068">
        <v>-1.958589815332968E-2</v>
      </c>
      <c r="F6068" s="90">
        <v>6060</v>
      </c>
      <c r="G6068" s="170">
        <f t="shared" ca="1" si="194"/>
        <v>0.48366931789859441</v>
      </c>
    </row>
    <row r="6069" spans="2:7">
      <c r="B6069" t="s">
        <v>4978</v>
      </c>
      <c r="C6069">
        <v>12</v>
      </c>
      <c r="D6069">
        <f t="shared" si="193"/>
        <v>7</v>
      </c>
      <c r="E6069">
        <v>-1.9607843137254919E-2</v>
      </c>
      <c r="F6069" s="90">
        <v>6061</v>
      </c>
      <c r="G6069" s="170">
        <f t="shared" ca="1" si="194"/>
        <v>-0.32909802496186674</v>
      </c>
    </row>
    <row r="6070" spans="2:7">
      <c r="B6070" t="s">
        <v>6084</v>
      </c>
      <c r="C6070">
        <v>1.5</v>
      </c>
      <c r="D6070">
        <f t="shared" si="193"/>
        <v>-0.25</v>
      </c>
      <c r="E6070">
        <v>-1.9607843137254919E-2</v>
      </c>
      <c r="F6070" s="90">
        <v>6062</v>
      </c>
      <c r="G6070" s="170">
        <f t="shared" ca="1" si="194"/>
        <v>0.19708118463903279</v>
      </c>
    </row>
    <row r="6071" spans="2:7">
      <c r="B6071" t="s">
        <v>6411</v>
      </c>
      <c r="C6071">
        <v>2</v>
      </c>
      <c r="D6071">
        <f t="shared" si="193"/>
        <v>0.33333333333333331</v>
      </c>
      <c r="E6071">
        <v>-1.9607843137254919E-2</v>
      </c>
      <c r="F6071" s="90">
        <v>6063</v>
      </c>
      <c r="G6071" s="170">
        <f t="shared" ca="1" si="194"/>
        <v>-0.68289915535883583</v>
      </c>
    </row>
    <row r="6072" spans="2:7">
      <c r="B6072" t="s">
        <v>7089</v>
      </c>
      <c r="C6072">
        <v>1.5</v>
      </c>
      <c r="D6072">
        <f t="shared" si="193"/>
        <v>-0.86956521739130432</v>
      </c>
      <c r="E6072">
        <v>-1.9607843137254919E-2</v>
      </c>
      <c r="F6072" s="90">
        <v>6064</v>
      </c>
      <c r="G6072" s="170">
        <f t="shared" ca="1" si="194"/>
        <v>-0.34952173958205757</v>
      </c>
    </row>
    <row r="6073" spans="2:7">
      <c r="B6073" t="s">
        <v>4929</v>
      </c>
      <c r="C6073">
        <v>11.5</v>
      </c>
      <c r="D6073">
        <f t="shared" si="193"/>
        <v>0.77195685670261938</v>
      </c>
      <c r="E6073">
        <v>-1.9607843137254936E-2</v>
      </c>
      <c r="F6073" s="90">
        <v>6065</v>
      </c>
      <c r="G6073" s="170">
        <f t="shared" ca="1" si="194"/>
        <v>0.1646392462663834</v>
      </c>
    </row>
    <row r="6074" spans="2:7">
      <c r="B6074" t="s">
        <v>5656</v>
      </c>
      <c r="C6074">
        <v>6.49</v>
      </c>
      <c r="D6074">
        <f t="shared" si="193"/>
        <v>-0.31540084388185657</v>
      </c>
      <c r="E6074">
        <v>-1.9637462235649529E-2</v>
      </c>
      <c r="F6074" s="90">
        <v>6066</v>
      </c>
      <c r="G6074" s="170">
        <f t="shared" ca="1" si="194"/>
        <v>0.53110005182241427</v>
      </c>
    </row>
    <row r="6075" spans="2:7">
      <c r="B6075" t="s">
        <v>2689</v>
      </c>
      <c r="C6075">
        <v>9.48</v>
      </c>
      <c r="D6075">
        <f t="shared" si="193"/>
        <v>-0.26851851851851855</v>
      </c>
      <c r="E6075">
        <v>-1.9648397104446692E-2</v>
      </c>
      <c r="F6075" s="90">
        <v>6067</v>
      </c>
      <c r="G6075" s="170">
        <f t="shared" ca="1" si="194"/>
        <v>3.4494143295877563E-2</v>
      </c>
    </row>
    <row r="6076" spans="2:7">
      <c r="B6076" t="s">
        <v>3519</v>
      </c>
      <c r="C6076">
        <v>12.96</v>
      </c>
      <c r="D6076">
        <f t="shared" si="193"/>
        <v>-0.87240326868169726</v>
      </c>
      <c r="E6076">
        <v>-1.9667170953101346E-2</v>
      </c>
      <c r="F6076" s="90">
        <v>6068</v>
      </c>
      <c r="G6076" s="170">
        <f t="shared" ca="1" si="194"/>
        <v>0.58602792684785543</v>
      </c>
    </row>
    <row r="6077" spans="2:7">
      <c r="B6077" t="s">
        <v>1036</v>
      </c>
      <c r="C6077">
        <v>101.57</v>
      </c>
      <c r="D6077">
        <f t="shared" si="193"/>
        <v>14.698608964451314</v>
      </c>
      <c r="E6077">
        <v>-1.9689219187337192E-2</v>
      </c>
      <c r="F6077" s="90">
        <v>6069</v>
      </c>
      <c r="G6077" s="170">
        <f t="shared" ca="1" si="194"/>
        <v>0.67708120565184637</v>
      </c>
    </row>
    <row r="6078" spans="2:7">
      <c r="B6078" t="s">
        <v>5648</v>
      </c>
      <c r="C6078">
        <v>6.47</v>
      </c>
      <c r="D6078">
        <f t="shared" si="193"/>
        <v>2.2512562814070352</v>
      </c>
      <c r="E6078">
        <v>-1.9696969696969682E-2</v>
      </c>
      <c r="F6078" s="90">
        <v>6070</v>
      </c>
      <c r="G6078" s="170">
        <f t="shared" ca="1" si="194"/>
        <v>0.2518001716775945</v>
      </c>
    </row>
    <row r="6079" spans="2:7">
      <c r="B6079" t="s">
        <v>7429</v>
      </c>
      <c r="C6079">
        <v>1.99</v>
      </c>
      <c r="D6079">
        <f t="shared" si="193"/>
        <v>-0.83977455716586147</v>
      </c>
      <c r="E6079">
        <v>-1.9704433497536856E-2</v>
      </c>
      <c r="F6079" s="90">
        <v>6071</v>
      </c>
      <c r="G6079" s="170">
        <f t="shared" ca="1" si="194"/>
        <v>-0.79129394607675807</v>
      </c>
    </row>
    <row r="6080" spans="2:7">
      <c r="B6080" t="s">
        <v>4997</v>
      </c>
      <c r="C6080">
        <v>12.42</v>
      </c>
      <c r="D6080">
        <f t="shared" si="193"/>
        <v>3.1677852348993287</v>
      </c>
      <c r="E6080">
        <v>-1.973164956590371E-2</v>
      </c>
      <c r="F6080" s="90">
        <v>6072</v>
      </c>
      <c r="G6080" s="170">
        <f t="shared" ca="1" si="194"/>
        <v>0.77586396774094946</v>
      </c>
    </row>
    <row r="6081" spans="2:7">
      <c r="B6081" t="s">
        <v>7626</v>
      </c>
      <c r="C6081">
        <v>2.98</v>
      </c>
      <c r="D6081">
        <f t="shared" si="193"/>
        <v>-0.76881303335919315</v>
      </c>
      <c r="E6081">
        <v>-1.9736842105263174E-2</v>
      </c>
      <c r="F6081" s="90">
        <v>6073</v>
      </c>
      <c r="G6081" s="170">
        <f t="shared" ca="1" si="194"/>
        <v>-4.1669706982340224E-2</v>
      </c>
    </row>
    <row r="6082" spans="2:7">
      <c r="B6082" t="s">
        <v>2559</v>
      </c>
      <c r="C6082">
        <v>12.89</v>
      </c>
      <c r="D6082">
        <f t="shared" si="193"/>
        <v>0.44506726457399109</v>
      </c>
      <c r="E6082">
        <v>-1.9771863117870707E-2</v>
      </c>
      <c r="F6082" s="90">
        <v>6074</v>
      </c>
      <c r="G6082" s="170">
        <f t="shared" ca="1" si="194"/>
        <v>-0.11740275783103465</v>
      </c>
    </row>
    <row r="6083" spans="2:7">
      <c r="B6083" t="s">
        <v>5149</v>
      </c>
      <c r="C6083">
        <v>8.92</v>
      </c>
      <c r="D6083">
        <f t="shared" si="193"/>
        <v>-0.63246806757313556</v>
      </c>
      <c r="E6083">
        <v>-1.9780219780219748E-2</v>
      </c>
      <c r="F6083" s="90">
        <v>6075</v>
      </c>
      <c r="G6083" s="170">
        <f t="shared" ca="1" si="194"/>
        <v>-0.48636457034048669</v>
      </c>
    </row>
    <row r="6084" spans="2:7">
      <c r="B6084" t="s">
        <v>4676</v>
      </c>
      <c r="C6084">
        <v>24.27</v>
      </c>
      <c r="D6084">
        <f t="shared" si="193"/>
        <v>9.0786516853932561E-2</v>
      </c>
      <c r="E6084">
        <v>-1.9789983844911225E-2</v>
      </c>
      <c r="F6084" s="90">
        <v>6076</v>
      </c>
      <c r="G6084" s="170">
        <f t="shared" ca="1" si="194"/>
        <v>-8.327047839517647E-2</v>
      </c>
    </row>
    <row r="6085" spans="2:7">
      <c r="B6085" t="s">
        <v>2042</v>
      </c>
      <c r="C6085">
        <v>22.25</v>
      </c>
      <c r="D6085">
        <f t="shared" si="193"/>
        <v>1.2520242914979756</v>
      </c>
      <c r="E6085">
        <v>-1.9823788546255477E-2</v>
      </c>
      <c r="F6085" s="90">
        <v>6077</v>
      </c>
      <c r="G6085" s="170">
        <f t="shared" ca="1" si="194"/>
        <v>-0.82420072374054021</v>
      </c>
    </row>
    <row r="6086" spans="2:7">
      <c r="B6086" t="s">
        <v>4903</v>
      </c>
      <c r="C6086">
        <v>9.8800000000000008</v>
      </c>
      <c r="D6086">
        <f t="shared" si="193"/>
        <v>-0.19935170178282002</v>
      </c>
      <c r="E6086">
        <v>-1.9841269841269771E-2</v>
      </c>
      <c r="F6086" s="90">
        <v>6078</v>
      </c>
      <c r="G6086" s="170">
        <f t="shared" ca="1" si="194"/>
        <v>0.50171006182300504</v>
      </c>
    </row>
    <row r="6087" spans="2:7">
      <c r="B6087" t="s">
        <v>3394</v>
      </c>
      <c r="C6087">
        <v>12.34</v>
      </c>
      <c r="D6087">
        <f t="shared" si="193"/>
        <v>7.3378378378378377</v>
      </c>
      <c r="E6087">
        <v>-1.9857029388403495E-2</v>
      </c>
      <c r="F6087" s="90">
        <v>6079</v>
      </c>
      <c r="G6087" s="170">
        <f t="shared" ca="1" si="194"/>
        <v>0.34331242428469744</v>
      </c>
    </row>
    <row r="6088" spans="2:7">
      <c r="B6088" t="s">
        <v>7101</v>
      </c>
      <c r="C6088">
        <v>1.48</v>
      </c>
      <c r="D6088">
        <f t="shared" si="193"/>
        <v>-0.76911076443057713</v>
      </c>
      <c r="E6088">
        <v>-1.986754966887419E-2</v>
      </c>
      <c r="F6088" s="90">
        <v>6080</v>
      </c>
      <c r="G6088" s="170">
        <f t="shared" ca="1" si="194"/>
        <v>-0.93019209758848798</v>
      </c>
    </row>
    <row r="6089" spans="2:7">
      <c r="B6089" t="s">
        <v>5669</v>
      </c>
      <c r="C6089">
        <v>6.41</v>
      </c>
      <c r="D6089">
        <f t="shared" ref="D6089:D6152" si="195">(C6089-C6090)/C6090</f>
        <v>-0.71724746360829295</v>
      </c>
      <c r="E6089">
        <v>-1.9877675840978576E-2</v>
      </c>
      <c r="F6089" s="90">
        <v>6081</v>
      </c>
      <c r="G6089" s="170">
        <f t="shared" ca="1" si="194"/>
        <v>-0.67213657776196134</v>
      </c>
    </row>
    <row r="6090" spans="2:7">
      <c r="B6090" t="s">
        <v>2089</v>
      </c>
      <c r="C6090">
        <v>22.67</v>
      </c>
      <c r="D6090">
        <f t="shared" si="195"/>
        <v>10.507614213197972</v>
      </c>
      <c r="E6090">
        <v>-1.9887591872027554E-2</v>
      </c>
      <c r="F6090" s="90">
        <v>6082</v>
      </c>
      <c r="G6090" s="170">
        <f t="shared" ca="1" si="194"/>
        <v>0.71635278282634374</v>
      </c>
    </row>
    <row r="6091" spans="2:7">
      <c r="B6091" t="s">
        <v>7277</v>
      </c>
      <c r="C6091">
        <v>1.97</v>
      </c>
      <c r="D6091">
        <f t="shared" si="195"/>
        <v>-0.8</v>
      </c>
      <c r="E6091">
        <v>-1.990049751243772E-2</v>
      </c>
      <c r="F6091" s="90">
        <v>6083</v>
      </c>
      <c r="G6091" s="170">
        <f t="shared" ca="1" si="194"/>
        <v>-0.3120726563367025</v>
      </c>
    </row>
    <row r="6092" spans="2:7">
      <c r="B6092" t="s">
        <v>4882</v>
      </c>
      <c r="C6092">
        <v>9.85</v>
      </c>
      <c r="D6092">
        <f t="shared" si="195"/>
        <v>-0.25772418990203466</v>
      </c>
      <c r="E6092">
        <v>-1.9900497512437915E-2</v>
      </c>
      <c r="F6092" s="90">
        <v>6084</v>
      </c>
      <c r="G6092" s="170">
        <f t="shared" ca="1" si="194"/>
        <v>-0.44157737391726321</v>
      </c>
    </row>
    <row r="6093" spans="2:7">
      <c r="B6093" t="s">
        <v>1765</v>
      </c>
      <c r="C6093">
        <v>13.27</v>
      </c>
      <c r="D6093">
        <f t="shared" si="195"/>
        <v>-0.37138796778777833</v>
      </c>
      <c r="E6093">
        <v>-1.9940915805022125E-2</v>
      </c>
      <c r="F6093" s="90">
        <v>6085</v>
      </c>
      <c r="G6093" s="170">
        <f t="shared" ca="1" si="194"/>
        <v>8.6844230170992659E-2</v>
      </c>
    </row>
    <row r="6094" spans="2:7">
      <c r="B6094" t="s">
        <v>3919</v>
      </c>
      <c r="C6094">
        <v>21.11</v>
      </c>
      <c r="D6094">
        <f t="shared" si="195"/>
        <v>-0.86889013104776092</v>
      </c>
      <c r="E6094">
        <v>-1.9962859795728864E-2</v>
      </c>
      <c r="F6094" s="90">
        <v>6086</v>
      </c>
      <c r="G6094" s="170">
        <f t="shared" ca="1" si="194"/>
        <v>-0.15952886143035941</v>
      </c>
    </row>
    <row r="6095" spans="2:7">
      <c r="B6095" t="s">
        <v>634</v>
      </c>
      <c r="C6095">
        <v>161.01</v>
      </c>
      <c r="D6095">
        <f t="shared" si="195"/>
        <v>7.2022414671421293</v>
      </c>
      <c r="E6095">
        <v>-1.9964696573132882E-2</v>
      </c>
      <c r="F6095" s="90">
        <v>6087</v>
      </c>
      <c r="G6095" s="170">
        <f t="shared" ca="1" si="194"/>
        <v>-0.2325712234563527</v>
      </c>
    </row>
    <row r="6096" spans="2:7">
      <c r="B6096" t="s">
        <v>3972</v>
      </c>
      <c r="C6096">
        <v>19.63</v>
      </c>
      <c r="D6096">
        <f t="shared" si="195"/>
        <v>1.3537170263788969</v>
      </c>
      <c r="E6096">
        <v>-1.9970044932601204E-2</v>
      </c>
      <c r="F6096" s="90">
        <v>6088</v>
      </c>
      <c r="G6096" s="170">
        <f t="shared" ca="1" si="194"/>
        <v>-7.5270055781751014E-2</v>
      </c>
    </row>
    <row r="6097" spans="2:7">
      <c r="B6097" t="s">
        <v>5330</v>
      </c>
      <c r="C6097">
        <v>8.34</v>
      </c>
      <c r="D6097">
        <f t="shared" si="195"/>
        <v>0.89115646258503389</v>
      </c>
      <c r="E6097">
        <v>-1.9976498237367794E-2</v>
      </c>
      <c r="F6097" s="90">
        <v>6089</v>
      </c>
      <c r="G6097" s="170">
        <f t="shared" ca="1" si="194"/>
        <v>0.41489668977019512</v>
      </c>
    </row>
    <row r="6098" spans="2:7">
      <c r="B6098" t="s">
        <v>5560</v>
      </c>
      <c r="C6098">
        <v>4.41</v>
      </c>
      <c r="D6098">
        <f t="shared" si="195"/>
        <v>2.0000000000000004</v>
      </c>
      <c r="E6098">
        <v>-1.9999999999999969E-2</v>
      </c>
      <c r="F6098" s="90">
        <v>6090</v>
      </c>
      <c r="G6098" s="170">
        <f t="shared" ca="1" si="194"/>
        <v>-0.35263222510684533</v>
      </c>
    </row>
    <row r="6099" spans="2:7">
      <c r="B6099" t="s">
        <v>7249</v>
      </c>
      <c r="C6099">
        <v>1.47</v>
      </c>
      <c r="D6099">
        <f t="shared" si="195"/>
        <v>-0.97272221191315644</v>
      </c>
      <c r="E6099">
        <v>-2.0000000000000018E-2</v>
      </c>
      <c r="F6099" s="90">
        <v>6091</v>
      </c>
      <c r="G6099" s="170">
        <f t="shared" ca="1" si="194"/>
        <v>0.71103893351885672</v>
      </c>
    </row>
    <row r="6100" spans="2:7">
      <c r="B6100" t="s">
        <v>1168</v>
      </c>
      <c r="C6100">
        <v>53.89</v>
      </c>
      <c r="D6100">
        <f t="shared" si="195"/>
        <v>-1.7323121808898664E-2</v>
      </c>
      <c r="E6100">
        <v>-2.0003637024913645E-2</v>
      </c>
      <c r="F6100" s="90">
        <v>6092</v>
      </c>
      <c r="G6100" s="170">
        <f t="shared" ca="1" si="194"/>
        <v>-2.8676704626675112E-4</v>
      </c>
    </row>
    <row r="6101" spans="2:7">
      <c r="B6101" t="s">
        <v>1255</v>
      </c>
      <c r="C6101">
        <v>54.84</v>
      </c>
      <c r="D6101">
        <f t="shared" si="195"/>
        <v>5.2247446083995461</v>
      </c>
      <c r="E6101">
        <v>-2.0014295925661139E-2</v>
      </c>
      <c r="F6101" s="90">
        <v>6093</v>
      </c>
      <c r="G6101" s="170">
        <f t="shared" ca="1" si="194"/>
        <v>-2.3165416975836937E-2</v>
      </c>
    </row>
    <row r="6102" spans="2:7">
      <c r="B6102" t="s">
        <v>5260</v>
      </c>
      <c r="C6102">
        <v>8.81</v>
      </c>
      <c r="D6102">
        <f t="shared" si="195"/>
        <v>-0.33308099924299772</v>
      </c>
      <c r="E6102">
        <v>-2.0022246941045575E-2</v>
      </c>
      <c r="F6102" s="90">
        <v>6094</v>
      </c>
      <c r="G6102" s="170">
        <f t="shared" ca="1" si="194"/>
        <v>-0.48896236541519827</v>
      </c>
    </row>
    <row r="6103" spans="2:7">
      <c r="B6103" t="s">
        <v>2519</v>
      </c>
      <c r="C6103">
        <v>13.21</v>
      </c>
      <c r="D6103">
        <f t="shared" si="195"/>
        <v>-0.35623781676413252</v>
      </c>
      <c r="E6103">
        <v>-2.0029673590504418E-2</v>
      </c>
      <c r="F6103" s="90">
        <v>6095</v>
      </c>
      <c r="G6103" s="170">
        <f t="shared" ca="1" si="194"/>
        <v>-0.49528314642467791</v>
      </c>
    </row>
    <row r="6104" spans="2:7">
      <c r="B6104" t="s">
        <v>1878</v>
      </c>
      <c r="C6104">
        <v>20.52</v>
      </c>
      <c r="D6104">
        <f t="shared" si="195"/>
        <v>0.31285988483685212</v>
      </c>
      <c r="E6104">
        <v>-2.0057306590257961E-2</v>
      </c>
      <c r="F6104" s="90">
        <v>6096</v>
      </c>
      <c r="G6104" s="170">
        <f t="shared" ca="1" si="194"/>
        <v>0.57329381334332963</v>
      </c>
    </row>
    <row r="6105" spans="2:7">
      <c r="B6105" t="s">
        <v>2363</v>
      </c>
      <c r="C6105">
        <v>15.63</v>
      </c>
      <c r="D6105">
        <f t="shared" si="195"/>
        <v>-0.71679652110889647</v>
      </c>
      <c r="E6105">
        <v>-2.0062695924764798E-2</v>
      </c>
      <c r="F6105" s="90">
        <v>6097</v>
      </c>
      <c r="G6105" s="170">
        <f t="shared" ca="1" si="194"/>
        <v>-0.14503285201948599</v>
      </c>
    </row>
    <row r="6106" spans="2:7">
      <c r="B6106" t="s">
        <v>1151</v>
      </c>
      <c r="C6106">
        <v>55.19</v>
      </c>
      <c r="D6106">
        <f t="shared" si="195"/>
        <v>5.2787258248009108</v>
      </c>
      <c r="E6106">
        <v>-2.0063920454545501E-2</v>
      </c>
      <c r="F6106" s="90">
        <v>6098</v>
      </c>
      <c r="G6106" s="170">
        <f t="shared" ca="1" si="194"/>
        <v>0.64040151605860896</v>
      </c>
    </row>
    <row r="6107" spans="2:7">
      <c r="B6107" t="s">
        <v>5336</v>
      </c>
      <c r="C6107">
        <v>8.7899999999999991</v>
      </c>
      <c r="D6107">
        <f t="shared" si="195"/>
        <v>-0.56028014007003502</v>
      </c>
      <c r="E6107">
        <v>-2.0066889632107187E-2</v>
      </c>
      <c r="F6107" s="90">
        <v>6099</v>
      </c>
      <c r="G6107" s="170">
        <f t="shared" ca="1" si="194"/>
        <v>0.36621906840175306</v>
      </c>
    </row>
    <row r="6108" spans="2:7">
      <c r="B6108" t="s">
        <v>4099</v>
      </c>
      <c r="C6108">
        <v>19.989999999999998</v>
      </c>
      <c r="D6108">
        <f t="shared" si="195"/>
        <v>9.2512820512820504</v>
      </c>
      <c r="E6108">
        <v>-2.0098039215686283E-2</v>
      </c>
      <c r="F6108" s="90">
        <v>6100</v>
      </c>
      <c r="G6108" s="170">
        <f t="shared" ca="1" si="194"/>
        <v>3.115833324137246E-2</v>
      </c>
    </row>
    <row r="6109" spans="2:7">
      <c r="B6109" t="s">
        <v>5945</v>
      </c>
      <c r="C6109">
        <v>1.95</v>
      </c>
      <c r="D6109">
        <f t="shared" si="195"/>
        <v>0</v>
      </c>
      <c r="E6109">
        <v>-2.0100502512562832E-2</v>
      </c>
      <c r="F6109" s="90">
        <v>6101</v>
      </c>
      <c r="G6109" s="170">
        <f t="shared" ca="1" si="194"/>
        <v>0.13679338339518632</v>
      </c>
    </row>
    <row r="6110" spans="2:7">
      <c r="B6110" t="s">
        <v>6838</v>
      </c>
      <c r="C6110">
        <v>1.95</v>
      </c>
      <c r="D6110">
        <f t="shared" si="195"/>
        <v>-0.92450638792102213</v>
      </c>
      <c r="E6110">
        <v>-2.0100502512562832E-2</v>
      </c>
      <c r="F6110" s="90">
        <v>6102</v>
      </c>
      <c r="G6110" s="170">
        <f t="shared" ca="1" si="194"/>
        <v>0.43045305814214041</v>
      </c>
    </row>
    <row r="6111" spans="2:7">
      <c r="B6111" t="s">
        <v>2241</v>
      </c>
      <c r="C6111">
        <v>25.83</v>
      </c>
      <c r="D6111">
        <f t="shared" si="195"/>
        <v>7.8458904109589032</v>
      </c>
      <c r="E6111">
        <v>-2.010622154779974E-2</v>
      </c>
      <c r="F6111" s="90">
        <v>6103</v>
      </c>
      <c r="G6111" s="170">
        <f t="shared" ca="1" si="194"/>
        <v>-0.57306350998794087</v>
      </c>
    </row>
    <row r="6112" spans="2:7">
      <c r="B6112" t="s">
        <v>7666</v>
      </c>
      <c r="C6112">
        <v>2.92</v>
      </c>
      <c r="D6112">
        <f t="shared" si="195"/>
        <v>-0.84615384615384626</v>
      </c>
      <c r="E6112">
        <v>-2.0134228187919483E-2</v>
      </c>
      <c r="F6112" s="90">
        <v>6104</v>
      </c>
      <c r="G6112" s="170">
        <f t="shared" ca="1" si="194"/>
        <v>-0.29352364283725269</v>
      </c>
    </row>
    <row r="6113" spans="2:7">
      <c r="B6113" t="s">
        <v>3949</v>
      </c>
      <c r="C6113">
        <v>18.98</v>
      </c>
      <c r="D6113">
        <f t="shared" si="195"/>
        <v>0.11450381679389308</v>
      </c>
      <c r="E6113">
        <v>-2.0134228187919493E-2</v>
      </c>
      <c r="F6113" s="90">
        <v>6105</v>
      </c>
      <c r="G6113" s="170">
        <f t="shared" ca="1" si="194"/>
        <v>0.7370814012996515</v>
      </c>
    </row>
    <row r="6114" spans="2:7">
      <c r="B6114" t="s">
        <v>2401</v>
      </c>
      <c r="C6114">
        <v>17.03</v>
      </c>
      <c r="D6114">
        <f t="shared" si="195"/>
        <v>0.20694542877391933</v>
      </c>
      <c r="E6114">
        <v>-2.0138089758342803E-2</v>
      </c>
      <c r="F6114" s="90">
        <v>6106</v>
      </c>
      <c r="G6114" s="170">
        <f t="shared" ca="1" si="194"/>
        <v>-0.20697403453531485</v>
      </c>
    </row>
    <row r="6115" spans="2:7">
      <c r="B6115" t="s">
        <v>3427</v>
      </c>
      <c r="C6115">
        <v>14.11</v>
      </c>
      <c r="D6115">
        <f t="shared" si="195"/>
        <v>0.26207513416815742</v>
      </c>
      <c r="E6115">
        <v>-2.0138888888888953E-2</v>
      </c>
      <c r="F6115" s="90">
        <v>6107</v>
      </c>
      <c r="G6115" s="170">
        <f t="shared" ca="1" si="194"/>
        <v>0.1827687006133209</v>
      </c>
    </row>
    <row r="6116" spans="2:7">
      <c r="B6116" t="s">
        <v>2890</v>
      </c>
      <c r="C6116">
        <v>11.18</v>
      </c>
      <c r="D6116">
        <f t="shared" si="195"/>
        <v>-0.7412037037037037</v>
      </c>
      <c r="E6116">
        <v>-2.015775635407541E-2</v>
      </c>
      <c r="F6116" s="90">
        <v>6108</v>
      </c>
      <c r="G6116" s="170">
        <f t="shared" ca="1" si="194"/>
        <v>0.57517642625918652</v>
      </c>
    </row>
    <row r="6117" spans="2:7">
      <c r="B6117" t="s">
        <v>1102</v>
      </c>
      <c r="C6117">
        <v>43.2</v>
      </c>
      <c r="D6117">
        <f t="shared" si="195"/>
        <v>-0.58212420197330228</v>
      </c>
      <c r="E6117">
        <v>-2.0185983216148798E-2</v>
      </c>
      <c r="F6117" s="90">
        <v>6109</v>
      </c>
      <c r="G6117" s="170">
        <f t="shared" ca="1" si="194"/>
        <v>-3.7467011098888378E-2</v>
      </c>
    </row>
    <row r="6118" spans="2:7">
      <c r="B6118" t="s">
        <v>855</v>
      </c>
      <c r="C6118">
        <v>103.38</v>
      </c>
      <c r="D6118">
        <f t="shared" si="195"/>
        <v>6.8976317799847209</v>
      </c>
      <c r="E6118">
        <v>-2.0187659937446777E-2</v>
      </c>
      <c r="F6118" s="90">
        <v>6110</v>
      </c>
      <c r="G6118" s="170">
        <f t="shared" ca="1" si="194"/>
        <v>0.75937053962896184</v>
      </c>
    </row>
    <row r="6119" spans="2:7">
      <c r="B6119" t="s">
        <v>4802</v>
      </c>
      <c r="C6119">
        <v>13.09</v>
      </c>
      <c r="D6119">
        <f t="shared" si="195"/>
        <v>-0.53399786400854399</v>
      </c>
      <c r="E6119">
        <v>-2.0209580838323322E-2</v>
      </c>
      <c r="F6119" s="90">
        <v>6111</v>
      </c>
      <c r="G6119" s="170">
        <f t="shared" ref="G6119:G6182" ca="1" si="196">_xlfn.NORM.INV(RAND(),L$11,L$12)</f>
        <v>0.44874283495924983</v>
      </c>
    </row>
    <row r="6120" spans="2:7">
      <c r="B6120" t="s">
        <v>1429</v>
      </c>
      <c r="C6120">
        <v>28.09</v>
      </c>
      <c r="D6120">
        <f t="shared" si="195"/>
        <v>0.45092975206611574</v>
      </c>
      <c r="E6120">
        <v>-2.0230205790024477E-2</v>
      </c>
      <c r="F6120" s="90">
        <v>6112</v>
      </c>
      <c r="G6120" s="170">
        <f t="shared" ca="1" si="196"/>
        <v>0.16978154739463822</v>
      </c>
    </row>
    <row r="6121" spans="2:7">
      <c r="B6121" t="s">
        <v>3886</v>
      </c>
      <c r="C6121">
        <v>19.36</v>
      </c>
      <c r="D6121">
        <f t="shared" si="195"/>
        <v>0.53895071542130357</v>
      </c>
      <c r="E6121">
        <v>-2.0242914979757193E-2</v>
      </c>
      <c r="F6121" s="90">
        <v>6113</v>
      </c>
      <c r="G6121" s="170">
        <f t="shared" ca="1" si="196"/>
        <v>0.15195227836573322</v>
      </c>
    </row>
    <row r="6122" spans="2:7">
      <c r="B6122" t="s">
        <v>2903</v>
      </c>
      <c r="C6122">
        <v>12.58</v>
      </c>
      <c r="D6122">
        <f t="shared" si="195"/>
        <v>-0.18733850129198967</v>
      </c>
      <c r="E6122">
        <v>-2.0249221183800608E-2</v>
      </c>
      <c r="F6122" s="90">
        <v>6114</v>
      </c>
      <c r="G6122" s="170">
        <f t="shared" ca="1" si="196"/>
        <v>-0.22562258727209147</v>
      </c>
    </row>
    <row r="6123" spans="2:7">
      <c r="B6123" t="s">
        <v>2955</v>
      </c>
      <c r="C6123">
        <v>15.48</v>
      </c>
      <c r="D6123">
        <f t="shared" si="195"/>
        <v>-0.84312930685042564</v>
      </c>
      <c r="E6123">
        <v>-2.0253164556962043E-2</v>
      </c>
      <c r="F6123" s="90">
        <v>6115</v>
      </c>
      <c r="G6123" s="170">
        <f t="shared" ca="1" si="196"/>
        <v>0.21873108529855531</v>
      </c>
    </row>
    <row r="6124" spans="2:7">
      <c r="B6124" t="s">
        <v>922</v>
      </c>
      <c r="C6124">
        <v>98.68</v>
      </c>
      <c r="D6124">
        <f t="shared" si="195"/>
        <v>67.055172413793102</v>
      </c>
      <c r="E6124">
        <v>-2.0254169976171486E-2</v>
      </c>
      <c r="F6124" s="90">
        <v>6116</v>
      </c>
      <c r="G6124" s="170">
        <f t="shared" ca="1" si="196"/>
        <v>-3.3409735479961414E-2</v>
      </c>
    </row>
    <row r="6125" spans="2:7">
      <c r="B6125" t="s">
        <v>6542</v>
      </c>
      <c r="C6125">
        <v>1.45</v>
      </c>
      <c r="D6125">
        <f t="shared" si="195"/>
        <v>-0.9</v>
      </c>
      <c r="E6125">
        <v>-2.0270270270270289E-2</v>
      </c>
      <c r="F6125" s="90">
        <v>6117</v>
      </c>
      <c r="G6125" s="170">
        <f t="shared" ca="1" si="196"/>
        <v>0.26428309989267801</v>
      </c>
    </row>
    <row r="6126" spans="2:7">
      <c r="B6126" t="s">
        <v>4272</v>
      </c>
      <c r="C6126">
        <v>14.5</v>
      </c>
      <c r="D6126">
        <f t="shared" si="195"/>
        <v>-0.1666666666666666</v>
      </c>
      <c r="E6126">
        <v>-2.0270270270270316E-2</v>
      </c>
      <c r="F6126" s="90">
        <v>6118</v>
      </c>
      <c r="G6126" s="170">
        <f t="shared" ca="1" si="196"/>
        <v>-0.10886608300739534</v>
      </c>
    </row>
    <row r="6127" spans="2:7">
      <c r="B6127" t="s">
        <v>3806</v>
      </c>
      <c r="C6127">
        <v>17.399999999999999</v>
      </c>
      <c r="D6127">
        <f t="shared" si="195"/>
        <v>9.1593475533249633E-2</v>
      </c>
      <c r="E6127">
        <v>-2.0270270270270438E-2</v>
      </c>
      <c r="F6127" s="90">
        <v>6119</v>
      </c>
      <c r="G6127" s="170">
        <f t="shared" ca="1" si="196"/>
        <v>-0.26292876645900692</v>
      </c>
    </row>
    <row r="6128" spans="2:7">
      <c r="B6128" t="s">
        <v>4145</v>
      </c>
      <c r="C6128">
        <v>15.94</v>
      </c>
      <c r="D6128">
        <f t="shared" si="195"/>
        <v>7.2590673575129534</v>
      </c>
      <c r="E6128">
        <v>-2.0282728948985869E-2</v>
      </c>
      <c r="F6128" s="90">
        <v>6120</v>
      </c>
      <c r="G6128" s="170">
        <f t="shared" ca="1" si="196"/>
        <v>-5.4338174416450641E-2</v>
      </c>
    </row>
    <row r="6129" spans="2:7">
      <c r="B6129" t="s">
        <v>5949</v>
      </c>
      <c r="C6129">
        <v>1.93</v>
      </c>
      <c r="D6129">
        <f t="shared" si="195"/>
        <v>0</v>
      </c>
      <c r="E6129">
        <v>-2.0304568527918801E-2</v>
      </c>
      <c r="F6129" s="90">
        <v>6121</v>
      </c>
      <c r="G6129" s="170">
        <f t="shared" ca="1" si="196"/>
        <v>-0.80670326985625485</v>
      </c>
    </row>
    <row r="6130" spans="2:7">
      <c r="B6130" t="s">
        <v>7268</v>
      </c>
      <c r="C6130">
        <v>1.93</v>
      </c>
      <c r="D6130">
        <f t="shared" si="195"/>
        <v>0</v>
      </c>
      <c r="E6130">
        <v>-2.0304568527918801E-2</v>
      </c>
      <c r="F6130" s="90">
        <v>6122</v>
      </c>
      <c r="G6130" s="170">
        <f t="shared" ca="1" si="196"/>
        <v>-0.30256697677850025</v>
      </c>
    </row>
    <row r="6131" spans="2:7">
      <c r="B6131" t="s">
        <v>7522</v>
      </c>
      <c r="C6131">
        <v>1.93</v>
      </c>
      <c r="D6131">
        <f t="shared" si="195"/>
        <v>-0.809476801579467</v>
      </c>
      <c r="E6131">
        <v>-2.0304568527918801E-2</v>
      </c>
      <c r="F6131" s="90">
        <v>6123</v>
      </c>
      <c r="G6131" s="170">
        <f t="shared" ca="1" si="196"/>
        <v>-0.42555854554313116</v>
      </c>
    </row>
    <row r="6132" spans="2:7">
      <c r="B6132" t="s">
        <v>3235</v>
      </c>
      <c r="C6132">
        <v>10.130000000000001</v>
      </c>
      <c r="D6132">
        <f t="shared" si="195"/>
        <v>0.16705069124423977</v>
      </c>
      <c r="E6132">
        <v>-2.0309477756286179E-2</v>
      </c>
      <c r="F6132" s="90">
        <v>6124</v>
      </c>
      <c r="G6132" s="170">
        <f t="shared" ca="1" si="196"/>
        <v>-0.14654649548572707</v>
      </c>
    </row>
    <row r="6133" spans="2:7">
      <c r="B6133" t="s">
        <v>3311</v>
      </c>
      <c r="C6133">
        <v>8.68</v>
      </c>
      <c r="D6133">
        <f t="shared" si="195"/>
        <v>2.601659751037344</v>
      </c>
      <c r="E6133">
        <v>-2.0316027088036086E-2</v>
      </c>
      <c r="F6133" s="90">
        <v>6125</v>
      </c>
      <c r="G6133" s="170">
        <f t="shared" ca="1" si="196"/>
        <v>-0.6812744032275172</v>
      </c>
    </row>
    <row r="6134" spans="2:7">
      <c r="B6134" t="s">
        <v>7691</v>
      </c>
      <c r="C6134">
        <v>2.41</v>
      </c>
      <c r="D6134">
        <f t="shared" si="195"/>
        <v>-0.16608996539792387</v>
      </c>
      <c r="E6134">
        <v>-2.0325203252032447E-2</v>
      </c>
      <c r="F6134" s="90">
        <v>6126</v>
      </c>
      <c r="G6134" s="170">
        <f t="shared" ca="1" si="196"/>
        <v>-0.18437223315607465</v>
      </c>
    </row>
    <row r="6135" spans="2:7">
      <c r="B6135" t="s">
        <v>7647</v>
      </c>
      <c r="C6135">
        <v>2.89</v>
      </c>
      <c r="D6135">
        <f t="shared" si="195"/>
        <v>-0.84611288604898827</v>
      </c>
      <c r="E6135">
        <v>-2.0338983050847474E-2</v>
      </c>
      <c r="F6135" s="90">
        <v>6127</v>
      </c>
      <c r="G6135" s="170">
        <f t="shared" ca="1" si="196"/>
        <v>0.62371518255212399</v>
      </c>
    </row>
    <row r="6136" spans="2:7">
      <c r="B6136" t="s">
        <v>3953</v>
      </c>
      <c r="C6136">
        <v>18.78</v>
      </c>
      <c r="D6136">
        <f t="shared" si="195"/>
        <v>0.63020833333333348</v>
      </c>
      <c r="E6136">
        <v>-2.0344287949921779E-2</v>
      </c>
      <c r="F6136" s="90">
        <v>6128</v>
      </c>
      <c r="G6136" s="170">
        <f t="shared" ca="1" si="196"/>
        <v>0.35016122023053886</v>
      </c>
    </row>
    <row r="6137" spans="2:7">
      <c r="B6137" t="s">
        <v>2894</v>
      </c>
      <c r="C6137">
        <v>11.52</v>
      </c>
      <c r="D6137">
        <f t="shared" si="195"/>
        <v>7</v>
      </c>
      <c r="E6137">
        <v>-2.0408163265306142E-2</v>
      </c>
      <c r="F6137" s="90">
        <v>6129</v>
      </c>
      <c r="G6137" s="170">
        <f t="shared" ca="1" si="196"/>
        <v>-2.9312138776035408E-2</v>
      </c>
    </row>
    <row r="6138" spans="2:7">
      <c r="B6138" t="s">
        <v>6629</v>
      </c>
      <c r="C6138">
        <v>1.44</v>
      </c>
      <c r="D6138">
        <f t="shared" si="195"/>
        <v>-0.25</v>
      </c>
      <c r="E6138">
        <v>-2.0408163265306142E-2</v>
      </c>
      <c r="F6138" s="90">
        <v>6130</v>
      </c>
      <c r="G6138" s="170">
        <f t="shared" ca="1" si="196"/>
        <v>0.11306867937910255</v>
      </c>
    </row>
    <row r="6139" spans="2:7">
      <c r="B6139" t="s">
        <v>7737</v>
      </c>
      <c r="C6139">
        <v>1.92</v>
      </c>
      <c r="D6139">
        <f t="shared" si="195"/>
        <v>-0.98522281228353736</v>
      </c>
      <c r="E6139">
        <v>-2.0408163265306142E-2</v>
      </c>
      <c r="F6139" s="90">
        <v>6131</v>
      </c>
      <c r="G6139" s="170">
        <f t="shared" ca="1" si="196"/>
        <v>-1.1557566673512727</v>
      </c>
    </row>
    <row r="6140" spans="2:7">
      <c r="B6140" t="s">
        <v>465</v>
      </c>
      <c r="C6140">
        <v>129.93</v>
      </c>
      <c r="D6140">
        <f t="shared" si="195"/>
        <v>8.6818181818181817</v>
      </c>
      <c r="E6140">
        <v>-2.0431242460795987E-2</v>
      </c>
      <c r="F6140" s="90">
        <v>6132</v>
      </c>
      <c r="G6140" s="170">
        <f t="shared" ca="1" si="196"/>
        <v>0.30970487314688072</v>
      </c>
    </row>
    <row r="6141" spans="2:7">
      <c r="B6141" t="s">
        <v>2532</v>
      </c>
      <c r="C6141">
        <v>13.42</v>
      </c>
      <c r="D6141">
        <f t="shared" si="195"/>
        <v>3.7094281298299878E-2</v>
      </c>
      <c r="E6141">
        <v>-2.0437956204379517E-2</v>
      </c>
      <c r="F6141" s="90">
        <v>6133</v>
      </c>
      <c r="G6141" s="170">
        <f t="shared" ca="1" si="196"/>
        <v>-0.52763266962964872</v>
      </c>
    </row>
    <row r="6142" spans="2:7">
      <c r="B6142" t="s">
        <v>2518</v>
      </c>
      <c r="C6142">
        <v>12.94</v>
      </c>
      <c r="D6142">
        <f t="shared" si="195"/>
        <v>3.9357429718875521E-2</v>
      </c>
      <c r="E6142">
        <v>-2.0439061317184051E-2</v>
      </c>
      <c r="F6142" s="90">
        <v>6134</v>
      </c>
      <c r="G6142" s="170">
        <f t="shared" ca="1" si="196"/>
        <v>-2.0723862836895441E-2</v>
      </c>
    </row>
    <row r="6143" spans="2:7">
      <c r="B6143" t="s">
        <v>4992</v>
      </c>
      <c r="C6143">
        <v>12.45</v>
      </c>
      <c r="D6143">
        <f t="shared" si="195"/>
        <v>4.2092050209205016</v>
      </c>
      <c r="E6143">
        <v>-2.0456333595594144E-2</v>
      </c>
      <c r="F6143" s="90">
        <v>6135</v>
      </c>
      <c r="G6143" s="170">
        <f t="shared" ca="1" si="196"/>
        <v>-0.11886373481777698</v>
      </c>
    </row>
    <row r="6144" spans="2:7">
      <c r="B6144" t="s">
        <v>7754</v>
      </c>
      <c r="C6144">
        <v>2.39</v>
      </c>
      <c r="D6144">
        <f t="shared" si="195"/>
        <v>0.25130890052356031</v>
      </c>
      <c r="E6144">
        <v>-2.0491803278688454E-2</v>
      </c>
      <c r="F6144" s="90">
        <v>6136</v>
      </c>
      <c r="G6144" s="170">
        <f t="shared" ca="1" si="196"/>
        <v>-0.28152956072162288</v>
      </c>
    </row>
    <row r="6145" spans="2:7">
      <c r="B6145" t="s">
        <v>5867</v>
      </c>
      <c r="C6145">
        <v>1.91</v>
      </c>
      <c r="D6145">
        <f t="shared" si="195"/>
        <v>0</v>
      </c>
      <c r="E6145">
        <v>-2.051282051282053E-2</v>
      </c>
      <c r="F6145" s="90">
        <v>6137</v>
      </c>
      <c r="G6145" s="170">
        <f t="shared" ca="1" si="196"/>
        <v>-0.2424469151745674</v>
      </c>
    </row>
    <row r="6146" spans="2:7">
      <c r="B6146" t="s">
        <v>5880</v>
      </c>
      <c r="C6146">
        <v>1.91</v>
      </c>
      <c r="D6146">
        <f t="shared" si="195"/>
        <v>0</v>
      </c>
      <c r="E6146">
        <v>-2.051282051282053E-2</v>
      </c>
      <c r="F6146" s="90">
        <v>6138</v>
      </c>
      <c r="G6146" s="170">
        <f t="shared" ca="1" si="196"/>
        <v>-0.15930069921315568</v>
      </c>
    </row>
    <row r="6147" spans="2:7">
      <c r="B6147" t="s">
        <v>7143</v>
      </c>
      <c r="C6147">
        <v>1.91</v>
      </c>
      <c r="D6147">
        <f t="shared" si="195"/>
        <v>-0.83304195804195802</v>
      </c>
      <c r="E6147">
        <v>-2.051282051282053E-2</v>
      </c>
      <c r="F6147" s="90">
        <v>6139</v>
      </c>
      <c r="G6147" s="170">
        <f t="shared" ca="1" si="196"/>
        <v>0.36329163507665835</v>
      </c>
    </row>
    <row r="6148" spans="2:7">
      <c r="B6148" t="s">
        <v>2624</v>
      </c>
      <c r="C6148">
        <v>11.44</v>
      </c>
      <c r="D6148">
        <f t="shared" si="195"/>
        <v>-0.11111111111111109</v>
      </c>
      <c r="E6148">
        <v>-2.0547945205479472E-2</v>
      </c>
      <c r="F6148" s="90">
        <v>6140</v>
      </c>
      <c r="G6148" s="170">
        <f t="shared" ca="1" si="196"/>
        <v>-0.10569871747775286</v>
      </c>
    </row>
    <row r="6149" spans="2:7">
      <c r="B6149" t="s">
        <v>4968</v>
      </c>
      <c r="C6149">
        <v>12.87</v>
      </c>
      <c r="D6149">
        <f t="shared" si="195"/>
        <v>-3.5232383808095999E-2</v>
      </c>
      <c r="E6149">
        <v>-2.0547945205479555E-2</v>
      </c>
      <c r="F6149" s="90">
        <v>6141</v>
      </c>
      <c r="G6149" s="170">
        <f t="shared" ca="1" si="196"/>
        <v>0.2509925199034313</v>
      </c>
    </row>
    <row r="6150" spans="2:7">
      <c r="B6150" t="s">
        <v>2528</v>
      </c>
      <c r="C6150">
        <v>13.34</v>
      </c>
      <c r="D6150">
        <f t="shared" si="195"/>
        <v>-0.640625</v>
      </c>
      <c r="E6150">
        <v>-2.0558002936857517E-2</v>
      </c>
      <c r="F6150" s="90">
        <v>6142</v>
      </c>
      <c r="G6150" s="170">
        <f t="shared" ca="1" si="196"/>
        <v>0.71079123117123977</v>
      </c>
    </row>
    <row r="6151" spans="2:7">
      <c r="B6151" t="s">
        <v>1392</v>
      </c>
      <c r="C6151">
        <v>37.119999999999997</v>
      </c>
      <c r="D6151">
        <f t="shared" si="195"/>
        <v>-0.64369360721827606</v>
      </c>
      <c r="E6151">
        <v>-2.0580474934036971E-2</v>
      </c>
      <c r="F6151" s="90">
        <v>6143</v>
      </c>
      <c r="G6151" s="170">
        <f t="shared" ca="1" si="196"/>
        <v>-0.50200005480013798</v>
      </c>
    </row>
    <row r="6152" spans="2:7">
      <c r="B6152" t="s">
        <v>924</v>
      </c>
      <c r="C6152">
        <v>104.18</v>
      </c>
      <c r="D6152">
        <f t="shared" si="195"/>
        <v>5.4467821782178225</v>
      </c>
      <c r="E6152">
        <v>-2.0588511798439388E-2</v>
      </c>
      <c r="F6152" s="90">
        <v>6144</v>
      </c>
      <c r="G6152" s="170">
        <f t="shared" ca="1" si="196"/>
        <v>0.3089494269470423</v>
      </c>
    </row>
    <row r="6153" spans="2:7">
      <c r="B6153" t="s">
        <v>1739</v>
      </c>
      <c r="C6153">
        <v>16.16</v>
      </c>
      <c r="D6153">
        <f t="shared" ref="D6153:D6216" si="197">(C6153-C6154)/C6154</f>
        <v>-0.35745526838966196</v>
      </c>
      <c r="E6153">
        <v>-2.0606060606060597E-2</v>
      </c>
      <c r="F6153" s="90">
        <v>6145</v>
      </c>
      <c r="G6153" s="170">
        <f t="shared" ca="1" si="196"/>
        <v>0.36079562505637958</v>
      </c>
    </row>
    <row r="6154" spans="2:7">
      <c r="B6154" t="s">
        <v>4698</v>
      </c>
      <c r="C6154">
        <v>25.15</v>
      </c>
      <c r="D6154">
        <f t="shared" si="197"/>
        <v>0.76739283204497521</v>
      </c>
      <c r="E6154">
        <v>-2.063862928348914E-2</v>
      </c>
      <c r="F6154" s="90">
        <v>6146</v>
      </c>
      <c r="G6154" s="170">
        <f t="shared" ca="1" si="196"/>
        <v>0.34997242853769778</v>
      </c>
    </row>
    <row r="6155" spans="2:7">
      <c r="B6155" t="s">
        <v>2522</v>
      </c>
      <c r="C6155">
        <v>14.23</v>
      </c>
      <c r="D6155">
        <f t="shared" si="197"/>
        <v>5.0042194092827001</v>
      </c>
      <c r="E6155">
        <v>-2.0646937370956568E-2</v>
      </c>
      <c r="F6155" s="90">
        <v>6147</v>
      </c>
      <c r="G6155" s="170">
        <f t="shared" ca="1" si="196"/>
        <v>-0.38814205763219456</v>
      </c>
    </row>
    <row r="6156" spans="2:7">
      <c r="B6156" t="s">
        <v>7459</v>
      </c>
      <c r="C6156">
        <v>2.37</v>
      </c>
      <c r="D6156">
        <f t="shared" si="197"/>
        <v>0</v>
      </c>
      <c r="E6156">
        <v>-2.0661157024793316E-2</v>
      </c>
      <c r="F6156" s="90">
        <v>6148</v>
      </c>
      <c r="G6156" s="170">
        <f t="shared" ca="1" si="196"/>
        <v>8.135349827841927E-2</v>
      </c>
    </row>
    <row r="6157" spans="2:7">
      <c r="B6157" t="s">
        <v>7579</v>
      </c>
      <c r="C6157">
        <v>2.37</v>
      </c>
      <c r="D6157">
        <f t="shared" si="197"/>
        <v>-0.70559006211180131</v>
      </c>
      <c r="E6157">
        <v>-2.0661157024793316E-2</v>
      </c>
      <c r="F6157" s="90">
        <v>6149</v>
      </c>
      <c r="G6157" s="170">
        <f t="shared" ca="1" si="196"/>
        <v>-0.19662861320717046</v>
      </c>
    </row>
    <row r="6158" spans="2:7">
      <c r="B6158" t="s">
        <v>5301</v>
      </c>
      <c r="C6158">
        <v>8.0500000000000007</v>
      </c>
      <c r="D6158">
        <f t="shared" si="197"/>
        <v>-0.14994720168954592</v>
      </c>
      <c r="E6158">
        <v>-2.0681265206812641E-2</v>
      </c>
      <c r="F6158" s="90">
        <v>6150</v>
      </c>
      <c r="G6158" s="170">
        <f t="shared" ca="1" si="196"/>
        <v>0.6929155336569357</v>
      </c>
    </row>
    <row r="6159" spans="2:7">
      <c r="B6159" t="s">
        <v>5212</v>
      </c>
      <c r="C6159">
        <v>9.4700000000000006</v>
      </c>
      <c r="D6159">
        <f t="shared" si="197"/>
        <v>4.0105820105820111</v>
      </c>
      <c r="E6159">
        <v>-2.0682523267838603E-2</v>
      </c>
      <c r="F6159" s="90">
        <v>6151</v>
      </c>
      <c r="G6159" s="170">
        <f t="shared" ca="1" si="196"/>
        <v>-0.31853643476990995</v>
      </c>
    </row>
    <row r="6160" spans="2:7">
      <c r="B6160" t="s">
        <v>7267</v>
      </c>
      <c r="C6160">
        <v>1.89</v>
      </c>
      <c r="D6160">
        <f t="shared" si="197"/>
        <v>-0.87090163934426224</v>
      </c>
      <c r="E6160">
        <v>-2.0725388601036288E-2</v>
      </c>
      <c r="F6160" s="90">
        <v>6152</v>
      </c>
      <c r="G6160" s="170">
        <f t="shared" ca="1" si="196"/>
        <v>5.6518296299763182E-2</v>
      </c>
    </row>
    <row r="6161" spans="2:7">
      <c r="B6161" t="s">
        <v>3634</v>
      </c>
      <c r="C6161">
        <v>14.64</v>
      </c>
      <c r="D6161">
        <f t="shared" si="197"/>
        <v>5.2033898305084749</v>
      </c>
      <c r="E6161">
        <v>-2.0735785953177172E-2</v>
      </c>
      <c r="F6161" s="90">
        <v>6153</v>
      </c>
      <c r="G6161" s="170">
        <f t="shared" ca="1" si="196"/>
        <v>0.22732103997882158</v>
      </c>
    </row>
    <row r="6162" spans="2:7">
      <c r="B6162" t="s">
        <v>5802</v>
      </c>
      <c r="C6162">
        <v>2.36</v>
      </c>
      <c r="D6162">
        <f t="shared" si="197"/>
        <v>-0.89991518235793044</v>
      </c>
      <c r="E6162">
        <v>-2.0746887966805089E-2</v>
      </c>
      <c r="F6162" s="90">
        <v>6154</v>
      </c>
      <c r="G6162" s="170">
        <f t="shared" ca="1" si="196"/>
        <v>0.14313418170637346</v>
      </c>
    </row>
    <row r="6163" spans="2:7">
      <c r="B6163" t="s">
        <v>4554</v>
      </c>
      <c r="C6163">
        <v>23.58</v>
      </c>
      <c r="D6163">
        <f t="shared" si="197"/>
        <v>0.2502651113467656</v>
      </c>
      <c r="E6163">
        <v>-2.0764119601328904E-2</v>
      </c>
      <c r="F6163" s="90">
        <v>6155</v>
      </c>
      <c r="G6163" s="170">
        <f t="shared" ca="1" si="196"/>
        <v>-0.71280366768114833</v>
      </c>
    </row>
    <row r="6164" spans="2:7">
      <c r="B6164" t="s">
        <v>3034</v>
      </c>
      <c r="C6164">
        <v>18.86</v>
      </c>
      <c r="D6164">
        <f t="shared" si="197"/>
        <v>1.8619119878603945</v>
      </c>
      <c r="E6164">
        <v>-2.0768431983385363E-2</v>
      </c>
      <c r="F6164" s="90">
        <v>6156</v>
      </c>
      <c r="G6164" s="170">
        <f t="shared" ca="1" si="196"/>
        <v>-4.5011758526057141E-2</v>
      </c>
    </row>
    <row r="6165" spans="2:7">
      <c r="B6165" t="s">
        <v>4421</v>
      </c>
      <c r="C6165">
        <v>6.59</v>
      </c>
      <c r="D6165">
        <f t="shared" si="197"/>
        <v>-0.85244066278549024</v>
      </c>
      <c r="E6165">
        <v>-2.0802377414561746E-2</v>
      </c>
      <c r="F6165" s="90">
        <v>6157</v>
      </c>
      <c r="G6165" s="170">
        <f t="shared" ca="1" si="196"/>
        <v>2.573435137251754E-2</v>
      </c>
    </row>
    <row r="6166" spans="2:7">
      <c r="B6166" t="s">
        <v>1362</v>
      </c>
      <c r="C6166">
        <v>44.66</v>
      </c>
      <c r="D6166">
        <f t="shared" si="197"/>
        <v>1.0656799259944494</v>
      </c>
      <c r="E6166">
        <v>-2.0828765621574277E-2</v>
      </c>
      <c r="F6166" s="90">
        <v>6158</v>
      </c>
      <c r="G6166" s="170">
        <f t="shared" ca="1" si="196"/>
        <v>0.24271345228348418</v>
      </c>
    </row>
    <row r="6167" spans="2:7">
      <c r="B6167" t="s">
        <v>1979</v>
      </c>
      <c r="C6167">
        <v>21.62</v>
      </c>
      <c r="D6167">
        <f t="shared" si="197"/>
        <v>10.500000000000002</v>
      </c>
      <c r="E6167">
        <v>-2.0833333333333214E-2</v>
      </c>
      <c r="F6167" s="90">
        <v>6159</v>
      </c>
      <c r="G6167" s="170">
        <f t="shared" ca="1" si="196"/>
        <v>0.23692005132650945</v>
      </c>
    </row>
    <row r="6168" spans="2:7">
      <c r="B6168" t="s">
        <v>6717</v>
      </c>
      <c r="C6168">
        <v>1.88</v>
      </c>
      <c r="D6168">
        <f t="shared" si="197"/>
        <v>1</v>
      </c>
      <c r="E6168">
        <v>-2.0833333333333353E-2</v>
      </c>
      <c r="F6168" s="90">
        <v>6160</v>
      </c>
      <c r="G6168" s="170">
        <f t="shared" ca="1" si="196"/>
        <v>0.12059449634523671</v>
      </c>
    </row>
    <row r="6169" spans="2:7">
      <c r="B6169" t="s">
        <v>7026</v>
      </c>
      <c r="C6169">
        <v>0.94</v>
      </c>
      <c r="D6169">
        <f t="shared" si="197"/>
        <v>-0.5</v>
      </c>
      <c r="E6169">
        <v>-2.0833333333333353E-2</v>
      </c>
      <c r="F6169" s="90">
        <v>6161</v>
      </c>
      <c r="G6169" s="170">
        <f t="shared" ca="1" si="196"/>
        <v>0.15747495428057709</v>
      </c>
    </row>
    <row r="6170" spans="2:7">
      <c r="B6170" t="s">
        <v>7139</v>
      </c>
      <c r="C6170">
        <v>1.88</v>
      </c>
      <c r="D6170">
        <f t="shared" si="197"/>
        <v>-0.9868319675001751</v>
      </c>
      <c r="E6170">
        <v>-2.0833333333333353E-2</v>
      </c>
      <c r="F6170" s="90">
        <v>6162</v>
      </c>
      <c r="G6170" s="170">
        <f t="shared" ca="1" si="196"/>
        <v>0.35952040255695639</v>
      </c>
    </row>
    <row r="6171" spans="2:7">
      <c r="B6171" t="s">
        <v>663</v>
      </c>
      <c r="C6171">
        <v>142.77000000000001</v>
      </c>
      <c r="D6171">
        <f t="shared" si="197"/>
        <v>9.4977941176470608</v>
      </c>
      <c r="E6171">
        <v>-2.0849050133735628E-2</v>
      </c>
      <c r="F6171" s="90">
        <v>6163</v>
      </c>
      <c r="G6171" s="170">
        <f t="shared" ca="1" si="196"/>
        <v>-0.23035485873695813</v>
      </c>
    </row>
    <row r="6172" spans="2:7">
      <c r="B6172" t="s">
        <v>1794</v>
      </c>
      <c r="C6172">
        <v>13.6</v>
      </c>
      <c r="D6172">
        <f t="shared" si="197"/>
        <v>0.11566858080393767</v>
      </c>
      <c r="E6172">
        <v>-2.0878329733621376E-2</v>
      </c>
      <c r="F6172" s="90">
        <v>6164</v>
      </c>
      <c r="G6172" s="170">
        <f t="shared" ca="1" si="196"/>
        <v>-0.33678575347335454</v>
      </c>
    </row>
    <row r="6173" spans="2:7">
      <c r="B6173" t="s">
        <v>4991</v>
      </c>
      <c r="C6173">
        <v>12.19</v>
      </c>
      <c r="D6173">
        <f t="shared" si="197"/>
        <v>-0.91812197743148849</v>
      </c>
      <c r="E6173">
        <v>-2.0883534136546169E-2</v>
      </c>
      <c r="F6173" s="90">
        <v>6165</v>
      </c>
      <c r="G6173" s="170">
        <f t="shared" ca="1" si="196"/>
        <v>1.0462285949109962</v>
      </c>
    </row>
    <row r="6174" spans="2:7">
      <c r="B6174" t="s">
        <v>567</v>
      </c>
      <c r="C6174">
        <v>148.88</v>
      </c>
      <c r="D6174">
        <f t="shared" si="197"/>
        <v>62.623931623931625</v>
      </c>
      <c r="E6174">
        <v>-2.0912797579902713E-2</v>
      </c>
      <c r="F6174" s="90">
        <v>6166</v>
      </c>
      <c r="G6174" s="170">
        <f t="shared" ca="1" si="196"/>
        <v>-0.20460929111635837</v>
      </c>
    </row>
    <row r="6175" spans="2:7">
      <c r="B6175" t="s">
        <v>7705</v>
      </c>
      <c r="C6175">
        <v>2.34</v>
      </c>
      <c r="D6175">
        <f t="shared" si="197"/>
        <v>-0.98395721925133683</v>
      </c>
      <c r="E6175">
        <v>-2.0920502092050319E-2</v>
      </c>
      <c r="F6175" s="90">
        <v>6167</v>
      </c>
      <c r="G6175" s="170">
        <f t="shared" ca="1" si="196"/>
        <v>0.3146928830096884</v>
      </c>
    </row>
    <row r="6176" spans="2:7">
      <c r="B6176" t="s">
        <v>516</v>
      </c>
      <c r="C6176">
        <v>145.86000000000001</v>
      </c>
      <c r="D6176">
        <f t="shared" si="197"/>
        <v>7.9156479217603914</v>
      </c>
      <c r="E6176">
        <v>-2.0942408376963192E-2</v>
      </c>
      <c r="F6176" s="90">
        <v>6168</v>
      </c>
      <c r="G6176" s="170">
        <f t="shared" ca="1" si="196"/>
        <v>3.9557445634044869E-2</v>
      </c>
    </row>
    <row r="6177" spans="2:7">
      <c r="B6177" t="s">
        <v>4082</v>
      </c>
      <c r="C6177">
        <v>16.36</v>
      </c>
      <c r="D6177">
        <f t="shared" si="197"/>
        <v>10.685714285714285</v>
      </c>
      <c r="E6177">
        <v>-2.0945541591861246E-2</v>
      </c>
      <c r="F6177" s="90">
        <v>6169</v>
      </c>
      <c r="G6177" s="170">
        <f t="shared" ca="1" si="196"/>
        <v>0.13590403161757736</v>
      </c>
    </row>
    <row r="6178" spans="2:7">
      <c r="B6178" t="s">
        <v>6922</v>
      </c>
      <c r="C6178">
        <v>1.4</v>
      </c>
      <c r="D6178">
        <f t="shared" si="197"/>
        <v>-0.98274161735700194</v>
      </c>
      <c r="E6178">
        <v>-2.0979020979020997E-2</v>
      </c>
      <c r="F6178" s="90">
        <v>6170</v>
      </c>
      <c r="G6178" s="170">
        <f t="shared" ca="1" si="196"/>
        <v>-0.68718476832309106</v>
      </c>
    </row>
    <row r="6179" spans="2:7">
      <c r="B6179" t="s">
        <v>1086</v>
      </c>
      <c r="C6179">
        <v>81.12</v>
      </c>
      <c r="D6179">
        <f t="shared" si="197"/>
        <v>33.815450643776828</v>
      </c>
      <c r="E6179">
        <v>-2.0999275887038316E-2</v>
      </c>
      <c r="F6179" s="90">
        <v>6171</v>
      </c>
      <c r="G6179" s="170">
        <f t="shared" ca="1" si="196"/>
        <v>3.7343494689376741E-2</v>
      </c>
    </row>
    <row r="6180" spans="2:7">
      <c r="B6180" t="s">
        <v>7701</v>
      </c>
      <c r="C6180">
        <v>2.33</v>
      </c>
      <c r="D6180">
        <f t="shared" si="197"/>
        <v>-0.70580808080808077</v>
      </c>
      <c r="E6180">
        <v>-2.1008403361344463E-2</v>
      </c>
      <c r="F6180" s="90">
        <v>6172</v>
      </c>
      <c r="G6180" s="170">
        <f t="shared" ca="1" si="196"/>
        <v>-0.3799085394090283</v>
      </c>
    </row>
    <row r="6181" spans="2:7">
      <c r="B6181" t="s">
        <v>5198</v>
      </c>
      <c r="C6181">
        <v>7.92</v>
      </c>
      <c r="D6181">
        <f t="shared" si="197"/>
        <v>-0.5636363636363636</v>
      </c>
      <c r="E6181">
        <v>-2.1013597033374527E-2</v>
      </c>
      <c r="F6181" s="90">
        <v>6173</v>
      </c>
      <c r="G6181" s="170">
        <f t="shared" ca="1" si="196"/>
        <v>7.7800967888590977E-2</v>
      </c>
    </row>
    <row r="6182" spans="2:7">
      <c r="B6182" t="s">
        <v>4519</v>
      </c>
      <c r="C6182">
        <v>18.149999999999999</v>
      </c>
      <c r="D6182">
        <f t="shared" si="197"/>
        <v>-0.85223479605959462</v>
      </c>
      <c r="E6182">
        <v>-2.1035598705501649E-2</v>
      </c>
      <c r="F6182" s="90">
        <v>6174</v>
      </c>
      <c r="G6182" s="170">
        <f t="shared" ca="1" si="196"/>
        <v>-0.36997972696195131</v>
      </c>
    </row>
    <row r="6183" spans="2:7">
      <c r="B6183" t="s">
        <v>776</v>
      </c>
      <c r="C6183">
        <v>122.83</v>
      </c>
      <c r="D6183">
        <f t="shared" si="197"/>
        <v>5.0004885197850513</v>
      </c>
      <c r="E6183">
        <v>-2.1040886267633702E-2</v>
      </c>
      <c r="F6183" s="90">
        <v>6175</v>
      </c>
      <c r="G6183" s="170">
        <f t="shared" ref="G6183:G6246" ca="1" si="198">_xlfn.NORM.INV(RAND(),L$11,L$12)</f>
        <v>-0.58528711760689323</v>
      </c>
    </row>
    <row r="6184" spans="2:7">
      <c r="B6184" t="s">
        <v>4108</v>
      </c>
      <c r="C6184">
        <v>20.47</v>
      </c>
      <c r="D6184">
        <f t="shared" si="197"/>
        <v>10.00537634408602</v>
      </c>
      <c r="E6184">
        <v>-2.1042563366810201E-2</v>
      </c>
      <c r="F6184" s="90">
        <v>6176</v>
      </c>
      <c r="G6184" s="170">
        <f t="shared" ca="1" si="198"/>
        <v>0.17672151065620295</v>
      </c>
    </row>
    <row r="6185" spans="2:7">
      <c r="B6185" t="s">
        <v>5852</v>
      </c>
      <c r="C6185">
        <v>1.86</v>
      </c>
      <c r="D6185">
        <f t="shared" si="197"/>
        <v>0</v>
      </c>
      <c r="E6185">
        <v>-2.1052631578947271E-2</v>
      </c>
      <c r="F6185" s="90">
        <v>6177</v>
      </c>
      <c r="G6185" s="170">
        <f t="shared" ca="1" si="198"/>
        <v>-4.5264688759123345E-3</v>
      </c>
    </row>
    <row r="6186" spans="2:7">
      <c r="B6186" t="s">
        <v>7132</v>
      </c>
      <c r="C6186">
        <v>1.86</v>
      </c>
      <c r="D6186">
        <f t="shared" si="197"/>
        <v>-0.92445166531275391</v>
      </c>
      <c r="E6186">
        <v>-2.1052631578947271E-2</v>
      </c>
      <c r="F6186" s="90">
        <v>6178</v>
      </c>
      <c r="G6186" s="170">
        <f t="shared" ca="1" si="198"/>
        <v>-0.83866260098517442</v>
      </c>
    </row>
    <row r="6187" spans="2:7">
      <c r="B6187" t="s">
        <v>4697</v>
      </c>
      <c r="C6187">
        <v>24.62</v>
      </c>
      <c r="D6187">
        <f t="shared" si="197"/>
        <v>1.5251282051282051</v>
      </c>
      <c r="E6187">
        <v>-2.1073558648111237E-2</v>
      </c>
      <c r="F6187" s="90">
        <v>6179</v>
      </c>
      <c r="G6187" s="170">
        <f t="shared" ca="1" si="198"/>
        <v>0.41823501045234485</v>
      </c>
    </row>
    <row r="6188" spans="2:7">
      <c r="B6188" t="s">
        <v>3333</v>
      </c>
      <c r="C6188">
        <v>9.75</v>
      </c>
      <c r="D6188">
        <f t="shared" si="197"/>
        <v>-8.6223055295220244E-2</v>
      </c>
      <c r="E6188">
        <v>-2.1084337349397676E-2</v>
      </c>
      <c r="F6188" s="90">
        <v>6180</v>
      </c>
      <c r="G6188" s="170">
        <f t="shared" ca="1" si="198"/>
        <v>0.30113174483802785</v>
      </c>
    </row>
    <row r="6189" spans="2:7">
      <c r="B6189" t="s">
        <v>3373</v>
      </c>
      <c r="C6189">
        <v>10.67</v>
      </c>
      <c r="D6189">
        <f t="shared" si="197"/>
        <v>0.27784431137724558</v>
      </c>
      <c r="E6189">
        <v>-2.11009174311927E-2</v>
      </c>
      <c r="F6189" s="90">
        <v>6181</v>
      </c>
      <c r="G6189" s="170">
        <f t="shared" ca="1" si="198"/>
        <v>-0.43146243288412611</v>
      </c>
    </row>
    <row r="6190" spans="2:7">
      <c r="B6190" t="s">
        <v>5145</v>
      </c>
      <c r="C6190">
        <v>8.35</v>
      </c>
      <c r="D6190">
        <f t="shared" si="197"/>
        <v>1.1990407673860657E-3</v>
      </c>
      <c r="E6190">
        <v>-2.1101992966002313E-2</v>
      </c>
      <c r="F6190" s="90">
        <v>6182</v>
      </c>
      <c r="G6190" s="170">
        <f t="shared" ca="1" si="198"/>
        <v>0.83239673402128711</v>
      </c>
    </row>
    <row r="6191" spans="2:7">
      <c r="B6191" t="s">
        <v>3299</v>
      </c>
      <c r="C6191">
        <v>8.34</v>
      </c>
      <c r="D6191">
        <f t="shared" si="197"/>
        <v>-0.27917026793431293</v>
      </c>
      <c r="E6191">
        <v>-2.112676056338025E-2</v>
      </c>
      <c r="F6191" s="90">
        <v>6183</v>
      </c>
      <c r="G6191" s="170">
        <f t="shared" ca="1" si="198"/>
        <v>0.19456502019277033</v>
      </c>
    </row>
    <row r="6192" spans="2:7">
      <c r="B6192" t="s">
        <v>2870</v>
      </c>
      <c r="C6192">
        <v>11.57</v>
      </c>
      <c r="D6192">
        <f t="shared" si="197"/>
        <v>5.2540540540540546</v>
      </c>
      <c r="E6192">
        <v>-2.1150592216582064E-2</v>
      </c>
      <c r="F6192" s="90">
        <v>6184</v>
      </c>
      <c r="G6192" s="170">
        <f t="shared" ca="1" si="198"/>
        <v>-0.28125844613602563</v>
      </c>
    </row>
    <row r="6193" spans="2:7">
      <c r="B6193" t="s">
        <v>6569</v>
      </c>
      <c r="C6193">
        <v>1.85</v>
      </c>
      <c r="D6193">
        <f t="shared" si="197"/>
        <v>0</v>
      </c>
      <c r="E6193">
        <v>-2.1164021164021066E-2</v>
      </c>
      <c r="F6193" s="90">
        <v>6185</v>
      </c>
      <c r="G6193" s="170">
        <f t="shared" ca="1" si="198"/>
        <v>4.2174699003923052E-2</v>
      </c>
    </row>
    <row r="6194" spans="2:7">
      <c r="B6194" t="s">
        <v>6827</v>
      </c>
      <c r="C6194">
        <v>1.85</v>
      </c>
      <c r="D6194">
        <f t="shared" si="197"/>
        <v>-0.9666546503244412</v>
      </c>
      <c r="E6194">
        <v>-2.1164021164021066E-2</v>
      </c>
      <c r="F6194" s="90">
        <v>6186</v>
      </c>
      <c r="G6194" s="170">
        <f t="shared" ca="1" si="198"/>
        <v>-0.45246256515114092</v>
      </c>
    </row>
    <row r="6195" spans="2:7">
      <c r="B6195" t="s">
        <v>1260</v>
      </c>
      <c r="C6195">
        <v>55.48</v>
      </c>
      <c r="D6195">
        <f t="shared" si="197"/>
        <v>23.017316017316013</v>
      </c>
      <c r="E6195">
        <v>-2.1171489061397368E-2</v>
      </c>
      <c r="F6195" s="90">
        <v>6187</v>
      </c>
      <c r="G6195" s="170">
        <f t="shared" ca="1" si="198"/>
        <v>-5.4577239543641992E-2</v>
      </c>
    </row>
    <row r="6196" spans="2:7">
      <c r="B6196" t="s">
        <v>7325</v>
      </c>
      <c r="C6196">
        <v>2.31</v>
      </c>
      <c r="D6196">
        <f t="shared" si="197"/>
        <v>-0.54527559055118113</v>
      </c>
      <c r="E6196">
        <v>-2.1186440677966028E-2</v>
      </c>
      <c r="F6196" s="90">
        <v>6188</v>
      </c>
      <c r="G6196" s="170">
        <f t="shared" ca="1" si="198"/>
        <v>-0.54656794656932606</v>
      </c>
    </row>
    <row r="6197" spans="2:7">
      <c r="B6197" t="s">
        <v>4365</v>
      </c>
      <c r="C6197">
        <v>5.08</v>
      </c>
      <c r="D6197">
        <f t="shared" si="197"/>
        <v>-0.5922953451043339</v>
      </c>
      <c r="E6197">
        <v>-2.1194605009633972E-2</v>
      </c>
      <c r="F6197" s="90">
        <v>6189</v>
      </c>
      <c r="G6197" s="170">
        <f t="shared" ca="1" si="198"/>
        <v>-2.5764321925773891E-2</v>
      </c>
    </row>
    <row r="6198" spans="2:7">
      <c r="B6198" t="s">
        <v>4963</v>
      </c>
      <c r="C6198">
        <v>12.46</v>
      </c>
      <c r="D6198">
        <f t="shared" si="197"/>
        <v>-0.24939759036144579</v>
      </c>
      <c r="E6198">
        <v>-2.1209740769835003E-2</v>
      </c>
      <c r="F6198" s="90">
        <v>6190</v>
      </c>
      <c r="G6198" s="170">
        <f t="shared" ca="1" si="198"/>
        <v>-0.1202460610844702</v>
      </c>
    </row>
    <row r="6199" spans="2:7">
      <c r="B6199" t="s">
        <v>1503</v>
      </c>
      <c r="C6199">
        <v>16.600000000000001</v>
      </c>
      <c r="D6199">
        <f t="shared" si="197"/>
        <v>8.0217391304347831</v>
      </c>
      <c r="E6199">
        <v>-2.1226415094339587E-2</v>
      </c>
      <c r="F6199" s="90">
        <v>6191</v>
      </c>
      <c r="G6199" s="170">
        <f t="shared" ca="1" si="198"/>
        <v>0.57487867995633879</v>
      </c>
    </row>
    <row r="6200" spans="2:7">
      <c r="B6200" t="s">
        <v>6716</v>
      </c>
      <c r="C6200">
        <v>1.84</v>
      </c>
      <c r="D6200">
        <f t="shared" si="197"/>
        <v>1</v>
      </c>
      <c r="E6200">
        <v>-2.1276595744680753E-2</v>
      </c>
      <c r="F6200" s="90">
        <v>6192</v>
      </c>
      <c r="G6200" s="170">
        <f t="shared" ca="1" si="198"/>
        <v>-0.25111281251736189</v>
      </c>
    </row>
    <row r="6201" spans="2:7">
      <c r="B6201" t="s">
        <v>7025</v>
      </c>
      <c r="C6201">
        <v>0.92</v>
      </c>
      <c r="D6201">
        <f t="shared" si="197"/>
        <v>-0.66666666666666663</v>
      </c>
      <c r="E6201">
        <v>-2.1276595744680753E-2</v>
      </c>
      <c r="F6201" s="90">
        <v>6193</v>
      </c>
      <c r="G6201" s="170">
        <f t="shared" ca="1" si="198"/>
        <v>-1.1750942101556187E-2</v>
      </c>
    </row>
    <row r="6202" spans="2:7">
      <c r="B6202" t="s">
        <v>7610</v>
      </c>
      <c r="C6202">
        <v>2.76</v>
      </c>
      <c r="D6202">
        <f t="shared" si="197"/>
        <v>-0.86956521739130432</v>
      </c>
      <c r="E6202">
        <v>-2.1276595744680871E-2</v>
      </c>
      <c r="F6202" s="90">
        <v>6194</v>
      </c>
      <c r="G6202" s="170">
        <f t="shared" ca="1" si="198"/>
        <v>-6.8732305297925338E-3</v>
      </c>
    </row>
    <row r="6203" spans="2:7">
      <c r="B6203" t="s">
        <v>1978</v>
      </c>
      <c r="C6203">
        <v>21.16</v>
      </c>
      <c r="D6203">
        <f t="shared" si="197"/>
        <v>1.3025027203482047</v>
      </c>
      <c r="E6203">
        <v>-2.1276595744680889E-2</v>
      </c>
      <c r="F6203" s="90">
        <v>6195</v>
      </c>
      <c r="G6203" s="170">
        <f t="shared" ca="1" si="198"/>
        <v>-6.8332144086878335E-2</v>
      </c>
    </row>
    <row r="6204" spans="2:7">
      <c r="B6204" t="s">
        <v>5127</v>
      </c>
      <c r="C6204">
        <v>9.19</v>
      </c>
      <c r="D6204">
        <f t="shared" si="197"/>
        <v>-0.5119490175252257</v>
      </c>
      <c r="E6204">
        <v>-2.1299254526091698E-2</v>
      </c>
      <c r="F6204" s="90">
        <v>6196</v>
      </c>
      <c r="G6204" s="170">
        <f t="shared" ca="1" si="198"/>
        <v>0.60690721242790457</v>
      </c>
    </row>
    <row r="6205" spans="2:7">
      <c r="B6205" t="s">
        <v>1827</v>
      </c>
      <c r="C6205">
        <v>18.829999999999998</v>
      </c>
      <c r="D6205">
        <f t="shared" si="197"/>
        <v>0.95331950207468852</v>
      </c>
      <c r="E6205">
        <v>-2.1309771309771318E-2</v>
      </c>
      <c r="F6205" s="90">
        <v>6197</v>
      </c>
      <c r="G6205" s="170">
        <f t="shared" ca="1" si="198"/>
        <v>-0.39738189974367794</v>
      </c>
    </row>
    <row r="6206" spans="2:7">
      <c r="B6206" t="s">
        <v>4881</v>
      </c>
      <c r="C6206">
        <v>9.64</v>
      </c>
      <c r="D6206">
        <f t="shared" si="197"/>
        <v>1.1002178649237475</v>
      </c>
      <c r="E6206">
        <v>-2.1319796954314629E-2</v>
      </c>
      <c r="F6206" s="90">
        <v>6198</v>
      </c>
      <c r="G6206" s="170">
        <f t="shared" ca="1" si="198"/>
        <v>-0.22228626045667241</v>
      </c>
    </row>
    <row r="6207" spans="2:7">
      <c r="B6207" t="s">
        <v>5555</v>
      </c>
      <c r="C6207">
        <v>4.59</v>
      </c>
      <c r="D6207">
        <f t="shared" si="197"/>
        <v>-0.66618181818181821</v>
      </c>
      <c r="E6207">
        <v>-2.1321961620469194E-2</v>
      </c>
      <c r="F6207" s="90">
        <v>6199</v>
      </c>
      <c r="G6207" s="170">
        <f t="shared" ca="1" si="198"/>
        <v>-0.26553699899410804</v>
      </c>
    </row>
    <row r="6208" spans="2:7">
      <c r="B6208" t="s">
        <v>5067</v>
      </c>
      <c r="C6208">
        <v>13.75</v>
      </c>
      <c r="D6208">
        <f t="shared" si="197"/>
        <v>5.0043668122270741</v>
      </c>
      <c r="E6208">
        <v>-2.1352313167259836E-2</v>
      </c>
      <c r="F6208" s="90">
        <v>6200</v>
      </c>
      <c r="G6208" s="170">
        <f t="shared" ca="1" si="198"/>
        <v>0.31874146509794221</v>
      </c>
    </row>
    <row r="6209" spans="2:7">
      <c r="B6209" t="s">
        <v>7606</v>
      </c>
      <c r="C6209">
        <v>2.29</v>
      </c>
      <c r="D6209">
        <f t="shared" si="197"/>
        <v>-0.86823935558112775</v>
      </c>
      <c r="E6209">
        <v>-2.1367521367521292E-2</v>
      </c>
      <c r="F6209" s="90">
        <v>6201</v>
      </c>
      <c r="G6209" s="170">
        <f t="shared" ca="1" si="198"/>
        <v>-0.13985881975357939</v>
      </c>
    </row>
    <row r="6210" spans="2:7">
      <c r="B6210" t="s">
        <v>2402</v>
      </c>
      <c r="C6210">
        <v>17.38</v>
      </c>
      <c r="D6210">
        <f t="shared" si="197"/>
        <v>0.15328467153284664</v>
      </c>
      <c r="E6210">
        <v>-2.1396396396396539E-2</v>
      </c>
      <c r="F6210" s="90">
        <v>6202</v>
      </c>
      <c r="G6210" s="170">
        <f t="shared" ca="1" si="198"/>
        <v>-0.28638492731489079</v>
      </c>
    </row>
    <row r="6211" spans="2:7">
      <c r="B6211" t="s">
        <v>4056</v>
      </c>
      <c r="C6211">
        <v>15.07</v>
      </c>
      <c r="D6211">
        <f t="shared" si="197"/>
        <v>0.50099601593625509</v>
      </c>
      <c r="E6211">
        <v>-2.1428571428571432E-2</v>
      </c>
      <c r="F6211" s="90">
        <v>6203</v>
      </c>
      <c r="G6211" s="170">
        <f t="shared" ca="1" si="198"/>
        <v>-0.17702532487362679</v>
      </c>
    </row>
    <row r="6212" spans="2:7">
      <c r="B6212" t="s">
        <v>3335</v>
      </c>
      <c r="C6212">
        <v>10.039999999999999</v>
      </c>
      <c r="D6212">
        <f t="shared" si="197"/>
        <v>-0.26661796932067205</v>
      </c>
      <c r="E6212">
        <v>-2.1442495126705714E-2</v>
      </c>
      <c r="F6212" s="90">
        <v>6204</v>
      </c>
      <c r="G6212" s="170">
        <f t="shared" ca="1" si="198"/>
        <v>-0.16103907444029703</v>
      </c>
    </row>
    <row r="6213" spans="2:7">
      <c r="B6213" t="s">
        <v>3740</v>
      </c>
      <c r="C6213">
        <v>13.69</v>
      </c>
      <c r="D6213">
        <f t="shared" si="197"/>
        <v>-0.37374199451052148</v>
      </c>
      <c r="E6213">
        <v>-2.1443888491779892E-2</v>
      </c>
      <c r="F6213" s="90">
        <v>6205</v>
      </c>
      <c r="G6213" s="170">
        <f t="shared" ca="1" si="198"/>
        <v>-0.14671247927667824</v>
      </c>
    </row>
    <row r="6214" spans="2:7">
      <c r="B6214" t="s">
        <v>2087</v>
      </c>
      <c r="C6214">
        <v>21.86</v>
      </c>
      <c r="D6214">
        <f t="shared" si="197"/>
        <v>11.010989010989011</v>
      </c>
      <c r="E6214">
        <v>-2.1486123545210404E-2</v>
      </c>
      <c r="F6214" s="90">
        <v>6206</v>
      </c>
      <c r="G6214" s="170">
        <f t="shared" ca="1" si="198"/>
        <v>-0.41285814869387399</v>
      </c>
    </row>
    <row r="6215" spans="2:7">
      <c r="B6215" t="s">
        <v>5848</v>
      </c>
      <c r="C6215">
        <v>1.82</v>
      </c>
      <c r="D6215">
        <f t="shared" si="197"/>
        <v>0</v>
      </c>
      <c r="E6215">
        <v>-2.1505376344086041E-2</v>
      </c>
      <c r="F6215" s="90">
        <v>6207</v>
      </c>
      <c r="G6215" s="170">
        <f t="shared" ca="1" si="198"/>
        <v>1.1673477244736796</v>
      </c>
    </row>
    <row r="6216" spans="2:7">
      <c r="B6216" t="s">
        <v>6807</v>
      </c>
      <c r="C6216">
        <v>1.82</v>
      </c>
      <c r="D6216">
        <f t="shared" si="197"/>
        <v>0</v>
      </c>
      <c r="E6216">
        <v>-2.1505376344086041E-2</v>
      </c>
      <c r="F6216" s="90">
        <v>6208</v>
      </c>
      <c r="G6216" s="170">
        <f t="shared" ca="1" si="198"/>
        <v>7.8746007513565933E-2</v>
      </c>
    </row>
    <row r="6217" spans="2:7">
      <c r="B6217" t="s">
        <v>7263</v>
      </c>
      <c r="C6217">
        <v>1.82</v>
      </c>
      <c r="D6217">
        <f t="shared" ref="D6217:D6280" si="199">(C6217-C6218)/C6218</f>
        <v>0</v>
      </c>
      <c r="E6217">
        <v>-2.1505376344086041E-2</v>
      </c>
      <c r="F6217" s="90">
        <v>6209</v>
      </c>
      <c r="G6217" s="170">
        <f t="shared" ca="1" si="198"/>
        <v>0.27369432624811191</v>
      </c>
    </row>
    <row r="6218" spans="2:7">
      <c r="B6218" t="s">
        <v>7509</v>
      </c>
      <c r="C6218">
        <v>1.82</v>
      </c>
      <c r="D6218">
        <f t="shared" si="199"/>
        <v>-0.92854338437377304</v>
      </c>
      <c r="E6218">
        <v>-2.1505376344086041E-2</v>
      </c>
      <c r="F6218" s="90">
        <v>6210</v>
      </c>
      <c r="G6218" s="170">
        <f t="shared" ca="1" si="198"/>
        <v>-0.1540842757822542</v>
      </c>
    </row>
    <row r="6219" spans="2:7">
      <c r="B6219" t="s">
        <v>2219</v>
      </c>
      <c r="C6219">
        <v>25.47</v>
      </c>
      <c r="D6219">
        <f t="shared" si="199"/>
        <v>1.2401055408970976</v>
      </c>
      <c r="E6219">
        <v>-2.151363810987331E-2</v>
      </c>
      <c r="F6219" s="90">
        <v>6211</v>
      </c>
      <c r="G6219" s="170">
        <f t="shared" ca="1" si="198"/>
        <v>-0.15379760148330812</v>
      </c>
    </row>
    <row r="6220" spans="2:7">
      <c r="B6220" t="s">
        <v>2593</v>
      </c>
      <c r="C6220">
        <v>11.37</v>
      </c>
      <c r="D6220">
        <f t="shared" si="199"/>
        <v>4.0088105726872243</v>
      </c>
      <c r="E6220">
        <v>-2.151462994836489E-2</v>
      </c>
      <c r="F6220" s="90">
        <v>6212</v>
      </c>
      <c r="G6220" s="170">
        <f t="shared" ca="1" si="198"/>
        <v>-0.51069165254724758</v>
      </c>
    </row>
    <row r="6221" spans="2:7">
      <c r="B6221" t="s">
        <v>7751</v>
      </c>
      <c r="C6221">
        <v>2.27</v>
      </c>
      <c r="D6221">
        <f t="shared" si="199"/>
        <v>-0.70557717250324248</v>
      </c>
      <c r="E6221">
        <v>-2.155172413793096E-2</v>
      </c>
      <c r="F6221" s="90">
        <v>6213</v>
      </c>
      <c r="G6221" s="170">
        <f t="shared" ca="1" si="198"/>
        <v>0.16003384886791003</v>
      </c>
    </row>
    <row r="6222" spans="2:7">
      <c r="B6222" t="s">
        <v>3289</v>
      </c>
      <c r="C6222">
        <v>7.71</v>
      </c>
      <c r="D6222">
        <f t="shared" si="199"/>
        <v>-0.59506302521008392</v>
      </c>
      <c r="E6222">
        <v>-2.1573604060913697E-2</v>
      </c>
      <c r="F6222" s="90">
        <v>6214</v>
      </c>
      <c r="G6222" s="170">
        <f t="shared" ca="1" si="198"/>
        <v>-0.17095827855566131</v>
      </c>
    </row>
    <row r="6223" spans="2:7">
      <c r="B6223" t="s">
        <v>1706</v>
      </c>
      <c r="C6223">
        <v>19.04</v>
      </c>
      <c r="D6223">
        <f t="shared" si="199"/>
        <v>0.31400966183574869</v>
      </c>
      <c r="E6223">
        <v>-2.1582733812949728E-2</v>
      </c>
      <c r="F6223" s="90">
        <v>6215</v>
      </c>
      <c r="G6223" s="170">
        <f t="shared" ca="1" si="198"/>
        <v>0.60820497709303056</v>
      </c>
    </row>
    <row r="6224" spans="2:7">
      <c r="B6224" t="s">
        <v>4049</v>
      </c>
      <c r="C6224">
        <v>14.49</v>
      </c>
      <c r="D6224">
        <f t="shared" si="199"/>
        <v>7.0055248618784525</v>
      </c>
      <c r="E6224">
        <v>-2.1607022282241747E-2</v>
      </c>
      <c r="F6224" s="90">
        <v>6216</v>
      </c>
      <c r="G6224" s="170">
        <f t="shared" ca="1" si="198"/>
        <v>-0.63182796017144849</v>
      </c>
    </row>
    <row r="6225" spans="2:7">
      <c r="B6225" t="s">
        <v>7513</v>
      </c>
      <c r="C6225">
        <v>1.81</v>
      </c>
      <c r="D6225">
        <f t="shared" si="199"/>
        <v>-0.9824510374248594</v>
      </c>
      <c r="E6225">
        <v>-2.162162162162164E-2</v>
      </c>
      <c r="F6225" s="90">
        <v>6217</v>
      </c>
      <c r="G6225" s="170">
        <f t="shared" ca="1" si="198"/>
        <v>0.22687250859520958</v>
      </c>
    </row>
    <row r="6226" spans="2:7">
      <c r="B6226" t="s">
        <v>880</v>
      </c>
      <c r="C6226">
        <v>103.14</v>
      </c>
      <c r="D6226">
        <f t="shared" si="199"/>
        <v>9.3762575452716312</v>
      </c>
      <c r="E6226">
        <v>-2.1627774615822434E-2</v>
      </c>
      <c r="F6226" s="90">
        <v>6218</v>
      </c>
      <c r="G6226" s="170">
        <f t="shared" ca="1" si="198"/>
        <v>6.5696330266048389E-2</v>
      </c>
    </row>
    <row r="6227" spans="2:7">
      <c r="B6227" t="s">
        <v>5354</v>
      </c>
      <c r="C6227">
        <v>9.94</v>
      </c>
      <c r="D6227">
        <f t="shared" si="199"/>
        <v>-0.57666098807495747</v>
      </c>
      <c r="E6227">
        <v>-2.1653543307086676E-2</v>
      </c>
      <c r="F6227" s="90">
        <v>6219</v>
      </c>
      <c r="G6227" s="170">
        <f t="shared" ca="1" si="198"/>
        <v>-0.2778623806792439</v>
      </c>
    </row>
    <row r="6228" spans="2:7">
      <c r="B6228" t="s">
        <v>2265</v>
      </c>
      <c r="C6228">
        <v>23.48</v>
      </c>
      <c r="D6228">
        <f t="shared" si="199"/>
        <v>12.044444444444444</v>
      </c>
      <c r="E6228">
        <v>-2.166666666666665E-2</v>
      </c>
      <c r="F6228" s="90">
        <v>6220</v>
      </c>
      <c r="G6228" s="170">
        <f t="shared" ca="1" si="198"/>
        <v>0.45773584032839754</v>
      </c>
    </row>
    <row r="6229" spans="2:7">
      <c r="B6229" t="s">
        <v>6682</v>
      </c>
      <c r="C6229">
        <v>1.8</v>
      </c>
      <c r="D6229">
        <f t="shared" si="199"/>
        <v>0</v>
      </c>
      <c r="E6229">
        <v>-2.1739130434782625E-2</v>
      </c>
      <c r="F6229" s="90">
        <v>6221</v>
      </c>
      <c r="G6229" s="170">
        <f t="shared" ca="1" si="198"/>
        <v>0.61053936941311016</v>
      </c>
    </row>
    <row r="6230" spans="2:7">
      <c r="B6230" t="s">
        <v>6731</v>
      </c>
      <c r="C6230">
        <v>1.8</v>
      </c>
      <c r="D6230">
        <f t="shared" si="199"/>
        <v>-0.90466101694915246</v>
      </c>
      <c r="E6230">
        <v>-2.1739130434782625E-2</v>
      </c>
      <c r="F6230" s="90">
        <v>6222</v>
      </c>
      <c r="G6230" s="170">
        <f t="shared" ca="1" si="198"/>
        <v>-3.6111145091232352E-2</v>
      </c>
    </row>
    <row r="6231" spans="2:7">
      <c r="B6231" t="s">
        <v>4093</v>
      </c>
      <c r="C6231">
        <v>18.88</v>
      </c>
      <c r="D6231">
        <f t="shared" si="199"/>
        <v>1.0042462845010616</v>
      </c>
      <c r="E6231">
        <v>-2.176165803108817E-2</v>
      </c>
      <c r="F6231" s="90">
        <v>6223</v>
      </c>
      <c r="G6231" s="170">
        <f t="shared" ca="1" si="198"/>
        <v>9.8471551215894737E-2</v>
      </c>
    </row>
    <row r="6232" spans="2:7">
      <c r="B6232" t="s">
        <v>5350</v>
      </c>
      <c r="C6232">
        <v>9.42</v>
      </c>
      <c r="D6232">
        <f t="shared" si="199"/>
        <v>-0.39999999999999997</v>
      </c>
      <c r="E6232">
        <v>-2.1806853582554603E-2</v>
      </c>
      <c r="F6232" s="90">
        <v>6224</v>
      </c>
      <c r="G6232" s="170">
        <f t="shared" ca="1" si="198"/>
        <v>-8.6212713660481305E-2</v>
      </c>
    </row>
    <row r="6233" spans="2:7">
      <c r="B6233" t="s">
        <v>3085</v>
      </c>
      <c r="C6233">
        <v>15.7</v>
      </c>
      <c r="D6233">
        <f t="shared" si="199"/>
        <v>6.0089285714285703</v>
      </c>
      <c r="E6233">
        <v>-2.1806853582554606E-2</v>
      </c>
      <c r="F6233" s="90">
        <v>6225</v>
      </c>
      <c r="G6233" s="170">
        <f t="shared" ca="1" si="198"/>
        <v>0.48730828820630534</v>
      </c>
    </row>
    <row r="6234" spans="2:7">
      <c r="B6234" t="s">
        <v>7366</v>
      </c>
      <c r="C6234">
        <v>2.2400000000000002</v>
      </c>
      <c r="D6234">
        <f t="shared" si="199"/>
        <v>-0.77258883248730958</v>
      </c>
      <c r="E6234">
        <v>-2.1834061135371102E-2</v>
      </c>
      <c r="F6234" s="90">
        <v>6226</v>
      </c>
      <c r="G6234" s="170">
        <f t="shared" ca="1" si="198"/>
        <v>0.11545134621157835</v>
      </c>
    </row>
    <row r="6235" spans="2:7">
      <c r="B6235" t="s">
        <v>3249</v>
      </c>
      <c r="C6235">
        <v>9.85</v>
      </c>
      <c r="D6235">
        <f t="shared" si="199"/>
        <v>-0.51092353525322742</v>
      </c>
      <c r="E6235">
        <v>-2.1847070506454878E-2</v>
      </c>
      <c r="F6235" s="90">
        <v>6227</v>
      </c>
      <c r="G6235" s="170">
        <f t="shared" ca="1" si="198"/>
        <v>0.34262947996540272</v>
      </c>
    </row>
    <row r="6236" spans="2:7">
      <c r="B6236" t="s">
        <v>1903</v>
      </c>
      <c r="C6236">
        <v>20.14</v>
      </c>
      <c r="D6236">
        <f t="shared" si="199"/>
        <v>10.251396648044693</v>
      </c>
      <c r="E6236">
        <v>-2.1855269548324396E-2</v>
      </c>
      <c r="F6236" s="90">
        <v>6228</v>
      </c>
      <c r="G6236" s="170">
        <f t="shared" ca="1" si="198"/>
        <v>-8.3961198798642583E-3</v>
      </c>
    </row>
    <row r="6237" spans="2:7">
      <c r="B6237" t="s">
        <v>6337</v>
      </c>
      <c r="C6237">
        <v>1.79</v>
      </c>
      <c r="D6237">
        <f t="shared" si="199"/>
        <v>-0.91480247501189915</v>
      </c>
      <c r="E6237">
        <v>-2.1857923497267777E-2</v>
      </c>
      <c r="F6237" s="90">
        <v>6229</v>
      </c>
      <c r="G6237" s="170">
        <f t="shared" ca="1" si="198"/>
        <v>0.31026599588601678</v>
      </c>
    </row>
    <row r="6238" spans="2:7">
      <c r="B6238" t="s">
        <v>1871</v>
      </c>
      <c r="C6238">
        <v>21.01</v>
      </c>
      <c r="D6238">
        <f t="shared" si="199"/>
        <v>-0.77335490830636455</v>
      </c>
      <c r="E6238">
        <v>-2.1880819366852832E-2</v>
      </c>
      <c r="F6238" s="90">
        <v>6230</v>
      </c>
      <c r="G6238" s="170">
        <f t="shared" ca="1" si="198"/>
        <v>-0.35471349949104236</v>
      </c>
    </row>
    <row r="6239" spans="2:7">
      <c r="B6239" t="s">
        <v>1028</v>
      </c>
      <c r="C6239">
        <v>92.7</v>
      </c>
      <c r="D6239">
        <f t="shared" si="199"/>
        <v>6.1749226006191948</v>
      </c>
      <c r="E6239">
        <v>-2.1945558134627539E-2</v>
      </c>
      <c r="F6239" s="90">
        <v>6231</v>
      </c>
      <c r="G6239" s="170">
        <f t="shared" ca="1" si="198"/>
        <v>0.23331222137596119</v>
      </c>
    </row>
    <row r="6240" spans="2:7">
      <c r="B6240" t="s">
        <v>3527</v>
      </c>
      <c r="C6240">
        <v>12.92</v>
      </c>
      <c r="D6240">
        <f t="shared" si="199"/>
        <v>-0.715669014084507</v>
      </c>
      <c r="E6240">
        <v>-2.1953065859197648E-2</v>
      </c>
      <c r="F6240" s="90">
        <v>6232</v>
      </c>
      <c r="G6240" s="170">
        <f t="shared" ca="1" si="198"/>
        <v>-7.1325749339857109E-2</v>
      </c>
    </row>
    <row r="6241" spans="2:7">
      <c r="B6241" t="s">
        <v>1358</v>
      </c>
      <c r="C6241">
        <v>45.44</v>
      </c>
      <c r="D6241">
        <f t="shared" si="199"/>
        <v>3.4374999999999996</v>
      </c>
      <c r="E6241">
        <v>-2.1954369349978544E-2</v>
      </c>
      <c r="F6241" s="90">
        <v>6233</v>
      </c>
      <c r="G6241" s="170">
        <f t="shared" ca="1" si="198"/>
        <v>-0.21899979115235868</v>
      </c>
    </row>
    <row r="6242" spans="2:7">
      <c r="B6242" t="s">
        <v>3329</v>
      </c>
      <c r="C6242">
        <v>10.24</v>
      </c>
      <c r="D6242">
        <f t="shared" si="199"/>
        <v>4.5965270684371923E-2</v>
      </c>
      <c r="E6242">
        <v>-2.1967526265520575E-2</v>
      </c>
      <c r="F6242" s="90">
        <v>6234</v>
      </c>
      <c r="G6242" s="170">
        <f t="shared" ca="1" si="198"/>
        <v>0.39574103288382023</v>
      </c>
    </row>
    <row r="6243" spans="2:7">
      <c r="B6243" t="s">
        <v>3254</v>
      </c>
      <c r="C6243">
        <v>9.7899999999999991</v>
      </c>
      <c r="D6243">
        <f t="shared" si="199"/>
        <v>0.15857988165680473</v>
      </c>
      <c r="E6243">
        <v>-2.1978021978022042E-2</v>
      </c>
      <c r="F6243" s="90">
        <v>6235</v>
      </c>
      <c r="G6243" s="170">
        <f t="shared" ca="1" si="198"/>
        <v>0.32088198614577895</v>
      </c>
    </row>
    <row r="6244" spans="2:7">
      <c r="B6244" t="s">
        <v>3295</v>
      </c>
      <c r="C6244">
        <v>8.4499999999999993</v>
      </c>
      <c r="D6244">
        <f t="shared" si="199"/>
        <v>2.8063063063063054</v>
      </c>
      <c r="E6244">
        <v>-2.1990740740740887E-2</v>
      </c>
      <c r="F6244" s="90">
        <v>6236</v>
      </c>
      <c r="G6244" s="170">
        <f t="shared" ca="1" si="198"/>
        <v>-0.69836635687511761</v>
      </c>
    </row>
    <row r="6245" spans="2:7">
      <c r="B6245" t="s">
        <v>7406</v>
      </c>
      <c r="C6245">
        <v>2.2200000000000002</v>
      </c>
      <c r="D6245">
        <f t="shared" si="199"/>
        <v>-0.87492957746478872</v>
      </c>
      <c r="E6245">
        <v>-2.2026431718061595E-2</v>
      </c>
      <c r="F6245" s="90">
        <v>6237</v>
      </c>
      <c r="G6245" s="170">
        <f t="shared" ca="1" si="198"/>
        <v>-0.31822122226819494</v>
      </c>
    </row>
    <row r="6246" spans="2:7">
      <c r="B6246" t="s">
        <v>4518</v>
      </c>
      <c r="C6246">
        <v>17.75</v>
      </c>
      <c r="D6246">
        <f t="shared" si="199"/>
        <v>0.21326042378673951</v>
      </c>
      <c r="E6246">
        <v>-2.2038567493112872E-2</v>
      </c>
      <c r="F6246" s="90">
        <v>6238</v>
      </c>
      <c r="G6246" s="170">
        <f t="shared" ca="1" si="198"/>
        <v>0.3745056233638554</v>
      </c>
    </row>
    <row r="6247" spans="2:7">
      <c r="B6247" t="s">
        <v>3764</v>
      </c>
      <c r="C6247">
        <v>14.63</v>
      </c>
      <c r="D6247">
        <f t="shared" si="199"/>
        <v>10</v>
      </c>
      <c r="E6247">
        <v>-2.205882352941177E-2</v>
      </c>
      <c r="F6247" s="90">
        <v>6239</v>
      </c>
      <c r="G6247" s="170">
        <f t="shared" ref="G6247:G6310" ca="1" si="200">_xlfn.NORM.INV(RAND(),L$11,L$12)</f>
        <v>-0.49117647633838951</v>
      </c>
    </row>
    <row r="6248" spans="2:7">
      <c r="B6248" t="s">
        <v>6955</v>
      </c>
      <c r="C6248">
        <v>1.33</v>
      </c>
      <c r="D6248">
        <f t="shared" si="199"/>
        <v>-0.98712238574748257</v>
      </c>
      <c r="E6248">
        <v>-2.2058823529411783E-2</v>
      </c>
      <c r="F6248" s="90">
        <v>6240</v>
      </c>
      <c r="G6248" s="170">
        <f t="shared" ca="1" si="200"/>
        <v>4.9119702764701526E-2</v>
      </c>
    </row>
    <row r="6249" spans="2:7">
      <c r="B6249" t="s">
        <v>934</v>
      </c>
      <c r="C6249">
        <v>103.28</v>
      </c>
      <c r="D6249">
        <f t="shared" si="199"/>
        <v>4.8284424379232513</v>
      </c>
      <c r="E6249">
        <v>-2.2062304705993734E-2</v>
      </c>
      <c r="F6249" s="90">
        <v>6241</v>
      </c>
      <c r="G6249" s="170">
        <f t="shared" ca="1" si="200"/>
        <v>-3.4719791446727558E-2</v>
      </c>
    </row>
    <row r="6250" spans="2:7">
      <c r="B6250" t="s">
        <v>4504</v>
      </c>
      <c r="C6250">
        <v>17.72</v>
      </c>
      <c r="D6250">
        <f t="shared" si="199"/>
        <v>1.6686746987951806</v>
      </c>
      <c r="E6250">
        <v>-2.2075055187638085E-2</v>
      </c>
      <c r="F6250" s="90">
        <v>6242</v>
      </c>
      <c r="G6250" s="170">
        <f t="shared" ca="1" si="200"/>
        <v>-0.58654860757367289</v>
      </c>
    </row>
    <row r="6251" spans="2:7">
      <c r="B6251" t="s">
        <v>5451</v>
      </c>
      <c r="C6251">
        <v>6.64</v>
      </c>
      <c r="D6251">
        <f t="shared" si="199"/>
        <v>-0.95176171449328018</v>
      </c>
      <c r="E6251">
        <v>-2.2091310751104619E-2</v>
      </c>
      <c r="F6251" s="90">
        <v>6243</v>
      </c>
      <c r="G6251" s="170">
        <f t="shared" ca="1" si="200"/>
        <v>-0.45742924768037696</v>
      </c>
    </row>
    <row r="6252" spans="2:7">
      <c r="B6252" t="s">
        <v>432</v>
      </c>
      <c r="C6252">
        <v>137.65</v>
      </c>
      <c r="D6252">
        <f t="shared" si="199"/>
        <v>24.922787193973637</v>
      </c>
      <c r="E6252">
        <v>-2.2094344984370455E-2</v>
      </c>
      <c r="F6252" s="90">
        <v>6244</v>
      </c>
      <c r="G6252" s="170">
        <f t="shared" ca="1" si="200"/>
        <v>0.2536607725425174</v>
      </c>
    </row>
    <row r="6253" spans="2:7">
      <c r="B6253" t="s">
        <v>5702</v>
      </c>
      <c r="C6253">
        <v>5.31</v>
      </c>
      <c r="D6253">
        <f t="shared" si="199"/>
        <v>-0.57108239095315028</v>
      </c>
      <c r="E6253">
        <v>-2.2099447513812175E-2</v>
      </c>
      <c r="F6253" s="90">
        <v>6245</v>
      </c>
      <c r="G6253" s="170">
        <f t="shared" ca="1" si="200"/>
        <v>-2.859657516161088E-2</v>
      </c>
    </row>
    <row r="6254" spans="2:7">
      <c r="B6254" t="s">
        <v>3705</v>
      </c>
      <c r="C6254">
        <v>12.38</v>
      </c>
      <c r="D6254">
        <f t="shared" si="199"/>
        <v>0.27366255144032919</v>
      </c>
      <c r="E6254">
        <v>-2.211690363349126E-2</v>
      </c>
      <c r="F6254" s="90">
        <v>6246</v>
      </c>
      <c r="G6254" s="170">
        <f t="shared" ca="1" si="200"/>
        <v>-0.24508386786317882</v>
      </c>
    </row>
    <row r="6255" spans="2:7">
      <c r="B6255" t="s">
        <v>3360</v>
      </c>
      <c r="C6255">
        <v>9.7200000000000006</v>
      </c>
      <c r="D6255">
        <f t="shared" si="199"/>
        <v>-0.43521208599651362</v>
      </c>
      <c r="E6255">
        <v>-2.2132796780683993E-2</v>
      </c>
      <c r="F6255" s="90">
        <v>6247</v>
      </c>
      <c r="G6255" s="170">
        <f t="shared" ca="1" si="200"/>
        <v>0.43822133191132412</v>
      </c>
    </row>
    <row r="6256" spans="2:7">
      <c r="B6256" t="s">
        <v>2378</v>
      </c>
      <c r="C6256">
        <v>17.21</v>
      </c>
      <c r="D6256">
        <f t="shared" si="199"/>
        <v>-2.4929178470254831E-2</v>
      </c>
      <c r="E6256">
        <v>-2.2159090909090941E-2</v>
      </c>
      <c r="F6256" s="90">
        <v>6248</v>
      </c>
      <c r="G6256" s="170">
        <f t="shared" ca="1" si="200"/>
        <v>-0.22669931200156962</v>
      </c>
    </row>
    <row r="6257" spans="2:7">
      <c r="B6257" t="s">
        <v>1687</v>
      </c>
      <c r="C6257">
        <v>17.649999999999999</v>
      </c>
      <c r="D6257">
        <f t="shared" si="199"/>
        <v>-0.83105197664401254</v>
      </c>
      <c r="E6257">
        <v>-2.2160664819944716E-2</v>
      </c>
      <c r="F6257" s="90">
        <v>6249</v>
      </c>
      <c r="G6257" s="170">
        <f t="shared" ca="1" si="200"/>
        <v>-0.16335891442029679</v>
      </c>
    </row>
    <row r="6258" spans="2:7">
      <c r="B6258" t="s">
        <v>1054</v>
      </c>
      <c r="C6258">
        <v>104.47</v>
      </c>
      <c r="D6258">
        <f t="shared" si="199"/>
        <v>8.1240174672489083</v>
      </c>
      <c r="E6258">
        <v>-2.2182703107450435E-2</v>
      </c>
      <c r="F6258" s="90">
        <v>6250</v>
      </c>
      <c r="G6258" s="170">
        <f t="shared" ca="1" si="200"/>
        <v>-0.82583118951191525</v>
      </c>
    </row>
    <row r="6259" spans="2:7">
      <c r="B6259" t="s">
        <v>5042</v>
      </c>
      <c r="C6259">
        <v>11.45</v>
      </c>
      <c r="D6259">
        <f t="shared" si="199"/>
        <v>7.674242424242423</v>
      </c>
      <c r="E6259">
        <v>-2.2203245089667083E-2</v>
      </c>
      <c r="F6259" s="90">
        <v>6251</v>
      </c>
      <c r="G6259" s="170">
        <f t="shared" ca="1" si="200"/>
        <v>-0.1451741560939</v>
      </c>
    </row>
    <row r="6260" spans="2:7">
      <c r="B6260" t="s">
        <v>6616</v>
      </c>
      <c r="C6260">
        <v>1.32</v>
      </c>
      <c r="D6260">
        <f t="shared" si="199"/>
        <v>0</v>
      </c>
      <c r="E6260">
        <v>-2.222222222222224E-2</v>
      </c>
      <c r="F6260" s="90">
        <v>6252</v>
      </c>
      <c r="G6260" s="170">
        <f t="shared" ca="1" si="200"/>
        <v>2.1690295391451279E-2</v>
      </c>
    </row>
    <row r="6261" spans="2:7">
      <c r="B6261" t="s">
        <v>6650</v>
      </c>
      <c r="C6261">
        <v>1.32</v>
      </c>
      <c r="D6261">
        <f t="shared" si="199"/>
        <v>-0.99214192165734016</v>
      </c>
      <c r="E6261">
        <v>-2.222222222222224E-2</v>
      </c>
      <c r="F6261" s="90">
        <v>6253</v>
      </c>
      <c r="G6261" s="170">
        <f t="shared" ca="1" si="200"/>
        <v>-0.19043486388683029</v>
      </c>
    </row>
    <row r="6262" spans="2:7">
      <c r="B6262" t="s">
        <v>590</v>
      </c>
      <c r="C6262">
        <v>167.98</v>
      </c>
      <c r="D6262">
        <f t="shared" si="199"/>
        <v>6.3482064741907269</v>
      </c>
      <c r="E6262">
        <v>-2.2235157159487901E-2</v>
      </c>
      <c r="F6262" s="90">
        <v>6254</v>
      </c>
      <c r="G6262" s="170">
        <f t="shared" ca="1" si="200"/>
        <v>0.80314416231565122</v>
      </c>
    </row>
    <row r="6263" spans="2:7">
      <c r="B6263" t="s">
        <v>4634</v>
      </c>
      <c r="C6263">
        <v>22.86</v>
      </c>
      <c r="D6263">
        <f t="shared" si="199"/>
        <v>0.85853658536585353</v>
      </c>
      <c r="E6263">
        <v>-2.2241231822070127E-2</v>
      </c>
      <c r="F6263" s="90">
        <v>6255</v>
      </c>
      <c r="G6263" s="170">
        <f t="shared" ca="1" si="200"/>
        <v>-0.41328095580810048</v>
      </c>
    </row>
    <row r="6264" spans="2:7">
      <c r="B6264" t="s">
        <v>2902</v>
      </c>
      <c r="C6264">
        <v>12.3</v>
      </c>
      <c r="D6264">
        <f t="shared" si="199"/>
        <v>-0.46147110332749558</v>
      </c>
      <c r="E6264">
        <v>-2.2257551669316325E-2</v>
      </c>
      <c r="F6264" s="90">
        <v>6256</v>
      </c>
      <c r="G6264" s="170">
        <f t="shared" ca="1" si="200"/>
        <v>-1.8733731187886512E-2</v>
      </c>
    </row>
    <row r="6265" spans="2:7">
      <c r="B6265" t="s">
        <v>4681</v>
      </c>
      <c r="C6265">
        <v>22.84</v>
      </c>
      <c r="D6265">
        <f t="shared" si="199"/>
        <v>0.48601171112556935</v>
      </c>
      <c r="E6265">
        <v>-2.2260273972602721E-2</v>
      </c>
      <c r="F6265" s="90">
        <v>6257</v>
      </c>
      <c r="G6265" s="170">
        <f t="shared" ca="1" si="200"/>
        <v>-9.5601183679192778E-2</v>
      </c>
    </row>
    <row r="6266" spans="2:7">
      <c r="B6266" t="s">
        <v>2996</v>
      </c>
      <c r="C6266">
        <v>15.37</v>
      </c>
      <c r="D6266">
        <f t="shared" si="199"/>
        <v>2.9470864032150001E-2</v>
      </c>
      <c r="E6266">
        <v>-2.2264631043257085E-2</v>
      </c>
      <c r="F6266" s="90">
        <v>6258</v>
      </c>
      <c r="G6266" s="170">
        <f t="shared" ca="1" si="200"/>
        <v>0.52258406873611596</v>
      </c>
    </row>
    <row r="6267" spans="2:7">
      <c r="B6267" t="s">
        <v>3716</v>
      </c>
      <c r="C6267">
        <v>14.93</v>
      </c>
      <c r="D6267">
        <f t="shared" si="199"/>
        <v>0.70823798627002277</v>
      </c>
      <c r="E6267">
        <v>-2.2265880812049763E-2</v>
      </c>
      <c r="F6267" s="90">
        <v>6259</v>
      </c>
      <c r="G6267" s="170">
        <f t="shared" ca="1" si="200"/>
        <v>-7.3530396154462274E-2</v>
      </c>
    </row>
    <row r="6268" spans="2:7">
      <c r="B6268" t="s">
        <v>2655</v>
      </c>
      <c r="C6268">
        <v>8.74</v>
      </c>
      <c r="D6268">
        <f t="shared" si="199"/>
        <v>-0.65509076558800317</v>
      </c>
      <c r="E6268">
        <v>-2.2371364653243769E-2</v>
      </c>
      <c r="F6268" s="90">
        <v>6260</v>
      </c>
      <c r="G6268" s="170">
        <f t="shared" ca="1" si="200"/>
        <v>0.51590738512143985</v>
      </c>
    </row>
    <row r="6269" spans="2:7">
      <c r="B6269" t="s">
        <v>4700</v>
      </c>
      <c r="C6269">
        <v>25.34</v>
      </c>
      <c r="D6269">
        <f t="shared" si="199"/>
        <v>8.6717557251908381</v>
      </c>
      <c r="E6269">
        <v>-2.2376543209876611E-2</v>
      </c>
      <c r="F6269" s="90">
        <v>6261</v>
      </c>
      <c r="G6269" s="170">
        <f t="shared" ca="1" si="200"/>
        <v>-0.4370704873535336</v>
      </c>
    </row>
    <row r="6270" spans="2:7">
      <c r="B6270" t="s">
        <v>7336</v>
      </c>
      <c r="C6270">
        <v>2.62</v>
      </c>
      <c r="D6270">
        <f t="shared" si="199"/>
        <v>-0.77777777777777768</v>
      </c>
      <c r="E6270">
        <v>-2.2388059701492557E-2</v>
      </c>
      <c r="F6270" s="90">
        <v>6262</v>
      </c>
      <c r="G6270" s="170">
        <f t="shared" ca="1" si="200"/>
        <v>1.01852388704828E-2</v>
      </c>
    </row>
    <row r="6271" spans="2:7">
      <c r="B6271" t="s">
        <v>2584</v>
      </c>
      <c r="C6271">
        <v>11.79</v>
      </c>
      <c r="D6271">
        <f t="shared" si="199"/>
        <v>-0.92010571254319984</v>
      </c>
      <c r="E6271">
        <v>-2.2388059701492647E-2</v>
      </c>
      <c r="F6271" s="90">
        <v>6263</v>
      </c>
      <c r="G6271" s="170">
        <f t="shared" ca="1" si="200"/>
        <v>0.2313609941207331</v>
      </c>
    </row>
    <row r="6272" spans="2:7">
      <c r="B6272" t="s">
        <v>506</v>
      </c>
      <c r="C6272">
        <v>147.57</v>
      </c>
      <c r="D6272">
        <f t="shared" si="199"/>
        <v>11.076104746317512</v>
      </c>
      <c r="E6272">
        <v>-2.2391520370983742E-2</v>
      </c>
      <c r="F6272" s="90">
        <v>6264</v>
      </c>
      <c r="G6272" s="170">
        <f t="shared" ca="1" si="200"/>
        <v>0.98234974251282081</v>
      </c>
    </row>
    <row r="6273" spans="2:7">
      <c r="B6273" t="s">
        <v>3461</v>
      </c>
      <c r="C6273">
        <v>12.22</v>
      </c>
      <c r="D6273">
        <f t="shared" si="199"/>
        <v>-0.15138888888888888</v>
      </c>
      <c r="E6273">
        <v>-2.2399999999999948E-2</v>
      </c>
      <c r="F6273" s="90">
        <v>6265</v>
      </c>
      <c r="G6273" s="170">
        <f t="shared" ca="1" si="200"/>
        <v>-0.24115280269199474</v>
      </c>
    </row>
    <row r="6274" spans="2:7">
      <c r="B6274" t="s">
        <v>2483</v>
      </c>
      <c r="C6274">
        <v>14.4</v>
      </c>
      <c r="D6274">
        <f t="shared" si="199"/>
        <v>-0.33914639743001374</v>
      </c>
      <c r="E6274">
        <v>-2.2403258655804486E-2</v>
      </c>
      <c r="F6274" s="90">
        <v>6266</v>
      </c>
      <c r="G6274" s="170">
        <f t="shared" ca="1" si="200"/>
        <v>0.40378054204742003</v>
      </c>
    </row>
    <row r="6275" spans="2:7">
      <c r="B6275" t="s">
        <v>2067</v>
      </c>
      <c r="C6275">
        <v>21.79</v>
      </c>
      <c r="D6275">
        <f t="shared" si="199"/>
        <v>1.1746506986027945</v>
      </c>
      <c r="E6275">
        <v>-2.243158366980709E-2</v>
      </c>
      <c r="F6275" s="90">
        <v>6267</v>
      </c>
      <c r="G6275" s="170">
        <f t="shared" ca="1" si="200"/>
        <v>-0.58031722891430715</v>
      </c>
    </row>
    <row r="6276" spans="2:7">
      <c r="B6276" t="s">
        <v>5224</v>
      </c>
      <c r="C6276">
        <v>10.02</v>
      </c>
      <c r="D6276">
        <f t="shared" si="199"/>
        <v>-0.45185995623632391</v>
      </c>
      <c r="E6276">
        <v>-2.2439024390243943E-2</v>
      </c>
      <c r="F6276" s="90">
        <v>6268</v>
      </c>
      <c r="G6276" s="170">
        <f t="shared" ca="1" si="200"/>
        <v>-0.88795179958317128</v>
      </c>
    </row>
    <row r="6277" spans="2:7">
      <c r="B6277" t="s">
        <v>3839</v>
      </c>
      <c r="C6277">
        <v>18.28</v>
      </c>
      <c r="D6277">
        <f t="shared" si="199"/>
        <v>1.8079877112135179</v>
      </c>
      <c r="E6277">
        <v>-2.2459893048128243E-2</v>
      </c>
      <c r="F6277" s="90">
        <v>6269</v>
      </c>
      <c r="G6277" s="170">
        <f t="shared" ca="1" si="200"/>
        <v>7.2502177044035873E-2</v>
      </c>
    </row>
    <row r="6278" spans="2:7">
      <c r="B6278" t="s">
        <v>5474</v>
      </c>
      <c r="C6278">
        <v>6.51</v>
      </c>
      <c r="D6278">
        <f t="shared" si="199"/>
        <v>-0.24913494809688583</v>
      </c>
      <c r="E6278">
        <v>-2.2522522522522577E-2</v>
      </c>
      <c r="F6278" s="90">
        <v>6270</v>
      </c>
      <c r="G6278" s="170">
        <f t="shared" ca="1" si="200"/>
        <v>-2.6948610863366355E-3</v>
      </c>
    </row>
    <row r="6279" spans="2:7">
      <c r="B6279" t="s">
        <v>2685</v>
      </c>
      <c r="C6279">
        <v>8.67</v>
      </c>
      <c r="D6279">
        <f t="shared" si="199"/>
        <v>-0.57332677165354329</v>
      </c>
      <c r="E6279">
        <v>-2.2547914317925515E-2</v>
      </c>
      <c r="F6279" s="90">
        <v>6271</v>
      </c>
      <c r="G6279" s="170">
        <f t="shared" ca="1" si="200"/>
        <v>0.62485935539621185</v>
      </c>
    </row>
    <row r="6280" spans="2:7">
      <c r="B6280" t="s">
        <v>4630</v>
      </c>
      <c r="C6280">
        <v>20.32</v>
      </c>
      <c r="D6280">
        <f t="shared" si="199"/>
        <v>-0.27686832740213524</v>
      </c>
      <c r="E6280">
        <v>-2.2607022607022555E-2</v>
      </c>
      <c r="F6280" s="90">
        <v>6272</v>
      </c>
      <c r="G6280" s="170">
        <f t="shared" ca="1" si="200"/>
        <v>0.46399701476641303</v>
      </c>
    </row>
    <row r="6281" spans="2:7">
      <c r="B6281" t="s">
        <v>2187</v>
      </c>
      <c r="C6281">
        <v>28.1</v>
      </c>
      <c r="D6281">
        <f t="shared" ref="D6281:D6344" si="201">(C6281-C6282)/C6282</f>
        <v>12.00925925925926</v>
      </c>
      <c r="E6281">
        <v>-2.2608695652173865E-2</v>
      </c>
      <c r="F6281" s="90">
        <v>6273</v>
      </c>
      <c r="G6281" s="170">
        <f t="shared" ca="1" si="200"/>
        <v>9.8655439847477336E-2</v>
      </c>
    </row>
    <row r="6282" spans="2:7">
      <c r="B6282" t="s">
        <v>5910</v>
      </c>
      <c r="C6282">
        <v>2.16</v>
      </c>
      <c r="D6282">
        <f t="shared" si="201"/>
        <v>-0.87173396674584325</v>
      </c>
      <c r="E6282">
        <v>-2.2624434389140191E-2</v>
      </c>
      <c r="F6282" s="90">
        <v>6274</v>
      </c>
      <c r="G6282" s="170">
        <f t="shared" ca="1" si="200"/>
        <v>0.29778824883740312</v>
      </c>
    </row>
    <row r="6283" spans="2:7">
      <c r="B6283" t="s">
        <v>1536</v>
      </c>
      <c r="C6283">
        <v>16.84</v>
      </c>
      <c r="D6283">
        <f t="shared" si="201"/>
        <v>-0.15206445115810674</v>
      </c>
      <c r="E6283">
        <v>-2.2634939059779487E-2</v>
      </c>
      <c r="F6283" s="90">
        <v>6275</v>
      </c>
      <c r="G6283" s="170">
        <f t="shared" ca="1" si="200"/>
        <v>0.25733656083682172</v>
      </c>
    </row>
    <row r="6284" spans="2:7">
      <c r="B6284" t="s">
        <v>4512</v>
      </c>
      <c r="C6284">
        <v>19.86</v>
      </c>
      <c r="D6284">
        <f t="shared" si="201"/>
        <v>1.555984555984556</v>
      </c>
      <c r="E6284">
        <v>-2.2637795275590594E-2</v>
      </c>
      <c r="F6284" s="90">
        <v>6276</v>
      </c>
      <c r="G6284" s="170">
        <f t="shared" ca="1" si="200"/>
        <v>-0.22916905449705335</v>
      </c>
    </row>
    <row r="6285" spans="2:7">
      <c r="B6285" t="s">
        <v>2728</v>
      </c>
      <c r="C6285">
        <v>7.77</v>
      </c>
      <c r="D6285">
        <f t="shared" si="201"/>
        <v>-0.52564102564102566</v>
      </c>
      <c r="E6285">
        <v>-2.2641509433962339E-2</v>
      </c>
      <c r="F6285" s="90">
        <v>6277</v>
      </c>
      <c r="G6285" s="170">
        <f t="shared" ca="1" si="200"/>
        <v>0.74066740571951728</v>
      </c>
    </row>
    <row r="6286" spans="2:7">
      <c r="B6286" t="s">
        <v>2977</v>
      </c>
      <c r="C6286">
        <v>16.38</v>
      </c>
      <c r="D6286">
        <f t="shared" si="201"/>
        <v>-0.41437254200929569</v>
      </c>
      <c r="E6286">
        <v>-2.2673031026253135E-2</v>
      </c>
      <c r="F6286" s="90">
        <v>6278</v>
      </c>
      <c r="G6286" s="170">
        <f t="shared" ca="1" si="200"/>
        <v>0.74044865415348859</v>
      </c>
    </row>
    <row r="6287" spans="2:7">
      <c r="B6287" t="s">
        <v>2181</v>
      </c>
      <c r="C6287">
        <v>27.97</v>
      </c>
      <c r="D6287">
        <f t="shared" si="201"/>
        <v>4.913319238900633</v>
      </c>
      <c r="E6287">
        <v>-2.271139063591901E-2</v>
      </c>
      <c r="F6287" s="90">
        <v>6279</v>
      </c>
      <c r="G6287" s="170">
        <f t="shared" ca="1" si="200"/>
        <v>-0.41740261131841155</v>
      </c>
    </row>
    <row r="6288" spans="2:7">
      <c r="B6288" t="s">
        <v>5529</v>
      </c>
      <c r="C6288">
        <v>4.7300000000000004</v>
      </c>
      <c r="D6288">
        <f t="shared" si="201"/>
        <v>1.7500000000000004</v>
      </c>
      <c r="E6288">
        <v>-2.272727272727261E-2</v>
      </c>
      <c r="F6288" s="90">
        <v>6280</v>
      </c>
      <c r="G6288" s="170">
        <f t="shared" ca="1" si="200"/>
        <v>-0.26335061602554199</v>
      </c>
    </row>
    <row r="6289" spans="2:7">
      <c r="B6289" t="s">
        <v>6011</v>
      </c>
      <c r="C6289">
        <v>1.72</v>
      </c>
      <c r="D6289">
        <f t="shared" si="201"/>
        <v>0</v>
      </c>
      <c r="E6289">
        <v>-2.2727272727272749E-2</v>
      </c>
      <c r="F6289" s="90">
        <v>6281</v>
      </c>
      <c r="G6289" s="170">
        <f t="shared" ca="1" si="200"/>
        <v>-7.1507771075914051E-2</v>
      </c>
    </row>
    <row r="6290" spans="2:7">
      <c r="B6290" t="s">
        <v>6598</v>
      </c>
      <c r="C6290">
        <v>1.72</v>
      </c>
      <c r="D6290">
        <f t="shared" si="201"/>
        <v>1</v>
      </c>
      <c r="E6290">
        <v>-2.2727272727272749E-2</v>
      </c>
      <c r="F6290" s="90">
        <v>6282</v>
      </c>
      <c r="G6290" s="170">
        <f t="shared" ca="1" si="200"/>
        <v>-0.21479939248749697</v>
      </c>
    </row>
    <row r="6291" spans="2:7">
      <c r="B6291" t="s">
        <v>7022</v>
      </c>
      <c r="C6291">
        <v>0.86</v>
      </c>
      <c r="D6291">
        <f t="shared" si="201"/>
        <v>-0.92845257903494183</v>
      </c>
      <c r="E6291">
        <v>-2.2727272727272749E-2</v>
      </c>
      <c r="F6291" s="90">
        <v>6283</v>
      </c>
      <c r="G6291" s="170">
        <f t="shared" ca="1" si="200"/>
        <v>-0.30777596002206231</v>
      </c>
    </row>
    <row r="6292" spans="2:7">
      <c r="B6292" t="s">
        <v>2901</v>
      </c>
      <c r="C6292">
        <v>12.02</v>
      </c>
      <c r="D6292">
        <f t="shared" si="201"/>
        <v>-0.89060793593010557</v>
      </c>
      <c r="E6292">
        <v>-2.2764227642276515E-2</v>
      </c>
      <c r="F6292" s="90">
        <v>6284</v>
      </c>
      <c r="G6292" s="170">
        <f t="shared" ca="1" si="200"/>
        <v>0.52996245409791398</v>
      </c>
    </row>
    <row r="6293" spans="2:7">
      <c r="B6293" t="s">
        <v>960</v>
      </c>
      <c r="C6293">
        <v>109.88</v>
      </c>
      <c r="D6293">
        <f t="shared" si="201"/>
        <v>16.115264797507788</v>
      </c>
      <c r="E6293">
        <v>-2.2767698327997174E-2</v>
      </c>
      <c r="F6293" s="90">
        <v>6285</v>
      </c>
      <c r="G6293" s="170">
        <f t="shared" ca="1" si="200"/>
        <v>0.22551041480578871</v>
      </c>
    </row>
    <row r="6294" spans="2:7">
      <c r="B6294" t="s">
        <v>5664</v>
      </c>
      <c r="C6294">
        <v>6.42</v>
      </c>
      <c r="D6294">
        <f t="shared" si="201"/>
        <v>-0.31774707757704573</v>
      </c>
      <c r="E6294">
        <v>-2.2831050228310557E-2</v>
      </c>
      <c r="F6294" s="90">
        <v>6286</v>
      </c>
      <c r="G6294" s="170">
        <f t="shared" ca="1" si="200"/>
        <v>0.29221278569576453</v>
      </c>
    </row>
    <row r="6295" spans="2:7">
      <c r="B6295" t="s">
        <v>5245</v>
      </c>
      <c r="C6295">
        <v>9.41</v>
      </c>
      <c r="D6295">
        <f t="shared" si="201"/>
        <v>4.5029239766081872</v>
      </c>
      <c r="E6295">
        <v>-2.2845275181723846E-2</v>
      </c>
      <c r="F6295" s="90">
        <v>6287</v>
      </c>
      <c r="G6295" s="170">
        <f t="shared" ca="1" si="200"/>
        <v>-0.14899648037825977</v>
      </c>
    </row>
    <row r="6296" spans="2:7">
      <c r="B6296" t="s">
        <v>6389</v>
      </c>
      <c r="C6296">
        <v>1.71</v>
      </c>
      <c r="D6296">
        <f t="shared" si="201"/>
        <v>-0.86630179827990605</v>
      </c>
      <c r="E6296">
        <v>-2.2857142857142878E-2</v>
      </c>
      <c r="F6296" s="90">
        <v>6288</v>
      </c>
      <c r="G6296" s="170">
        <f t="shared" ca="1" si="200"/>
        <v>2.335616647932183E-2</v>
      </c>
    </row>
    <row r="6297" spans="2:7">
      <c r="B6297" t="s">
        <v>3471</v>
      </c>
      <c r="C6297">
        <v>12.79</v>
      </c>
      <c r="D6297">
        <f t="shared" si="201"/>
        <v>-3.1060606060606073E-2</v>
      </c>
      <c r="E6297">
        <v>-2.2918258212375912E-2</v>
      </c>
      <c r="F6297" s="90">
        <v>6289</v>
      </c>
      <c r="G6297" s="170">
        <f t="shared" ca="1" si="200"/>
        <v>2.938355160301051E-2</v>
      </c>
    </row>
    <row r="6298" spans="2:7">
      <c r="B6298" t="s">
        <v>3589</v>
      </c>
      <c r="C6298">
        <v>13.2</v>
      </c>
      <c r="D6298">
        <f t="shared" si="201"/>
        <v>0.10831234256926944</v>
      </c>
      <c r="E6298">
        <v>-2.2945965951147337E-2</v>
      </c>
      <c r="F6298" s="90">
        <v>6290</v>
      </c>
      <c r="G6298" s="170">
        <f t="shared" ca="1" si="200"/>
        <v>-0.2527084990112512</v>
      </c>
    </row>
    <row r="6299" spans="2:7">
      <c r="B6299" t="s">
        <v>3510</v>
      </c>
      <c r="C6299">
        <v>11.91</v>
      </c>
      <c r="D6299">
        <f t="shared" si="201"/>
        <v>-0.28166465621230391</v>
      </c>
      <c r="E6299">
        <v>-2.2969647251845724E-2</v>
      </c>
      <c r="F6299" s="90">
        <v>6291</v>
      </c>
      <c r="G6299" s="170">
        <f t="shared" ca="1" si="200"/>
        <v>-0.48515016829815288</v>
      </c>
    </row>
    <row r="6300" spans="2:7">
      <c r="B6300" t="s">
        <v>2419</v>
      </c>
      <c r="C6300">
        <v>16.579999999999998</v>
      </c>
      <c r="D6300">
        <f t="shared" si="201"/>
        <v>8.7529411764705873</v>
      </c>
      <c r="E6300">
        <v>-2.2981732469063088E-2</v>
      </c>
      <c r="F6300" s="90">
        <v>6292</v>
      </c>
      <c r="G6300" s="170">
        <f t="shared" ca="1" si="200"/>
        <v>-5.9155745920542346E-2</v>
      </c>
    </row>
    <row r="6301" spans="2:7">
      <c r="B6301" t="s">
        <v>6077</v>
      </c>
      <c r="C6301">
        <v>1.7</v>
      </c>
      <c r="D6301">
        <f t="shared" si="201"/>
        <v>-0.33333333333333331</v>
      </c>
      <c r="E6301">
        <v>-2.2988505747126457E-2</v>
      </c>
      <c r="F6301" s="90">
        <v>6293</v>
      </c>
      <c r="G6301" s="170">
        <f t="shared" ca="1" si="200"/>
        <v>-0.71763133900671405</v>
      </c>
    </row>
    <row r="6302" spans="2:7">
      <c r="B6302" t="s">
        <v>7334</v>
      </c>
      <c r="C6302">
        <v>2.5499999999999998</v>
      </c>
      <c r="D6302">
        <f t="shared" si="201"/>
        <v>0</v>
      </c>
      <c r="E6302">
        <v>-2.2988505747126457E-2</v>
      </c>
      <c r="F6302" s="90">
        <v>6294</v>
      </c>
      <c r="G6302" s="170">
        <f t="shared" ca="1" si="200"/>
        <v>-0.23764970804246444</v>
      </c>
    </row>
    <row r="6303" spans="2:7">
      <c r="B6303" t="s">
        <v>7359</v>
      </c>
      <c r="C6303">
        <v>2.5499999999999998</v>
      </c>
      <c r="D6303">
        <f t="shared" si="201"/>
        <v>-0.97886798707218037</v>
      </c>
      <c r="E6303">
        <v>-2.2988505747126457E-2</v>
      </c>
      <c r="F6303" s="90">
        <v>6295</v>
      </c>
      <c r="G6303" s="170">
        <f t="shared" ca="1" si="200"/>
        <v>-0.50640151104244413</v>
      </c>
    </row>
    <row r="6304" spans="2:7">
      <c r="B6304" t="s">
        <v>764</v>
      </c>
      <c r="C6304">
        <v>120.67</v>
      </c>
      <c r="D6304">
        <f t="shared" si="201"/>
        <v>5.4598501070663819</v>
      </c>
      <c r="E6304">
        <v>-2.2994089547405096E-2</v>
      </c>
      <c r="F6304" s="90">
        <v>6296</v>
      </c>
      <c r="G6304" s="170">
        <f t="shared" ca="1" si="200"/>
        <v>0.34260399041053508</v>
      </c>
    </row>
    <row r="6305" spans="2:7">
      <c r="B6305" t="s">
        <v>3947</v>
      </c>
      <c r="C6305">
        <v>18.68</v>
      </c>
      <c r="D6305">
        <f t="shared" si="201"/>
        <v>7.8113207547169798</v>
      </c>
      <c r="E6305">
        <v>-2.3012552301255297E-2</v>
      </c>
      <c r="F6305" s="90">
        <v>6297</v>
      </c>
      <c r="G6305" s="170">
        <f t="shared" ca="1" si="200"/>
        <v>-0.45911402826847381</v>
      </c>
    </row>
    <row r="6306" spans="2:7">
      <c r="B6306" t="s">
        <v>7400</v>
      </c>
      <c r="C6306">
        <v>2.12</v>
      </c>
      <c r="D6306">
        <f t="shared" si="201"/>
        <v>-0.88877229800629587</v>
      </c>
      <c r="E6306">
        <v>-2.3041474654377798E-2</v>
      </c>
      <c r="F6306" s="90">
        <v>6298</v>
      </c>
      <c r="G6306" s="170">
        <f t="shared" ca="1" si="200"/>
        <v>-0.34384009936499182</v>
      </c>
    </row>
    <row r="6307" spans="2:7">
      <c r="B6307" t="s">
        <v>1837</v>
      </c>
      <c r="C6307">
        <v>19.059999999999999</v>
      </c>
      <c r="D6307">
        <f t="shared" si="201"/>
        <v>0.60979729729729726</v>
      </c>
      <c r="E6307">
        <v>-2.3065094823167751E-2</v>
      </c>
      <c r="F6307" s="90">
        <v>6299</v>
      </c>
      <c r="G6307" s="170">
        <f t="shared" ca="1" si="200"/>
        <v>0.30755497907315876</v>
      </c>
    </row>
    <row r="6308" spans="2:7">
      <c r="B6308" t="s">
        <v>4303</v>
      </c>
      <c r="C6308">
        <v>11.84</v>
      </c>
      <c r="D6308">
        <f t="shared" si="201"/>
        <v>8.4530853761621188E-4</v>
      </c>
      <c r="E6308">
        <v>-2.3102310231023052E-2</v>
      </c>
      <c r="F6308" s="90">
        <v>6300</v>
      </c>
      <c r="G6308" s="170">
        <f t="shared" ca="1" si="200"/>
        <v>-0.25148217371570181</v>
      </c>
    </row>
    <row r="6309" spans="2:7">
      <c r="B6309" t="s">
        <v>3216</v>
      </c>
      <c r="C6309">
        <v>11.83</v>
      </c>
      <c r="D6309">
        <f t="shared" si="201"/>
        <v>-0.12499999999999997</v>
      </c>
      <c r="E6309">
        <v>-2.3121387283236941E-2</v>
      </c>
      <c r="F6309" s="90">
        <v>6301</v>
      </c>
      <c r="G6309" s="170">
        <f t="shared" ca="1" si="200"/>
        <v>-6.9140762807577458E-2</v>
      </c>
    </row>
    <row r="6310" spans="2:7">
      <c r="B6310" t="s">
        <v>2944</v>
      </c>
      <c r="C6310">
        <v>13.52</v>
      </c>
      <c r="D6310">
        <f t="shared" si="201"/>
        <v>7</v>
      </c>
      <c r="E6310">
        <v>-2.3121387283237014E-2</v>
      </c>
      <c r="F6310" s="90">
        <v>6302</v>
      </c>
      <c r="G6310" s="170">
        <f t="shared" ca="1" si="200"/>
        <v>-0.24156357084164465</v>
      </c>
    </row>
    <row r="6311" spans="2:7">
      <c r="B6311" t="s">
        <v>6676</v>
      </c>
      <c r="C6311">
        <v>1.69</v>
      </c>
      <c r="D6311">
        <f t="shared" si="201"/>
        <v>-0.87490747594374541</v>
      </c>
      <c r="E6311">
        <v>-2.3121387283237014E-2</v>
      </c>
      <c r="F6311" s="90">
        <v>6303</v>
      </c>
      <c r="G6311" s="170">
        <f t="shared" ref="G6311:G6374" ca="1" si="202">_xlfn.NORM.INV(RAND(),L$11,L$12)</f>
        <v>0.43457097153365348</v>
      </c>
    </row>
    <row r="6312" spans="2:7">
      <c r="B6312" t="s">
        <v>3419</v>
      </c>
      <c r="C6312">
        <v>13.51</v>
      </c>
      <c r="D6312">
        <f t="shared" si="201"/>
        <v>0.10375816993464049</v>
      </c>
      <c r="E6312">
        <v>-2.3138105567606673E-2</v>
      </c>
      <c r="F6312" s="90">
        <v>6304</v>
      </c>
      <c r="G6312" s="170">
        <f t="shared" ca="1" si="202"/>
        <v>-0.10975090415636349</v>
      </c>
    </row>
    <row r="6313" spans="2:7">
      <c r="B6313" t="s">
        <v>3399</v>
      </c>
      <c r="C6313">
        <v>12.24</v>
      </c>
      <c r="D6313">
        <f t="shared" si="201"/>
        <v>4.8009478672985786</v>
      </c>
      <c r="E6313">
        <v>-2.3144453312051009E-2</v>
      </c>
      <c r="F6313" s="90">
        <v>6305</v>
      </c>
      <c r="G6313" s="170">
        <f t="shared" ca="1" si="202"/>
        <v>0.61050027966372278</v>
      </c>
    </row>
    <row r="6314" spans="2:7">
      <c r="B6314" t="s">
        <v>7305</v>
      </c>
      <c r="C6314">
        <v>2.11</v>
      </c>
      <c r="D6314">
        <f t="shared" si="201"/>
        <v>-0.84358784284655308</v>
      </c>
      <c r="E6314">
        <v>-2.3148148148148268E-2</v>
      </c>
      <c r="F6314" s="90">
        <v>6306</v>
      </c>
      <c r="G6314" s="170">
        <f t="shared" ca="1" si="202"/>
        <v>-0.12373139817245157</v>
      </c>
    </row>
    <row r="6315" spans="2:7">
      <c r="B6315" t="s">
        <v>3660</v>
      </c>
      <c r="C6315">
        <v>13.49</v>
      </c>
      <c r="D6315">
        <f t="shared" si="201"/>
        <v>0.18541300527240767</v>
      </c>
      <c r="E6315">
        <v>-2.3171614771904436E-2</v>
      </c>
      <c r="F6315" s="90">
        <v>6307</v>
      </c>
      <c r="G6315" s="170">
        <f t="shared" ca="1" si="202"/>
        <v>0.11978904802699157</v>
      </c>
    </row>
    <row r="6316" spans="2:7">
      <c r="B6316" t="s">
        <v>1657</v>
      </c>
      <c r="C6316">
        <v>11.38</v>
      </c>
      <c r="D6316">
        <f t="shared" si="201"/>
        <v>0.92881355932203391</v>
      </c>
      <c r="E6316">
        <v>-2.3175965665236015E-2</v>
      </c>
      <c r="F6316" s="90">
        <v>6308</v>
      </c>
      <c r="G6316" s="170">
        <f t="shared" ca="1" si="202"/>
        <v>0.71646828558771547</v>
      </c>
    </row>
    <row r="6317" spans="2:7">
      <c r="B6317" t="s">
        <v>5599</v>
      </c>
      <c r="C6317">
        <v>5.9</v>
      </c>
      <c r="D6317">
        <f t="shared" si="201"/>
        <v>-0.6815974096060442</v>
      </c>
      <c r="E6317">
        <v>-2.3178807947019816E-2</v>
      </c>
      <c r="F6317" s="90">
        <v>6309</v>
      </c>
      <c r="G6317" s="170">
        <f t="shared" ca="1" si="202"/>
        <v>-0.20268812782502554</v>
      </c>
    </row>
    <row r="6318" spans="2:7">
      <c r="B6318" t="s">
        <v>1860</v>
      </c>
      <c r="C6318">
        <v>18.53</v>
      </c>
      <c r="D6318">
        <f t="shared" si="201"/>
        <v>13.706349206349206</v>
      </c>
      <c r="E6318">
        <v>-2.3194517659462191E-2</v>
      </c>
      <c r="F6318" s="90">
        <v>6310</v>
      </c>
      <c r="G6318" s="170">
        <f t="shared" ca="1" si="202"/>
        <v>-0.47987406051772658</v>
      </c>
    </row>
    <row r="6319" spans="2:7">
      <c r="B6319" t="s">
        <v>6214</v>
      </c>
      <c r="C6319">
        <v>1.26</v>
      </c>
      <c r="D6319">
        <f t="shared" si="201"/>
        <v>-0.98734050035165266</v>
      </c>
      <c r="E6319">
        <v>-2.3255813953488393E-2</v>
      </c>
      <c r="F6319" s="90">
        <v>6311</v>
      </c>
      <c r="G6319" s="170">
        <f t="shared" ca="1" si="202"/>
        <v>-0.24772641851042804</v>
      </c>
    </row>
    <row r="6320" spans="2:7">
      <c r="B6320" t="s">
        <v>1048</v>
      </c>
      <c r="C6320">
        <v>99.53</v>
      </c>
      <c r="D6320">
        <f t="shared" si="201"/>
        <v>-0.3377029544849614</v>
      </c>
      <c r="E6320">
        <v>-2.3258096172718394E-2</v>
      </c>
      <c r="F6320" s="90">
        <v>6312</v>
      </c>
      <c r="G6320" s="170">
        <f t="shared" ca="1" si="202"/>
        <v>0.31305768561197911</v>
      </c>
    </row>
    <row r="6321" spans="2:7">
      <c r="B6321" t="s">
        <v>570</v>
      </c>
      <c r="C6321">
        <v>150.28</v>
      </c>
      <c r="D6321">
        <f t="shared" si="201"/>
        <v>6.7865284974093258</v>
      </c>
      <c r="E6321">
        <v>-2.3267905888470115E-2</v>
      </c>
      <c r="F6321" s="90">
        <v>6313</v>
      </c>
      <c r="G6321" s="170">
        <f t="shared" ca="1" si="202"/>
        <v>0.3016361232401859</v>
      </c>
    </row>
    <row r="6322" spans="2:7">
      <c r="B6322" t="s">
        <v>3912</v>
      </c>
      <c r="C6322">
        <v>19.3</v>
      </c>
      <c r="D6322">
        <f t="shared" si="201"/>
        <v>2.5412844036697249</v>
      </c>
      <c r="E6322">
        <v>-2.3279352226720691E-2</v>
      </c>
      <c r="F6322" s="90">
        <v>6314</v>
      </c>
      <c r="G6322" s="170">
        <f t="shared" ca="1" si="202"/>
        <v>0.10333477704680659</v>
      </c>
    </row>
    <row r="6323" spans="2:7">
      <c r="B6323" t="s">
        <v>5706</v>
      </c>
      <c r="C6323">
        <v>5.45</v>
      </c>
      <c r="D6323">
        <f t="shared" si="201"/>
        <v>-6.9965870307167249E-2</v>
      </c>
      <c r="E6323">
        <v>-2.3297491039426504E-2</v>
      </c>
      <c r="F6323" s="90">
        <v>6315</v>
      </c>
      <c r="G6323" s="170">
        <f t="shared" ca="1" si="202"/>
        <v>-0.55955626714304907</v>
      </c>
    </row>
    <row r="6324" spans="2:7">
      <c r="B6324" t="s">
        <v>5592</v>
      </c>
      <c r="C6324">
        <v>5.86</v>
      </c>
      <c r="D6324">
        <f t="shared" si="201"/>
        <v>-0.9409274193548387</v>
      </c>
      <c r="E6324">
        <v>-2.3333333333333279E-2</v>
      </c>
      <c r="F6324" s="90">
        <v>6316</v>
      </c>
      <c r="G6324" s="170">
        <f t="shared" ca="1" si="202"/>
        <v>-0.37096467182598336</v>
      </c>
    </row>
    <row r="6325" spans="2:7">
      <c r="B6325" t="s">
        <v>909</v>
      </c>
      <c r="C6325">
        <v>99.2</v>
      </c>
      <c r="D6325">
        <f t="shared" si="201"/>
        <v>46.464114832535891</v>
      </c>
      <c r="E6325">
        <v>-2.3333661514226549E-2</v>
      </c>
      <c r="F6325" s="90">
        <v>6317</v>
      </c>
      <c r="G6325" s="170">
        <f t="shared" ca="1" si="202"/>
        <v>2.3554048918282208E-4</v>
      </c>
    </row>
    <row r="6326" spans="2:7">
      <c r="B6326" t="s">
        <v>7550</v>
      </c>
      <c r="C6326">
        <v>2.09</v>
      </c>
      <c r="D6326">
        <f t="shared" si="201"/>
        <v>0</v>
      </c>
      <c r="E6326">
        <v>-2.3364485981308535E-2</v>
      </c>
      <c r="F6326" s="90">
        <v>6318</v>
      </c>
      <c r="G6326" s="170">
        <f t="shared" ca="1" si="202"/>
        <v>-5.1913494734816421E-2</v>
      </c>
    </row>
    <row r="6327" spans="2:7">
      <c r="B6327" t="s">
        <v>7565</v>
      </c>
      <c r="C6327">
        <v>2.09</v>
      </c>
      <c r="D6327">
        <f t="shared" si="201"/>
        <v>-0.58283433133732532</v>
      </c>
      <c r="E6327">
        <v>-2.3364485981308535E-2</v>
      </c>
      <c r="F6327" s="90">
        <v>6319</v>
      </c>
      <c r="G6327" s="170">
        <f t="shared" ca="1" si="202"/>
        <v>-0.45566492603303532</v>
      </c>
    </row>
    <row r="6328" spans="2:7">
      <c r="B6328" t="s">
        <v>5697</v>
      </c>
      <c r="C6328">
        <v>5.01</v>
      </c>
      <c r="D6328">
        <f t="shared" si="201"/>
        <v>2</v>
      </c>
      <c r="E6328">
        <v>-2.3391812865497099E-2</v>
      </c>
      <c r="F6328" s="90">
        <v>6320</v>
      </c>
      <c r="G6328" s="170">
        <f t="shared" ca="1" si="202"/>
        <v>0.47455998920440534</v>
      </c>
    </row>
    <row r="6329" spans="2:7">
      <c r="B6329" t="s">
        <v>6679</v>
      </c>
      <c r="C6329">
        <v>1.67</v>
      </c>
      <c r="D6329">
        <f t="shared" si="201"/>
        <v>-0.91107561235356749</v>
      </c>
      <c r="E6329">
        <v>-2.3391812865497099E-2</v>
      </c>
      <c r="F6329" s="90">
        <v>6321</v>
      </c>
      <c r="G6329" s="170">
        <f t="shared" ca="1" si="202"/>
        <v>-8.3412675702031494E-2</v>
      </c>
    </row>
    <row r="6330" spans="2:7">
      <c r="B6330" t="s">
        <v>3967</v>
      </c>
      <c r="C6330">
        <v>18.78</v>
      </c>
      <c r="D6330">
        <f t="shared" si="201"/>
        <v>0.36383442265795218</v>
      </c>
      <c r="E6330">
        <v>-2.340093603744146E-2</v>
      </c>
      <c r="F6330" s="90">
        <v>6322</v>
      </c>
      <c r="G6330" s="170">
        <f t="shared" ca="1" si="202"/>
        <v>-1.105422023952366</v>
      </c>
    </row>
    <row r="6331" spans="2:7">
      <c r="B6331" t="s">
        <v>4066</v>
      </c>
      <c r="C6331">
        <v>13.77</v>
      </c>
      <c r="D6331">
        <f t="shared" si="201"/>
        <v>0.13801652892561983</v>
      </c>
      <c r="E6331">
        <v>-2.3404255319148942E-2</v>
      </c>
      <c r="F6331" s="90">
        <v>6323</v>
      </c>
      <c r="G6331" s="170">
        <f t="shared" ca="1" si="202"/>
        <v>0.14575846899869305</v>
      </c>
    </row>
    <row r="6332" spans="2:7">
      <c r="B6332" t="s">
        <v>3702</v>
      </c>
      <c r="C6332">
        <v>12.1</v>
      </c>
      <c r="D6332">
        <f t="shared" si="201"/>
        <v>-0.36946326211568531</v>
      </c>
      <c r="E6332">
        <v>-2.3405972558515006E-2</v>
      </c>
      <c r="F6332" s="90">
        <v>6324</v>
      </c>
      <c r="G6332" s="170">
        <f t="shared" ca="1" si="202"/>
        <v>-0.27171924927766067</v>
      </c>
    </row>
    <row r="6333" spans="2:7">
      <c r="B6333" t="s">
        <v>4119</v>
      </c>
      <c r="C6333">
        <v>19.190000000000001</v>
      </c>
      <c r="D6333">
        <f t="shared" si="201"/>
        <v>0.70426287744227367</v>
      </c>
      <c r="E6333">
        <v>-2.3409669211195794E-2</v>
      </c>
      <c r="F6333" s="90">
        <v>6325</v>
      </c>
      <c r="G6333" s="170">
        <f t="shared" ca="1" si="202"/>
        <v>5.2307269419520602E-2</v>
      </c>
    </row>
    <row r="6334" spans="2:7">
      <c r="B6334" t="s">
        <v>2885</v>
      </c>
      <c r="C6334">
        <v>11.26</v>
      </c>
      <c r="D6334">
        <f t="shared" si="201"/>
        <v>8.0079999999999991</v>
      </c>
      <c r="E6334">
        <v>-2.3417172593235003E-2</v>
      </c>
      <c r="F6334" s="90">
        <v>6326</v>
      </c>
      <c r="G6334" s="170">
        <f t="shared" ca="1" si="202"/>
        <v>-0.12531715128751958</v>
      </c>
    </row>
    <row r="6335" spans="2:7">
      <c r="B6335" t="s">
        <v>6208</v>
      </c>
      <c r="C6335">
        <v>1.25</v>
      </c>
      <c r="D6335">
        <f t="shared" si="201"/>
        <v>0</v>
      </c>
      <c r="E6335">
        <v>-2.3437500000000021E-2</v>
      </c>
      <c r="F6335" s="90">
        <v>6327</v>
      </c>
      <c r="G6335" s="170">
        <f t="shared" ca="1" si="202"/>
        <v>-5.8916599066026698E-2</v>
      </c>
    </row>
    <row r="6336" spans="2:7">
      <c r="B6336" t="s">
        <v>6298</v>
      </c>
      <c r="C6336">
        <v>1.25</v>
      </c>
      <c r="D6336">
        <f t="shared" si="201"/>
        <v>0</v>
      </c>
      <c r="E6336">
        <v>-2.3437500000000021E-2</v>
      </c>
      <c r="F6336" s="90">
        <v>6328</v>
      </c>
      <c r="G6336" s="170">
        <f t="shared" ca="1" si="202"/>
        <v>-7.0658196673740528E-2</v>
      </c>
    </row>
    <row r="6337" spans="2:7">
      <c r="B6337" t="s">
        <v>7081</v>
      </c>
      <c r="C6337">
        <v>1.25</v>
      </c>
      <c r="D6337">
        <f t="shared" si="201"/>
        <v>-0.72707423580786024</v>
      </c>
      <c r="E6337">
        <v>-2.3437500000000021E-2</v>
      </c>
      <c r="F6337" s="90">
        <v>6329</v>
      </c>
      <c r="G6337" s="170">
        <f t="shared" ca="1" si="202"/>
        <v>8.7591718303101904E-2</v>
      </c>
    </row>
    <row r="6338" spans="2:7">
      <c r="B6338" t="s">
        <v>4440</v>
      </c>
      <c r="C6338">
        <v>4.58</v>
      </c>
      <c r="D6338">
        <f t="shared" si="201"/>
        <v>-0.68565545641729586</v>
      </c>
      <c r="E6338">
        <v>-2.3454157782516059E-2</v>
      </c>
      <c r="F6338" s="90">
        <v>6330</v>
      </c>
      <c r="G6338" s="170">
        <f t="shared" ca="1" si="202"/>
        <v>-0.10575837540804198</v>
      </c>
    </row>
    <row r="6339" spans="2:7">
      <c r="B6339" t="s">
        <v>1774</v>
      </c>
      <c r="C6339">
        <v>14.57</v>
      </c>
      <c r="D6339">
        <f t="shared" si="201"/>
        <v>9.3843843843843838E-2</v>
      </c>
      <c r="E6339">
        <v>-2.3458445040214455E-2</v>
      </c>
      <c r="F6339" s="90">
        <v>6331</v>
      </c>
      <c r="G6339" s="170">
        <f t="shared" ca="1" si="202"/>
        <v>0.60601608558321174</v>
      </c>
    </row>
    <row r="6340" spans="2:7">
      <c r="B6340" t="s">
        <v>3479</v>
      </c>
      <c r="C6340">
        <v>13.32</v>
      </c>
      <c r="D6340">
        <f t="shared" si="201"/>
        <v>0.23219241443108229</v>
      </c>
      <c r="E6340">
        <v>-2.3460410557184772E-2</v>
      </c>
      <c r="F6340" s="90">
        <v>6332</v>
      </c>
      <c r="G6340" s="170">
        <f t="shared" ca="1" si="202"/>
        <v>0.32931202327292908</v>
      </c>
    </row>
    <row r="6341" spans="2:7">
      <c r="B6341" t="s">
        <v>2881</v>
      </c>
      <c r="C6341">
        <v>10.81</v>
      </c>
      <c r="D6341">
        <f t="shared" si="201"/>
        <v>1.3706140350877196</v>
      </c>
      <c r="E6341">
        <v>-2.3486901535682003E-2</v>
      </c>
      <c r="F6341" s="90">
        <v>6333</v>
      </c>
      <c r="G6341" s="170">
        <f t="shared" ca="1" si="202"/>
        <v>-0.16126573925803508</v>
      </c>
    </row>
    <row r="6342" spans="2:7">
      <c r="B6342" t="s">
        <v>4375</v>
      </c>
      <c r="C6342">
        <v>4.5599999999999996</v>
      </c>
      <c r="D6342">
        <f t="shared" si="201"/>
        <v>-0.62063227953410982</v>
      </c>
      <c r="E6342">
        <v>-2.3554603854389792E-2</v>
      </c>
      <c r="F6342" s="90">
        <v>6334</v>
      </c>
      <c r="G6342" s="170">
        <f t="shared" ca="1" si="202"/>
        <v>0.35528997896010461</v>
      </c>
    </row>
    <row r="6343" spans="2:7">
      <c r="B6343" t="s">
        <v>3162</v>
      </c>
      <c r="C6343">
        <v>12.02</v>
      </c>
      <c r="D6343">
        <f t="shared" si="201"/>
        <v>-0.25572755417956655</v>
      </c>
      <c r="E6343">
        <v>-2.3558082859463925E-2</v>
      </c>
      <c r="F6343" s="90">
        <v>6335</v>
      </c>
      <c r="G6343" s="170">
        <f t="shared" ca="1" si="202"/>
        <v>0.26745200030195443</v>
      </c>
    </row>
    <row r="6344" spans="2:7">
      <c r="B6344" t="s">
        <v>4218</v>
      </c>
      <c r="C6344">
        <v>16.149999999999999</v>
      </c>
      <c r="D6344">
        <f t="shared" si="201"/>
        <v>-0.1136114160263447</v>
      </c>
      <c r="E6344">
        <v>-2.3579201934703784E-2</v>
      </c>
      <c r="F6344" s="90">
        <v>6336</v>
      </c>
      <c r="G6344" s="170">
        <f t="shared" ca="1" si="202"/>
        <v>-0.29568300116807217</v>
      </c>
    </row>
    <row r="6345" spans="2:7">
      <c r="B6345" t="s">
        <v>1927</v>
      </c>
      <c r="C6345">
        <v>18.22</v>
      </c>
      <c r="D6345">
        <f t="shared" ref="D6345:D6408" si="203">(C6345-C6346)/C6346</f>
        <v>7.8019323671497585</v>
      </c>
      <c r="E6345">
        <v>-2.3579849946409499E-2</v>
      </c>
      <c r="F6345" s="90">
        <v>6337</v>
      </c>
      <c r="G6345" s="170">
        <f t="shared" ca="1" si="202"/>
        <v>0.14733089650130871</v>
      </c>
    </row>
    <row r="6346" spans="2:7">
      <c r="B6346" t="s">
        <v>7281</v>
      </c>
      <c r="C6346">
        <v>2.0699999999999998</v>
      </c>
      <c r="D6346">
        <f t="shared" si="203"/>
        <v>-0.79154078549848939</v>
      </c>
      <c r="E6346">
        <v>-2.3584905660377482E-2</v>
      </c>
      <c r="F6346" s="90">
        <v>6338</v>
      </c>
      <c r="G6346" s="170">
        <f t="shared" ca="1" si="202"/>
        <v>0.31155707371468411</v>
      </c>
    </row>
    <row r="6347" spans="2:7">
      <c r="B6347" t="s">
        <v>3351</v>
      </c>
      <c r="C6347">
        <v>9.93</v>
      </c>
      <c r="D6347">
        <f t="shared" si="203"/>
        <v>-0.46612903225806457</v>
      </c>
      <c r="E6347">
        <v>-2.3598820058997071E-2</v>
      </c>
      <c r="F6347" s="90">
        <v>6339</v>
      </c>
      <c r="G6347" s="170">
        <f t="shared" ca="1" si="202"/>
        <v>-0.31729178285636944</v>
      </c>
    </row>
    <row r="6348" spans="2:7">
      <c r="B6348" t="s">
        <v>4156</v>
      </c>
      <c r="C6348">
        <v>18.600000000000001</v>
      </c>
      <c r="D6348">
        <f t="shared" si="203"/>
        <v>14.000000000000002</v>
      </c>
      <c r="E6348">
        <v>-2.362204724409445E-2</v>
      </c>
      <c r="F6348" s="90">
        <v>6340</v>
      </c>
      <c r="G6348" s="170">
        <f t="shared" ca="1" si="202"/>
        <v>-0.2351707141785267</v>
      </c>
    </row>
    <row r="6349" spans="2:7">
      <c r="B6349" t="s">
        <v>6907</v>
      </c>
      <c r="C6349">
        <v>1.24</v>
      </c>
      <c r="D6349">
        <f t="shared" si="203"/>
        <v>-0.97413433458489773</v>
      </c>
      <c r="E6349">
        <v>-2.3622047244094509E-2</v>
      </c>
      <c r="F6349" s="90">
        <v>6341</v>
      </c>
      <c r="G6349" s="170">
        <f t="shared" ca="1" si="202"/>
        <v>-0.21492429146090725</v>
      </c>
    </row>
    <row r="6350" spans="2:7">
      <c r="B6350" t="s">
        <v>1335</v>
      </c>
      <c r="C6350">
        <v>47.94</v>
      </c>
      <c r="D6350">
        <f t="shared" si="203"/>
        <v>1.9813432835820897</v>
      </c>
      <c r="E6350">
        <v>-2.3625254582484798E-2</v>
      </c>
      <c r="F6350" s="90">
        <v>6342</v>
      </c>
      <c r="G6350" s="170">
        <f t="shared" ca="1" si="202"/>
        <v>0.80210818618210455</v>
      </c>
    </row>
    <row r="6351" spans="2:7">
      <c r="B6351" t="s">
        <v>1727</v>
      </c>
      <c r="C6351">
        <v>16.079999999999998</v>
      </c>
      <c r="D6351">
        <f t="shared" si="203"/>
        <v>6.8058252427184458</v>
      </c>
      <c r="E6351">
        <v>-2.3679417122040108E-2</v>
      </c>
      <c r="F6351" s="90">
        <v>6343</v>
      </c>
      <c r="G6351" s="170">
        <f t="shared" ca="1" si="202"/>
        <v>0.3542972091315677</v>
      </c>
    </row>
    <row r="6352" spans="2:7">
      <c r="B6352" t="s">
        <v>5925</v>
      </c>
      <c r="C6352">
        <v>2.06</v>
      </c>
      <c r="D6352">
        <f t="shared" si="203"/>
        <v>-0.89354005167958661</v>
      </c>
      <c r="E6352">
        <v>-2.3696682464454895E-2</v>
      </c>
      <c r="F6352" s="90">
        <v>6344</v>
      </c>
      <c r="G6352" s="170">
        <f t="shared" ca="1" si="202"/>
        <v>-0.20405307749484947</v>
      </c>
    </row>
    <row r="6353" spans="2:7">
      <c r="B6353" t="s">
        <v>3938</v>
      </c>
      <c r="C6353">
        <v>19.350000000000001</v>
      </c>
      <c r="D6353">
        <f t="shared" si="203"/>
        <v>-0.61454183266932272</v>
      </c>
      <c r="E6353">
        <v>-2.3713420787083696E-2</v>
      </c>
      <c r="F6353" s="90">
        <v>6345</v>
      </c>
      <c r="G6353" s="170">
        <f t="shared" ca="1" si="202"/>
        <v>0.32875211930386999</v>
      </c>
    </row>
    <row r="6354" spans="2:7">
      <c r="B6354" t="s">
        <v>1331</v>
      </c>
      <c r="C6354">
        <v>50.2</v>
      </c>
      <c r="D6354">
        <f t="shared" si="203"/>
        <v>4.8101851851851851</v>
      </c>
      <c r="E6354">
        <v>-2.3726176584986363E-2</v>
      </c>
      <c r="F6354" s="90">
        <v>6346</v>
      </c>
      <c r="G6354" s="170">
        <f t="shared" ca="1" si="202"/>
        <v>0.52919098739662451</v>
      </c>
    </row>
    <row r="6355" spans="2:7">
      <c r="B6355" t="s">
        <v>2745</v>
      </c>
      <c r="C6355">
        <v>8.64</v>
      </c>
      <c r="D6355">
        <f t="shared" si="203"/>
        <v>-0.24999999999999992</v>
      </c>
      <c r="E6355">
        <v>-2.372881355932193E-2</v>
      </c>
      <c r="F6355" s="90">
        <v>6347</v>
      </c>
      <c r="G6355" s="170">
        <f t="shared" ca="1" si="202"/>
        <v>-0.19216682462211171</v>
      </c>
    </row>
    <row r="6356" spans="2:7">
      <c r="B6356" t="s">
        <v>1637</v>
      </c>
      <c r="C6356">
        <v>11.52</v>
      </c>
      <c r="D6356">
        <f t="shared" si="203"/>
        <v>0.40316686967113258</v>
      </c>
      <c r="E6356">
        <v>-2.3728813559322128E-2</v>
      </c>
      <c r="F6356" s="90">
        <v>6348</v>
      </c>
      <c r="G6356" s="170">
        <f t="shared" ca="1" si="202"/>
        <v>-3.6859210499656195E-2</v>
      </c>
    </row>
    <row r="6357" spans="2:7">
      <c r="B6357" t="s">
        <v>5183</v>
      </c>
      <c r="C6357">
        <v>8.2100000000000009</v>
      </c>
      <c r="D6357">
        <f t="shared" si="203"/>
        <v>-0.93544582481522243</v>
      </c>
      <c r="E6357">
        <v>-2.3781212841854849E-2</v>
      </c>
      <c r="F6357" s="90">
        <v>6349</v>
      </c>
      <c r="G6357" s="170">
        <f t="shared" ca="1" si="202"/>
        <v>9.6246067222367448E-2</v>
      </c>
    </row>
    <row r="6358" spans="2:7">
      <c r="B6358" s="166" t="s">
        <v>403</v>
      </c>
      <c r="C6358">
        <v>127.18</v>
      </c>
      <c r="D6358">
        <f t="shared" si="203"/>
        <v>102.39837398373984</v>
      </c>
      <c r="E6358">
        <v>-2.3794903285231764E-2</v>
      </c>
      <c r="F6358" s="90">
        <v>6350</v>
      </c>
      <c r="G6358" s="170">
        <f t="shared" ca="1" si="202"/>
        <v>0.78837822981452155</v>
      </c>
    </row>
    <row r="6359" spans="2:7">
      <c r="B6359" t="s">
        <v>6985</v>
      </c>
      <c r="C6359">
        <v>1.23</v>
      </c>
      <c r="D6359">
        <f t="shared" si="203"/>
        <v>-0.39999999999999997</v>
      </c>
      <c r="E6359">
        <v>-2.3809523809523829E-2</v>
      </c>
      <c r="F6359" s="90">
        <v>6351</v>
      </c>
      <c r="G6359" s="170">
        <f t="shared" ca="1" si="202"/>
        <v>0.25806085734058165</v>
      </c>
    </row>
    <row r="6360" spans="2:7">
      <c r="B6360" t="s">
        <v>5884</v>
      </c>
      <c r="C6360">
        <v>2.0499999999999998</v>
      </c>
      <c r="D6360">
        <f t="shared" si="203"/>
        <v>-0.79960899315738021</v>
      </c>
      <c r="E6360">
        <v>-2.3809523809523937E-2</v>
      </c>
      <c r="F6360" s="90">
        <v>6352</v>
      </c>
      <c r="G6360" s="170">
        <f t="shared" ca="1" si="202"/>
        <v>-0.4737525554284473</v>
      </c>
    </row>
    <row r="6361" spans="2:7">
      <c r="B6361" t="s">
        <v>2830</v>
      </c>
      <c r="C6361">
        <v>10.23</v>
      </c>
      <c r="D6361">
        <f t="shared" si="203"/>
        <v>0</v>
      </c>
      <c r="E6361">
        <v>-2.3854961832061067E-2</v>
      </c>
      <c r="F6361" s="90">
        <v>6353</v>
      </c>
      <c r="G6361" s="170">
        <f t="shared" ca="1" si="202"/>
        <v>0.2376459586492799</v>
      </c>
    </row>
    <row r="6362" spans="2:7">
      <c r="B6362" t="s">
        <v>3371</v>
      </c>
      <c r="C6362">
        <v>10.23</v>
      </c>
      <c r="D6362">
        <f t="shared" si="203"/>
        <v>-7.33695652173912E-2</v>
      </c>
      <c r="E6362">
        <v>-2.3854961832061067E-2</v>
      </c>
      <c r="F6362" s="90">
        <v>6354</v>
      </c>
      <c r="G6362" s="170">
        <f t="shared" ca="1" si="202"/>
        <v>0.40336047106590284</v>
      </c>
    </row>
    <row r="6363" spans="2:7">
      <c r="B6363" t="s">
        <v>3679</v>
      </c>
      <c r="C6363">
        <v>11.04</v>
      </c>
      <c r="D6363">
        <f t="shared" si="203"/>
        <v>-0.91998260491411177</v>
      </c>
      <c r="E6363">
        <v>-2.3872679045092958E-2</v>
      </c>
      <c r="F6363" s="90">
        <v>6355</v>
      </c>
      <c r="G6363" s="170">
        <f t="shared" ca="1" si="202"/>
        <v>0.73262021966783741</v>
      </c>
    </row>
    <row r="6364" spans="2:7">
      <c r="B6364" t="s">
        <v>677</v>
      </c>
      <c r="C6364">
        <v>137.97</v>
      </c>
      <c r="D6364">
        <f t="shared" si="203"/>
        <v>11.519963702359348</v>
      </c>
      <c r="E6364">
        <v>-2.3912274495932053E-2</v>
      </c>
      <c r="F6364" s="90">
        <v>6356</v>
      </c>
      <c r="G6364" s="170">
        <f t="shared" ca="1" si="202"/>
        <v>-0.33589793567931886</v>
      </c>
    </row>
    <row r="6365" spans="2:7">
      <c r="B6365" t="s">
        <v>2837</v>
      </c>
      <c r="C6365">
        <v>11.02</v>
      </c>
      <c r="D6365">
        <f t="shared" si="203"/>
        <v>-0.20375722543352603</v>
      </c>
      <c r="E6365">
        <v>-2.3914968999114224E-2</v>
      </c>
      <c r="F6365" s="90">
        <v>6357</v>
      </c>
      <c r="G6365" s="170">
        <f t="shared" ca="1" si="202"/>
        <v>-0.25001227043828167</v>
      </c>
    </row>
    <row r="6366" spans="2:7">
      <c r="B6366" t="s">
        <v>3546</v>
      </c>
      <c r="C6366">
        <v>13.84</v>
      </c>
      <c r="D6366">
        <f t="shared" si="203"/>
        <v>10.344262295081966</v>
      </c>
      <c r="E6366">
        <v>-2.3977433004231302E-2</v>
      </c>
      <c r="F6366" s="90">
        <v>6358</v>
      </c>
      <c r="G6366" s="170">
        <f t="shared" ca="1" si="202"/>
        <v>-0.75432767463839134</v>
      </c>
    </row>
    <row r="6367" spans="2:7">
      <c r="B6367" t="s">
        <v>6212</v>
      </c>
      <c r="C6367">
        <v>1.22</v>
      </c>
      <c r="D6367">
        <f t="shared" si="203"/>
        <v>0</v>
      </c>
      <c r="E6367">
        <v>-2.4000000000000021E-2</v>
      </c>
      <c r="F6367" s="90">
        <v>6359</v>
      </c>
      <c r="G6367" s="170">
        <f t="shared" ca="1" si="202"/>
        <v>-0.45313125543978361</v>
      </c>
    </row>
    <row r="6368" spans="2:7">
      <c r="B6368" t="s">
        <v>7080</v>
      </c>
      <c r="C6368">
        <v>1.22</v>
      </c>
      <c r="D6368">
        <f t="shared" si="203"/>
        <v>-0.89279437609841827</v>
      </c>
      <c r="E6368">
        <v>-2.4000000000000021E-2</v>
      </c>
      <c r="F6368" s="90">
        <v>6360</v>
      </c>
      <c r="G6368" s="170">
        <f t="shared" ca="1" si="202"/>
        <v>-7.4207667244288456E-3</v>
      </c>
    </row>
    <row r="6369" spans="2:7">
      <c r="B6369" t="s">
        <v>2604</v>
      </c>
      <c r="C6369">
        <v>11.38</v>
      </c>
      <c r="D6369">
        <f t="shared" si="203"/>
        <v>-0.37712096332785983</v>
      </c>
      <c r="E6369">
        <v>-2.4013722126929617E-2</v>
      </c>
      <c r="F6369" s="90">
        <v>6361</v>
      </c>
      <c r="G6369" s="170">
        <f t="shared" ca="1" si="202"/>
        <v>0.18586403293103221</v>
      </c>
    </row>
    <row r="6370" spans="2:7">
      <c r="B6370" t="s">
        <v>3964</v>
      </c>
      <c r="C6370">
        <v>18.27</v>
      </c>
      <c r="D6370">
        <f t="shared" si="203"/>
        <v>8</v>
      </c>
      <c r="E6370">
        <v>-2.4038461538461502E-2</v>
      </c>
      <c r="F6370" s="90">
        <v>6362</v>
      </c>
      <c r="G6370" s="170">
        <f t="shared" ca="1" si="202"/>
        <v>0.21756893283317041</v>
      </c>
    </row>
    <row r="6371" spans="2:7">
      <c r="B6371" t="s">
        <v>6408</v>
      </c>
      <c r="C6371">
        <v>2.0299999999999998</v>
      </c>
      <c r="D6371">
        <f t="shared" si="203"/>
        <v>-0.98179208897658987</v>
      </c>
      <c r="E6371">
        <v>-2.4038461538461665E-2</v>
      </c>
      <c r="F6371" s="90">
        <v>6363</v>
      </c>
      <c r="G6371" s="170">
        <f t="shared" ca="1" si="202"/>
        <v>-0.32680479784686722</v>
      </c>
    </row>
    <row r="6372" spans="2:7">
      <c r="B6372" t="s">
        <v>938</v>
      </c>
      <c r="C6372">
        <v>111.49</v>
      </c>
      <c r="D6372">
        <f t="shared" si="203"/>
        <v>6.2490247074122234</v>
      </c>
      <c r="E6372">
        <v>-2.4072128851540617E-2</v>
      </c>
      <c r="F6372" s="90">
        <v>6364</v>
      </c>
      <c r="G6372" s="170">
        <f t="shared" ca="1" si="202"/>
        <v>-0.60597673450988276</v>
      </c>
    </row>
    <row r="6373" spans="2:7">
      <c r="B6373" t="s">
        <v>2481</v>
      </c>
      <c r="C6373">
        <v>15.38</v>
      </c>
      <c r="D6373">
        <f t="shared" si="203"/>
        <v>-0.8977529583831938</v>
      </c>
      <c r="E6373">
        <v>-2.411167512690349E-2</v>
      </c>
      <c r="F6373" s="90">
        <v>6365</v>
      </c>
      <c r="G6373" s="170">
        <f t="shared" ca="1" si="202"/>
        <v>-0.18918570326239406</v>
      </c>
    </row>
    <row r="6374" spans="2:7">
      <c r="B6374" t="s">
        <v>670</v>
      </c>
      <c r="C6374">
        <v>150.41999999999999</v>
      </c>
      <c r="D6374">
        <f t="shared" si="203"/>
        <v>5.7665317139001351</v>
      </c>
      <c r="E6374">
        <v>-2.4133904242896062E-2</v>
      </c>
      <c r="F6374" s="90">
        <v>6366</v>
      </c>
      <c r="G6374" s="170">
        <f t="shared" ca="1" si="202"/>
        <v>-0.43719959701423711</v>
      </c>
    </row>
    <row r="6375" spans="2:7">
      <c r="B6375" t="s">
        <v>2104</v>
      </c>
      <c r="C6375">
        <v>22.23</v>
      </c>
      <c r="D6375">
        <f t="shared" si="203"/>
        <v>0.5288858321870703</v>
      </c>
      <c r="E6375">
        <v>-2.4143985952590021E-2</v>
      </c>
      <c r="F6375" s="90">
        <v>6367</v>
      </c>
      <c r="G6375" s="170">
        <f t="shared" ref="G6375:G6438" ca="1" si="204">_xlfn.NORM.INV(RAND(),L$11,L$12)</f>
        <v>0.74761808936709151</v>
      </c>
    </row>
    <row r="6376" spans="2:7">
      <c r="B6376" t="s">
        <v>2487</v>
      </c>
      <c r="C6376">
        <v>14.54</v>
      </c>
      <c r="D6376">
        <f t="shared" si="203"/>
        <v>-5.2151238591916602E-2</v>
      </c>
      <c r="E6376">
        <v>-2.4161073825503435E-2</v>
      </c>
      <c r="F6376" s="90">
        <v>6368</v>
      </c>
      <c r="G6376" s="170">
        <f t="shared" ca="1" si="204"/>
        <v>0.821816131040637</v>
      </c>
    </row>
    <row r="6377" spans="2:7">
      <c r="B6377" t="s">
        <v>5074</v>
      </c>
      <c r="C6377">
        <v>15.34</v>
      </c>
      <c r="D6377">
        <f t="shared" si="203"/>
        <v>0.26776859504132233</v>
      </c>
      <c r="E6377">
        <v>-2.4173027989821932E-2</v>
      </c>
      <c r="F6377" s="90">
        <v>6369</v>
      </c>
      <c r="G6377" s="170">
        <f t="shared" ca="1" si="204"/>
        <v>0.16455513470450558</v>
      </c>
    </row>
    <row r="6378" spans="2:7">
      <c r="B6378" t="s">
        <v>3143</v>
      </c>
      <c r="C6378">
        <v>12.1</v>
      </c>
      <c r="D6378">
        <f t="shared" si="203"/>
        <v>0.87596899224806191</v>
      </c>
      <c r="E6378">
        <v>-2.4193548387096833E-2</v>
      </c>
      <c r="F6378" s="90">
        <v>6370</v>
      </c>
      <c r="G6378" s="170">
        <f t="shared" ca="1" si="204"/>
        <v>0.79458830540616077</v>
      </c>
    </row>
    <row r="6379" spans="2:7">
      <c r="B6379" t="s">
        <v>4424</v>
      </c>
      <c r="C6379">
        <v>6.45</v>
      </c>
      <c r="D6379">
        <f t="shared" si="203"/>
        <v>-0.19975186104218365</v>
      </c>
      <c r="E6379">
        <v>-2.4205748865355543E-2</v>
      </c>
      <c r="F6379" s="90">
        <v>6371</v>
      </c>
      <c r="G6379" s="170">
        <f t="shared" ca="1" si="204"/>
        <v>-0.3862118003144937</v>
      </c>
    </row>
    <row r="6380" spans="2:7">
      <c r="B6380" t="s">
        <v>5399</v>
      </c>
      <c r="C6380">
        <v>8.06</v>
      </c>
      <c r="D6380">
        <f t="shared" si="203"/>
        <v>4.0062111801242235</v>
      </c>
      <c r="E6380">
        <v>-2.4213075060532604E-2</v>
      </c>
      <c r="F6380" s="90">
        <v>6372</v>
      </c>
      <c r="G6380" s="170">
        <f t="shared" ca="1" si="204"/>
        <v>0.31003670206490896</v>
      </c>
    </row>
    <row r="6381" spans="2:7">
      <c r="B6381" t="s">
        <v>6456</v>
      </c>
      <c r="C6381">
        <v>1.61</v>
      </c>
      <c r="D6381">
        <f t="shared" si="203"/>
        <v>-0.89975093399750938</v>
      </c>
      <c r="E6381">
        <v>-2.4242424242424131E-2</v>
      </c>
      <c r="F6381" s="90">
        <v>6373</v>
      </c>
      <c r="G6381" s="170">
        <f t="shared" ca="1" si="204"/>
        <v>-0.13968397744610803</v>
      </c>
    </row>
    <row r="6382" spans="2:7">
      <c r="B6382" t="s">
        <v>1807</v>
      </c>
      <c r="C6382">
        <v>16.059999999999999</v>
      </c>
      <c r="D6382">
        <f t="shared" si="203"/>
        <v>1</v>
      </c>
      <c r="E6382">
        <v>-2.4301336573511672E-2</v>
      </c>
      <c r="F6382" s="90">
        <v>6374</v>
      </c>
      <c r="G6382" s="170">
        <f t="shared" ca="1" si="204"/>
        <v>-2.0881232162350421E-2</v>
      </c>
    </row>
    <row r="6383" spans="2:7">
      <c r="B6383" t="s">
        <v>5396</v>
      </c>
      <c r="C6383">
        <v>8.0299999999999994</v>
      </c>
      <c r="D6383">
        <f t="shared" si="203"/>
        <v>1.857651245551601</v>
      </c>
      <c r="E6383">
        <v>-2.4301336573511672E-2</v>
      </c>
      <c r="F6383" s="90">
        <v>6375</v>
      </c>
      <c r="G6383" s="170">
        <f t="shared" ca="1" si="204"/>
        <v>-0.67825312932593074</v>
      </c>
    </row>
    <row r="6384" spans="2:7">
      <c r="B6384" t="s">
        <v>7623</v>
      </c>
      <c r="C6384">
        <v>2.81</v>
      </c>
      <c r="D6384">
        <f t="shared" si="203"/>
        <v>0</v>
      </c>
      <c r="E6384">
        <v>-2.43055555555555E-2</v>
      </c>
      <c r="F6384" s="90">
        <v>6376</v>
      </c>
      <c r="G6384" s="170">
        <f t="shared" ca="1" si="204"/>
        <v>0.5024304023609103</v>
      </c>
    </row>
    <row r="6385" spans="2:7">
      <c r="B6385" t="s">
        <v>7650</v>
      </c>
      <c r="C6385">
        <v>2.81</v>
      </c>
      <c r="D6385">
        <f t="shared" si="203"/>
        <v>-0.79971489665003559</v>
      </c>
      <c r="E6385">
        <v>-2.43055555555555E-2</v>
      </c>
      <c r="F6385" s="90">
        <v>6377</v>
      </c>
      <c r="G6385" s="170">
        <f t="shared" ca="1" si="204"/>
        <v>-0.11614337439955874</v>
      </c>
    </row>
    <row r="6386" spans="2:7">
      <c r="B6386" t="s">
        <v>3759</v>
      </c>
      <c r="C6386">
        <v>14.03</v>
      </c>
      <c r="D6386">
        <f t="shared" si="203"/>
        <v>7.7687499999999998</v>
      </c>
      <c r="E6386">
        <v>-2.433936022253139E-2</v>
      </c>
      <c r="F6386" s="90">
        <v>6378</v>
      </c>
      <c r="G6386" s="170">
        <f t="shared" ca="1" si="204"/>
        <v>0.74151273262164419</v>
      </c>
    </row>
    <row r="6387" spans="2:7">
      <c r="B6387" t="s">
        <v>6096</v>
      </c>
      <c r="C6387">
        <v>1.6</v>
      </c>
      <c r="D6387">
        <f t="shared" si="203"/>
        <v>0</v>
      </c>
      <c r="E6387">
        <v>-2.4390243902438911E-2</v>
      </c>
      <c r="F6387" s="90">
        <v>6379</v>
      </c>
      <c r="G6387" s="170">
        <f t="shared" ca="1" si="204"/>
        <v>0.85611451279856465</v>
      </c>
    </row>
    <row r="6388" spans="2:7">
      <c r="B6388" t="s">
        <v>6322</v>
      </c>
      <c r="C6388">
        <v>1.6</v>
      </c>
      <c r="D6388">
        <f t="shared" si="203"/>
        <v>-0.91484832357637036</v>
      </c>
      <c r="E6388">
        <v>-2.4390243902438911E-2</v>
      </c>
      <c r="F6388" s="90">
        <v>6380</v>
      </c>
      <c r="G6388" s="170">
        <f t="shared" ca="1" si="204"/>
        <v>0.71034670782397535</v>
      </c>
    </row>
    <row r="6389" spans="2:7">
      <c r="B6389" t="s">
        <v>1946</v>
      </c>
      <c r="C6389">
        <v>18.79</v>
      </c>
      <c r="D6389">
        <f t="shared" si="203"/>
        <v>0.38365243004418254</v>
      </c>
      <c r="E6389">
        <v>-2.4402907580477796E-2</v>
      </c>
      <c r="F6389" s="90">
        <v>6381</v>
      </c>
      <c r="G6389" s="170">
        <f t="shared" ca="1" si="204"/>
        <v>-0.47569657574570218</v>
      </c>
    </row>
    <row r="6390" spans="2:7">
      <c r="B6390" t="s">
        <v>3724</v>
      </c>
      <c r="C6390">
        <v>13.58</v>
      </c>
      <c r="D6390">
        <f t="shared" si="203"/>
        <v>1.2671118530884806</v>
      </c>
      <c r="E6390">
        <v>-2.442528735632183E-2</v>
      </c>
      <c r="F6390" s="90">
        <v>6382</v>
      </c>
      <c r="G6390" s="170">
        <f t="shared" ca="1" si="204"/>
        <v>0.33400998185868824</v>
      </c>
    </row>
    <row r="6391" spans="2:7">
      <c r="B6391" t="s">
        <v>5501</v>
      </c>
      <c r="C6391">
        <v>5.99</v>
      </c>
      <c r="D6391">
        <f t="shared" si="203"/>
        <v>-0.3997995991983968</v>
      </c>
      <c r="E6391">
        <v>-2.4429967426710011E-2</v>
      </c>
      <c r="F6391" s="90">
        <v>6383</v>
      </c>
      <c r="G6391" s="170">
        <f t="shared" ca="1" si="204"/>
        <v>0.47798355014405919</v>
      </c>
    </row>
    <row r="6392" spans="2:7">
      <c r="B6392" t="s">
        <v>3370</v>
      </c>
      <c r="C6392">
        <v>9.98</v>
      </c>
      <c r="D6392">
        <f t="shared" si="203"/>
        <v>8.714596949891075E-2</v>
      </c>
      <c r="E6392">
        <v>-2.4437927663734114E-2</v>
      </c>
      <c r="F6392" s="90">
        <v>6384</v>
      </c>
      <c r="G6392" s="170">
        <f t="shared" ca="1" si="204"/>
        <v>0.39789683660505115</v>
      </c>
    </row>
    <row r="6393" spans="2:7">
      <c r="B6393" t="s">
        <v>5244</v>
      </c>
      <c r="C6393">
        <v>9.18</v>
      </c>
      <c r="D6393">
        <f t="shared" si="203"/>
        <v>-0.68025078369905956</v>
      </c>
      <c r="E6393">
        <v>-2.4442082890542022E-2</v>
      </c>
      <c r="F6393" s="90">
        <v>6385</v>
      </c>
      <c r="G6393" s="170">
        <f t="shared" ca="1" si="204"/>
        <v>0.18675648141512394</v>
      </c>
    </row>
    <row r="6394" spans="2:7">
      <c r="B6394" t="s">
        <v>1452</v>
      </c>
      <c r="C6394">
        <v>28.71</v>
      </c>
      <c r="D6394">
        <f t="shared" si="203"/>
        <v>0.28917826672653801</v>
      </c>
      <c r="E6394">
        <v>-2.4464831804281308E-2</v>
      </c>
      <c r="F6394" s="90">
        <v>6386</v>
      </c>
      <c r="G6394" s="170">
        <f t="shared" ca="1" si="204"/>
        <v>0.64329542120537775</v>
      </c>
    </row>
    <row r="6395" spans="2:7">
      <c r="B6395" t="s">
        <v>2010</v>
      </c>
      <c r="C6395">
        <v>22.27</v>
      </c>
      <c r="D6395">
        <f t="shared" si="203"/>
        <v>0.19154628143392177</v>
      </c>
      <c r="E6395">
        <v>-2.4529128339903582E-2</v>
      </c>
      <c r="F6395" s="90">
        <v>6387</v>
      </c>
      <c r="G6395" s="170">
        <f t="shared" ca="1" si="204"/>
        <v>-0.44000976337271541</v>
      </c>
    </row>
    <row r="6396" spans="2:7">
      <c r="B6396" t="s">
        <v>3878</v>
      </c>
      <c r="C6396">
        <v>18.690000000000001</v>
      </c>
      <c r="D6396">
        <f t="shared" si="203"/>
        <v>0.74184529356943152</v>
      </c>
      <c r="E6396">
        <v>-2.453027139874733E-2</v>
      </c>
      <c r="F6396" s="90">
        <v>6388</v>
      </c>
      <c r="G6396" s="170">
        <f t="shared" ca="1" si="204"/>
        <v>0.10435761707325676</v>
      </c>
    </row>
    <row r="6397" spans="2:7">
      <c r="B6397" t="s">
        <v>1618</v>
      </c>
      <c r="C6397">
        <v>10.73</v>
      </c>
      <c r="D6397">
        <f t="shared" si="203"/>
        <v>-0.79693414080242231</v>
      </c>
      <c r="E6397">
        <v>-2.4545454545454506E-2</v>
      </c>
      <c r="F6397" s="90">
        <v>6389</v>
      </c>
      <c r="G6397" s="170">
        <f t="shared" ca="1" si="204"/>
        <v>0.20192514208286363</v>
      </c>
    </row>
    <row r="6398" spans="2:7">
      <c r="B6398" t="s">
        <v>1126</v>
      </c>
      <c r="C6398">
        <v>52.84</v>
      </c>
      <c r="D6398">
        <f t="shared" si="203"/>
        <v>43.403361344537821</v>
      </c>
      <c r="E6398">
        <v>-2.4552335240908219E-2</v>
      </c>
      <c r="F6398" s="90">
        <v>6390</v>
      </c>
      <c r="G6398" s="170">
        <f t="shared" ca="1" si="204"/>
        <v>0.31872263022203323</v>
      </c>
    </row>
    <row r="6399" spans="2:7">
      <c r="B6399" t="s">
        <v>6195</v>
      </c>
      <c r="C6399">
        <v>1.19</v>
      </c>
      <c r="D6399">
        <f t="shared" si="203"/>
        <v>-0.98784101358945542</v>
      </c>
      <c r="E6399">
        <v>-2.4590163934426253E-2</v>
      </c>
      <c r="F6399" s="90">
        <v>6391</v>
      </c>
      <c r="G6399" s="170">
        <f t="shared" ca="1" si="204"/>
        <v>-0.42841465011606272</v>
      </c>
    </row>
    <row r="6400" spans="2:7">
      <c r="B6400" t="s">
        <v>1034</v>
      </c>
      <c r="C6400">
        <v>97.87</v>
      </c>
      <c r="D6400">
        <f t="shared" si="203"/>
        <v>6.4881407804131603</v>
      </c>
      <c r="E6400">
        <v>-2.4616304564480752E-2</v>
      </c>
      <c r="F6400" s="90">
        <v>6392</v>
      </c>
      <c r="G6400" s="170">
        <f t="shared" ca="1" si="204"/>
        <v>0.67078149161161904</v>
      </c>
    </row>
    <row r="6401" spans="2:7">
      <c r="B6401" t="s">
        <v>1767</v>
      </c>
      <c r="C6401">
        <v>13.07</v>
      </c>
      <c r="D6401">
        <f t="shared" si="203"/>
        <v>3.7184115523465708</v>
      </c>
      <c r="E6401">
        <v>-2.4626865671641796E-2</v>
      </c>
      <c r="F6401" s="90">
        <v>6393</v>
      </c>
      <c r="G6401" s="170">
        <f t="shared" ca="1" si="204"/>
        <v>0.88899170553288376</v>
      </c>
    </row>
    <row r="6402" spans="2:7">
      <c r="B6402" t="s">
        <v>5784</v>
      </c>
      <c r="C6402">
        <v>2.77</v>
      </c>
      <c r="D6402">
        <f t="shared" si="203"/>
        <v>-0.64981036662452596</v>
      </c>
      <c r="E6402">
        <v>-2.4647887323943608E-2</v>
      </c>
      <c r="F6402" s="90">
        <v>6394</v>
      </c>
      <c r="G6402" s="170">
        <f t="shared" ca="1" si="204"/>
        <v>-0.4398372723128644</v>
      </c>
    </row>
    <row r="6403" spans="2:7">
      <c r="B6403" t="s">
        <v>2719</v>
      </c>
      <c r="C6403">
        <v>7.91</v>
      </c>
      <c r="D6403">
        <f t="shared" si="203"/>
        <v>-0.37420886075949367</v>
      </c>
      <c r="E6403">
        <v>-2.4660912453760703E-2</v>
      </c>
      <c r="F6403" s="90">
        <v>6395</v>
      </c>
      <c r="G6403" s="170">
        <f t="shared" ca="1" si="204"/>
        <v>-1.8953080164616293E-2</v>
      </c>
    </row>
    <row r="6404" spans="2:7">
      <c r="B6404" t="s">
        <v>5027</v>
      </c>
      <c r="C6404">
        <v>12.64</v>
      </c>
      <c r="D6404">
        <f t="shared" si="203"/>
        <v>-2.9930928626247032E-2</v>
      </c>
      <c r="E6404">
        <v>-2.4691358024691377E-2</v>
      </c>
      <c r="F6404" s="90">
        <v>6396</v>
      </c>
      <c r="G6404" s="170">
        <f t="shared" ca="1" si="204"/>
        <v>2.6039008287896674E-2</v>
      </c>
    </row>
    <row r="6405" spans="2:7">
      <c r="B6405" t="s">
        <v>1602</v>
      </c>
      <c r="C6405">
        <v>13.03</v>
      </c>
      <c r="D6405">
        <f t="shared" si="203"/>
        <v>10.042372881355933</v>
      </c>
      <c r="E6405">
        <v>-2.4700598802395217E-2</v>
      </c>
      <c r="F6405" s="90">
        <v>6397</v>
      </c>
      <c r="G6405" s="170">
        <f t="shared" ca="1" si="204"/>
        <v>0.10567092689569921</v>
      </c>
    </row>
    <row r="6406" spans="2:7">
      <c r="B6406" t="s">
        <v>7074</v>
      </c>
      <c r="C6406">
        <v>1.18</v>
      </c>
      <c r="D6406">
        <f t="shared" si="203"/>
        <v>-0.93746687864334921</v>
      </c>
      <c r="E6406">
        <v>-2.4793388429752088E-2</v>
      </c>
      <c r="F6406" s="90">
        <v>6398</v>
      </c>
      <c r="G6406" s="170">
        <f t="shared" ca="1" si="204"/>
        <v>-0.24151967639488259</v>
      </c>
    </row>
    <row r="6407" spans="2:7">
      <c r="B6407" t="s">
        <v>1950</v>
      </c>
      <c r="C6407">
        <v>18.87</v>
      </c>
      <c r="D6407">
        <f t="shared" si="203"/>
        <v>0.33451202263083452</v>
      </c>
      <c r="E6407">
        <v>-2.4806201550387617E-2</v>
      </c>
      <c r="F6407" s="90">
        <v>6399</v>
      </c>
      <c r="G6407" s="170">
        <f t="shared" ca="1" si="204"/>
        <v>-2.9559708706716935E-2</v>
      </c>
    </row>
    <row r="6408" spans="2:7">
      <c r="B6408" t="s">
        <v>1770</v>
      </c>
      <c r="C6408">
        <v>14.14</v>
      </c>
      <c r="D6408">
        <f t="shared" si="203"/>
        <v>8.0063694267515917</v>
      </c>
      <c r="E6408">
        <v>-2.4827586206896513E-2</v>
      </c>
      <c r="F6408" s="90">
        <v>6400</v>
      </c>
      <c r="G6408" s="170">
        <f t="shared" ca="1" si="204"/>
        <v>-0.28300727925185171</v>
      </c>
    </row>
    <row r="6409" spans="2:7">
      <c r="B6409" t="s">
        <v>6602</v>
      </c>
      <c r="C6409">
        <v>1.57</v>
      </c>
      <c r="D6409">
        <f t="shared" ref="D6409:D6472" si="205">(C6409-C6410)/C6410</f>
        <v>-0.77762039660056648</v>
      </c>
      <c r="E6409">
        <v>-2.4844720496894429E-2</v>
      </c>
      <c r="F6409" s="90">
        <v>6401</v>
      </c>
      <c r="G6409" s="170">
        <f t="shared" ca="1" si="204"/>
        <v>9.6329004854432465E-2</v>
      </c>
    </row>
    <row r="6410" spans="2:7">
      <c r="B6410" t="s">
        <v>3283</v>
      </c>
      <c r="C6410">
        <v>7.06</v>
      </c>
      <c r="D6410">
        <f t="shared" si="205"/>
        <v>-0.92680145152928972</v>
      </c>
      <c r="E6410">
        <v>-2.4861878453038756E-2</v>
      </c>
      <c r="F6410" s="90">
        <v>6402</v>
      </c>
      <c r="G6410" s="170">
        <f t="shared" ca="1" si="204"/>
        <v>-0.38426788571775772</v>
      </c>
    </row>
    <row r="6411" spans="2:7">
      <c r="B6411" t="s">
        <v>1007</v>
      </c>
      <c r="C6411">
        <v>96.45</v>
      </c>
      <c r="D6411">
        <f t="shared" si="205"/>
        <v>5.0130922693266831</v>
      </c>
      <c r="E6411">
        <v>-2.4871094934789138E-2</v>
      </c>
      <c r="F6411" s="90">
        <v>6403</v>
      </c>
      <c r="G6411" s="170">
        <f t="shared" ca="1" si="204"/>
        <v>0.73159370991426598</v>
      </c>
    </row>
    <row r="6412" spans="2:7">
      <c r="B6412" t="s">
        <v>2973</v>
      </c>
      <c r="C6412">
        <v>16.04</v>
      </c>
      <c r="D6412">
        <f t="shared" si="205"/>
        <v>-0.48721227621483382</v>
      </c>
      <c r="E6412">
        <v>-2.4924012158054721E-2</v>
      </c>
      <c r="F6412" s="90">
        <v>6404</v>
      </c>
      <c r="G6412" s="170">
        <f t="shared" ca="1" si="204"/>
        <v>-0.42167651563782177</v>
      </c>
    </row>
    <row r="6413" spans="2:7">
      <c r="B6413" t="s">
        <v>1415</v>
      </c>
      <c r="C6413">
        <v>31.28</v>
      </c>
      <c r="D6413">
        <f t="shared" si="205"/>
        <v>1.3536493604213697</v>
      </c>
      <c r="E6413">
        <v>-2.4937655860349042E-2</v>
      </c>
      <c r="F6413" s="90">
        <v>6405</v>
      </c>
      <c r="G6413" s="170">
        <f t="shared" ca="1" si="204"/>
        <v>3.3899742783115666E-2</v>
      </c>
    </row>
    <row r="6414" spans="2:7">
      <c r="B6414" t="s">
        <v>1583</v>
      </c>
      <c r="C6414">
        <v>13.29</v>
      </c>
      <c r="D6414">
        <f t="shared" si="205"/>
        <v>0.47995545657015576</v>
      </c>
      <c r="E6414">
        <v>-2.494497432135008E-2</v>
      </c>
      <c r="F6414" s="90">
        <v>6406</v>
      </c>
      <c r="G6414" s="170">
        <f t="shared" ca="1" si="204"/>
        <v>3.0554637113405968E-2</v>
      </c>
    </row>
    <row r="6415" spans="2:7">
      <c r="B6415" t="s">
        <v>5206</v>
      </c>
      <c r="C6415">
        <v>8.98</v>
      </c>
      <c r="D6415">
        <f t="shared" si="205"/>
        <v>4.7564102564102564</v>
      </c>
      <c r="E6415">
        <v>-2.4972855591748142E-2</v>
      </c>
      <c r="F6415" s="90">
        <v>6407</v>
      </c>
      <c r="G6415" s="170">
        <f t="shared" ca="1" si="204"/>
        <v>1.710437485066656E-2</v>
      </c>
    </row>
    <row r="6416" spans="2:7">
      <c r="B6416" t="s">
        <v>6581</v>
      </c>
      <c r="C6416">
        <v>1.56</v>
      </c>
      <c r="D6416">
        <f t="shared" si="205"/>
        <v>-0.19999999999999996</v>
      </c>
      <c r="E6416">
        <v>-2.5000000000000022E-2</v>
      </c>
      <c r="F6416" s="90">
        <v>6408</v>
      </c>
      <c r="G6416" s="170">
        <f t="shared" ca="1" si="204"/>
        <v>0.65571906296210203</v>
      </c>
    </row>
    <row r="6417" spans="2:7">
      <c r="B6417" t="s">
        <v>6757</v>
      </c>
      <c r="C6417">
        <v>1.95</v>
      </c>
      <c r="D6417">
        <f t="shared" si="205"/>
        <v>0</v>
      </c>
      <c r="E6417">
        <v>-2.5000000000000022E-2</v>
      </c>
      <c r="F6417" s="90">
        <v>6409</v>
      </c>
      <c r="G6417" s="170">
        <f t="shared" ca="1" si="204"/>
        <v>-0.53076709559406077</v>
      </c>
    </row>
    <row r="6418" spans="2:7">
      <c r="B6418" t="s">
        <v>6768</v>
      </c>
      <c r="C6418">
        <v>1.95</v>
      </c>
      <c r="D6418">
        <f t="shared" si="205"/>
        <v>0.24999999999999992</v>
      </c>
      <c r="E6418">
        <v>-2.5000000000000022E-2</v>
      </c>
      <c r="F6418" s="90">
        <v>6410</v>
      </c>
      <c r="G6418" s="170">
        <f t="shared" ca="1" si="204"/>
        <v>0.49934514091390397</v>
      </c>
    </row>
    <row r="6419" spans="2:7">
      <c r="B6419" t="s">
        <v>6872</v>
      </c>
      <c r="C6419">
        <v>1.56</v>
      </c>
      <c r="D6419">
        <f t="shared" si="205"/>
        <v>-0.33333333333333326</v>
      </c>
      <c r="E6419">
        <v>-2.5000000000000022E-2</v>
      </c>
      <c r="F6419" s="90">
        <v>6411</v>
      </c>
      <c r="G6419" s="170">
        <f t="shared" ca="1" si="204"/>
        <v>-0.47400316015978888</v>
      </c>
    </row>
    <row r="6420" spans="2:7">
      <c r="B6420" t="s">
        <v>7597</v>
      </c>
      <c r="C6420">
        <v>2.34</v>
      </c>
      <c r="D6420">
        <f t="shared" si="205"/>
        <v>-0.98525519848771259</v>
      </c>
      <c r="E6420">
        <v>-2.5000000000000022E-2</v>
      </c>
      <c r="F6420" s="90">
        <v>6412</v>
      </c>
      <c r="G6420" s="170">
        <f t="shared" ca="1" si="204"/>
        <v>0.42892865637331318</v>
      </c>
    </row>
    <row r="6421" spans="2:7">
      <c r="B6421" t="s">
        <v>632</v>
      </c>
      <c r="C6421">
        <v>158.69999999999999</v>
      </c>
      <c r="D6421">
        <f t="shared" si="205"/>
        <v>0.48013430330162277</v>
      </c>
      <c r="E6421">
        <v>-2.5004607728697066E-2</v>
      </c>
      <c r="F6421" s="90">
        <v>6413</v>
      </c>
      <c r="G6421" s="170">
        <f t="shared" ca="1" si="204"/>
        <v>0.33579468575093813</v>
      </c>
    </row>
    <row r="6422" spans="2:7">
      <c r="B6422" t="s">
        <v>981</v>
      </c>
      <c r="C6422">
        <v>107.22</v>
      </c>
      <c r="D6422">
        <f t="shared" si="205"/>
        <v>3.9138405132905594</v>
      </c>
      <c r="E6422">
        <v>-2.5006820041829591E-2</v>
      </c>
      <c r="F6422" s="90">
        <v>6414</v>
      </c>
      <c r="G6422" s="170">
        <f t="shared" ca="1" si="204"/>
        <v>0.76929868267436718</v>
      </c>
    </row>
    <row r="6423" spans="2:7">
      <c r="B6423" t="s">
        <v>2142</v>
      </c>
      <c r="C6423">
        <v>21.82</v>
      </c>
      <c r="D6423">
        <f t="shared" si="205"/>
        <v>1.6674816625916871</v>
      </c>
      <c r="E6423">
        <v>-2.5022341376228718E-2</v>
      </c>
      <c r="F6423" s="90">
        <v>6415</v>
      </c>
      <c r="G6423" s="170">
        <f t="shared" ca="1" si="204"/>
        <v>-0.11403600258925847</v>
      </c>
    </row>
    <row r="6424" spans="2:7">
      <c r="B6424" t="s">
        <v>2679</v>
      </c>
      <c r="C6424">
        <v>8.18</v>
      </c>
      <c r="D6424">
        <f t="shared" si="205"/>
        <v>0.23564954682779449</v>
      </c>
      <c r="E6424">
        <v>-2.5029797377830849E-2</v>
      </c>
      <c r="F6424" s="90">
        <v>6416</v>
      </c>
      <c r="G6424" s="170">
        <f t="shared" ca="1" si="204"/>
        <v>0.45165633103074648</v>
      </c>
    </row>
    <row r="6425" spans="2:7">
      <c r="B6425" t="s">
        <v>5657</v>
      </c>
      <c r="C6425">
        <v>6.62</v>
      </c>
      <c r="D6425">
        <f t="shared" si="205"/>
        <v>0.21467889908256879</v>
      </c>
      <c r="E6425">
        <v>-2.5036818851251832E-2</v>
      </c>
      <c r="F6425" s="90">
        <v>6417</v>
      </c>
      <c r="G6425" s="170">
        <f t="shared" ca="1" si="204"/>
        <v>0.51130158655158142</v>
      </c>
    </row>
    <row r="6426" spans="2:7">
      <c r="B6426" t="s">
        <v>4387</v>
      </c>
      <c r="C6426">
        <v>5.45</v>
      </c>
      <c r="D6426">
        <f t="shared" si="205"/>
        <v>-0.33210784313725489</v>
      </c>
      <c r="E6426">
        <v>-2.5044722719141266E-2</v>
      </c>
      <c r="F6426" s="90">
        <v>6418</v>
      </c>
      <c r="G6426" s="170">
        <f t="shared" ca="1" si="204"/>
        <v>6.7330844516119606E-2</v>
      </c>
    </row>
    <row r="6427" spans="2:7">
      <c r="B6427" t="s">
        <v>5313</v>
      </c>
      <c r="C6427">
        <v>8.16</v>
      </c>
      <c r="D6427">
        <f t="shared" si="205"/>
        <v>3.2061855670103099</v>
      </c>
      <c r="E6427">
        <v>-2.5089605734766918E-2</v>
      </c>
      <c r="F6427" s="90">
        <v>6419</v>
      </c>
      <c r="G6427" s="170">
        <f t="shared" ca="1" si="204"/>
        <v>-0.86263210463251894</v>
      </c>
    </row>
    <row r="6428" spans="2:7">
      <c r="B6428" t="s">
        <v>7160</v>
      </c>
      <c r="C6428">
        <v>1.94</v>
      </c>
      <c r="D6428">
        <f t="shared" si="205"/>
        <v>-0.97853269890450378</v>
      </c>
      <c r="E6428">
        <v>-2.512562814070354E-2</v>
      </c>
      <c r="F6428" s="90">
        <v>6420</v>
      </c>
      <c r="G6428" s="170">
        <f t="shared" ca="1" si="204"/>
        <v>1.2323886808919774E-3</v>
      </c>
    </row>
    <row r="6429" spans="2:7">
      <c r="B6429" t="s">
        <v>1027</v>
      </c>
      <c r="C6429">
        <v>90.37</v>
      </c>
      <c r="D6429">
        <f t="shared" si="205"/>
        <v>57.303225806451614</v>
      </c>
      <c r="E6429">
        <v>-2.5134843581445503E-2</v>
      </c>
      <c r="F6429" s="90">
        <v>6421</v>
      </c>
      <c r="G6429" s="170">
        <f t="shared" ca="1" si="204"/>
        <v>-0.32650035878193284</v>
      </c>
    </row>
    <row r="6430" spans="2:7">
      <c r="B6430" t="s">
        <v>7114</v>
      </c>
      <c r="C6430">
        <v>1.55</v>
      </c>
      <c r="D6430">
        <f t="shared" si="205"/>
        <v>-0.909037558685446</v>
      </c>
      <c r="E6430">
        <v>-2.5157232704402538E-2</v>
      </c>
      <c r="F6430" s="90">
        <v>6422</v>
      </c>
      <c r="G6430" s="170">
        <f t="shared" ca="1" si="204"/>
        <v>-0.56299198923767546</v>
      </c>
    </row>
    <row r="6431" spans="2:7">
      <c r="B6431" t="s">
        <v>4197</v>
      </c>
      <c r="C6431">
        <v>17.04</v>
      </c>
      <c r="D6431">
        <f t="shared" si="205"/>
        <v>-0.85513899515429748</v>
      </c>
      <c r="E6431">
        <v>-2.5171624713958882E-2</v>
      </c>
      <c r="F6431" s="90">
        <v>6423</v>
      </c>
      <c r="G6431" s="170">
        <f t="shared" ca="1" si="204"/>
        <v>-0.24975994138531421</v>
      </c>
    </row>
    <row r="6432" spans="2:7">
      <c r="B6432" t="s">
        <v>763</v>
      </c>
      <c r="C6432">
        <v>117.63</v>
      </c>
      <c r="D6432">
        <f t="shared" si="205"/>
        <v>6.4449367088607588</v>
      </c>
      <c r="E6432">
        <v>-2.5192674235518409E-2</v>
      </c>
      <c r="F6432" s="90">
        <v>6424</v>
      </c>
      <c r="G6432" s="170">
        <f t="shared" ca="1" si="204"/>
        <v>-6.2555313009148239E-2</v>
      </c>
    </row>
    <row r="6433" spans="2:7">
      <c r="B6433" t="s">
        <v>2960</v>
      </c>
      <c r="C6433">
        <v>15.8</v>
      </c>
      <c r="D6433">
        <f t="shared" si="205"/>
        <v>-0.36850519584332531</v>
      </c>
      <c r="E6433">
        <v>-2.529302899444788E-2</v>
      </c>
      <c r="F6433" s="90">
        <v>6425</v>
      </c>
      <c r="G6433" s="170">
        <f t="shared" ca="1" si="204"/>
        <v>0.46134466395690771</v>
      </c>
    </row>
    <row r="6434" spans="2:7">
      <c r="B6434" t="s">
        <v>4563</v>
      </c>
      <c r="C6434">
        <v>25.02</v>
      </c>
      <c r="D6434">
        <f t="shared" si="205"/>
        <v>0.58655675332910595</v>
      </c>
      <c r="E6434">
        <v>-2.5321386832878927E-2</v>
      </c>
      <c r="F6434" s="90">
        <v>6426</v>
      </c>
      <c r="G6434" s="170">
        <f t="shared" ca="1" si="204"/>
        <v>9.8785129888698947E-2</v>
      </c>
    </row>
    <row r="6435" spans="2:7">
      <c r="B6435" t="s">
        <v>3000</v>
      </c>
      <c r="C6435">
        <v>15.77</v>
      </c>
      <c r="D6435">
        <f t="shared" si="205"/>
        <v>0.41434977578475329</v>
      </c>
      <c r="E6435">
        <v>-2.5339925834363421E-2</v>
      </c>
      <c r="F6435" s="90">
        <v>6427</v>
      </c>
      <c r="G6435" s="170">
        <f t="shared" ca="1" si="204"/>
        <v>0.34668865292564049</v>
      </c>
    </row>
    <row r="6436" spans="2:7">
      <c r="B6436" t="s">
        <v>1649</v>
      </c>
      <c r="C6436">
        <v>11.15</v>
      </c>
      <c r="D6436">
        <f t="shared" si="205"/>
        <v>0.26274065685164216</v>
      </c>
      <c r="E6436">
        <v>-2.5349650349650275E-2</v>
      </c>
      <c r="F6436" s="90">
        <v>6428</v>
      </c>
      <c r="G6436" s="170">
        <f t="shared" ca="1" si="204"/>
        <v>0.52929615631967841</v>
      </c>
    </row>
    <row r="6437" spans="2:7">
      <c r="B6437" t="s">
        <v>5167</v>
      </c>
      <c r="C6437">
        <v>8.83</v>
      </c>
      <c r="D6437">
        <f t="shared" si="205"/>
        <v>-0.4101536406145625</v>
      </c>
      <c r="E6437">
        <v>-2.5386313465783711E-2</v>
      </c>
      <c r="F6437" s="90">
        <v>6429</v>
      </c>
      <c r="G6437" s="170">
        <f t="shared" ca="1" si="204"/>
        <v>-0.16257923596389323</v>
      </c>
    </row>
    <row r="6438" spans="2:7">
      <c r="B6438" t="s">
        <v>2493</v>
      </c>
      <c r="C6438">
        <v>14.97</v>
      </c>
      <c r="D6438">
        <f t="shared" si="205"/>
        <v>0.85732009925558306</v>
      </c>
      <c r="E6438">
        <v>-2.5390624999999924E-2</v>
      </c>
      <c r="F6438" s="90">
        <v>6430</v>
      </c>
      <c r="G6438" s="170">
        <f t="shared" ca="1" si="204"/>
        <v>-0.35284346694246854</v>
      </c>
    </row>
    <row r="6439" spans="2:7">
      <c r="B6439" t="s">
        <v>5327</v>
      </c>
      <c r="C6439">
        <v>8.06</v>
      </c>
      <c r="D6439">
        <f t="shared" si="205"/>
        <v>-0.39940387481371081</v>
      </c>
      <c r="E6439">
        <v>-2.5392986698911619E-2</v>
      </c>
      <c r="F6439" s="90">
        <v>6431</v>
      </c>
      <c r="G6439" s="170">
        <f t="shared" ref="G6439:G6502" ca="1" si="206">_xlfn.NORM.INV(RAND(),L$11,L$12)</f>
        <v>-8.301552975616909E-2</v>
      </c>
    </row>
    <row r="6440" spans="2:7">
      <c r="B6440" t="s">
        <v>4797</v>
      </c>
      <c r="C6440">
        <v>13.42</v>
      </c>
      <c r="D6440">
        <f t="shared" si="205"/>
        <v>-0.25527192008879024</v>
      </c>
      <c r="E6440">
        <v>-2.5417574437182254E-2</v>
      </c>
      <c r="F6440" s="90">
        <v>6432</v>
      </c>
      <c r="G6440" s="170">
        <f t="shared" ca="1" si="206"/>
        <v>0.9468290536822741</v>
      </c>
    </row>
    <row r="6441" spans="2:7">
      <c r="B6441" t="s">
        <v>3874</v>
      </c>
      <c r="C6441">
        <v>18.02</v>
      </c>
      <c r="D6441">
        <f t="shared" si="205"/>
        <v>0.46982055464926592</v>
      </c>
      <c r="E6441">
        <v>-2.541914548404537E-2</v>
      </c>
      <c r="F6441" s="90">
        <v>6433</v>
      </c>
      <c r="G6441" s="170">
        <f t="shared" ca="1" si="206"/>
        <v>0.35803302805690307</v>
      </c>
    </row>
    <row r="6442" spans="2:7">
      <c r="B6442" t="s">
        <v>2615</v>
      </c>
      <c r="C6442">
        <v>12.26</v>
      </c>
      <c r="D6442">
        <f t="shared" si="205"/>
        <v>-0.38422903063787045</v>
      </c>
      <c r="E6442">
        <v>-2.5437201907790166E-2</v>
      </c>
      <c r="F6442" s="90">
        <v>6434</v>
      </c>
      <c r="G6442" s="170">
        <f t="shared" ca="1" si="206"/>
        <v>0.13906817759505946</v>
      </c>
    </row>
    <row r="6443" spans="2:7">
      <c r="B6443" t="s">
        <v>1906</v>
      </c>
      <c r="C6443">
        <v>19.91</v>
      </c>
      <c r="D6443">
        <f t="shared" si="205"/>
        <v>2.71455223880597</v>
      </c>
      <c r="E6443">
        <v>-2.5452765540871246E-2</v>
      </c>
      <c r="F6443" s="90">
        <v>6435</v>
      </c>
      <c r="G6443" s="170">
        <f t="shared" ca="1" si="206"/>
        <v>-0.74274944635952111</v>
      </c>
    </row>
    <row r="6444" spans="2:7">
      <c r="B6444" t="s">
        <v>4431</v>
      </c>
      <c r="C6444">
        <v>5.36</v>
      </c>
      <c r="D6444">
        <f t="shared" si="205"/>
        <v>-0.77044967880085657</v>
      </c>
      <c r="E6444">
        <v>-2.5454545454545396E-2</v>
      </c>
      <c r="F6444" s="90">
        <v>6436</v>
      </c>
      <c r="G6444" s="170">
        <f t="shared" ca="1" si="206"/>
        <v>-0.60619682655661156</v>
      </c>
    </row>
    <row r="6445" spans="2:7">
      <c r="B6445" t="s">
        <v>2124</v>
      </c>
      <c r="C6445">
        <v>23.35</v>
      </c>
      <c r="D6445">
        <f t="shared" si="205"/>
        <v>0.79753656658968441</v>
      </c>
      <c r="E6445">
        <v>-2.5459098497495801E-2</v>
      </c>
      <c r="F6445" s="90">
        <v>6437</v>
      </c>
      <c r="G6445" s="170">
        <f t="shared" ca="1" si="206"/>
        <v>-0.1586630419783587</v>
      </c>
    </row>
    <row r="6446" spans="2:7">
      <c r="B6446" t="s">
        <v>2914</v>
      </c>
      <c r="C6446">
        <v>12.99</v>
      </c>
      <c r="D6446">
        <f t="shared" si="205"/>
        <v>-5.5272727272727258E-2</v>
      </c>
      <c r="E6446">
        <v>-2.5506376594148526E-2</v>
      </c>
      <c r="F6446" s="90">
        <v>6438</v>
      </c>
      <c r="G6446" s="170">
        <f t="shared" ca="1" si="206"/>
        <v>0.47778521194668827</v>
      </c>
    </row>
    <row r="6447" spans="2:7">
      <c r="B6447" t="s">
        <v>3424</v>
      </c>
      <c r="C6447">
        <v>13.75</v>
      </c>
      <c r="D6447">
        <f t="shared" si="205"/>
        <v>7.2780203784569039E-4</v>
      </c>
      <c r="E6447">
        <v>-2.5513819985825616E-2</v>
      </c>
      <c r="F6447" s="90">
        <v>6439</v>
      </c>
      <c r="G6447" s="170">
        <f t="shared" ca="1" si="206"/>
        <v>0.10662792697756769</v>
      </c>
    </row>
    <row r="6448" spans="2:7">
      <c r="B6448" t="s">
        <v>3112</v>
      </c>
      <c r="C6448">
        <v>13.74</v>
      </c>
      <c r="D6448">
        <f t="shared" si="205"/>
        <v>5</v>
      </c>
      <c r="E6448">
        <v>-2.5531914893616982E-2</v>
      </c>
      <c r="F6448" s="90">
        <v>6440</v>
      </c>
      <c r="G6448" s="170">
        <f t="shared" ca="1" si="206"/>
        <v>0.20811617982053915</v>
      </c>
    </row>
    <row r="6449" spans="2:7">
      <c r="B6449" t="s">
        <v>7322</v>
      </c>
      <c r="C6449">
        <v>2.29</v>
      </c>
      <c r="D6449">
        <f t="shared" si="205"/>
        <v>-0.24918032786885241</v>
      </c>
      <c r="E6449">
        <v>-2.5531914893617044E-2</v>
      </c>
      <c r="F6449" s="90">
        <v>6441</v>
      </c>
      <c r="G6449" s="170">
        <f t="shared" ca="1" si="206"/>
        <v>-0.24215742740479973</v>
      </c>
    </row>
    <row r="6450" spans="2:7">
      <c r="B6450" t="s">
        <v>7629</v>
      </c>
      <c r="C6450">
        <v>3.05</v>
      </c>
      <c r="D6450">
        <f t="shared" si="205"/>
        <v>-0.84588175846387059</v>
      </c>
      <c r="E6450">
        <v>-2.5559105431309927E-2</v>
      </c>
      <c r="F6450" s="90">
        <v>6442</v>
      </c>
      <c r="G6450" s="170">
        <f t="shared" ca="1" si="206"/>
        <v>-0.44790311817873568</v>
      </c>
    </row>
    <row r="6451" spans="2:7">
      <c r="B6451" t="s">
        <v>3888</v>
      </c>
      <c r="C6451">
        <v>19.79</v>
      </c>
      <c r="D6451">
        <f t="shared" si="205"/>
        <v>0.40553977272727265</v>
      </c>
      <c r="E6451">
        <v>-2.5603151157065466E-2</v>
      </c>
      <c r="F6451" s="90">
        <v>6443</v>
      </c>
      <c r="G6451" s="170">
        <f t="shared" ca="1" si="206"/>
        <v>-0.55415238937871969</v>
      </c>
    </row>
    <row r="6452" spans="2:7">
      <c r="B6452" t="s">
        <v>1572</v>
      </c>
      <c r="C6452">
        <v>14.08</v>
      </c>
      <c r="D6452">
        <f t="shared" si="205"/>
        <v>-0.38272687417799206</v>
      </c>
      <c r="E6452">
        <v>-2.5605536332179879E-2</v>
      </c>
      <c r="F6452" s="90">
        <v>6444</v>
      </c>
      <c r="G6452" s="170">
        <f t="shared" ca="1" si="206"/>
        <v>0.40207708618746735</v>
      </c>
    </row>
    <row r="6453" spans="2:7">
      <c r="B6453" t="s">
        <v>4578</v>
      </c>
      <c r="C6453">
        <v>22.81</v>
      </c>
      <c r="D6453">
        <f t="shared" si="205"/>
        <v>3.6174089068825901</v>
      </c>
      <c r="E6453">
        <v>-2.5630072618539147E-2</v>
      </c>
      <c r="F6453" s="90">
        <v>6445</v>
      </c>
      <c r="G6453" s="170">
        <f t="shared" ca="1" si="206"/>
        <v>0.56075192168998367</v>
      </c>
    </row>
    <row r="6454" spans="2:7">
      <c r="B6454" t="s">
        <v>4381</v>
      </c>
      <c r="C6454">
        <v>4.9400000000000004</v>
      </c>
      <c r="D6454">
        <f t="shared" si="205"/>
        <v>1.6000000000000003</v>
      </c>
      <c r="E6454">
        <v>-2.5641025641025619E-2</v>
      </c>
      <c r="F6454" s="90">
        <v>6446</v>
      </c>
      <c r="G6454" s="170">
        <f t="shared" ca="1" si="206"/>
        <v>0.15274064691435141</v>
      </c>
    </row>
    <row r="6455" spans="2:7">
      <c r="B6455" t="s">
        <v>5953</v>
      </c>
      <c r="C6455">
        <v>1.9</v>
      </c>
      <c r="D6455">
        <f t="shared" si="205"/>
        <v>0.24999999999999992</v>
      </c>
      <c r="E6455">
        <v>-2.5641025641025664E-2</v>
      </c>
      <c r="F6455" s="90">
        <v>6447</v>
      </c>
      <c r="G6455" s="170">
        <f t="shared" ca="1" si="206"/>
        <v>0.55085465745320661</v>
      </c>
    </row>
    <row r="6456" spans="2:7">
      <c r="B6456" t="s">
        <v>6857</v>
      </c>
      <c r="C6456">
        <v>1.52</v>
      </c>
      <c r="D6456">
        <f t="shared" si="205"/>
        <v>0</v>
      </c>
      <c r="E6456">
        <v>-2.5641025641025664E-2</v>
      </c>
      <c r="F6456" s="90">
        <v>6448</v>
      </c>
      <c r="G6456" s="170">
        <f t="shared" ca="1" si="206"/>
        <v>0.15763231498606295</v>
      </c>
    </row>
    <row r="6457" spans="2:7">
      <c r="B6457" t="s">
        <v>7106</v>
      </c>
      <c r="C6457">
        <v>1.52</v>
      </c>
      <c r="D6457">
        <f t="shared" si="205"/>
        <v>-0.86194368755676665</v>
      </c>
      <c r="E6457">
        <v>-2.5641025641025664E-2</v>
      </c>
      <c r="F6457" s="90">
        <v>6449</v>
      </c>
      <c r="G6457" s="170">
        <f t="shared" ca="1" si="206"/>
        <v>-0.24185538132080381</v>
      </c>
    </row>
    <row r="6458" spans="2:7">
      <c r="B6458" t="s">
        <v>2629</v>
      </c>
      <c r="C6458">
        <v>11.01</v>
      </c>
      <c r="D6458">
        <f t="shared" si="205"/>
        <v>0.45059288537549408</v>
      </c>
      <c r="E6458">
        <v>-2.5663716814159371E-2</v>
      </c>
      <c r="F6458" s="90">
        <v>6450</v>
      </c>
      <c r="G6458" s="170">
        <f t="shared" ca="1" si="206"/>
        <v>0.22882112482260911</v>
      </c>
    </row>
    <row r="6459" spans="2:7">
      <c r="B6459" t="s">
        <v>2756</v>
      </c>
      <c r="C6459">
        <v>7.59</v>
      </c>
      <c r="D6459">
        <f t="shared" si="205"/>
        <v>-0.61491628614916294</v>
      </c>
      <c r="E6459">
        <v>-2.5673940949935838E-2</v>
      </c>
      <c r="F6459" s="90">
        <v>6451</v>
      </c>
      <c r="G6459" s="170">
        <f t="shared" ca="1" si="206"/>
        <v>0.70865509339275479</v>
      </c>
    </row>
    <row r="6460" spans="2:7">
      <c r="B6460" t="s">
        <v>3974</v>
      </c>
      <c r="C6460">
        <v>19.71</v>
      </c>
      <c r="D6460">
        <f t="shared" si="205"/>
        <v>-8.7500000000000022E-2</v>
      </c>
      <c r="E6460">
        <v>-2.5704399406821531E-2</v>
      </c>
      <c r="F6460" s="90">
        <v>6452</v>
      </c>
      <c r="G6460" s="170">
        <f t="shared" ca="1" si="206"/>
        <v>-0.10498156763444427</v>
      </c>
    </row>
    <row r="6461" spans="2:7">
      <c r="B6461" t="s">
        <v>2095</v>
      </c>
      <c r="C6461">
        <v>21.6</v>
      </c>
      <c r="D6461">
        <f t="shared" si="205"/>
        <v>0.35763670647391588</v>
      </c>
      <c r="E6461">
        <v>-2.571041948579162E-2</v>
      </c>
      <c r="F6461" s="90">
        <v>6453</v>
      </c>
      <c r="G6461" s="170">
        <f t="shared" ca="1" si="206"/>
        <v>0.25419000730315316</v>
      </c>
    </row>
    <row r="6462" spans="2:7">
      <c r="B6462" t="s">
        <v>2964</v>
      </c>
      <c r="C6462">
        <v>15.91</v>
      </c>
      <c r="D6462">
        <f t="shared" si="205"/>
        <v>2.0075614366729679</v>
      </c>
      <c r="E6462">
        <v>-2.5719534598897625E-2</v>
      </c>
      <c r="F6462" s="90">
        <v>6454</v>
      </c>
      <c r="G6462" s="170">
        <f t="shared" ca="1" si="206"/>
        <v>7.0306893409697924E-2</v>
      </c>
    </row>
    <row r="6463" spans="2:7">
      <c r="B6463" t="s">
        <v>5608</v>
      </c>
      <c r="C6463">
        <v>5.29</v>
      </c>
      <c r="D6463">
        <f t="shared" si="205"/>
        <v>2.503311258278146</v>
      </c>
      <c r="E6463">
        <v>-2.5782688766114122E-2</v>
      </c>
      <c r="F6463" s="90">
        <v>6455</v>
      </c>
      <c r="G6463" s="170">
        <f t="shared" ca="1" si="206"/>
        <v>0.148908601708022</v>
      </c>
    </row>
    <row r="6464" spans="2:7">
      <c r="B6464" t="s">
        <v>6557</v>
      </c>
      <c r="C6464">
        <v>1.51</v>
      </c>
      <c r="D6464">
        <f t="shared" si="205"/>
        <v>-0.90898131404460525</v>
      </c>
      <c r="E6464">
        <v>-2.5806451612903247E-2</v>
      </c>
      <c r="F6464" s="90">
        <v>6456</v>
      </c>
      <c r="G6464" s="170">
        <f t="shared" ca="1" si="206"/>
        <v>-0.2973002862190639</v>
      </c>
    </row>
    <row r="6465" spans="2:7">
      <c r="B6465" t="s">
        <v>2415</v>
      </c>
      <c r="C6465">
        <v>16.59</v>
      </c>
      <c r="D6465">
        <f t="shared" si="205"/>
        <v>0.57251184834123214</v>
      </c>
      <c r="E6465">
        <v>-2.5836758661186215E-2</v>
      </c>
      <c r="F6465" s="90">
        <v>6457</v>
      </c>
      <c r="G6465" s="170">
        <f t="shared" ca="1" si="206"/>
        <v>6.0378692608956036E-2</v>
      </c>
    </row>
    <row r="6466" spans="2:7">
      <c r="B6466" t="s">
        <v>2835</v>
      </c>
      <c r="C6466">
        <v>10.55</v>
      </c>
      <c r="D6466">
        <f t="shared" si="205"/>
        <v>-0.47064726542900148</v>
      </c>
      <c r="E6466">
        <v>-2.5854108956601972E-2</v>
      </c>
      <c r="F6466" s="90">
        <v>6458</v>
      </c>
      <c r="G6466" s="170">
        <f t="shared" ca="1" si="206"/>
        <v>-0.12908981908870393</v>
      </c>
    </row>
    <row r="6467" spans="2:7">
      <c r="B6467" t="s">
        <v>4641</v>
      </c>
      <c r="C6467">
        <v>19.93</v>
      </c>
      <c r="D6467">
        <f t="shared" si="205"/>
        <v>1.3067129629629628</v>
      </c>
      <c r="E6467">
        <v>-2.5904203323558216E-2</v>
      </c>
      <c r="F6467" s="90">
        <v>6459</v>
      </c>
      <c r="G6467" s="170">
        <f t="shared" ca="1" si="206"/>
        <v>-0.29899031944911786</v>
      </c>
    </row>
    <row r="6468" spans="2:7">
      <c r="B6468" t="s">
        <v>5185</v>
      </c>
      <c r="C6468">
        <v>8.64</v>
      </c>
      <c r="D6468">
        <f t="shared" si="205"/>
        <v>-7.9872204472843447E-2</v>
      </c>
      <c r="E6468">
        <v>-2.593010146561428E-2</v>
      </c>
      <c r="F6468" s="90">
        <v>6460</v>
      </c>
      <c r="G6468" s="170">
        <f t="shared" ca="1" si="206"/>
        <v>0.76162377246089119</v>
      </c>
    </row>
    <row r="6469" spans="2:7">
      <c r="B6469" t="s">
        <v>4880</v>
      </c>
      <c r="C6469">
        <v>9.39</v>
      </c>
      <c r="D6469">
        <f t="shared" si="205"/>
        <v>-0.30547337278106501</v>
      </c>
      <c r="E6469">
        <v>-2.5933609958506222E-2</v>
      </c>
      <c r="F6469" s="90">
        <v>6461</v>
      </c>
      <c r="G6469" s="170">
        <f t="shared" ca="1" si="206"/>
        <v>-0.35440703029117937</v>
      </c>
    </row>
    <row r="6470" spans="2:7">
      <c r="B6470" t="s">
        <v>3737</v>
      </c>
      <c r="C6470">
        <v>13.52</v>
      </c>
      <c r="D6470">
        <f t="shared" si="205"/>
        <v>-0.39937805419813421</v>
      </c>
      <c r="E6470">
        <v>-2.5936599423631211E-2</v>
      </c>
      <c r="F6470" s="90">
        <v>6462</v>
      </c>
      <c r="G6470" s="170">
        <f t="shared" ca="1" si="206"/>
        <v>-0.58668107823643534</v>
      </c>
    </row>
    <row r="6471" spans="2:7">
      <c r="B6471" t="s">
        <v>1982</v>
      </c>
      <c r="C6471">
        <v>22.51</v>
      </c>
      <c r="D6471">
        <f t="shared" si="205"/>
        <v>5.0026666666666673</v>
      </c>
      <c r="E6471">
        <v>-2.5962786672436084E-2</v>
      </c>
      <c r="F6471" s="90">
        <v>6463</v>
      </c>
      <c r="G6471" s="170">
        <f t="shared" ca="1" si="206"/>
        <v>-5.3519220424719474E-2</v>
      </c>
    </row>
    <row r="6472" spans="2:7">
      <c r="B6472" t="s">
        <v>5746</v>
      </c>
      <c r="C6472">
        <v>3.75</v>
      </c>
      <c r="D6472">
        <f t="shared" si="205"/>
        <v>0.66666666666666663</v>
      </c>
      <c r="E6472">
        <v>-2.5974025974025997E-2</v>
      </c>
      <c r="F6472" s="90">
        <v>6464</v>
      </c>
      <c r="G6472" s="170">
        <f t="shared" ca="1" si="206"/>
        <v>-0.4497094657107793</v>
      </c>
    </row>
    <row r="6473" spans="2:7">
      <c r="B6473" t="s">
        <v>5814</v>
      </c>
      <c r="C6473">
        <v>2.25</v>
      </c>
      <c r="D6473">
        <f t="shared" ref="D6473:D6536" si="207">(C6473-C6474)/C6474</f>
        <v>-0.98219514125187946</v>
      </c>
      <c r="E6473">
        <v>-2.5974025974025997E-2</v>
      </c>
      <c r="F6473" s="90">
        <v>6465</v>
      </c>
      <c r="G6473" s="170">
        <f t="shared" ca="1" si="206"/>
        <v>-0.28207328569708934</v>
      </c>
    </row>
    <row r="6474" spans="2:7">
      <c r="B6474" t="s">
        <v>453</v>
      </c>
      <c r="C6474">
        <v>126.37</v>
      </c>
      <c r="D6474">
        <f t="shared" si="207"/>
        <v>8.9191522762951347</v>
      </c>
      <c r="E6474">
        <v>-2.5975026977031017E-2</v>
      </c>
      <c r="F6474" s="90">
        <v>6466</v>
      </c>
      <c r="G6474" s="170">
        <f t="shared" ca="1" si="206"/>
        <v>-0.27804036848827463</v>
      </c>
    </row>
    <row r="6475" spans="2:7">
      <c r="B6475" t="s">
        <v>5001</v>
      </c>
      <c r="C6475">
        <v>12.74</v>
      </c>
      <c r="D6475">
        <f t="shared" si="207"/>
        <v>-0.22600243013365737</v>
      </c>
      <c r="E6475">
        <v>-2.5993883792048918E-2</v>
      </c>
      <c r="F6475" s="90">
        <v>6467</v>
      </c>
      <c r="G6475" s="170">
        <f t="shared" ca="1" si="206"/>
        <v>-8.5787847820134322E-3</v>
      </c>
    </row>
    <row r="6476" spans="2:7">
      <c r="B6476" t="s">
        <v>1808</v>
      </c>
      <c r="C6476">
        <v>16.46</v>
      </c>
      <c r="D6476">
        <f t="shared" si="207"/>
        <v>0.33387358184764998</v>
      </c>
      <c r="E6476">
        <v>-2.6035502958579749E-2</v>
      </c>
      <c r="F6476" s="90">
        <v>6468</v>
      </c>
      <c r="G6476" s="170">
        <f t="shared" ca="1" si="206"/>
        <v>-0.31510038663627421</v>
      </c>
    </row>
    <row r="6477" spans="2:7">
      <c r="B6477" t="s">
        <v>2859</v>
      </c>
      <c r="C6477">
        <v>12.34</v>
      </c>
      <c r="D6477">
        <f t="shared" si="207"/>
        <v>-0.13098591549295771</v>
      </c>
      <c r="E6477">
        <v>-2.6045777426992902E-2</v>
      </c>
      <c r="F6477" s="90">
        <v>6469</v>
      </c>
      <c r="G6477" s="170">
        <f t="shared" ca="1" si="206"/>
        <v>-0.68290447491372919</v>
      </c>
    </row>
    <row r="6478" spans="2:7">
      <c r="B6478" t="s">
        <v>4757</v>
      </c>
      <c r="C6478">
        <v>14.2</v>
      </c>
      <c r="D6478">
        <f t="shared" si="207"/>
        <v>11.678571428571425</v>
      </c>
      <c r="E6478">
        <v>-2.6063100137174264E-2</v>
      </c>
      <c r="F6478" s="90">
        <v>6470</v>
      </c>
      <c r="G6478" s="170">
        <f t="shared" ca="1" si="206"/>
        <v>-0.70903102837538512</v>
      </c>
    </row>
    <row r="6479" spans="2:7">
      <c r="B6479" t="s">
        <v>7069</v>
      </c>
      <c r="C6479">
        <v>1.1200000000000001</v>
      </c>
      <c r="D6479">
        <f t="shared" si="207"/>
        <v>-0.94438927507447856</v>
      </c>
      <c r="E6479">
        <v>-2.6086956521738962E-2</v>
      </c>
      <c r="F6479" s="90">
        <v>6471</v>
      </c>
      <c r="G6479" s="170">
        <f t="shared" ca="1" si="206"/>
        <v>0.31341681766867452</v>
      </c>
    </row>
    <row r="6480" spans="2:7">
      <c r="B6480" t="s">
        <v>1898</v>
      </c>
      <c r="C6480">
        <v>20.14</v>
      </c>
      <c r="D6480">
        <f t="shared" si="207"/>
        <v>6.0000000000000032E-2</v>
      </c>
      <c r="E6480">
        <v>-2.611218568665373E-2</v>
      </c>
      <c r="F6480" s="90">
        <v>6472</v>
      </c>
      <c r="G6480" s="170">
        <f t="shared" ca="1" si="206"/>
        <v>0.10643382229459776</v>
      </c>
    </row>
    <row r="6481" spans="2:7">
      <c r="B6481" t="s">
        <v>1849</v>
      </c>
      <c r="C6481">
        <v>19</v>
      </c>
      <c r="D6481">
        <f t="shared" si="207"/>
        <v>-0.64299135663284479</v>
      </c>
      <c r="E6481">
        <v>-2.6140440799590031E-2</v>
      </c>
      <c r="F6481" s="90">
        <v>6473</v>
      </c>
      <c r="G6481" s="170">
        <f t="shared" ca="1" si="206"/>
        <v>-0.29445646077402909</v>
      </c>
    </row>
    <row r="6482" spans="2:7">
      <c r="B6482" t="s">
        <v>1129</v>
      </c>
      <c r="C6482">
        <v>53.22</v>
      </c>
      <c r="D6482">
        <f t="shared" si="207"/>
        <v>27.612903225806448</v>
      </c>
      <c r="E6482">
        <v>-2.6166514181152786E-2</v>
      </c>
      <c r="F6482" s="90">
        <v>6474</v>
      </c>
      <c r="G6482" s="170">
        <f t="shared" ca="1" si="206"/>
        <v>-0.36633643249927222</v>
      </c>
    </row>
    <row r="6483" spans="2:7">
      <c r="B6483" t="s">
        <v>6063</v>
      </c>
      <c r="C6483">
        <v>1.86</v>
      </c>
      <c r="D6483">
        <f t="shared" si="207"/>
        <v>-0.96425826287471172</v>
      </c>
      <c r="E6483">
        <v>-2.6178010471204098E-2</v>
      </c>
      <c r="F6483" s="90">
        <v>6475</v>
      </c>
      <c r="G6483" s="170">
        <f t="shared" ca="1" si="206"/>
        <v>-0.46745625610143238</v>
      </c>
    </row>
    <row r="6484" spans="2:7">
      <c r="B6484" t="s">
        <v>1323</v>
      </c>
      <c r="C6484">
        <v>52.04</v>
      </c>
      <c r="D6484">
        <f t="shared" si="207"/>
        <v>22.336322869955158</v>
      </c>
      <c r="E6484">
        <v>-2.6197604790419136E-2</v>
      </c>
      <c r="F6484" s="90">
        <v>6476</v>
      </c>
      <c r="G6484" s="170">
        <f t="shared" ca="1" si="206"/>
        <v>6.7885388599131291E-2</v>
      </c>
    </row>
    <row r="6485" spans="2:7">
      <c r="B6485" t="s">
        <v>7479</v>
      </c>
      <c r="C6485">
        <v>2.23</v>
      </c>
      <c r="D6485">
        <f t="shared" si="207"/>
        <v>-0.74971941638608297</v>
      </c>
      <c r="E6485">
        <v>-2.6200873362445438E-2</v>
      </c>
      <c r="F6485" s="90">
        <v>6477</v>
      </c>
      <c r="G6485" s="170">
        <f t="shared" ca="1" si="206"/>
        <v>-0.82171866453967035</v>
      </c>
    </row>
    <row r="6486" spans="2:7">
      <c r="B6486" t="s">
        <v>3319</v>
      </c>
      <c r="C6486">
        <v>8.91</v>
      </c>
      <c r="D6486">
        <f t="shared" si="207"/>
        <v>1.0022471910112358</v>
      </c>
      <c r="E6486">
        <v>-2.6229508196721332E-2</v>
      </c>
      <c r="F6486" s="90">
        <v>6478</v>
      </c>
      <c r="G6486" s="170">
        <f t="shared" ca="1" si="206"/>
        <v>-0.36771479509727462</v>
      </c>
    </row>
    <row r="6487" spans="2:7">
      <c r="B6487" t="s">
        <v>4436</v>
      </c>
      <c r="C6487">
        <v>4.45</v>
      </c>
      <c r="D6487">
        <f t="shared" si="207"/>
        <v>-0.7930232558139535</v>
      </c>
      <c r="E6487">
        <v>-2.6258205689277923E-2</v>
      </c>
      <c r="F6487" s="90">
        <v>6479</v>
      </c>
      <c r="G6487" s="170">
        <f t="shared" ca="1" si="206"/>
        <v>-0.39548255696106255</v>
      </c>
    </row>
    <row r="6488" spans="2:7">
      <c r="B6488" t="s">
        <v>4632</v>
      </c>
      <c r="C6488">
        <v>21.5</v>
      </c>
      <c r="D6488">
        <f t="shared" si="207"/>
        <v>0.26099706744868029</v>
      </c>
      <c r="E6488">
        <v>-2.6268115942028911E-2</v>
      </c>
      <c r="F6488" s="90">
        <v>6480</v>
      </c>
      <c r="G6488" s="170">
        <f t="shared" ca="1" si="206"/>
        <v>-0.28774238544265762</v>
      </c>
    </row>
    <row r="6489" spans="2:7">
      <c r="B6489" t="s">
        <v>1544</v>
      </c>
      <c r="C6489">
        <v>17.05</v>
      </c>
      <c r="D6489">
        <f t="shared" si="207"/>
        <v>0.35532591414944359</v>
      </c>
      <c r="E6489">
        <v>-2.6270702455739623E-2</v>
      </c>
      <c r="F6489" s="90">
        <v>6481</v>
      </c>
      <c r="G6489" s="170">
        <f t="shared" ca="1" si="206"/>
        <v>0.24759102735416344</v>
      </c>
    </row>
    <row r="6490" spans="2:7">
      <c r="B6490" t="s">
        <v>3534</v>
      </c>
      <c r="C6490">
        <v>12.58</v>
      </c>
      <c r="D6490">
        <f t="shared" si="207"/>
        <v>7.5</v>
      </c>
      <c r="E6490">
        <v>-2.6315789473684199E-2</v>
      </c>
      <c r="F6490" s="90">
        <v>6482</v>
      </c>
      <c r="G6490" s="170">
        <f t="shared" ca="1" si="206"/>
        <v>-4.1273403413503801E-2</v>
      </c>
    </row>
    <row r="6491" spans="2:7">
      <c r="B6491" t="s">
        <v>6088</v>
      </c>
      <c r="C6491">
        <v>1.48</v>
      </c>
      <c r="D6491">
        <f t="shared" si="207"/>
        <v>0</v>
      </c>
      <c r="E6491">
        <v>-2.6315789473684233E-2</v>
      </c>
      <c r="F6491" s="90">
        <v>6483</v>
      </c>
      <c r="G6491" s="170">
        <f t="shared" ca="1" si="206"/>
        <v>-5.6818715487292074E-2</v>
      </c>
    </row>
    <row r="6492" spans="2:7">
      <c r="B6492" t="s">
        <v>6970</v>
      </c>
      <c r="C6492">
        <v>1.48</v>
      </c>
      <c r="D6492">
        <f t="shared" si="207"/>
        <v>-0.19565217391304351</v>
      </c>
      <c r="E6492">
        <v>-2.6315789473684233E-2</v>
      </c>
      <c r="F6492" s="90">
        <v>6484</v>
      </c>
      <c r="G6492" s="170">
        <f t="shared" ca="1" si="206"/>
        <v>-0.15598485816532698</v>
      </c>
    </row>
    <row r="6493" spans="2:7">
      <c r="B6493" t="s">
        <v>6691</v>
      </c>
      <c r="C6493">
        <v>1.84</v>
      </c>
      <c r="D6493">
        <f t="shared" si="207"/>
        <v>0</v>
      </c>
      <c r="E6493">
        <v>-2.6455026455026363E-2</v>
      </c>
      <c r="F6493" s="90">
        <v>6485</v>
      </c>
      <c r="G6493" s="170">
        <f t="shared" ca="1" si="206"/>
        <v>0.26777282849083539</v>
      </c>
    </row>
    <row r="6494" spans="2:7">
      <c r="B6494" t="s">
        <v>7172</v>
      </c>
      <c r="C6494">
        <v>1.84</v>
      </c>
      <c r="D6494">
        <f t="shared" si="207"/>
        <v>-0.77255871446229918</v>
      </c>
      <c r="E6494">
        <v>-2.6455026455026363E-2</v>
      </c>
      <c r="F6494" s="90">
        <v>6486</v>
      </c>
      <c r="G6494" s="170">
        <f t="shared" ca="1" si="206"/>
        <v>0.13524731282251246</v>
      </c>
    </row>
    <row r="6495" spans="2:7">
      <c r="B6495" t="s">
        <v>5199</v>
      </c>
      <c r="C6495">
        <v>8.09</v>
      </c>
      <c r="D6495">
        <f t="shared" si="207"/>
        <v>0.10068027210884357</v>
      </c>
      <c r="E6495">
        <v>-2.6474127557160124E-2</v>
      </c>
      <c r="F6495" s="90">
        <v>6487</v>
      </c>
      <c r="G6495" s="170">
        <f t="shared" ca="1" si="206"/>
        <v>0.517799236452263</v>
      </c>
    </row>
    <row r="6496" spans="2:7">
      <c r="B6496" t="s">
        <v>5423</v>
      </c>
      <c r="C6496">
        <v>7.35</v>
      </c>
      <c r="D6496">
        <f t="shared" si="207"/>
        <v>-0.9123957091775925</v>
      </c>
      <c r="E6496">
        <v>-2.6490066225165587E-2</v>
      </c>
      <c r="F6496" s="90">
        <v>6488</v>
      </c>
      <c r="G6496" s="170">
        <f t="shared" ca="1" si="206"/>
        <v>-0.37562745673562564</v>
      </c>
    </row>
    <row r="6497" spans="2:7">
      <c r="B6497" t="s">
        <v>1077</v>
      </c>
      <c r="C6497">
        <v>83.9</v>
      </c>
      <c r="D6497">
        <f t="shared" si="207"/>
        <v>5.0272988505747129</v>
      </c>
      <c r="E6497">
        <v>-2.6569207564682586E-2</v>
      </c>
      <c r="F6497" s="90">
        <v>6489</v>
      </c>
      <c r="G6497" s="170">
        <f t="shared" ca="1" si="206"/>
        <v>-3.7117443344305626E-2</v>
      </c>
    </row>
    <row r="6498" spans="2:7">
      <c r="B6498" t="s">
        <v>4483</v>
      </c>
      <c r="C6498">
        <v>13.92</v>
      </c>
      <c r="D6498">
        <f t="shared" si="207"/>
        <v>0.65517241379310343</v>
      </c>
      <c r="E6498">
        <v>-2.6573426573426626E-2</v>
      </c>
      <c r="F6498" s="90">
        <v>6490</v>
      </c>
      <c r="G6498" s="170">
        <f t="shared" ca="1" si="206"/>
        <v>0.17611902224045523</v>
      </c>
    </row>
    <row r="6499" spans="2:7">
      <c r="B6499" t="s">
        <v>5184</v>
      </c>
      <c r="C6499">
        <v>8.41</v>
      </c>
      <c r="D6499">
        <f t="shared" si="207"/>
        <v>2.8401826484018269</v>
      </c>
      <c r="E6499">
        <v>-2.6620370370370419E-2</v>
      </c>
      <c r="F6499" s="90">
        <v>6491</v>
      </c>
      <c r="G6499" s="170">
        <f t="shared" ca="1" si="206"/>
        <v>0.35739165287499791</v>
      </c>
    </row>
    <row r="6500" spans="2:7">
      <c r="B6500" t="s">
        <v>7307</v>
      </c>
      <c r="C6500">
        <v>2.19</v>
      </c>
      <c r="D6500">
        <f t="shared" si="207"/>
        <v>-0.97740404457284358</v>
      </c>
      <c r="E6500">
        <v>-2.6666666666666689E-2</v>
      </c>
      <c r="F6500" s="90">
        <v>6492</v>
      </c>
      <c r="G6500" s="170">
        <f t="shared" ca="1" si="206"/>
        <v>-0.13095938740512783</v>
      </c>
    </row>
    <row r="6501" spans="2:7">
      <c r="B6501" t="s">
        <v>905</v>
      </c>
      <c r="C6501">
        <v>96.92</v>
      </c>
      <c r="D6501">
        <f t="shared" si="207"/>
        <v>4.9133618059792559</v>
      </c>
      <c r="E6501">
        <v>-2.671219120305279E-2</v>
      </c>
      <c r="F6501" s="90">
        <v>6493</v>
      </c>
      <c r="G6501" s="170">
        <f t="shared" ca="1" si="206"/>
        <v>-0.56580079961785723</v>
      </c>
    </row>
    <row r="6502" spans="2:7">
      <c r="B6502" t="s">
        <v>2432</v>
      </c>
      <c r="C6502">
        <v>16.39</v>
      </c>
      <c r="D6502">
        <f t="shared" si="207"/>
        <v>-0.26204412426834761</v>
      </c>
      <c r="E6502">
        <v>-2.6722090261282617E-2</v>
      </c>
      <c r="F6502" s="90">
        <v>6494</v>
      </c>
      <c r="G6502" s="170">
        <f t="shared" ca="1" si="206"/>
        <v>0.46633384818248219</v>
      </c>
    </row>
    <row r="6503" spans="2:7">
      <c r="B6503" t="s">
        <v>4583</v>
      </c>
      <c r="C6503">
        <v>22.21</v>
      </c>
      <c r="D6503">
        <f t="shared" si="207"/>
        <v>11.203296703296703</v>
      </c>
      <c r="E6503">
        <v>-2.6730937773882534E-2</v>
      </c>
      <c r="F6503" s="90">
        <v>6495</v>
      </c>
      <c r="G6503" s="170">
        <f t="shared" ref="G6503:G6566" ca="1" si="208">_xlfn.NORM.INV(RAND(),L$11,L$12)</f>
        <v>-0.20173435970870876</v>
      </c>
    </row>
    <row r="6504" spans="2:7">
      <c r="B6504" t="s">
        <v>6068</v>
      </c>
      <c r="C6504">
        <v>1.82</v>
      </c>
      <c r="D6504">
        <f t="shared" si="207"/>
        <v>0</v>
      </c>
      <c r="E6504">
        <v>-2.6737967914438526E-2</v>
      </c>
      <c r="F6504" s="90">
        <v>6496</v>
      </c>
      <c r="G6504" s="170">
        <f t="shared" ca="1" si="208"/>
        <v>-0.85868113670537083</v>
      </c>
    </row>
    <row r="6505" spans="2:7">
      <c r="B6505" t="s">
        <v>7150</v>
      </c>
      <c r="C6505">
        <v>1.82</v>
      </c>
      <c r="D6505">
        <f t="shared" si="207"/>
        <v>0</v>
      </c>
      <c r="E6505">
        <v>-2.6737967914438526E-2</v>
      </c>
      <c r="F6505" s="90">
        <v>6497</v>
      </c>
      <c r="G6505" s="170">
        <f t="shared" ca="1" si="208"/>
        <v>-8.7225945232728017E-2</v>
      </c>
    </row>
    <row r="6506" spans="2:7">
      <c r="B6506" t="s">
        <v>7170</v>
      </c>
      <c r="C6506">
        <v>1.82</v>
      </c>
      <c r="D6506">
        <f t="shared" si="207"/>
        <v>-0.88089005235602091</v>
      </c>
      <c r="E6506">
        <v>-2.6737967914438526E-2</v>
      </c>
      <c r="F6506" s="90">
        <v>6498</v>
      </c>
      <c r="G6506" s="170">
        <f t="shared" ca="1" si="208"/>
        <v>0.22998560046333555</v>
      </c>
    </row>
    <row r="6507" spans="2:7">
      <c r="B6507" t="s">
        <v>5079</v>
      </c>
      <c r="C6507">
        <v>15.28</v>
      </c>
      <c r="D6507">
        <f t="shared" si="207"/>
        <v>0.16730328495034374</v>
      </c>
      <c r="E6507">
        <v>-2.6751592356687896E-2</v>
      </c>
      <c r="F6507" s="90">
        <v>6499</v>
      </c>
      <c r="G6507" s="170">
        <f t="shared" ca="1" si="208"/>
        <v>6.5791950132977575E-2</v>
      </c>
    </row>
    <row r="6508" spans="2:7">
      <c r="B6508" t="s">
        <v>3101</v>
      </c>
      <c r="C6508">
        <v>13.09</v>
      </c>
      <c r="D6508">
        <f t="shared" si="207"/>
        <v>-0.24942660550458723</v>
      </c>
      <c r="E6508">
        <v>-2.6765799256505535E-2</v>
      </c>
      <c r="F6508" s="90">
        <v>6500</v>
      </c>
      <c r="G6508" s="170">
        <f t="shared" ca="1" si="208"/>
        <v>-0.98573884405398493</v>
      </c>
    </row>
    <row r="6509" spans="2:7">
      <c r="B6509" t="s">
        <v>1812</v>
      </c>
      <c r="C6509">
        <v>17.440000000000001</v>
      </c>
      <c r="D6509">
        <f t="shared" si="207"/>
        <v>15</v>
      </c>
      <c r="E6509">
        <v>-2.6785714285714309E-2</v>
      </c>
      <c r="F6509" s="90">
        <v>6501</v>
      </c>
      <c r="G6509" s="170">
        <f t="shared" ca="1" si="208"/>
        <v>-0.81653889846096861</v>
      </c>
    </row>
    <row r="6510" spans="2:7">
      <c r="B6510" t="s">
        <v>6276</v>
      </c>
      <c r="C6510">
        <v>1.0900000000000001</v>
      </c>
      <c r="D6510">
        <f t="shared" si="207"/>
        <v>-0.91889880952380953</v>
      </c>
      <c r="E6510">
        <v>-2.6785714285714309E-2</v>
      </c>
      <c r="F6510" s="90">
        <v>6502</v>
      </c>
      <c r="G6510" s="170">
        <f t="shared" ca="1" si="208"/>
        <v>-0.38234871279873778</v>
      </c>
    </row>
    <row r="6511" spans="2:7">
      <c r="B6511" t="s">
        <v>5057</v>
      </c>
      <c r="C6511">
        <v>13.44</v>
      </c>
      <c r="D6511">
        <f t="shared" si="207"/>
        <v>-0.27312060573282854</v>
      </c>
      <c r="E6511">
        <v>-2.6792179580014553E-2</v>
      </c>
      <c r="F6511" s="90">
        <v>6503</v>
      </c>
      <c r="G6511" s="170">
        <f t="shared" ca="1" si="208"/>
        <v>0.16960703823060244</v>
      </c>
    </row>
    <row r="6512" spans="2:7">
      <c r="B6512" t="s">
        <v>3875</v>
      </c>
      <c r="C6512">
        <v>18.489999999999998</v>
      </c>
      <c r="D6512">
        <f t="shared" si="207"/>
        <v>9.2154696132596676</v>
      </c>
      <c r="E6512">
        <v>-2.6842105263157976E-2</v>
      </c>
      <c r="F6512" s="90">
        <v>6504</v>
      </c>
      <c r="G6512" s="170">
        <f t="shared" ca="1" si="208"/>
        <v>0.61020250979895085</v>
      </c>
    </row>
    <row r="6513" spans="2:7">
      <c r="B6513" t="s">
        <v>6787</v>
      </c>
      <c r="C6513">
        <v>1.81</v>
      </c>
      <c r="D6513">
        <f t="shared" si="207"/>
        <v>-0.89994472084024335</v>
      </c>
      <c r="E6513">
        <v>-2.6881720430107548E-2</v>
      </c>
      <c r="F6513" s="90">
        <v>6505</v>
      </c>
      <c r="G6513" s="170">
        <f t="shared" ca="1" si="208"/>
        <v>-0.49308549579433408</v>
      </c>
    </row>
    <row r="6514" spans="2:7">
      <c r="B6514" t="s">
        <v>3790</v>
      </c>
      <c r="C6514">
        <v>18.09</v>
      </c>
      <c r="D6514">
        <f t="shared" si="207"/>
        <v>0.6672811059907835</v>
      </c>
      <c r="E6514">
        <v>-2.6896180742334588E-2</v>
      </c>
      <c r="F6514" s="90">
        <v>6506</v>
      </c>
      <c r="G6514" s="170">
        <f t="shared" ca="1" si="208"/>
        <v>-0.48062098322555785</v>
      </c>
    </row>
    <row r="6515" spans="2:7">
      <c r="B6515" t="s">
        <v>4921</v>
      </c>
      <c r="C6515">
        <v>10.85</v>
      </c>
      <c r="D6515">
        <f t="shared" si="207"/>
        <v>-0.28477257745550433</v>
      </c>
      <c r="E6515">
        <v>-2.690582959641262E-2</v>
      </c>
      <c r="F6515" s="90">
        <v>6507</v>
      </c>
      <c r="G6515" s="170">
        <f t="shared" ca="1" si="208"/>
        <v>9.7290789037359091E-2</v>
      </c>
    </row>
    <row r="6516" spans="2:7">
      <c r="B6516" t="s">
        <v>1665</v>
      </c>
      <c r="C6516">
        <v>15.17</v>
      </c>
      <c r="D6516">
        <f t="shared" si="207"/>
        <v>6.5963060686014419E-4</v>
      </c>
      <c r="E6516">
        <v>-2.6940346375881972E-2</v>
      </c>
      <c r="F6516" s="90">
        <v>6508</v>
      </c>
      <c r="G6516" s="170">
        <f t="shared" ca="1" si="208"/>
        <v>0.23824514878956898</v>
      </c>
    </row>
    <row r="6517" spans="2:7">
      <c r="B6517" t="s">
        <v>4231</v>
      </c>
      <c r="C6517">
        <v>15.16</v>
      </c>
      <c r="D6517">
        <f t="shared" si="207"/>
        <v>-0.74542401343408904</v>
      </c>
      <c r="E6517">
        <v>-2.6957637997432601E-2</v>
      </c>
      <c r="F6517" s="90">
        <v>6509</v>
      </c>
      <c r="G6517" s="170">
        <f t="shared" ca="1" si="208"/>
        <v>-0.15180855795343959</v>
      </c>
    </row>
    <row r="6518" spans="2:7">
      <c r="B6518" t="s">
        <v>1294</v>
      </c>
      <c r="C6518">
        <v>59.55</v>
      </c>
      <c r="D6518">
        <f t="shared" si="207"/>
        <v>3.7187004754358162</v>
      </c>
      <c r="E6518">
        <v>-2.6960784313725582E-2</v>
      </c>
      <c r="F6518" s="90">
        <v>6510</v>
      </c>
      <c r="G6518" s="170">
        <f t="shared" ca="1" si="208"/>
        <v>0.74236866867004025</v>
      </c>
    </row>
    <row r="6519" spans="2:7">
      <c r="B6519" t="s">
        <v>3514</v>
      </c>
      <c r="C6519">
        <v>12.62</v>
      </c>
      <c r="D6519">
        <f t="shared" si="207"/>
        <v>-0.2219482120838471</v>
      </c>
      <c r="E6519">
        <v>-2.6985350809560632E-2</v>
      </c>
      <c r="F6519" s="90">
        <v>6511</v>
      </c>
      <c r="G6519" s="170">
        <f t="shared" ca="1" si="208"/>
        <v>0.31966473664500378</v>
      </c>
    </row>
    <row r="6520" spans="2:7">
      <c r="B6520" t="s">
        <v>2375</v>
      </c>
      <c r="C6520">
        <v>16.22</v>
      </c>
      <c r="D6520">
        <f t="shared" si="207"/>
        <v>10.263888888888889</v>
      </c>
      <c r="E6520">
        <v>-2.6994601079784211E-2</v>
      </c>
      <c r="F6520" s="90">
        <v>6512</v>
      </c>
      <c r="G6520" s="170">
        <f t="shared" ca="1" si="208"/>
        <v>1.2190920481046883</v>
      </c>
    </row>
    <row r="6521" spans="2:7">
      <c r="B6521" t="s">
        <v>6972</v>
      </c>
      <c r="C6521">
        <v>1.44</v>
      </c>
      <c r="D6521">
        <f t="shared" si="207"/>
        <v>-0.86193672099712371</v>
      </c>
      <c r="E6521">
        <v>-2.7027027027027053E-2</v>
      </c>
      <c r="F6521" s="90">
        <v>6513</v>
      </c>
      <c r="G6521" s="170">
        <f t="shared" ca="1" si="208"/>
        <v>-0.18750534324166207</v>
      </c>
    </row>
    <row r="6522" spans="2:7">
      <c r="B6522" t="s">
        <v>2821</v>
      </c>
      <c r="C6522">
        <v>10.43</v>
      </c>
      <c r="D6522">
        <f t="shared" si="207"/>
        <v>-0.35537700865265759</v>
      </c>
      <c r="E6522">
        <v>-2.7052238805970234E-2</v>
      </c>
      <c r="F6522" s="90">
        <v>6514</v>
      </c>
      <c r="G6522" s="170">
        <f t="shared" ca="1" si="208"/>
        <v>0.52799320374605196</v>
      </c>
    </row>
    <row r="6523" spans="2:7">
      <c r="B6523" t="s">
        <v>3001</v>
      </c>
      <c r="C6523">
        <v>16.18</v>
      </c>
      <c r="D6523">
        <f t="shared" si="207"/>
        <v>-0.11681222707423583</v>
      </c>
      <c r="E6523">
        <v>-2.7059530968129845E-2</v>
      </c>
      <c r="F6523" s="90">
        <v>6515</v>
      </c>
      <c r="G6523" s="170">
        <f t="shared" ca="1" si="208"/>
        <v>0.39400207080926436</v>
      </c>
    </row>
    <row r="6524" spans="2:7">
      <c r="B6524" t="s">
        <v>4534</v>
      </c>
      <c r="C6524">
        <v>18.32</v>
      </c>
      <c r="D6524">
        <f t="shared" si="207"/>
        <v>-0.369797041623667</v>
      </c>
      <c r="E6524">
        <v>-2.7084439723844826E-2</v>
      </c>
      <c r="F6524" s="90">
        <v>6516</v>
      </c>
      <c r="G6524" s="170">
        <f t="shared" ca="1" si="208"/>
        <v>2.474027724481067E-2</v>
      </c>
    </row>
    <row r="6525" spans="2:7">
      <c r="B6525" t="s">
        <v>1407</v>
      </c>
      <c r="C6525">
        <v>29.07</v>
      </c>
      <c r="D6525">
        <f t="shared" si="207"/>
        <v>0.62311557788944727</v>
      </c>
      <c r="E6525">
        <v>-2.7108433734939718E-2</v>
      </c>
      <c r="F6525" s="90">
        <v>6517</v>
      </c>
      <c r="G6525" s="170">
        <f t="shared" ca="1" si="208"/>
        <v>8.5630441495744114E-2</v>
      </c>
    </row>
    <row r="6526" spans="2:7">
      <c r="B6526" t="s">
        <v>3831</v>
      </c>
      <c r="C6526">
        <v>17.91</v>
      </c>
      <c r="D6526">
        <f t="shared" si="207"/>
        <v>-7.3940020682523255E-2</v>
      </c>
      <c r="E6526">
        <v>-2.7159152634437807E-2</v>
      </c>
      <c r="F6526" s="90">
        <v>6518</v>
      </c>
      <c r="G6526" s="170">
        <f t="shared" ca="1" si="208"/>
        <v>-0.10293308601695333</v>
      </c>
    </row>
    <row r="6527" spans="2:7">
      <c r="B6527" t="s">
        <v>1854</v>
      </c>
      <c r="C6527">
        <v>19.34</v>
      </c>
      <c r="D6527">
        <f t="shared" si="207"/>
        <v>0.46072507552870084</v>
      </c>
      <c r="E6527">
        <v>-2.7162977867203179E-2</v>
      </c>
      <c r="F6527" s="90">
        <v>6519</v>
      </c>
      <c r="G6527" s="170">
        <f t="shared" ca="1" si="208"/>
        <v>0.2565963161356839</v>
      </c>
    </row>
    <row r="6528" spans="2:7">
      <c r="B6528" t="s">
        <v>3557</v>
      </c>
      <c r="C6528">
        <v>13.24</v>
      </c>
      <c r="D6528">
        <f t="shared" si="207"/>
        <v>-0.22888759464181718</v>
      </c>
      <c r="E6528">
        <v>-2.7185892725936755E-2</v>
      </c>
      <c r="F6528" s="90">
        <v>6520</v>
      </c>
      <c r="G6528" s="170">
        <f t="shared" ca="1" si="208"/>
        <v>0.36511988610717205</v>
      </c>
    </row>
    <row r="6529" spans="2:7">
      <c r="B6529" t="s">
        <v>4494</v>
      </c>
      <c r="C6529">
        <v>17.170000000000002</v>
      </c>
      <c r="D6529">
        <f t="shared" si="207"/>
        <v>0.55244122965641962</v>
      </c>
      <c r="E6529">
        <v>-2.7195467422096144E-2</v>
      </c>
      <c r="F6529" s="90">
        <v>6521</v>
      </c>
      <c r="G6529" s="170">
        <f t="shared" ca="1" si="208"/>
        <v>9.3118078492587963E-2</v>
      </c>
    </row>
    <row r="6530" spans="2:7">
      <c r="B6530" t="s">
        <v>3375</v>
      </c>
      <c r="C6530">
        <v>11.06</v>
      </c>
      <c r="D6530">
        <f t="shared" si="207"/>
        <v>3.4417670682730921</v>
      </c>
      <c r="E6530">
        <v>-2.7264731750219765E-2</v>
      </c>
      <c r="F6530" s="90">
        <v>6522</v>
      </c>
      <c r="G6530" s="170">
        <f t="shared" ca="1" si="208"/>
        <v>0.55339701647085349</v>
      </c>
    </row>
    <row r="6531" spans="2:7">
      <c r="B6531" t="s">
        <v>7473</v>
      </c>
      <c r="C6531">
        <v>2.4900000000000002</v>
      </c>
      <c r="D6531">
        <f t="shared" si="207"/>
        <v>-0.95703933747412007</v>
      </c>
      <c r="E6531">
        <v>-2.7343749999999938E-2</v>
      </c>
      <c r="F6531" s="90">
        <v>6523</v>
      </c>
      <c r="G6531" s="170">
        <f t="shared" ca="1" si="208"/>
        <v>-0.55718192006878031</v>
      </c>
    </row>
    <row r="6532" spans="2:7">
      <c r="B6532" t="s">
        <v>1309</v>
      </c>
      <c r="C6532">
        <v>57.96</v>
      </c>
      <c r="D6532">
        <f t="shared" si="207"/>
        <v>4.0976253298153038</v>
      </c>
      <c r="E6532">
        <v>-2.7353582815908752E-2</v>
      </c>
      <c r="F6532" s="90">
        <v>6524</v>
      </c>
      <c r="G6532" s="170">
        <f t="shared" ca="1" si="208"/>
        <v>-0.35221866411990371</v>
      </c>
    </row>
    <row r="6533" spans="2:7">
      <c r="B6533" t="s">
        <v>2843</v>
      </c>
      <c r="C6533">
        <v>11.37</v>
      </c>
      <c r="D6533">
        <f t="shared" si="207"/>
        <v>0.52412868632707765</v>
      </c>
      <c r="E6533">
        <v>-2.7373823781009436E-2</v>
      </c>
      <c r="F6533" s="90">
        <v>6525</v>
      </c>
      <c r="G6533" s="170">
        <f t="shared" ca="1" si="208"/>
        <v>9.0497419108701918E-3</v>
      </c>
    </row>
    <row r="6534" spans="2:7">
      <c r="B6534" t="s">
        <v>4342</v>
      </c>
      <c r="C6534">
        <v>7.46</v>
      </c>
      <c r="D6534">
        <f t="shared" si="207"/>
        <v>-0.85100858797683243</v>
      </c>
      <c r="E6534">
        <v>-2.7379400260756189E-2</v>
      </c>
      <c r="F6534" s="90">
        <v>6526</v>
      </c>
      <c r="G6534" s="170">
        <f t="shared" ca="1" si="208"/>
        <v>-8.8138126262783584E-2</v>
      </c>
    </row>
    <row r="6535" spans="2:7">
      <c r="B6535" t="s">
        <v>1241</v>
      </c>
      <c r="C6535">
        <v>50.07</v>
      </c>
      <c r="D6535">
        <f t="shared" si="207"/>
        <v>2.2055057618437903</v>
      </c>
      <c r="E6535">
        <v>-2.7389277389277326E-2</v>
      </c>
      <c r="F6535" s="90">
        <v>6527</v>
      </c>
      <c r="G6535" s="170">
        <f t="shared" ca="1" si="208"/>
        <v>-0.19754984816037854</v>
      </c>
    </row>
    <row r="6536" spans="2:7">
      <c r="B6536" t="s">
        <v>4205</v>
      </c>
      <c r="C6536">
        <v>15.62</v>
      </c>
      <c r="D6536">
        <f t="shared" si="207"/>
        <v>10</v>
      </c>
      <c r="E6536">
        <v>-2.7397260273972573E-2</v>
      </c>
      <c r="F6536" s="90">
        <v>6528</v>
      </c>
      <c r="G6536" s="170">
        <f t="shared" ca="1" si="208"/>
        <v>0.39472600546619951</v>
      </c>
    </row>
    <row r="6537" spans="2:7">
      <c r="B6537" t="s">
        <v>6626</v>
      </c>
      <c r="C6537">
        <v>1.42</v>
      </c>
      <c r="D6537">
        <f t="shared" ref="D6537:D6600" si="209">(C6537-C6538)/C6538</f>
        <v>-0.96987696224013575</v>
      </c>
      <c r="E6537">
        <v>-2.7397260273972629E-2</v>
      </c>
      <c r="F6537" s="90">
        <v>6529</v>
      </c>
      <c r="G6537" s="170">
        <f t="shared" ca="1" si="208"/>
        <v>0.31616346581517402</v>
      </c>
    </row>
    <row r="6538" spans="2:7">
      <c r="B6538" t="s">
        <v>1347</v>
      </c>
      <c r="C6538">
        <v>47.14</v>
      </c>
      <c r="D6538">
        <f t="shared" si="209"/>
        <v>25.63276836158192</v>
      </c>
      <c r="E6538">
        <v>-2.7439653393851831E-2</v>
      </c>
      <c r="F6538" s="90">
        <v>6530</v>
      </c>
      <c r="G6538" s="170">
        <f t="shared" ca="1" si="208"/>
        <v>0.1454029396180388</v>
      </c>
    </row>
    <row r="6539" spans="2:7">
      <c r="B6539" t="s">
        <v>7120</v>
      </c>
      <c r="C6539">
        <v>1.77</v>
      </c>
      <c r="D6539">
        <f t="shared" si="209"/>
        <v>0</v>
      </c>
      <c r="E6539">
        <v>-2.7472527472527496E-2</v>
      </c>
      <c r="F6539" s="90">
        <v>6531</v>
      </c>
      <c r="G6539" s="170">
        <f t="shared" ca="1" si="208"/>
        <v>-0.20432247622942579</v>
      </c>
    </row>
    <row r="6540" spans="2:7">
      <c r="B6540" t="s">
        <v>7129</v>
      </c>
      <c r="C6540">
        <v>1.77</v>
      </c>
      <c r="D6540">
        <f t="shared" si="209"/>
        <v>-0.72213500784929352</v>
      </c>
      <c r="E6540">
        <v>-2.7472527472527496E-2</v>
      </c>
      <c r="F6540" s="90">
        <v>6532</v>
      </c>
      <c r="G6540" s="170">
        <f t="shared" ca="1" si="208"/>
        <v>0.54137750708809207</v>
      </c>
    </row>
    <row r="6541" spans="2:7">
      <c r="B6541" t="s">
        <v>5622</v>
      </c>
      <c r="C6541">
        <v>6.37</v>
      </c>
      <c r="D6541">
        <f t="shared" si="209"/>
        <v>-0.57104377104377113</v>
      </c>
      <c r="E6541">
        <v>-2.7480916030534309E-2</v>
      </c>
      <c r="F6541" s="90">
        <v>6533</v>
      </c>
      <c r="G6541" s="170">
        <f t="shared" ca="1" si="208"/>
        <v>0.48921423998285507</v>
      </c>
    </row>
    <row r="6542" spans="2:7">
      <c r="B6542" t="s">
        <v>1522</v>
      </c>
      <c r="C6542">
        <v>14.85</v>
      </c>
      <c r="D6542">
        <f t="shared" si="209"/>
        <v>-0.22210581456259823</v>
      </c>
      <c r="E6542">
        <v>-2.7504911591355596E-2</v>
      </c>
      <c r="F6542" s="90">
        <v>6534</v>
      </c>
      <c r="G6542" s="170">
        <f t="shared" ca="1" si="208"/>
        <v>-0.59060276343660167</v>
      </c>
    </row>
    <row r="6543" spans="2:7">
      <c r="B6543" t="s">
        <v>3971</v>
      </c>
      <c r="C6543">
        <v>19.09</v>
      </c>
      <c r="D6543">
        <f t="shared" si="209"/>
        <v>0.4225037257824143</v>
      </c>
      <c r="E6543">
        <v>-2.7508914926133426E-2</v>
      </c>
      <c r="F6543" s="90">
        <v>6535</v>
      </c>
      <c r="G6543" s="170">
        <f t="shared" ca="1" si="208"/>
        <v>-0.71236011536179922</v>
      </c>
    </row>
    <row r="6544" spans="2:7">
      <c r="B6544" t="s">
        <v>1796</v>
      </c>
      <c r="C6544">
        <v>13.42</v>
      </c>
      <c r="D6544">
        <f t="shared" si="209"/>
        <v>-0.41499564080209245</v>
      </c>
      <c r="E6544">
        <v>-2.7536231884058026E-2</v>
      </c>
      <c r="F6544" s="90">
        <v>6536</v>
      </c>
      <c r="G6544" s="170">
        <f t="shared" ca="1" si="208"/>
        <v>-0.22644086541265424</v>
      </c>
    </row>
    <row r="6545" spans="2:7">
      <c r="B6545" t="s">
        <v>4617</v>
      </c>
      <c r="C6545">
        <v>22.94</v>
      </c>
      <c r="D6545">
        <f t="shared" si="209"/>
        <v>-0.75918538736090702</v>
      </c>
      <c r="E6545">
        <v>-2.7554048325561617E-2</v>
      </c>
      <c r="F6545" s="90">
        <v>6537</v>
      </c>
      <c r="G6545" s="170">
        <f t="shared" ca="1" si="208"/>
        <v>-0.2089012024242321</v>
      </c>
    </row>
    <row r="6546" spans="2:7">
      <c r="B6546" t="s">
        <v>1019</v>
      </c>
      <c r="C6546">
        <v>95.26</v>
      </c>
      <c r="D6546">
        <f t="shared" si="209"/>
        <v>11.275773195876289</v>
      </c>
      <c r="E6546">
        <v>-2.7562270314413932E-2</v>
      </c>
      <c r="F6546" s="90">
        <v>6538</v>
      </c>
      <c r="G6546" s="170">
        <f t="shared" ca="1" si="208"/>
        <v>0.23488390271731274</v>
      </c>
    </row>
    <row r="6547" spans="2:7">
      <c r="B6547" t="s">
        <v>2758</v>
      </c>
      <c r="C6547">
        <v>7.76</v>
      </c>
      <c r="D6547">
        <f t="shared" si="209"/>
        <v>0.46691871455576556</v>
      </c>
      <c r="E6547">
        <v>-2.7568922305764489E-2</v>
      </c>
      <c r="F6547" s="90">
        <v>6539</v>
      </c>
      <c r="G6547" s="170">
        <f t="shared" ca="1" si="208"/>
        <v>-0.38626384839494732</v>
      </c>
    </row>
    <row r="6548" spans="2:7">
      <c r="B6548" t="s">
        <v>5699</v>
      </c>
      <c r="C6548">
        <v>5.29</v>
      </c>
      <c r="D6548">
        <f t="shared" si="209"/>
        <v>-0.96072462692107807</v>
      </c>
      <c r="E6548">
        <v>-2.7573529411764768E-2</v>
      </c>
      <c r="F6548" s="90">
        <v>6540</v>
      </c>
      <c r="G6548" s="170">
        <f t="shared" ca="1" si="208"/>
        <v>-9.1279026066819077E-2</v>
      </c>
    </row>
    <row r="6549" spans="2:7">
      <c r="B6549" t="s">
        <v>689</v>
      </c>
      <c r="C6549">
        <v>134.69</v>
      </c>
      <c r="D6549">
        <f t="shared" si="209"/>
        <v>94.524822695035468</v>
      </c>
      <c r="E6549">
        <v>-2.7579236156234161E-2</v>
      </c>
      <c r="F6549" s="90">
        <v>6541</v>
      </c>
      <c r="G6549" s="170">
        <f t="shared" ca="1" si="208"/>
        <v>0.25037039445185733</v>
      </c>
    </row>
    <row r="6550" spans="2:7">
      <c r="B6550" t="s">
        <v>6551</v>
      </c>
      <c r="C6550">
        <v>1.41</v>
      </c>
      <c r="D6550">
        <f t="shared" si="209"/>
        <v>-0.91656804733727804</v>
      </c>
      <c r="E6550">
        <v>-2.7586206896551748E-2</v>
      </c>
      <c r="F6550" s="90">
        <v>6542</v>
      </c>
      <c r="G6550" s="170">
        <f t="shared" ca="1" si="208"/>
        <v>-0.57595653681500925</v>
      </c>
    </row>
    <row r="6551" spans="2:7">
      <c r="B6551" t="s">
        <v>1809</v>
      </c>
      <c r="C6551">
        <v>16.899999999999999</v>
      </c>
      <c r="D6551">
        <f t="shared" si="209"/>
        <v>8.6022727272727266</v>
      </c>
      <c r="E6551">
        <v>-2.7617951668584606E-2</v>
      </c>
      <c r="F6551" s="90">
        <v>6543</v>
      </c>
      <c r="G6551" s="170">
        <f t="shared" ca="1" si="208"/>
        <v>-0.59653603222119422</v>
      </c>
    </row>
    <row r="6552" spans="2:7">
      <c r="B6552" t="s">
        <v>6785</v>
      </c>
      <c r="C6552">
        <v>1.76</v>
      </c>
      <c r="D6552">
        <f t="shared" si="209"/>
        <v>0</v>
      </c>
      <c r="E6552">
        <v>-2.7624309392265217E-2</v>
      </c>
      <c r="F6552" s="90">
        <v>6544</v>
      </c>
      <c r="G6552" s="170">
        <f t="shared" ca="1" si="208"/>
        <v>-0.19415062228767674</v>
      </c>
    </row>
    <row r="6553" spans="2:7">
      <c r="B6553" t="s">
        <v>6846</v>
      </c>
      <c r="C6553">
        <v>1.76</v>
      </c>
      <c r="D6553">
        <f t="shared" si="209"/>
        <v>-0.74964438122332866</v>
      </c>
      <c r="E6553">
        <v>-2.7624309392265217E-2</v>
      </c>
      <c r="F6553" s="90">
        <v>6545</v>
      </c>
      <c r="G6553" s="170">
        <f t="shared" ca="1" si="208"/>
        <v>-0.72483965424723185</v>
      </c>
    </row>
    <row r="6554" spans="2:7">
      <c r="B6554" t="s">
        <v>3285</v>
      </c>
      <c r="C6554">
        <v>7.03</v>
      </c>
      <c r="D6554">
        <f t="shared" si="209"/>
        <v>-4.74254742547425E-2</v>
      </c>
      <c r="E6554">
        <v>-2.7662517289073329E-2</v>
      </c>
      <c r="F6554" s="90">
        <v>6546</v>
      </c>
      <c r="G6554" s="170">
        <f t="shared" ca="1" si="208"/>
        <v>-0.55744709313854801</v>
      </c>
    </row>
    <row r="6555" spans="2:7">
      <c r="B6555" t="s">
        <v>2755</v>
      </c>
      <c r="C6555">
        <v>7.38</v>
      </c>
      <c r="D6555">
        <f t="shared" si="209"/>
        <v>-0.44719101123595506</v>
      </c>
      <c r="E6555">
        <v>-2.7667984189723317E-2</v>
      </c>
      <c r="F6555" s="90">
        <v>6547</v>
      </c>
      <c r="G6555" s="170">
        <f t="shared" ca="1" si="208"/>
        <v>-0.13737318798785469</v>
      </c>
    </row>
    <row r="6556" spans="2:7">
      <c r="B6556" t="s">
        <v>2949</v>
      </c>
      <c r="C6556">
        <v>13.35</v>
      </c>
      <c r="D6556">
        <f t="shared" si="209"/>
        <v>-2.5547445255474428E-2</v>
      </c>
      <c r="E6556">
        <v>-2.7676620538965826E-2</v>
      </c>
      <c r="F6556" s="90">
        <v>6548</v>
      </c>
      <c r="G6556" s="170">
        <f t="shared" ca="1" si="208"/>
        <v>-6.520395218436463E-2</v>
      </c>
    </row>
    <row r="6557" spans="2:7">
      <c r="B6557" t="s">
        <v>2451</v>
      </c>
      <c r="C6557">
        <v>13.7</v>
      </c>
      <c r="D6557">
        <f t="shared" si="209"/>
        <v>-0.31568431568431571</v>
      </c>
      <c r="E6557">
        <v>-2.7679205110007137E-2</v>
      </c>
      <c r="F6557" s="90">
        <v>6549</v>
      </c>
      <c r="G6557" s="170">
        <f t="shared" ca="1" si="208"/>
        <v>0.41003681843774142</v>
      </c>
    </row>
    <row r="6558" spans="2:7">
      <c r="B6558" t="s">
        <v>1876</v>
      </c>
      <c r="C6558">
        <v>20.02</v>
      </c>
      <c r="D6558">
        <f t="shared" si="209"/>
        <v>0.58511480601741872</v>
      </c>
      <c r="E6558">
        <v>-2.7683341427877626E-2</v>
      </c>
      <c r="F6558" s="90">
        <v>6550</v>
      </c>
      <c r="G6558" s="170">
        <f t="shared" ca="1" si="208"/>
        <v>-0.37144613025510997</v>
      </c>
    </row>
    <row r="6559" spans="2:7">
      <c r="B6559" t="s">
        <v>2913</v>
      </c>
      <c r="C6559">
        <v>12.63</v>
      </c>
      <c r="D6559">
        <f t="shared" si="209"/>
        <v>-0.77329025309639199</v>
      </c>
      <c r="E6559">
        <v>-2.7713625866050765E-2</v>
      </c>
      <c r="F6559" s="90">
        <v>6551</v>
      </c>
      <c r="G6559" s="170">
        <f t="shared" ca="1" si="208"/>
        <v>-0.10402914155532486</v>
      </c>
    </row>
    <row r="6560" spans="2:7">
      <c r="B6560" t="s">
        <v>1142</v>
      </c>
      <c r="C6560">
        <v>55.71</v>
      </c>
      <c r="D6560">
        <f t="shared" si="209"/>
        <v>38.792857142857144</v>
      </c>
      <c r="E6560">
        <v>-2.7748691099476377E-2</v>
      </c>
      <c r="F6560" s="90">
        <v>6552</v>
      </c>
      <c r="G6560" s="170">
        <f t="shared" ca="1" si="208"/>
        <v>8.6092777273877041E-2</v>
      </c>
    </row>
    <row r="6561" spans="2:7">
      <c r="B6561" t="s">
        <v>6870</v>
      </c>
      <c r="C6561">
        <v>1.4</v>
      </c>
      <c r="D6561">
        <f t="shared" si="209"/>
        <v>-0.5</v>
      </c>
      <c r="E6561">
        <v>-2.7777777777777804E-2</v>
      </c>
      <c r="F6561" s="90">
        <v>6553</v>
      </c>
      <c r="G6561" s="170">
        <f t="shared" ca="1" si="208"/>
        <v>0.59264986086158833</v>
      </c>
    </row>
    <row r="6562" spans="2:7">
      <c r="B6562" t="s">
        <v>7675</v>
      </c>
      <c r="C6562">
        <v>2.8</v>
      </c>
      <c r="D6562">
        <f t="shared" si="209"/>
        <v>-0.75736568457538989</v>
      </c>
      <c r="E6562">
        <v>-2.7777777777777804E-2</v>
      </c>
      <c r="F6562" s="90">
        <v>6554</v>
      </c>
      <c r="G6562" s="170">
        <f t="shared" ca="1" si="208"/>
        <v>-0.12048894202408073</v>
      </c>
    </row>
    <row r="6563" spans="2:7">
      <c r="B6563" t="s">
        <v>3686</v>
      </c>
      <c r="C6563">
        <v>11.54</v>
      </c>
      <c r="D6563">
        <f t="shared" si="209"/>
        <v>-2.6981450252951122E-2</v>
      </c>
      <c r="E6563">
        <v>-2.780117944397642E-2</v>
      </c>
      <c r="F6563" s="90">
        <v>6555</v>
      </c>
      <c r="G6563" s="170">
        <f t="shared" ca="1" si="208"/>
        <v>-4.3466861299571169E-2</v>
      </c>
    </row>
    <row r="6564" spans="2:7">
      <c r="B6564" t="s">
        <v>3700</v>
      </c>
      <c r="C6564">
        <v>11.86</v>
      </c>
      <c r="D6564">
        <f t="shared" si="209"/>
        <v>-0.1706293706293707</v>
      </c>
      <c r="E6564">
        <v>-2.7868852459016383E-2</v>
      </c>
      <c r="F6564" s="90">
        <v>6556</v>
      </c>
      <c r="G6564" s="170">
        <f t="shared" ca="1" si="208"/>
        <v>6.8923720311809003E-2</v>
      </c>
    </row>
    <row r="6565" spans="2:7">
      <c r="B6565" t="s">
        <v>4484</v>
      </c>
      <c r="C6565">
        <v>14.3</v>
      </c>
      <c r="D6565">
        <f t="shared" si="209"/>
        <v>-0.23895689196381045</v>
      </c>
      <c r="E6565">
        <v>-2.7872195785180156E-2</v>
      </c>
      <c r="F6565" s="90">
        <v>6557</v>
      </c>
      <c r="G6565" s="170">
        <f t="shared" ca="1" si="208"/>
        <v>0.11196749255792611</v>
      </c>
    </row>
    <row r="6566" spans="2:7">
      <c r="B6566" t="s">
        <v>3951</v>
      </c>
      <c r="C6566">
        <v>18.79</v>
      </c>
      <c r="D6566">
        <f t="shared" si="209"/>
        <v>12.517985611510792</v>
      </c>
      <c r="E6566">
        <v>-2.7935851008794577E-2</v>
      </c>
      <c r="F6566" s="90">
        <v>6558</v>
      </c>
      <c r="G6566" s="170">
        <f t="shared" ca="1" si="208"/>
        <v>-0.22595499545475312</v>
      </c>
    </row>
    <row r="6567" spans="2:7">
      <c r="B6567" t="s">
        <v>6952</v>
      </c>
      <c r="C6567">
        <v>1.39</v>
      </c>
      <c r="D6567">
        <f t="shared" si="209"/>
        <v>-0.91993087557603681</v>
      </c>
      <c r="E6567">
        <v>-2.7972027972028E-2</v>
      </c>
      <c r="F6567" s="90">
        <v>6559</v>
      </c>
      <c r="G6567" s="170">
        <f t="shared" ref="G6567:G6630" ca="1" si="210">_xlfn.NORM.INV(RAND(),L$11,L$12)</f>
        <v>-0.29887761208163166</v>
      </c>
    </row>
    <row r="6568" spans="2:7">
      <c r="B6568" t="s">
        <v>4153</v>
      </c>
      <c r="C6568">
        <v>17.36</v>
      </c>
      <c r="D6568">
        <f t="shared" si="209"/>
        <v>-0.68315386019346591</v>
      </c>
      <c r="E6568">
        <v>-2.7995520716685332E-2</v>
      </c>
      <c r="F6568" s="90">
        <v>6560</v>
      </c>
      <c r="G6568" s="170">
        <f t="shared" ca="1" si="210"/>
        <v>0.38997431026891927</v>
      </c>
    </row>
    <row r="6569" spans="2:7">
      <c r="B6569" t="s">
        <v>1247</v>
      </c>
      <c r="C6569">
        <v>54.79</v>
      </c>
      <c r="D6569">
        <f t="shared" si="209"/>
        <v>25.341346153846153</v>
      </c>
      <c r="E6569">
        <v>-2.8029093489444712E-2</v>
      </c>
      <c r="F6569" s="90">
        <v>6561</v>
      </c>
      <c r="G6569" s="170">
        <f t="shared" ca="1" si="210"/>
        <v>0.49922411399785704</v>
      </c>
    </row>
    <row r="6570" spans="2:7">
      <c r="B6570" t="s">
        <v>6420</v>
      </c>
      <c r="C6570">
        <v>2.08</v>
      </c>
      <c r="D6570">
        <f t="shared" si="209"/>
        <v>-0.75981524249422627</v>
      </c>
      <c r="E6570">
        <v>-2.8037383177570117E-2</v>
      </c>
      <c r="F6570" s="90">
        <v>6562</v>
      </c>
      <c r="G6570" s="170">
        <f t="shared" ca="1" si="210"/>
        <v>8.7702919393035372E-3</v>
      </c>
    </row>
    <row r="6571" spans="2:7">
      <c r="B6571" t="s">
        <v>3318</v>
      </c>
      <c r="C6571">
        <v>8.66</v>
      </c>
      <c r="D6571">
        <f t="shared" si="209"/>
        <v>-0.83965932234771334</v>
      </c>
      <c r="E6571">
        <v>-2.8058361391694726E-2</v>
      </c>
      <c r="F6571" s="90">
        <v>6563</v>
      </c>
      <c r="G6571" s="170">
        <f t="shared" ca="1" si="210"/>
        <v>-0.10854648026191091</v>
      </c>
    </row>
    <row r="6572" spans="2:7">
      <c r="B6572" t="s">
        <v>1270</v>
      </c>
      <c r="C6572">
        <v>54.01</v>
      </c>
      <c r="D6572">
        <f t="shared" si="209"/>
        <v>7.6693418940609952</v>
      </c>
      <c r="E6572">
        <v>-2.8072701097714634E-2</v>
      </c>
      <c r="F6572" s="90">
        <v>6564</v>
      </c>
      <c r="G6572" s="170">
        <f t="shared" ca="1" si="210"/>
        <v>-0.56895009549769282</v>
      </c>
    </row>
    <row r="6573" spans="2:7">
      <c r="B6573" t="s">
        <v>4418</v>
      </c>
      <c r="C6573">
        <v>6.23</v>
      </c>
      <c r="D6573">
        <f t="shared" si="209"/>
        <v>-0.45446584938704027</v>
      </c>
      <c r="E6573">
        <v>-2.8081123244929753E-2</v>
      </c>
      <c r="F6573" s="90">
        <v>6565</v>
      </c>
      <c r="G6573" s="170">
        <f t="shared" ca="1" si="210"/>
        <v>-0.88934051590707652</v>
      </c>
    </row>
    <row r="6574" spans="2:7">
      <c r="B6574" t="s">
        <v>4299</v>
      </c>
      <c r="C6574">
        <v>11.42</v>
      </c>
      <c r="D6574">
        <f t="shared" si="209"/>
        <v>3.2549728752260344E-2</v>
      </c>
      <c r="E6574">
        <v>-2.8085106382978731E-2</v>
      </c>
      <c r="F6574" s="90">
        <v>6566</v>
      </c>
      <c r="G6574" s="170">
        <f t="shared" ca="1" si="210"/>
        <v>-0.32039491685854743</v>
      </c>
    </row>
    <row r="6575" spans="2:7">
      <c r="B6575" t="s">
        <v>2598</v>
      </c>
      <c r="C6575">
        <v>11.06</v>
      </c>
      <c r="D6575">
        <f t="shared" si="209"/>
        <v>-0.27236842105263154</v>
      </c>
      <c r="E6575">
        <v>-2.8119507908611622E-2</v>
      </c>
      <c r="F6575" s="90">
        <v>6567</v>
      </c>
      <c r="G6575" s="170">
        <f t="shared" ca="1" si="210"/>
        <v>-0.31097737081716115</v>
      </c>
    </row>
    <row r="6576" spans="2:7">
      <c r="B6576" t="s">
        <v>4235</v>
      </c>
      <c r="C6576">
        <v>15.2</v>
      </c>
      <c r="D6576">
        <f t="shared" si="209"/>
        <v>-0.36188077246011757</v>
      </c>
      <c r="E6576">
        <v>-2.8132992327365811E-2</v>
      </c>
      <c r="F6576" s="90">
        <v>6568</v>
      </c>
      <c r="G6576" s="170">
        <f t="shared" ca="1" si="210"/>
        <v>-0.19797968353074083</v>
      </c>
    </row>
    <row r="6577" spans="2:7">
      <c r="B6577" t="s">
        <v>2018</v>
      </c>
      <c r="C6577">
        <v>23.82</v>
      </c>
      <c r="D6577">
        <f t="shared" si="209"/>
        <v>16.260869565217394</v>
      </c>
      <c r="E6577">
        <v>-2.8151774785801765E-2</v>
      </c>
      <c r="F6577" s="90">
        <v>6569</v>
      </c>
      <c r="G6577" s="170">
        <f t="shared" ca="1" si="210"/>
        <v>0.10830657141016081</v>
      </c>
    </row>
    <row r="6578" spans="2:7">
      <c r="B6578" t="s">
        <v>6311</v>
      </c>
      <c r="C6578">
        <v>1.38</v>
      </c>
      <c r="D6578">
        <f t="shared" si="209"/>
        <v>-0.69196428571428581</v>
      </c>
      <c r="E6578">
        <v>-2.8169014084507067E-2</v>
      </c>
      <c r="F6578" s="90">
        <v>6570</v>
      </c>
      <c r="G6578" s="170">
        <f t="shared" ca="1" si="210"/>
        <v>0.94794595119138281</v>
      </c>
    </row>
    <row r="6579" spans="2:7">
      <c r="B6579" t="s">
        <v>4371</v>
      </c>
      <c r="C6579">
        <v>4.4800000000000004</v>
      </c>
      <c r="D6579">
        <f t="shared" si="209"/>
        <v>3.3495145631067964</v>
      </c>
      <c r="E6579">
        <v>-2.8199566160520582E-2</v>
      </c>
      <c r="F6579" s="90">
        <v>6571</v>
      </c>
      <c r="G6579" s="170">
        <f t="shared" ca="1" si="210"/>
        <v>0.17763175521954896</v>
      </c>
    </row>
    <row r="6580" spans="2:7">
      <c r="B6580" t="s">
        <v>6996</v>
      </c>
      <c r="C6580">
        <v>1.03</v>
      </c>
      <c r="D6580">
        <f t="shared" si="209"/>
        <v>-0.76905829596412545</v>
      </c>
      <c r="E6580">
        <v>-2.8301886792452855E-2</v>
      </c>
      <c r="F6580" s="90">
        <v>6572</v>
      </c>
      <c r="G6580" s="170">
        <f t="shared" ca="1" si="210"/>
        <v>0.17686516402553684</v>
      </c>
    </row>
    <row r="6581" spans="2:7">
      <c r="B6581" t="s">
        <v>5551</v>
      </c>
      <c r="C6581">
        <v>4.46</v>
      </c>
      <c r="D6581">
        <f t="shared" si="209"/>
        <v>-0.91154303847679485</v>
      </c>
      <c r="E6581">
        <v>-2.8322440087145948E-2</v>
      </c>
      <c r="F6581" s="90">
        <v>6573</v>
      </c>
      <c r="G6581" s="170">
        <f t="shared" ca="1" si="210"/>
        <v>0.23918182217642073</v>
      </c>
    </row>
    <row r="6582" spans="2:7">
      <c r="B6582" t="s">
        <v>1199</v>
      </c>
      <c r="C6582">
        <v>50.42</v>
      </c>
      <c r="D6582">
        <f t="shared" si="209"/>
        <v>35.802919708029201</v>
      </c>
      <c r="E6582">
        <v>-2.8329157833879338E-2</v>
      </c>
      <c r="F6582" s="90">
        <v>6574</v>
      </c>
      <c r="G6582" s="170">
        <f t="shared" ca="1" si="210"/>
        <v>-8.9435298187965653E-2</v>
      </c>
    </row>
    <row r="6583" spans="2:7">
      <c r="B6583" t="s">
        <v>6172</v>
      </c>
      <c r="C6583">
        <v>1.37</v>
      </c>
      <c r="D6583">
        <f t="shared" si="209"/>
        <v>0</v>
      </c>
      <c r="E6583">
        <v>-2.8368794326241006E-2</v>
      </c>
      <c r="F6583" s="90">
        <v>6575</v>
      </c>
      <c r="G6583" s="170">
        <f t="shared" ca="1" si="210"/>
        <v>0.23906817688533036</v>
      </c>
    </row>
    <row r="6584" spans="2:7">
      <c r="B6584" t="s">
        <v>6950</v>
      </c>
      <c r="C6584">
        <v>1.37</v>
      </c>
      <c r="D6584">
        <f t="shared" si="209"/>
        <v>-0.78923076923076918</v>
      </c>
      <c r="E6584">
        <v>-2.8368794326241006E-2</v>
      </c>
      <c r="F6584" s="90">
        <v>6576</v>
      </c>
      <c r="G6584" s="170">
        <f t="shared" ca="1" si="210"/>
        <v>0.1870387812810578</v>
      </c>
    </row>
    <row r="6585" spans="2:7">
      <c r="B6585" t="s">
        <v>5632</v>
      </c>
      <c r="C6585">
        <v>6.5</v>
      </c>
      <c r="D6585">
        <f t="shared" si="209"/>
        <v>-0.61988304093567259</v>
      </c>
      <c r="E6585">
        <v>-2.840059790732442E-2</v>
      </c>
      <c r="F6585" s="90">
        <v>6577</v>
      </c>
      <c r="G6585" s="170">
        <f t="shared" ca="1" si="210"/>
        <v>-0.2586295009402666</v>
      </c>
    </row>
    <row r="6586" spans="2:7">
      <c r="B6586" t="s">
        <v>4139</v>
      </c>
      <c r="C6586">
        <v>17.100000000000001</v>
      </c>
      <c r="D6586">
        <f t="shared" si="209"/>
        <v>9</v>
      </c>
      <c r="E6586">
        <v>-2.8409090909090908E-2</v>
      </c>
      <c r="F6586" s="90">
        <v>6578</v>
      </c>
      <c r="G6586" s="170">
        <f t="shared" ca="1" si="210"/>
        <v>-0.68162852059400758</v>
      </c>
    </row>
    <row r="6587" spans="2:7">
      <c r="B6587" t="s">
        <v>6600</v>
      </c>
      <c r="C6587">
        <v>1.71</v>
      </c>
      <c r="D6587">
        <f t="shared" si="209"/>
        <v>0</v>
      </c>
      <c r="E6587">
        <v>-2.8409090909090936E-2</v>
      </c>
      <c r="F6587" s="90">
        <v>6579</v>
      </c>
      <c r="G6587" s="170">
        <f t="shared" ca="1" si="210"/>
        <v>0.52832908042558413</v>
      </c>
    </row>
    <row r="6588" spans="2:7">
      <c r="B6588" t="s">
        <v>6817</v>
      </c>
      <c r="C6588">
        <v>1.71</v>
      </c>
      <c r="D6588">
        <f t="shared" si="209"/>
        <v>-0.93230403800475059</v>
      </c>
      <c r="E6588">
        <v>-2.8409090909090936E-2</v>
      </c>
      <c r="F6588" s="90">
        <v>6580</v>
      </c>
      <c r="G6588" s="170">
        <f t="shared" ca="1" si="210"/>
        <v>0.26839986751408129</v>
      </c>
    </row>
    <row r="6589" spans="2:7">
      <c r="B6589" t="s">
        <v>2156</v>
      </c>
      <c r="C6589">
        <v>25.26</v>
      </c>
      <c r="D6589">
        <f t="shared" si="209"/>
        <v>0.34648187633262256</v>
      </c>
      <c r="E6589">
        <v>-2.8461538461538403E-2</v>
      </c>
      <c r="F6589" s="90">
        <v>6581</v>
      </c>
      <c r="G6589" s="170">
        <f t="shared" ca="1" si="210"/>
        <v>0.12813492606125354</v>
      </c>
    </row>
    <row r="6590" spans="2:7">
      <c r="B6590" t="s">
        <v>3074</v>
      </c>
      <c r="C6590">
        <v>18.760000000000002</v>
      </c>
      <c r="D6590">
        <f t="shared" si="209"/>
        <v>7.9401611047180826E-2</v>
      </c>
      <c r="E6590">
        <v>-2.8482651475919069E-2</v>
      </c>
      <c r="F6590" s="90">
        <v>6582</v>
      </c>
      <c r="G6590" s="170">
        <f t="shared" ca="1" si="210"/>
        <v>0.31828166325680279</v>
      </c>
    </row>
    <row r="6591" spans="2:7">
      <c r="B6591" t="s">
        <v>4525</v>
      </c>
      <c r="C6591">
        <v>17.38</v>
      </c>
      <c r="D6591">
        <f t="shared" si="209"/>
        <v>0.75910931174089047</v>
      </c>
      <c r="E6591">
        <v>-2.8507546115148216E-2</v>
      </c>
      <c r="F6591" s="90">
        <v>6583</v>
      </c>
      <c r="G6591" s="170">
        <f t="shared" ca="1" si="210"/>
        <v>0.21706091348508288</v>
      </c>
    </row>
    <row r="6592" spans="2:7">
      <c r="B6592" t="s">
        <v>4916</v>
      </c>
      <c r="C6592">
        <v>9.8800000000000008</v>
      </c>
      <c r="D6592">
        <f t="shared" si="209"/>
        <v>-0.64189923885465749</v>
      </c>
      <c r="E6592">
        <v>-2.8515240904621351E-2</v>
      </c>
      <c r="F6592" s="90">
        <v>6584</v>
      </c>
      <c r="G6592" s="170">
        <f t="shared" ca="1" si="210"/>
        <v>0.6045689867928461</v>
      </c>
    </row>
    <row r="6593" spans="2:7">
      <c r="B6593" t="s">
        <v>2185</v>
      </c>
      <c r="C6593">
        <v>27.59</v>
      </c>
      <c r="D6593">
        <f t="shared" si="209"/>
        <v>12.524509803921569</v>
      </c>
      <c r="E6593">
        <v>-2.8521126760563335E-2</v>
      </c>
      <c r="F6593" s="90">
        <v>6585</v>
      </c>
      <c r="G6593" s="170">
        <f t="shared" ca="1" si="210"/>
        <v>-0.23157066700882981</v>
      </c>
    </row>
    <row r="6594" spans="2:7">
      <c r="B6594" t="s">
        <v>6412</v>
      </c>
      <c r="C6594">
        <v>2.04</v>
      </c>
      <c r="D6594">
        <f t="shared" si="209"/>
        <v>0.20000000000000004</v>
      </c>
      <c r="E6594">
        <v>-2.8571428571428595E-2</v>
      </c>
      <c r="F6594" s="90">
        <v>6586</v>
      </c>
      <c r="G6594" s="170">
        <f t="shared" ca="1" si="210"/>
        <v>-0.22671888049790068</v>
      </c>
    </row>
    <row r="6595" spans="2:7">
      <c r="B6595" t="s">
        <v>6445</v>
      </c>
      <c r="C6595">
        <v>1.7</v>
      </c>
      <c r="D6595">
        <f t="shared" si="209"/>
        <v>0</v>
      </c>
      <c r="E6595">
        <v>-2.8571428571428598E-2</v>
      </c>
      <c r="F6595" s="90">
        <v>6587</v>
      </c>
      <c r="G6595" s="170">
        <f t="shared" ca="1" si="210"/>
        <v>-0.32315390020628482</v>
      </c>
    </row>
    <row r="6596" spans="2:7">
      <c r="B6596" t="s">
        <v>6595</v>
      </c>
      <c r="C6596">
        <v>1.7</v>
      </c>
      <c r="D6596">
        <f t="shared" si="209"/>
        <v>-0.88078541374474062</v>
      </c>
      <c r="E6596">
        <v>-2.8571428571428598E-2</v>
      </c>
      <c r="F6596" s="90">
        <v>6588</v>
      </c>
      <c r="G6596" s="170">
        <f t="shared" ca="1" si="210"/>
        <v>0.27319140301082306</v>
      </c>
    </row>
    <row r="6597" spans="2:7">
      <c r="B6597" t="s">
        <v>4214</v>
      </c>
      <c r="C6597">
        <v>14.26</v>
      </c>
      <c r="D6597">
        <f t="shared" si="209"/>
        <v>0.61678004535147379</v>
      </c>
      <c r="E6597">
        <v>-2.8610354223433238E-2</v>
      </c>
      <c r="F6597" s="90">
        <v>6589</v>
      </c>
      <c r="G6597" s="170">
        <f t="shared" ca="1" si="210"/>
        <v>1.4191545299255946E-2</v>
      </c>
    </row>
    <row r="6598" spans="2:7">
      <c r="B6598" t="s">
        <v>5342</v>
      </c>
      <c r="C6598">
        <v>8.82</v>
      </c>
      <c r="D6598">
        <f t="shared" si="209"/>
        <v>1.3646112600536193</v>
      </c>
      <c r="E6598">
        <v>-2.8634361233480152E-2</v>
      </c>
      <c r="F6598" s="90">
        <v>6590</v>
      </c>
      <c r="G6598" s="170">
        <f t="shared" ca="1" si="210"/>
        <v>-8.4573565981360226E-3</v>
      </c>
    </row>
    <row r="6599" spans="2:7">
      <c r="B6599" t="s">
        <v>5764</v>
      </c>
      <c r="C6599">
        <v>3.73</v>
      </c>
      <c r="D6599">
        <f t="shared" si="209"/>
        <v>0.37638376383763839</v>
      </c>
      <c r="E6599">
        <v>-2.8645833333333301E-2</v>
      </c>
      <c r="F6599" s="90">
        <v>6591</v>
      </c>
      <c r="G6599" s="170">
        <f t="shared" ca="1" si="210"/>
        <v>0.13334432922996153</v>
      </c>
    </row>
    <row r="6600" spans="2:7">
      <c r="B6600" t="s">
        <v>7614</v>
      </c>
      <c r="C6600">
        <v>2.71</v>
      </c>
      <c r="D6600">
        <f t="shared" si="209"/>
        <v>1.0074074074074073</v>
      </c>
      <c r="E6600">
        <v>-2.8673835125448053E-2</v>
      </c>
      <c r="F6600" s="90">
        <v>6592</v>
      </c>
      <c r="G6600" s="170">
        <f t="shared" ca="1" si="210"/>
        <v>0.32701219271405702</v>
      </c>
    </row>
    <row r="6601" spans="2:7">
      <c r="B6601" t="s">
        <v>6864</v>
      </c>
      <c r="C6601">
        <v>1.35</v>
      </c>
      <c r="D6601">
        <f t="shared" ref="D6601:D6664" si="211">(C6601-C6602)/C6602</f>
        <v>-0.5</v>
      </c>
      <c r="E6601">
        <v>-2.8776978417266053E-2</v>
      </c>
      <c r="F6601" s="90">
        <v>6593</v>
      </c>
      <c r="G6601" s="170">
        <f t="shared" ca="1" si="210"/>
        <v>0.45973658805406775</v>
      </c>
    </row>
    <row r="6602" spans="2:7">
      <c r="B6602" t="s">
        <v>7662</v>
      </c>
      <c r="C6602">
        <v>2.7</v>
      </c>
      <c r="D6602">
        <f t="shared" si="211"/>
        <v>-0.77118644067796616</v>
      </c>
      <c r="E6602">
        <v>-2.8776978417266053E-2</v>
      </c>
      <c r="F6602" s="90">
        <v>6594</v>
      </c>
      <c r="G6602" s="170">
        <f t="shared" ca="1" si="210"/>
        <v>-0.12846858602584896</v>
      </c>
    </row>
    <row r="6603" spans="2:7">
      <c r="B6603" t="s">
        <v>5052</v>
      </c>
      <c r="C6603">
        <v>11.8</v>
      </c>
      <c r="D6603">
        <f t="shared" si="211"/>
        <v>0.25000000000000017</v>
      </c>
      <c r="E6603">
        <v>-2.8806584362139887E-2</v>
      </c>
      <c r="F6603" s="90">
        <v>6595</v>
      </c>
      <c r="G6603" s="170">
        <f t="shared" ca="1" si="210"/>
        <v>5.6960093234802847E-2</v>
      </c>
    </row>
    <row r="6604" spans="2:7">
      <c r="B6604" t="s">
        <v>3262</v>
      </c>
      <c r="C6604">
        <v>9.44</v>
      </c>
      <c r="D6604">
        <f t="shared" si="211"/>
        <v>0.65034965034965031</v>
      </c>
      <c r="E6604">
        <v>-2.8806584362140033E-2</v>
      </c>
      <c r="F6604" s="90">
        <v>6596</v>
      </c>
      <c r="G6604" s="170">
        <f t="shared" ca="1" si="210"/>
        <v>-0.44862363438131053</v>
      </c>
    </row>
    <row r="6605" spans="2:7">
      <c r="B6605" t="s">
        <v>5612</v>
      </c>
      <c r="C6605">
        <v>5.72</v>
      </c>
      <c r="D6605">
        <f t="shared" si="211"/>
        <v>-0.5747211895910781</v>
      </c>
      <c r="E6605">
        <v>-2.8862478777589122E-2</v>
      </c>
      <c r="F6605" s="90">
        <v>6597</v>
      </c>
      <c r="G6605" s="170">
        <f t="shared" ca="1" si="210"/>
        <v>0.25958909127341462</v>
      </c>
    </row>
    <row r="6606" spans="2:7">
      <c r="B6606" t="s">
        <v>5030</v>
      </c>
      <c r="C6606">
        <v>13.45</v>
      </c>
      <c r="D6606">
        <f t="shared" si="211"/>
        <v>7.0059523809523814</v>
      </c>
      <c r="E6606">
        <v>-2.8880866425992805E-2</v>
      </c>
      <c r="F6606" s="90">
        <v>6598</v>
      </c>
      <c r="G6606" s="170">
        <f t="shared" ca="1" si="210"/>
        <v>0.12813643474028918</v>
      </c>
    </row>
    <row r="6607" spans="2:7">
      <c r="B6607" t="s">
        <v>6039</v>
      </c>
      <c r="C6607">
        <v>1.68</v>
      </c>
      <c r="D6607">
        <f t="shared" si="211"/>
        <v>0</v>
      </c>
      <c r="E6607">
        <v>-2.890173410404627E-2</v>
      </c>
      <c r="F6607" s="90">
        <v>6599</v>
      </c>
      <c r="G6607" s="170">
        <f t="shared" ca="1" si="210"/>
        <v>0.37377092974077802</v>
      </c>
    </row>
    <row r="6608" spans="2:7">
      <c r="B6608" t="s">
        <v>6387</v>
      </c>
      <c r="C6608">
        <v>1.68</v>
      </c>
      <c r="D6608">
        <f t="shared" si="211"/>
        <v>-0.92638036809815949</v>
      </c>
      <c r="E6608">
        <v>-2.890173410404627E-2</v>
      </c>
      <c r="F6608" s="90">
        <v>6600</v>
      </c>
      <c r="G6608" s="170">
        <f t="shared" ca="1" si="210"/>
        <v>0.60846930416234302</v>
      </c>
    </row>
    <row r="6609" spans="2:7">
      <c r="B6609" t="s">
        <v>2039</v>
      </c>
      <c r="C6609">
        <v>22.82</v>
      </c>
      <c r="D6609">
        <f t="shared" si="211"/>
        <v>16.029850746268657</v>
      </c>
      <c r="E6609">
        <v>-2.8936170212765944E-2</v>
      </c>
      <c r="F6609" s="90">
        <v>6601</v>
      </c>
      <c r="G6609" s="170">
        <f t="shared" ca="1" si="210"/>
        <v>0.26164602052318947</v>
      </c>
    </row>
    <row r="6610" spans="2:7">
      <c r="B6610" t="s">
        <v>6525</v>
      </c>
      <c r="C6610">
        <v>1.34</v>
      </c>
      <c r="D6610">
        <f t="shared" si="211"/>
        <v>-0.3333333333333332</v>
      </c>
      <c r="E6610">
        <v>-2.898550724637668E-2</v>
      </c>
      <c r="F6610" s="90">
        <v>6602</v>
      </c>
      <c r="G6610" s="170">
        <f t="shared" ca="1" si="210"/>
        <v>-0.35035776527477719</v>
      </c>
    </row>
    <row r="6611" spans="2:7">
      <c r="B6611" t="s">
        <v>5882</v>
      </c>
      <c r="C6611">
        <v>2.0099999999999998</v>
      </c>
      <c r="D6611">
        <f t="shared" si="211"/>
        <v>0</v>
      </c>
      <c r="E6611">
        <v>-2.898550724637684E-2</v>
      </c>
      <c r="F6611" s="90">
        <v>6603</v>
      </c>
      <c r="G6611" s="170">
        <f t="shared" ca="1" si="210"/>
        <v>-0.25983920682818346</v>
      </c>
    </row>
    <row r="6612" spans="2:7">
      <c r="B6612" t="s">
        <v>7422</v>
      </c>
      <c r="C6612">
        <v>2.0099999999999998</v>
      </c>
      <c r="D6612">
        <f t="shared" si="211"/>
        <v>-0.8797127468581688</v>
      </c>
      <c r="E6612">
        <v>-2.898550724637684E-2</v>
      </c>
      <c r="F6612" s="90">
        <v>6604</v>
      </c>
      <c r="G6612" s="170">
        <f t="shared" ca="1" si="210"/>
        <v>-0.60144168090333983</v>
      </c>
    </row>
    <row r="6613" spans="2:7">
      <c r="B6613" t="s">
        <v>2377</v>
      </c>
      <c r="C6613">
        <v>16.71</v>
      </c>
      <c r="D6613">
        <f t="shared" si="211"/>
        <v>0.47095070422535223</v>
      </c>
      <c r="E6613">
        <v>-2.9052876234747237E-2</v>
      </c>
      <c r="F6613" s="90">
        <v>6605</v>
      </c>
      <c r="G6613" s="170">
        <f t="shared" ca="1" si="210"/>
        <v>-0.36073364026595772</v>
      </c>
    </row>
    <row r="6614" spans="2:7">
      <c r="B6614" t="s">
        <v>4937</v>
      </c>
      <c r="C6614">
        <v>11.36</v>
      </c>
      <c r="D6614">
        <f t="shared" si="211"/>
        <v>9.7584541062801913E-2</v>
      </c>
      <c r="E6614">
        <v>-2.905982905982905E-2</v>
      </c>
      <c r="F6614" s="90">
        <v>6606</v>
      </c>
      <c r="G6614" s="170">
        <f t="shared" ca="1" si="210"/>
        <v>-6.9421514588013072E-2</v>
      </c>
    </row>
    <row r="6615" spans="2:7">
      <c r="B6615" t="s">
        <v>2833</v>
      </c>
      <c r="C6615">
        <v>10.35</v>
      </c>
      <c r="D6615">
        <f t="shared" si="211"/>
        <v>-0.18310970797158646</v>
      </c>
      <c r="E6615">
        <v>-2.9080675422138883E-2</v>
      </c>
      <c r="F6615" s="90">
        <v>6607</v>
      </c>
      <c r="G6615" s="170">
        <f t="shared" ca="1" si="210"/>
        <v>-0.11487720080561323</v>
      </c>
    </row>
    <row r="6616" spans="2:7">
      <c r="B6616" t="s">
        <v>3708</v>
      </c>
      <c r="C6616">
        <v>12.67</v>
      </c>
      <c r="D6616">
        <f t="shared" si="211"/>
        <v>11.67</v>
      </c>
      <c r="E6616">
        <v>-2.9118773946360213E-2</v>
      </c>
      <c r="F6616" s="90">
        <v>6608</v>
      </c>
      <c r="G6616" s="170">
        <f t="shared" ca="1" si="210"/>
        <v>0.21309214461001746</v>
      </c>
    </row>
    <row r="6617" spans="2:7">
      <c r="B6617" t="s">
        <v>7029</v>
      </c>
      <c r="C6617">
        <v>1</v>
      </c>
      <c r="D6617">
        <f t="shared" si="211"/>
        <v>-0.94731296101159113</v>
      </c>
      <c r="E6617">
        <v>-2.9126213592233035E-2</v>
      </c>
      <c r="F6617" s="90">
        <v>6609</v>
      </c>
      <c r="G6617" s="170">
        <f t="shared" ca="1" si="210"/>
        <v>0.11467442955676616</v>
      </c>
    </row>
    <row r="6618" spans="2:7">
      <c r="B6618" t="s">
        <v>3850</v>
      </c>
      <c r="C6618">
        <v>18.98</v>
      </c>
      <c r="D6618">
        <f t="shared" si="211"/>
        <v>4.1857923497267757</v>
      </c>
      <c r="E6618">
        <v>-2.9156010230179042E-2</v>
      </c>
      <c r="F6618" s="90">
        <v>6610</v>
      </c>
      <c r="G6618" s="170">
        <f t="shared" ca="1" si="210"/>
        <v>0.39835152191718531</v>
      </c>
    </row>
    <row r="6619" spans="2:7">
      <c r="B6619" t="s">
        <v>5757</v>
      </c>
      <c r="C6619">
        <v>3.66</v>
      </c>
      <c r="D6619">
        <f t="shared" si="211"/>
        <v>-0.8</v>
      </c>
      <c r="E6619">
        <v>-2.9177718832891213E-2</v>
      </c>
      <c r="F6619" s="90">
        <v>6611</v>
      </c>
      <c r="G6619" s="170">
        <f t="shared" ca="1" si="210"/>
        <v>0.5179052038106553</v>
      </c>
    </row>
    <row r="6620" spans="2:7">
      <c r="B6620" t="s">
        <v>1825</v>
      </c>
      <c r="C6620">
        <v>18.3</v>
      </c>
      <c r="D6620">
        <f t="shared" si="211"/>
        <v>2.4398496240601504</v>
      </c>
      <c r="E6620">
        <v>-2.9177718832891282E-2</v>
      </c>
      <c r="F6620" s="90">
        <v>6612</v>
      </c>
      <c r="G6620" s="170">
        <f t="shared" ca="1" si="210"/>
        <v>0.66652741209811728</v>
      </c>
    </row>
    <row r="6621" spans="2:7">
      <c r="B6621" t="s">
        <v>5581</v>
      </c>
      <c r="C6621">
        <v>5.32</v>
      </c>
      <c r="D6621">
        <f t="shared" si="211"/>
        <v>3</v>
      </c>
      <c r="E6621">
        <v>-2.9197080291970826E-2</v>
      </c>
      <c r="F6621" s="90">
        <v>6613</v>
      </c>
      <c r="G6621" s="170">
        <f t="shared" ca="1" si="210"/>
        <v>0.45624774186061645</v>
      </c>
    </row>
    <row r="6622" spans="2:7">
      <c r="B6622" t="s">
        <v>6919</v>
      </c>
      <c r="C6622">
        <v>1.33</v>
      </c>
      <c r="D6622">
        <f t="shared" si="211"/>
        <v>-0.691415313225058</v>
      </c>
      <c r="E6622">
        <v>-2.9197080291970826E-2</v>
      </c>
      <c r="F6622" s="90">
        <v>6614</v>
      </c>
      <c r="G6622" s="170">
        <f t="shared" ca="1" si="210"/>
        <v>0.67728318801154852</v>
      </c>
    </row>
    <row r="6623" spans="2:7">
      <c r="B6623" t="s">
        <v>5546</v>
      </c>
      <c r="C6623">
        <v>4.3099999999999996</v>
      </c>
      <c r="D6623">
        <f t="shared" si="211"/>
        <v>0.85775862068965514</v>
      </c>
      <c r="E6623">
        <v>-2.9279279279279452E-2</v>
      </c>
      <c r="F6623" s="90">
        <v>6615</v>
      </c>
      <c r="G6623" s="170">
        <f t="shared" ca="1" si="210"/>
        <v>0.41952870004274462</v>
      </c>
    </row>
    <row r="6624" spans="2:7">
      <c r="B6624" t="s">
        <v>7752</v>
      </c>
      <c r="C6624">
        <v>2.3199999999999998</v>
      </c>
      <c r="D6624">
        <f t="shared" si="211"/>
        <v>-0.98216893397894101</v>
      </c>
      <c r="E6624">
        <v>-2.9288702928870411E-2</v>
      </c>
      <c r="F6624" s="90">
        <v>6616</v>
      </c>
      <c r="G6624" s="170">
        <f t="shared" ca="1" si="210"/>
        <v>-0.35716915047962999</v>
      </c>
    </row>
    <row r="6625" spans="2:7">
      <c r="B6625" t="s">
        <v>441</v>
      </c>
      <c r="C6625">
        <v>130.11000000000001</v>
      </c>
      <c r="D6625">
        <f t="shared" si="211"/>
        <v>5.7907098121085605</v>
      </c>
      <c r="E6625">
        <v>-2.9319606087734845E-2</v>
      </c>
      <c r="F6625" s="90">
        <v>6617</v>
      </c>
      <c r="G6625" s="170">
        <f t="shared" ca="1" si="210"/>
        <v>-0.24508180325174683</v>
      </c>
    </row>
    <row r="6626" spans="2:7">
      <c r="B6626" t="s">
        <v>1695</v>
      </c>
      <c r="C6626">
        <v>19.16</v>
      </c>
      <c r="D6626">
        <f t="shared" si="211"/>
        <v>3.1471861471861469</v>
      </c>
      <c r="E6626">
        <v>-2.9381965552178233E-2</v>
      </c>
      <c r="F6626" s="90">
        <v>6618</v>
      </c>
      <c r="G6626" s="170">
        <f t="shared" ca="1" si="210"/>
        <v>-2.4746181753743126E-2</v>
      </c>
    </row>
    <row r="6627" spans="2:7">
      <c r="B6627" t="s">
        <v>4442</v>
      </c>
      <c r="C6627">
        <v>4.62</v>
      </c>
      <c r="D6627">
        <f t="shared" si="211"/>
        <v>1</v>
      </c>
      <c r="E6627">
        <v>-2.9411764705882287E-2</v>
      </c>
      <c r="F6627" s="90">
        <v>6619</v>
      </c>
      <c r="G6627" s="170">
        <f t="shared" ca="1" si="210"/>
        <v>-0.25924280851784431</v>
      </c>
    </row>
    <row r="6628" spans="2:7">
      <c r="B6628" t="s">
        <v>7575</v>
      </c>
      <c r="C6628">
        <v>2.31</v>
      </c>
      <c r="D6628">
        <f t="shared" si="211"/>
        <v>0.75</v>
      </c>
      <c r="E6628">
        <v>-2.9411764705882287E-2</v>
      </c>
      <c r="F6628" s="90">
        <v>6620</v>
      </c>
      <c r="G6628" s="170">
        <f t="shared" ca="1" si="210"/>
        <v>2.5339980312592325E-2</v>
      </c>
    </row>
    <row r="6629" spans="2:7">
      <c r="B6629" t="s">
        <v>6128</v>
      </c>
      <c r="C6629">
        <v>1.32</v>
      </c>
      <c r="D6629">
        <f t="shared" si="211"/>
        <v>-0.19999999999999993</v>
      </c>
      <c r="E6629">
        <v>-2.9411764705882377E-2</v>
      </c>
      <c r="F6629" s="90">
        <v>6621</v>
      </c>
      <c r="G6629" s="170">
        <f t="shared" ca="1" si="210"/>
        <v>0.13037334035574361</v>
      </c>
    </row>
    <row r="6630" spans="2:7">
      <c r="B6630" t="s">
        <v>6594</v>
      </c>
      <c r="C6630">
        <v>1.65</v>
      </c>
      <c r="D6630">
        <f t="shared" si="211"/>
        <v>-0.9896564694082246</v>
      </c>
      <c r="E6630">
        <v>-2.941176470588238E-2</v>
      </c>
      <c r="F6630" s="90">
        <v>6622</v>
      </c>
      <c r="G6630" s="170">
        <f t="shared" ca="1" si="210"/>
        <v>0.16804635062641118</v>
      </c>
    </row>
    <row r="6631" spans="2:7">
      <c r="B6631" t="s">
        <v>529</v>
      </c>
      <c r="C6631">
        <v>159.52000000000001</v>
      </c>
      <c r="D6631">
        <f t="shared" si="211"/>
        <v>10.807549962990379</v>
      </c>
      <c r="E6631">
        <v>-2.9447554149428103E-2</v>
      </c>
      <c r="F6631" s="90">
        <v>6623</v>
      </c>
      <c r="G6631" s="170">
        <f t="shared" ref="G6631:G6694" ca="1" si="212">_xlfn.NORM.INV(RAND(),L$11,L$12)</f>
        <v>0.12241249097897497</v>
      </c>
    </row>
    <row r="6632" spans="2:7">
      <c r="B6632" t="s">
        <v>4482</v>
      </c>
      <c r="C6632">
        <v>13.51</v>
      </c>
      <c r="D6632">
        <f t="shared" si="211"/>
        <v>2.7320441988950277</v>
      </c>
      <c r="E6632">
        <v>-2.9454022988505756E-2</v>
      </c>
      <c r="F6632" s="90">
        <v>6624</v>
      </c>
      <c r="G6632" s="170">
        <f t="shared" ca="1" si="212"/>
        <v>0.66203181436368597</v>
      </c>
    </row>
    <row r="6633" spans="2:7">
      <c r="B6633" t="s">
        <v>5763</v>
      </c>
      <c r="C6633">
        <v>3.62</v>
      </c>
      <c r="D6633">
        <f t="shared" si="211"/>
        <v>-0.71718749999999998</v>
      </c>
      <c r="E6633">
        <v>-2.9490616621983882E-2</v>
      </c>
      <c r="F6633" s="90">
        <v>6625</v>
      </c>
      <c r="G6633" s="170">
        <f t="shared" ca="1" si="212"/>
        <v>0.48866868988024714</v>
      </c>
    </row>
    <row r="6634" spans="2:7">
      <c r="B6634" t="s">
        <v>3496</v>
      </c>
      <c r="C6634">
        <v>12.8</v>
      </c>
      <c r="D6634">
        <f t="shared" si="211"/>
        <v>0.50058616647127807</v>
      </c>
      <c r="E6634">
        <v>-2.9567854435178075E-2</v>
      </c>
      <c r="F6634" s="90">
        <v>6626</v>
      </c>
      <c r="G6634" s="170">
        <f t="shared" ca="1" si="212"/>
        <v>-0.24029131124931163</v>
      </c>
    </row>
    <row r="6635" spans="2:7">
      <c r="B6635" t="s">
        <v>5146</v>
      </c>
      <c r="C6635">
        <v>8.5299999999999994</v>
      </c>
      <c r="D6635">
        <f t="shared" si="211"/>
        <v>4.2012195121951219</v>
      </c>
      <c r="E6635">
        <v>-2.9579067121729218E-2</v>
      </c>
      <c r="F6635" s="90">
        <v>6627</v>
      </c>
      <c r="G6635" s="170">
        <f t="shared" ca="1" si="212"/>
        <v>-0.46336040202984152</v>
      </c>
    </row>
    <row r="6636" spans="2:7">
      <c r="B6636" t="s">
        <v>6327</v>
      </c>
      <c r="C6636">
        <v>1.64</v>
      </c>
      <c r="D6636">
        <f t="shared" si="211"/>
        <v>-0.89124668435013255</v>
      </c>
      <c r="E6636">
        <v>-2.9585798816568074E-2</v>
      </c>
      <c r="F6636" s="90">
        <v>6628</v>
      </c>
      <c r="G6636" s="170">
        <f t="shared" ca="1" si="212"/>
        <v>0.18401918918451976</v>
      </c>
    </row>
    <row r="6637" spans="2:7">
      <c r="B6637" t="s">
        <v>3750</v>
      </c>
      <c r="C6637">
        <v>15.08</v>
      </c>
      <c r="D6637">
        <f t="shared" si="211"/>
        <v>10.511450381679388</v>
      </c>
      <c r="E6637">
        <v>-2.9601029601029543E-2</v>
      </c>
      <c r="F6637" s="90">
        <v>6629</v>
      </c>
      <c r="G6637" s="170">
        <f t="shared" ca="1" si="212"/>
        <v>0.21260179946857677</v>
      </c>
    </row>
    <row r="6638" spans="2:7">
      <c r="B6638" t="s">
        <v>6665</v>
      </c>
      <c r="C6638">
        <v>1.31</v>
      </c>
      <c r="D6638">
        <f t="shared" si="211"/>
        <v>-0.87870370370370365</v>
      </c>
      <c r="E6638">
        <v>-2.9629629629629655E-2</v>
      </c>
      <c r="F6638" s="90">
        <v>6630</v>
      </c>
      <c r="G6638" s="170">
        <f t="shared" ca="1" si="212"/>
        <v>-0.45509415744759923</v>
      </c>
    </row>
    <row r="6639" spans="2:7">
      <c r="B6639" t="s">
        <v>1620</v>
      </c>
      <c r="C6639">
        <v>10.8</v>
      </c>
      <c r="D6639">
        <f t="shared" si="211"/>
        <v>0.37579617834394918</v>
      </c>
      <c r="E6639">
        <v>-2.964959568733154E-2</v>
      </c>
      <c r="F6639" s="90">
        <v>6631</v>
      </c>
      <c r="G6639" s="170">
        <f t="shared" ca="1" si="212"/>
        <v>0.7946041289463982</v>
      </c>
    </row>
    <row r="6640" spans="2:7">
      <c r="B6640" t="s">
        <v>3291</v>
      </c>
      <c r="C6640">
        <v>7.85</v>
      </c>
      <c r="D6640">
        <f t="shared" si="211"/>
        <v>-0.95038553912274049</v>
      </c>
      <c r="E6640">
        <v>-2.9666254635352312E-2</v>
      </c>
      <c r="F6640" s="90">
        <v>6632</v>
      </c>
      <c r="G6640" s="170">
        <f t="shared" ca="1" si="212"/>
        <v>0.3415479528230011</v>
      </c>
    </row>
    <row r="6641" spans="2:7">
      <c r="B6641" t="s">
        <v>574</v>
      </c>
      <c r="C6641">
        <v>158.22</v>
      </c>
      <c r="D6641">
        <f t="shared" si="211"/>
        <v>8.1615518239722054</v>
      </c>
      <c r="E6641">
        <v>-2.9682325524346888E-2</v>
      </c>
      <c r="F6641" s="90">
        <v>6633</v>
      </c>
      <c r="G6641" s="170">
        <f t="shared" ca="1" si="212"/>
        <v>0.50820316839977442</v>
      </c>
    </row>
    <row r="6642" spans="2:7">
      <c r="B6642" t="s">
        <v>4501</v>
      </c>
      <c r="C6642">
        <v>17.27</v>
      </c>
      <c r="D6642">
        <f t="shared" si="211"/>
        <v>-0.35318352059925096</v>
      </c>
      <c r="E6642">
        <v>-2.9775280898876468E-2</v>
      </c>
      <c r="F6642" s="90">
        <v>6634</v>
      </c>
      <c r="G6642" s="170">
        <f t="shared" ca="1" si="212"/>
        <v>-0.34026049761605326</v>
      </c>
    </row>
    <row r="6643" spans="2:7">
      <c r="B6643" t="s">
        <v>1443</v>
      </c>
      <c r="C6643">
        <v>26.7</v>
      </c>
      <c r="D6643">
        <f t="shared" si="211"/>
        <v>0.64004914004913993</v>
      </c>
      <c r="E6643">
        <v>-2.9796511627906988E-2</v>
      </c>
      <c r="F6643" s="90">
        <v>6635</v>
      </c>
      <c r="G6643" s="170">
        <f t="shared" ca="1" si="212"/>
        <v>0.22950345494118232</v>
      </c>
    </row>
    <row r="6644" spans="2:7">
      <c r="B6644" t="s">
        <v>4147</v>
      </c>
      <c r="C6644">
        <v>16.28</v>
      </c>
      <c r="D6644">
        <f t="shared" si="211"/>
        <v>1.1764705882352942</v>
      </c>
      <c r="E6644">
        <v>-2.9797377830750892E-2</v>
      </c>
      <c r="F6644" s="90">
        <v>6636</v>
      </c>
      <c r="G6644" s="170">
        <f t="shared" ca="1" si="212"/>
        <v>0.16341355016422129</v>
      </c>
    </row>
    <row r="6645" spans="2:7">
      <c r="B6645" t="s">
        <v>3288</v>
      </c>
      <c r="C6645">
        <v>7.48</v>
      </c>
      <c r="D6645">
        <f t="shared" si="211"/>
        <v>2.835897435897436</v>
      </c>
      <c r="E6645">
        <v>-2.9831387808041444E-2</v>
      </c>
      <c r="F6645" s="90">
        <v>6637</v>
      </c>
      <c r="G6645" s="170">
        <f t="shared" ca="1" si="212"/>
        <v>-4.8432685623734609E-2</v>
      </c>
    </row>
    <row r="6646" spans="2:7">
      <c r="B6646" t="s">
        <v>5881</v>
      </c>
      <c r="C6646">
        <v>1.95</v>
      </c>
      <c r="D6646">
        <f t="shared" si="211"/>
        <v>-0.89470842332613398</v>
      </c>
      <c r="E6646">
        <v>-2.9850746268656636E-2</v>
      </c>
      <c r="F6646" s="90">
        <v>6638</v>
      </c>
      <c r="G6646" s="170">
        <f t="shared" ca="1" si="212"/>
        <v>0.28096315673002326</v>
      </c>
    </row>
    <row r="6647" spans="2:7">
      <c r="B6647" t="s">
        <v>1866</v>
      </c>
      <c r="C6647">
        <v>18.52</v>
      </c>
      <c r="D6647">
        <f t="shared" si="211"/>
        <v>0.54204829308909241</v>
      </c>
      <c r="E6647">
        <v>-2.9858564693556851E-2</v>
      </c>
      <c r="F6647" s="90">
        <v>6639</v>
      </c>
      <c r="G6647" s="170">
        <f t="shared" ca="1" si="212"/>
        <v>-7.3494958827103718E-2</v>
      </c>
    </row>
    <row r="6648" spans="2:7">
      <c r="B6648" t="s">
        <v>3704</v>
      </c>
      <c r="C6648">
        <v>12.01</v>
      </c>
      <c r="D6648">
        <f t="shared" si="211"/>
        <v>-9.6992481203007588E-2</v>
      </c>
      <c r="E6648">
        <v>-2.9886914378029157E-2</v>
      </c>
      <c r="F6648" s="90">
        <v>6640</v>
      </c>
      <c r="G6648" s="170">
        <f t="shared" ca="1" si="212"/>
        <v>-6.7345145883911453E-4</v>
      </c>
    </row>
    <row r="6649" spans="2:7">
      <c r="B6649" t="s">
        <v>2509</v>
      </c>
      <c r="C6649">
        <v>13.3</v>
      </c>
      <c r="D6649">
        <f t="shared" si="211"/>
        <v>-0.91156326883436389</v>
      </c>
      <c r="E6649">
        <v>-2.9905178701677616E-2</v>
      </c>
      <c r="F6649" s="90">
        <v>6641</v>
      </c>
      <c r="G6649" s="170">
        <f t="shared" ca="1" si="212"/>
        <v>0.52252317609224075</v>
      </c>
    </row>
    <row r="6650" spans="2:7">
      <c r="B6650" t="s">
        <v>519</v>
      </c>
      <c r="C6650">
        <v>150.38999999999999</v>
      </c>
      <c r="D6650">
        <f t="shared" si="211"/>
        <v>154.04123711340205</v>
      </c>
      <c r="E6650">
        <v>-2.992969102754315E-2</v>
      </c>
      <c r="F6650" s="90">
        <v>6642</v>
      </c>
      <c r="G6650" s="170">
        <f t="shared" ca="1" si="212"/>
        <v>-0.41282295085758752</v>
      </c>
    </row>
    <row r="6651" spans="2:7">
      <c r="B6651" t="s">
        <v>6263</v>
      </c>
      <c r="C6651">
        <v>0.97</v>
      </c>
      <c r="D6651">
        <f t="shared" si="211"/>
        <v>-0.93986360818350889</v>
      </c>
      <c r="E6651">
        <v>-3.0000000000000027E-2</v>
      </c>
      <c r="F6651" s="90">
        <v>6643</v>
      </c>
      <c r="G6651" s="170">
        <f t="shared" ca="1" si="212"/>
        <v>-0.18000176591896383</v>
      </c>
    </row>
    <row r="6652" spans="2:7">
      <c r="B6652" t="s">
        <v>4020</v>
      </c>
      <c r="C6652">
        <v>16.13</v>
      </c>
      <c r="D6652">
        <f t="shared" si="211"/>
        <v>0.28321400159108978</v>
      </c>
      <c r="E6652">
        <v>-3.0066145520144319E-2</v>
      </c>
      <c r="F6652" s="90">
        <v>6644</v>
      </c>
      <c r="G6652" s="170">
        <f t="shared" ca="1" si="212"/>
        <v>0.19397991414914403</v>
      </c>
    </row>
    <row r="6653" spans="2:7">
      <c r="B6653" t="s">
        <v>3173</v>
      </c>
      <c r="C6653">
        <v>12.57</v>
      </c>
      <c r="D6653">
        <f t="shared" si="211"/>
        <v>-0.11291460832745234</v>
      </c>
      <c r="E6653">
        <v>-3.0092592592592636E-2</v>
      </c>
      <c r="F6653" s="90">
        <v>6645</v>
      </c>
      <c r="G6653" s="170">
        <f t="shared" ca="1" si="212"/>
        <v>0.22861586221859773</v>
      </c>
    </row>
    <row r="6654" spans="2:7">
      <c r="B6654" t="s">
        <v>3593</v>
      </c>
      <c r="C6654">
        <v>14.17</v>
      </c>
      <c r="D6654">
        <f t="shared" si="211"/>
        <v>2.1216407355020765E-3</v>
      </c>
      <c r="E6654">
        <v>-3.0116358658453083E-2</v>
      </c>
      <c r="F6654" s="90">
        <v>6646</v>
      </c>
      <c r="G6654" s="170">
        <f t="shared" ca="1" si="212"/>
        <v>-0.30764017710450425</v>
      </c>
    </row>
    <row r="6655" spans="2:7">
      <c r="B6655" t="s">
        <v>2453</v>
      </c>
      <c r="C6655">
        <v>14.14</v>
      </c>
      <c r="D6655">
        <f t="shared" si="211"/>
        <v>0.15806715806715804</v>
      </c>
      <c r="E6655">
        <v>-3.0178326474622735E-2</v>
      </c>
      <c r="F6655" s="90">
        <v>6647</v>
      </c>
      <c r="G6655" s="170">
        <f t="shared" ca="1" si="212"/>
        <v>5.4839399492715643E-2</v>
      </c>
    </row>
    <row r="6656" spans="2:7">
      <c r="B6656" t="s">
        <v>5038</v>
      </c>
      <c r="C6656">
        <v>12.21</v>
      </c>
      <c r="D6656">
        <f t="shared" si="211"/>
        <v>1.6406890894176663E-3</v>
      </c>
      <c r="E6656">
        <v>-3.0182684670373234E-2</v>
      </c>
      <c r="F6656" s="90">
        <v>6648</v>
      </c>
      <c r="G6656" s="170">
        <f t="shared" ca="1" si="212"/>
        <v>0.13942563209990699</v>
      </c>
    </row>
    <row r="6657" spans="2:7">
      <c r="B6657" t="s">
        <v>3690</v>
      </c>
      <c r="C6657">
        <v>12.19</v>
      </c>
      <c r="D6657">
        <f t="shared" si="211"/>
        <v>-0.33315098468271342</v>
      </c>
      <c r="E6657">
        <v>-3.023070803500404E-2</v>
      </c>
      <c r="F6657" s="90">
        <v>6649</v>
      </c>
      <c r="G6657" s="170">
        <f t="shared" ca="1" si="212"/>
        <v>0.32629967761467499</v>
      </c>
    </row>
    <row r="6658" spans="2:7">
      <c r="B6658" t="s">
        <v>4606</v>
      </c>
      <c r="C6658">
        <v>18.28</v>
      </c>
      <c r="D6658">
        <f t="shared" si="211"/>
        <v>2.5633528265107217</v>
      </c>
      <c r="E6658">
        <v>-3.0238726790450941E-2</v>
      </c>
      <c r="F6658" s="90">
        <v>6650</v>
      </c>
      <c r="G6658" s="170">
        <f t="shared" ca="1" si="212"/>
        <v>-0.47024261293573227</v>
      </c>
    </row>
    <row r="6659" spans="2:7">
      <c r="B6659" t="s">
        <v>5698</v>
      </c>
      <c r="C6659">
        <v>5.13</v>
      </c>
      <c r="D6659">
        <f t="shared" si="211"/>
        <v>0</v>
      </c>
      <c r="E6659">
        <v>-3.0245746691871481E-2</v>
      </c>
      <c r="F6659" s="90">
        <v>6651</v>
      </c>
      <c r="G6659" s="170">
        <f t="shared" ca="1" si="212"/>
        <v>-0.67823990071148166</v>
      </c>
    </row>
    <row r="6660" spans="2:7">
      <c r="B6660" t="s">
        <v>5720</v>
      </c>
      <c r="C6660">
        <v>5.13</v>
      </c>
      <c r="D6660">
        <f t="shared" si="211"/>
        <v>-0.74182184197282341</v>
      </c>
      <c r="E6660">
        <v>-3.0245746691871481E-2</v>
      </c>
      <c r="F6660" s="90">
        <v>6652</v>
      </c>
      <c r="G6660" s="170">
        <f t="shared" ca="1" si="212"/>
        <v>1.4649117339817226</v>
      </c>
    </row>
    <row r="6661" spans="2:7">
      <c r="B6661" t="s">
        <v>4599</v>
      </c>
      <c r="C6661">
        <v>19.87</v>
      </c>
      <c r="D6661">
        <f t="shared" si="211"/>
        <v>0.1075808249721293</v>
      </c>
      <c r="E6661">
        <v>-3.025866276232296E-2</v>
      </c>
      <c r="F6661" s="90">
        <v>6653</v>
      </c>
      <c r="G6661" s="170">
        <f t="shared" ca="1" si="212"/>
        <v>0.14543597461387614</v>
      </c>
    </row>
    <row r="6662" spans="2:7">
      <c r="B6662" t="s">
        <v>1815</v>
      </c>
      <c r="C6662">
        <v>17.940000000000001</v>
      </c>
      <c r="D6662">
        <f t="shared" si="211"/>
        <v>10.212499999999999</v>
      </c>
      <c r="E6662">
        <v>-3.02702702702702E-2</v>
      </c>
      <c r="F6662" s="90">
        <v>6654</v>
      </c>
      <c r="G6662" s="170">
        <f t="shared" ca="1" si="212"/>
        <v>-9.9887024330174538E-3</v>
      </c>
    </row>
    <row r="6663" spans="2:7">
      <c r="B6663" t="s">
        <v>7226</v>
      </c>
      <c r="C6663">
        <v>1.6</v>
      </c>
      <c r="D6663">
        <f t="shared" si="211"/>
        <v>-0.58333333333333326</v>
      </c>
      <c r="E6663">
        <v>-3.0303030303030196E-2</v>
      </c>
      <c r="F6663" s="90">
        <v>6655</v>
      </c>
      <c r="G6663" s="170">
        <f t="shared" ca="1" si="212"/>
        <v>0.83881846836435714</v>
      </c>
    </row>
    <row r="6664" spans="2:7">
      <c r="B6664" t="s">
        <v>5749</v>
      </c>
      <c r="C6664">
        <v>3.84</v>
      </c>
      <c r="D6664">
        <f t="shared" si="211"/>
        <v>-0.97105818510702435</v>
      </c>
      <c r="E6664">
        <v>-3.0303030303030332E-2</v>
      </c>
      <c r="F6664" s="90">
        <v>6656</v>
      </c>
      <c r="G6664" s="170">
        <f t="shared" ca="1" si="212"/>
        <v>0.67097503212318199</v>
      </c>
    </row>
    <row r="6665" spans="2:7">
      <c r="B6665" t="s">
        <v>715</v>
      </c>
      <c r="C6665">
        <v>132.68</v>
      </c>
      <c r="D6665">
        <f t="shared" ref="D6665:D6728" si="213">(C6665-C6666)/C6666</f>
        <v>28.748878923766817</v>
      </c>
      <c r="E6665">
        <v>-3.0400467699503043E-2</v>
      </c>
      <c r="F6665" s="90">
        <v>6657</v>
      </c>
      <c r="G6665" s="170">
        <f t="shared" ca="1" si="212"/>
        <v>-4.227442553883852E-2</v>
      </c>
    </row>
    <row r="6666" spans="2:7">
      <c r="B6666" t="s">
        <v>4373</v>
      </c>
      <c r="C6666">
        <v>4.46</v>
      </c>
      <c r="D6666">
        <f t="shared" si="213"/>
        <v>-0.5874190564292322</v>
      </c>
      <c r="E6666">
        <v>-3.0434782608695584E-2</v>
      </c>
      <c r="F6666" s="90">
        <v>6658</v>
      </c>
      <c r="G6666" s="170">
        <f t="shared" ca="1" si="212"/>
        <v>0.15766985540460127</v>
      </c>
    </row>
    <row r="6667" spans="2:7">
      <c r="B6667" t="s">
        <v>3227</v>
      </c>
      <c r="C6667">
        <v>10.81</v>
      </c>
      <c r="D6667">
        <f t="shared" si="213"/>
        <v>0.78973509933774844</v>
      </c>
      <c r="E6667">
        <v>-3.0493273542600882E-2</v>
      </c>
      <c r="F6667" s="90">
        <v>6659</v>
      </c>
      <c r="G6667" s="170">
        <f t="shared" ca="1" si="212"/>
        <v>-0.28986422255918026</v>
      </c>
    </row>
    <row r="6668" spans="2:7">
      <c r="B6668" t="s">
        <v>5503</v>
      </c>
      <c r="C6668">
        <v>6.04</v>
      </c>
      <c r="D6668">
        <f t="shared" si="213"/>
        <v>-0.42366412213740462</v>
      </c>
      <c r="E6668">
        <v>-3.0497592295345165E-2</v>
      </c>
      <c r="F6668" s="90">
        <v>6660</v>
      </c>
      <c r="G6668" s="170">
        <f t="shared" ca="1" si="212"/>
        <v>1.9700591122093047E-2</v>
      </c>
    </row>
    <row r="6669" spans="2:7">
      <c r="B6669" t="s">
        <v>3226</v>
      </c>
      <c r="C6669">
        <v>10.48</v>
      </c>
      <c r="D6669">
        <f t="shared" si="213"/>
        <v>3.7207207207207205</v>
      </c>
      <c r="E6669">
        <v>-3.0527289546716008E-2</v>
      </c>
      <c r="F6669" s="90">
        <v>6661</v>
      </c>
      <c r="G6669" s="170">
        <f t="shared" ca="1" si="212"/>
        <v>0.17400030845213763</v>
      </c>
    </row>
    <row r="6670" spans="2:7">
      <c r="B6670" t="s">
        <v>7590</v>
      </c>
      <c r="C6670">
        <v>2.2200000000000002</v>
      </c>
      <c r="D6670">
        <f t="shared" si="213"/>
        <v>-0.8107416879795396</v>
      </c>
      <c r="E6670">
        <v>-3.056768558951958E-2</v>
      </c>
      <c r="F6670" s="90">
        <v>6662</v>
      </c>
      <c r="G6670" s="170">
        <f t="shared" ca="1" si="212"/>
        <v>-1.0189425149700686</v>
      </c>
    </row>
    <row r="6671" spans="2:7">
      <c r="B6671" t="s">
        <v>3142</v>
      </c>
      <c r="C6671">
        <v>11.73</v>
      </c>
      <c r="D6671">
        <f t="shared" si="213"/>
        <v>8.9136490250696462E-2</v>
      </c>
      <c r="E6671">
        <v>-3.0578512396694152E-2</v>
      </c>
      <c r="F6671" s="90">
        <v>6663</v>
      </c>
      <c r="G6671" s="170">
        <f t="shared" ca="1" si="212"/>
        <v>-0.48833238998050416</v>
      </c>
    </row>
    <row r="6672" spans="2:7">
      <c r="B6672" t="s">
        <v>4841</v>
      </c>
      <c r="C6672">
        <v>10.77</v>
      </c>
      <c r="D6672">
        <f t="shared" si="213"/>
        <v>9.2936802973975718E-4</v>
      </c>
      <c r="E6672">
        <v>-3.0603060306030591E-2</v>
      </c>
      <c r="F6672" s="90">
        <v>6664</v>
      </c>
      <c r="G6672" s="170">
        <f t="shared" ca="1" si="212"/>
        <v>-0.47084683213070561</v>
      </c>
    </row>
    <row r="6673" spans="2:7">
      <c r="B6673" t="s">
        <v>4289</v>
      </c>
      <c r="C6673">
        <v>10.76</v>
      </c>
      <c r="D6673">
        <f t="shared" si="213"/>
        <v>-0.78200972447325778</v>
      </c>
      <c r="E6673">
        <v>-3.063063063063062E-2</v>
      </c>
      <c r="F6673" s="90">
        <v>6665</v>
      </c>
      <c r="G6673" s="170">
        <f t="shared" ca="1" si="212"/>
        <v>-0.25095085434491671</v>
      </c>
    </row>
    <row r="6674" spans="2:7">
      <c r="B6674" t="s">
        <v>1196</v>
      </c>
      <c r="C6674">
        <v>49.36</v>
      </c>
      <c r="D6674">
        <f t="shared" si="213"/>
        <v>9.4135021097046412</v>
      </c>
      <c r="E6674">
        <v>-3.0636292223095093E-2</v>
      </c>
      <c r="F6674" s="90">
        <v>6666</v>
      </c>
      <c r="G6674" s="170">
        <f t="shared" ca="1" si="212"/>
        <v>0.22581800059594037</v>
      </c>
    </row>
    <row r="6675" spans="2:7">
      <c r="B6675" t="s">
        <v>5562</v>
      </c>
      <c r="C6675">
        <v>4.74</v>
      </c>
      <c r="D6675">
        <f t="shared" si="213"/>
        <v>-0.42265529841656518</v>
      </c>
      <c r="E6675">
        <v>-3.0674846625766763E-2</v>
      </c>
      <c r="F6675" s="90">
        <v>6667</v>
      </c>
      <c r="G6675" s="170">
        <f t="shared" ca="1" si="212"/>
        <v>0.36028293410129958</v>
      </c>
    </row>
    <row r="6676" spans="2:7">
      <c r="B6676" t="s">
        <v>2764</v>
      </c>
      <c r="C6676">
        <v>8.2100000000000009</v>
      </c>
      <c r="D6676">
        <f t="shared" si="213"/>
        <v>2.7149321266968331</v>
      </c>
      <c r="E6676">
        <v>-3.0696576151121577E-2</v>
      </c>
      <c r="F6676" s="90">
        <v>6668</v>
      </c>
      <c r="G6676" s="170">
        <f t="shared" ca="1" si="212"/>
        <v>0.15786427804230299</v>
      </c>
    </row>
    <row r="6677" spans="2:7">
      <c r="B6677" t="s">
        <v>5911</v>
      </c>
      <c r="C6677">
        <v>2.21</v>
      </c>
      <c r="D6677">
        <f t="shared" si="213"/>
        <v>-0.22183098591549294</v>
      </c>
      <c r="E6677">
        <v>-3.0701754385964845E-2</v>
      </c>
      <c r="F6677" s="90">
        <v>6669</v>
      </c>
      <c r="G6677" s="170">
        <f t="shared" ca="1" si="212"/>
        <v>7.1510363876121336E-2</v>
      </c>
    </row>
    <row r="6678" spans="2:7">
      <c r="B6678" t="s">
        <v>5785</v>
      </c>
      <c r="C6678">
        <v>2.84</v>
      </c>
      <c r="D6678">
        <f t="shared" si="213"/>
        <v>-0.83323546682325311</v>
      </c>
      <c r="E6678">
        <v>-3.0716723549488158E-2</v>
      </c>
      <c r="F6678" s="90">
        <v>6670</v>
      </c>
      <c r="G6678" s="170">
        <f t="shared" ca="1" si="212"/>
        <v>-0.16555790707674578</v>
      </c>
    </row>
    <row r="6679" spans="2:7">
      <c r="B6679" t="s">
        <v>4088</v>
      </c>
      <c r="C6679">
        <v>17.03</v>
      </c>
      <c r="D6679">
        <f t="shared" si="213"/>
        <v>8.0105820105820111</v>
      </c>
      <c r="E6679">
        <v>-3.0734206033010764E-2</v>
      </c>
      <c r="F6679" s="90">
        <v>6671</v>
      </c>
      <c r="G6679" s="170">
        <f t="shared" ca="1" si="212"/>
        <v>-0.48079878900095152</v>
      </c>
    </row>
    <row r="6680" spans="2:7">
      <c r="B6680" t="s">
        <v>6756</v>
      </c>
      <c r="C6680">
        <v>1.89</v>
      </c>
      <c r="D6680">
        <f t="shared" si="213"/>
        <v>0</v>
      </c>
      <c r="E6680">
        <v>-3.0769230769230799E-2</v>
      </c>
      <c r="F6680" s="90">
        <v>6672</v>
      </c>
      <c r="G6680" s="170">
        <f t="shared" ca="1" si="212"/>
        <v>0.36186653408623398</v>
      </c>
    </row>
    <row r="6681" spans="2:7">
      <c r="B6681" t="s">
        <v>7507</v>
      </c>
      <c r="C6681">
        <v>1.89</v>
      </c>
      <c r="D6681">
        <f t="shared" si="213"/>
        <v>-0.77738515901060079</v>
      </c>
      <c r="E6681">
        <v>-3.0769230769230799E-2</v>
      </c>
      <c r="F6681" s="90">
        <v>6673</v>
      </c>
      <c r="G6681" s="170">
        <f t="shared" ca="1" si="212"/>
        <v>5.7564071889664697E-2</v>
      </c>
    </row>
    <row r="6682" spans="2:7">
      <c r="B6682" t="s">
        <v>2740</v>
      </c>
      <c r="C6682">
        <v>8.49</v>
      </c>
      <c r="D6682">
        <f t="shared" si="213"/>
        <v>-0.93666069829901522</v>
      </c>
      <c r="E6682">
        <v>-3.0821917808219131E-2</v>
      </c>
      <c r="F6682" s="90">
        <v>6674</v>
      </c>
      <c r="G6682" s="170">
        <f t="shared" ca="1" si="212"/>
        <v>0.73771800202158644</v>
      </c>
    </row>
    <row r="6683" spans="2:7">
      <c r="B6683" t="s">
        <v>442</v>
      </c>
      <c r="C6683">
        <v>134.04</v>
      </c>
      <c r="D6683">
        <f t="shared" si="213"/>
        <v>7.0601322910402891</v>
      </c>
      <c r="E6683">
        <v>-3.0872677319065941E-2</v>
      </c>
      <c r="F6683" s="90">
        <v>6675</v>
      </c>
      <c r="G6683" s="170">
        <f t="shared" ca="1" si="212"/>
        <v>0.4953637401034558</v>
      </c>
    </row>
    <row r="6684" spans="2:7">
      <c r="B6684" t="s">
        <v>3002</v>
      </c>
      <c r="C6684">
        <v>16.63</v>
      </c>
      <c r="D6684">
        <f t="shared" si="213"/>
        <v>0.76726886291179586</v>
      </c>
      <c r="E6684">
        <v>-3.088578088578095E-2</v>
      </c>
      <c r="F6684" s="90">
        <v>6676</v>
      </c>
      <c r="G6684" s="170">
        <f t="shared" ca="1" si="212"/>
        <v>5.900095238117202E-2</v>
      </c>
    </row>
    <row r="6685" spans="2:7">
      <c r="B6685" t="s">
        <v>2802</v>
      </c>
      <c r="C6685">
        <v>9.41</v>
      </c>
      <c r="D6685">
        <f t="shared" si="213"/>
        <v>-0.9262134399749079</v>
      </c>
      <c r="E6685">
        <v>-3.0895983522142192E-2</v>
      </c>
      <c r="F6685" s="90">
        <v>6677</v>
      </c>
      <c r="G6685" s="170">
        <f t="shared" ca="1" si="212"/>
        <v>4.9943873345079715E-2</v>
      </c>
    </row>
    <row r="6686" spans="2:7">
      <c r="B6686" t="s">
        <v>702</v>
      </c>
      <c r="C6686">
        <v>127.53</v>
      </c>
      <c r="D6686">
        <f t="shared" si="213"/>
        <v>66.835106382978736</v>
      </c>
      <c r="E6686">
        <v>-3.0927051671732472E-2</v>
      </c>
      <c r="F6686" s="90">
        <v>6678</v>
      </c>
      <c r="G6686" s="170">
        <f t="shared" ca="1" si="212"/>
        <v>0.39901530127842388</v>
      </c>
    </row>
    <row r="6687" spans="2:7">
      <c r="B6687" t="s">
        <v>7518</v>
      </c>
      <c r="C6687">
        <v>1.88</v>
      </c>
      <c r="D6687">
        <f t="shared" si="213"/>
        <v>-0.95508838987099853</v>
      </c>
      <c r="E6687">
        <v>-3.0927835051546421E-2</v>
      </c>
      <c r="F6687" s="90">
        <v>6679</v>
      </c>
      <c r="G6687" s="170">
        <f t="shared" ca="1" si="212"/>
        <v>-1.9712141475424366E-2</v>
      </c>
    </row>
    <row r="6688" spans="2:7">
      <c r="B6688" t="s">
        <v>1101</v>
      </c>
      <c r="C6688">
        <v>41.86</v>
      </c>
      <c r="D6688">
        <f t="shared" si="213"/>
        <v>2.4367816091954024</v>
      </c>
      <c r="E6688">
        <v>-3.1018518518518595E-2</v>
      </c>
      <c r="F6688" s="90">
        <v>6680</v>
      </c>
      <c r="G6688" s="170">
        <f t="shared" ca="1" si="212"/>
        <v>5.6704088438677164E-2</v>
      </c>
    </row>
    <row r="6689" spans="2:7">
      <c r="B6689" t="s">
        <v>4281</v>
      </c>
      <c r="C6689">
        <v>12.18</v>
      </c>
      <c r="D6689">
        <f t="shared" si="213"/>
        <v>1.7871853546910754</v>
      </c>
      <c r="E6689">
        <v>-3.10262529832936E-2</v>
      </c>
      <c r="F6689" s="90">
        <v>6681</v>
      </c>
      <c r="G6689" s="170">
        <f t="shared" ca="1" si="212"/>
        <v>-0.2395830251215556</v>
      </c>
    </row>
    <row r="6690" spans="2:7">
      <c r="B6690" t="s">
        <v>4434</v>
      </c>
      <c r="C6690">
        <v>4.37</v>
      </c>
      <c r="D6690">
        <f t="shared" si="213"/>
        <v>-0.80816505706760311</v>
      </c>
      <c r="E6690">
        <v>-3.1042128603104142E-2</v>
      </c>
      <c r="F6690" s="90">
        <v>6682</v>
      </c>
      <c r="G6690" s="170">
        <f t="shared" ca="1" si="212"/>
        <v>0.78889495447509972</v>
      </c>
    </row>
    <row r="6691" spans="2:7">
      <c r="B6691" t="s">
        <v>2105</v>
      </c>
      <c r="C6691">
        <v>22.78</v>
      </c>
      <c r="D6691">
        <f t="shared" si="213"/>
        <v>11.181818181818182</v>
      </c>
      <c r="E6691">
        <v>-3.1050616758826047E-2</v>
      </c>
      <c r="F6691" s="90">
        <v>6683</v>
      </c>
      <c r="G6691" s="170">
        <f t="shared" ca="1" si="212"/>
        <v>0.1927302659931226</v>
      </c>
    </row>
    <row r="6692" spans="2:7">
      <c r="B6692" t="s">
        <v>6340</v>
      </c>
      <c r="C6692">
        <v>1.87</v>
      </c>
      <c r="D6692">
        <f t="shared" si="213"/>
        <v>-0.14220183486238533</v>
      </c>
      <c r="E6692">
        <v>-3.1088082901554317E-2</v>
      </c>
      <c r="F6692" s="90">
        <v>6684</v>
      </c>
      <c r="G6692" s="170">
        <f t="shared" ca="1" si="212"/>
        <v>0.23515420992703728</v>
      </c>
    </row>
    <row r="6693" spans="2:7">
      <c r="B6693" t="s">
        <v>7284</v>
      </c>
      <c r="C6693">
        <v>2.1800000000000002</v>
      </c>
      <c r="D6693">
        <f t="shared" si="213"/>
        <v>0</v>
      </c>
      <c r="E6693">
        <v>-3.1111111111111041E-2</v>
      </c>
      <c r="F6693" s="90">
        <v>6685</v>
      </c>
      <c r="G6693" s="170">
        <f t="shared" ca="1" si="212"/>
        <v>-0.2519730378142972</v>
      </c>
    </row>
    <row r="6694" spans="2:7">
      <c r="B6694" t="s">
        <v>7470</v>
      </c>
      <c r="C6694">
        <v>2.1800000000000002</v>
      </c>
      <c r="D6694">
        <f t="shared" si="213"/>
        <v>-0.88106928532460449</v>
      </c>
      <c r="E6694">
        <v>-3.1111111111111041E-2</v>
      </c>
      <c r="F6694" s="90">
        <v>6686</v>
      </c>
      <c r="G6694" s="170">
        <f t="shared" ca="1" si="212"/>
        <v>-0.42693552483211866</v>
      </c>
    </row>
    <row r="6695" spans="2:7">
      <c r="B6695" t="s">
        <v>1920</v>
      </c>
      <c r="C6695">
        <v>18.329999999999998</v>
      </c>
      <c r="D6695">
        <f t="shared" si="213"/>
        <v>0.90342679127725822</v>
      </c>
      <c r="E6695">
        <v>-3.1183932346723221E-2</v>
      </c>
      <c r="F6695" s="90">
        <v>6687</v>
      </c>
      <c r="G6695" s="170">
        <f t="shared" ref="G6695:G6758" ca="1" si="214">_xlfn.NORM.INV(RAND(),L$11,L$12)</f>
        <v>-0.31965350999755421</v>
      </c>
    </row>
    <row r="6696" spans="2:7">
      <c r="B6696" t="s">
        <v>5351</v>
      </c>
      <c r="C6696">
        <v>9.6300000000000008</v>
      </c>
      <c r="D6696">
        <f t="shared" si="213"/>
        <v>0.93762575452716324</v>
      </c>
      <c r="E6696">
        <v>-3.1187122736418382E-2</v>
      </c>
      <c r="F6696" s="90">
        <v>6688</v>
      </c>
      <c r="G6696" s="170">
        <f t="shared" ca="1" si="214"/>
        <v>-0.3728923116972</v>
      </c>
    </row>
    <row r="6697" spans="2:7">
      <c r="B6697" t="s">
        <v>5719</v>
      </c>
      <c r="C6697">
        <v>4.97</v>
      </c>
      <c r="D6697">
        <f t="shared" si="213"/>
        <v>-0.91383495145631066</v>
      </c>
      <c r="E6697">
        <v>-3.1189083820662798E-2</v>
      </c>
      <c r="F6697" s="90">
        <v>6689</v>
      </c>
      <c r="G6697" s="170">
        <f t="shared" ca="1" si="214"/>
        <v>-0.30710701883975144</v>
      </c>
    </row>
    <row r="6698" spans="2:7">
      <c r="B6698" t="s">
        <v>1262</v>
      </c>
      <c r="C6698">
        <v>57.68</v>
      </c>
      <c r="D6698">
        <f t="shared" si="213"/>
        <v>45.516129032258064</v>
      </c>
      <c r="E6698">
        <v>-3.123950285522337E-2</v>
      </c>
      <c r="F6698" s="90">
        <v>6690</v>
      </c>
      <c r="G6698" s="170">
        <f t="shared" ca="1" si="214"/>
        <v>2.6560149715217841E-2</v>
      </c>
    </row>
    <row r="6699" spans="2:7">
      <c r="B6699" t="s">
        <v>6304</v>
      </c>
      <c r="C6699">
        <v>1.24</v>
      </c>
      <c r="D6699">
        <f t="shared" si="213"/>
        <v>-0.20000000000000004</v>
      </c>
      <c r="E6699">
        <v>-3.1250000000000028E-2</v>
      </c>
      <c r="F6699" s="90">
        <v>6691</v>
      </c>
      <c r="G6699" s="170">
        <f t="shared" ca="1" si="214"/>
        <v>0.49654990998950876</v>
      </c>
    </row>
    <row r="6700" spans="2:7">
      <c r="B6700" t="s">
        <v>7217</v>
      </c>
      <c r="C6700">
        <v>1.55</v>
      </c>
      <c r="D6700">
        <f t="shared" si="213"/>
        <v>-0.37246963562753038</v>
      </c>
      <c r="E6700">
        <v>-3.1250000000000028E-2</v>
      </c>
      <c r="F6700" s="90">
        <v>6692</v>
      </c>
      <c r="G6700" s="170">
        <f t="shared" ca="1" si="214"/>
        <v>-0.53465430234022526</v>
      </c>
    </row>
    <row r="6701" spans="2:7">
      <c r="B6701" t="s">
        <v>7350</v>
      </c>
      <c r="C6701">
        <v>2.4700000000000002</v>
      </c>
      <c r="D6701">
        <f t="shared" si="213"/>
        <v>-0.77767776777677766</v>
      </c>
      <c r="E6701">
        <v>-3.1372549019607697E-2</v>
      </c>
      <c r="F6701" s="90">
        <v>6693</v>
      </c>
      <c r="G6701" s="170">
        <f t="shared" ca="1" si="214"/>
        <v>0.38710000435238184</v>
      </c>
    </row>
    <row r="6702" spans="2:7">
      <c r="B6702" t="s">
        <v>4837</v>
      </c>
      <c r="C6702">
        <v>11.11</v>
      </c>
      <c r="D6702">
        <f t="shared" si="213"/>
        <v>1.0018018018018018</v>
      </c>
      <c r="E6702">
        <v>-3.1386224934612135E-2</v>
      </c>
      <c r="F6702" s="90">
        <v>6694</v>
      </c>
      <c r="G6702" s="170">
        <f t="shared" ca="1" si="214"/>
        <v>-2.5820963068732963E-2</v>
      </c>
    </row>
    <row r="6703" spans="2:7">
      <c r="B6703" t="s">
        <v>4402</v>
      </c>
      <c r="C6703">
        <v>5.55</v>
      </c>
      <c r="D6703">
        <f t="shared" si="213"/>
        <v>2.6038961038961035</v>
      </c>
      <c r="E6703">
        <v>-3.1413612565445129E-2</v>
      </c>
      <c r="F6703" s="90">
        <v>6695</v>
      </c>
      <c r="G6703" s="170">
        <f t="shared" ca="1" si="214"/>
        <v>9.2546645635701405E-2</v>
      </c>
    </row>
    <row r="6704" spans="2:7">
      <c r="B6704" t="s">
        <v>6639</v>
      </c>
      <c r="C6704">
        <v>1.54</v>
      </c>
      <c r="D6704">
        <f t="shared" si="213"/>
        <v>0.25203252032520329</v>
      </c>
      <c r="E6704">
        <v>-3.1446540880503172E-2</v>
      </c>
      <c r="F6704" s="90">
        <v>6696</v>
      </c>
      <c r="G6704" s="170">
        <f t="shared" ca="1" si="214"/>
        <v>-0.3068653896639747</v>
      </c>
    </row>
    <row r="6705" spans="2:7">
      <c r="B6705" t="s">
        <v>7085</v>
      </c>
      <c r="C6705">
        <v>1.23</v>
      </c>
      <c r="D6705">
        <f t="shared" si="213"/>
        <v>-0.89182058047493395</v>
      </c>
      <c r="E6705">
        <v>-3.1496062992126012E-2</v>
      </c>
      <c r="F6705" s="90">
        <v>6697</v>
      </c>
      <c r="G6705" s="170">
        <f t="shared" ca="1" si="214"/>
        <v>-5.0820311892376513E-2</v>
      </c>
    </row>
    <row r="6706" spans="2:7">
      <c r="B6706" t="s">
        <v>3390</v>
      </c>
      <c r="C6706">
        <v>11.37</v>
      </c>
      <c r="D6706">
        <f t="shared" si="213"/>
        <v>-0.39327641408751335</v>
      </c>
      <c r="E6706">
        <v>-3.1516183986371467E-2</v>
      </c>
      <c r="F6706" s="90">
        <v>6698</v>
      </c>
      <c r="G6706" s="170">
        <f t="shared" ca="1" si="214"/>
        <v>0.48092087643605158</v>
      </c>
    </row>
    <row r="6707" spans="2:7">
      <c r="B6707" t="s">
        <v>3937</v>
      </c>
      <c r="C6707">
        <v>18.739999999999998</v>
      </c>
      <c r="D6707">
        <f t="shared" si="213"/>
        <v>1.4432855280312906</v>
      </c>
      <c r="E6707">
        <v>-3.1524547803617721E-2</v>
      </c>
      <c r="F6707" s="90">
        <v>6699</v>
      </c>
      <c r="G6707" s="170">
        <f t="shared" ca="1" si="214"/>
        <v>-0.40888027337970212</v>
      </c>
    </row>
    <row r="6708" spans="2:7">
      <c r="B6708" t="s">
        <v>2663</v>
      </c>
      <c r="C6708">
        <v>7.67</v>
      </c>
      <c r="D6708">
        <f t="shared" si="213"/>
        <v>3.168478260869565</v>
      </c>
      <c r="E6708">
        <v>-3.1565656565656568E-2</v>
      </c>
      <c r="F6708" s="90">
        <v>6700</v>
      </c>
      <c r="G6708" s="170">
        <f t="shared" ca="1" si="214"/>
        <v>0.6427690118786048</v>
      </c>
    </row>
    <row r="6709" spans="2:7">
      <c r="B6709" t="s">
        <v>6044</v>
      </c>
      <c r="C6709">
        <v>1.84</v>
      </c>
      <c r="D6709">
        <f t="shared" si="213"/>
        <v>-0.91540229885057467</v>
      </c>
      <c r="E6709">
        <v>-3.1578947368420963E-2</v>
      </c>
      <c r="F6709" s="90">
        <v>6701</v>
      </c>
      <c r="G6709" s="170">
        <f t="shared" ca="1" si="214"/>
        <v>0.41203877581296033</v>
      </c>
    </row>
    <row r="6710" spans="2:7">
      <c r="B6710" t="s">
        <v>2002</v>
      </c>
      <c r="C6710">
        <v>21.75</v>
      </c>
      <c r="D6710">
        <f t="shared" si="213"/>
        <v>13.215686274509803</v>
      </c>
      <c r="E6710">
        <v>-3.1611754229741801E-2</v>
      </c>
      <c r="F6710" s="90">
        <v>6702</v>
      </c>
      <c r="G6710" s="170">
        <f t="shared" ca="1" si="214"/>
        <v>-0.1047515572464395</v>
      </c>
    </row>
    <row r="6711" spans="2:7">
      <c r="B6711" t="s">
        <v>6563</v>
      </c>
      <c r="C6711">
        <v>1.53</v>
      </c>
      <c r="D6711">
        <f t="shared" si="213"/>
        <v>0</v>
      </c>
      <c r="E6711">
        <v>-3.1645569620253194E-2</v>
      </c>
      <c r="F6711" s="90">
        <v>6703</v>
      </c>
      <c r="G6711" s="170">
        <f t="shared" ca="1" si="214"/>
        <v>0.46122681033290674</v>
      </c>
    </row>
    <row r="6712" spans="2:7">
      <c r="B6712" t="s">
        <v>7090</v>
      </c>
      <c r="C6712">
        <v>1.53</v>
      </c>
      <c r="D6712">
        <f t="shared" si="213"/>
        <v>-0.68711656441717783</v>
      </c>
      <c r="E6712">
        <v>-3.1645569620253194E-2</v>
      </c>
      <c r="F6712" s="90">
        <v>6704</v>
      </c>
      <c r="G6712" s="170">
        <f t="shared" ca="1" si="214"/>
        <v>3.1826592492561548E-2</v>
      </c>
    </row>
    <row r="6713" spans="2:7">
      <c r="B6713" t="s">
        <v>4445</v>
      </c>
      <c r="C6713">
        <v>4.8899999999999997</v>
      </c>
      <c r="D6713">
        <f t="shared" si="213"/>
        <v>-0.7804220925011226</v>
      </c>
      <c r="E6713">
        <v>-3.1683168316831711E-2</v>
      </c>
      <c r="F6713" s="90">
        <v>6705</v>
      </c>
      <c r="G6713" s="170">
        <f t="shared" ca="1" si="214"/>
        <v>0.1169368480471933</v>
      </c>
    </row>
    <row r="6714" spans="2:7">
      <c r="B6714" t="s">
        <v>4581</v>
      </c>
      <c r="C6714">
        <v>22.27</v>
      </c>
      <c r="D6714">
        <f t="shared" si="213"/>
        <v>17.254098360655739</v>
      </c>
      <c r="E6714">
        <v>-3.1739130434782624E-2</v>
      </c>
      <c r="F6714" s="90">
        <v>6706</v>
      </c>
      <c r="G6714" s="170">
        <f t="shared" ca="1" si="214"/>
        <v>-0.42720839269213401</v>
      </c>
    </row>
    <row r="6715" spans="2:7">
      <c r="B6715" t="s">
        <v>6196</v>
      </c>
      <c r="C6715">
        <v>1.22</v>
      </c>
      <c r="D6715">
        <f t="shared" si="213"/>
        <v>-0.92436453812771224</v>
      </c>
      <c r="E6715">
        <v>-3.1746031746031772E-2</v>
      </c>
      <c r="F6715" s="90">
        <v>6707</v>
      </c>
      <c r="G6715" s="170">
        <f t="shared" ca="1" si="214"/>
        <v>0.17586264261567783</v>
      </c>
    </row>
    <row r="6716" spans="2:7">
      <c r="B6716" t="s">
        <v>2968</v>
      </c>
      <c r="C6716">
        <v>16.13</v>
      </c>
      <c r="D6716">
        <f t="shared" si="213"/>
        <v>0.47440585009140768</v>
      </c>
      <c r="E6716">
        <v>-3.1812725090036083E-2</v>
      </c>
      <c r="F6716" s="90">
        <v>6708</v>
      </c>
      <c r="G6716" s="170">
        <f t="shared" ca="1" si="214"/>
        <v>-0.26101122765655449</v>
      </c>
    </row>
    <row r="6717" spans="2:7">
      <c r="B6717" t="s">
        <v>1655</v>
      </c>
      <c r="C6717">
        <v>10.94</v>
      </c>
      <c r="D6717">
        <f t="shared" si="213"/>
        <v>0.38481012658227837</v>
      </c>
      <c r="E6717">
        <v>-3.1858407079646121E-2</v>
      </c>
      <c r="F6717" s="90">
        <v>6709</v>
      </c>
      <c r="G6717" s="170">
        <f t="shared" ca="1" si="214"/>
        <v>-0.39520797107185263</v>
      </c>
    </row>
    <row r="6718" spans="2:7">
      <c r="B6718" t="s">
        <v>2670</v>
      </c>
      <c r="C6718">
        <v>7.9</v>
      </c>
      <c r="D6718">
        <f t="shared" si="213"/>
        <v>-0.55865921787709494</v>
      </c>
      <c r="E6718">
        <v>-3.1862745098039186E-2</v>
      </c>
      <c r="F6718" s="90">
        <v>6710</v>
      </c>
      <c r="G6718" s="170">
        <f t="shared" ca="1" si="214"/>
        <v>7.0688237381897737E-2</v>
      </c>
    </row>
    <row r="6719" spans="2:7">
      <c r="B6719" t="s">
        <v>1937</v>
      </c>
      <c r="C6719">
        <v>17.899999999999999</v>
      </c>
      <c r="D6719">
        <f t="shared" si="213"/>
        <v>2.2904411764705874</v>
      </c>
      <c r="E6719">
        <v>-3.1909140075716595E-2</v>
      </c>
      <c r="F6719" s="90">
        <v>6711</v>
      </c>
      <c r="G6719" s="170">
        <f t="shared" ca="1" si="214"/>
        <v>0.35453436963925805</v>
      </c>
    </row>
    <row r="6720" spans="2:7">
      <c r="B6720" t="s">
        <v>4447</v>
      </c>
      <c r="C6720">
        <v>5.44</v>
      </c>
      <c r="D6720">
        <f t="shared" si="213"/>
        <v>2.6026490066225167</v>
      </c>
      <c r="E6720">
        <v>-3.2028469750889625E-2</v>
      </c>
      <c r="F6720" s="90">
        <v>6712</v>
      </c>
      <c r="G6720" s="170">
        <f t="shared" ca="1" si="214"/>
        <v>7.6368238938814212E-2</v>
      </c>
    </row>
    <row r="6721" spans="2:7">
      <c r="B6721" t="s">
        <v>6607</v>
      </c>
      <c r="C6721">
        <v>1.51</v>
      </c>
      <c r="D6721">
        <f t="shared" si="213"/>
        <v>-0.92634146341463408</v>
      </c>
      <c r="E6721">
        <v>-3.2051282051282076E-2</v>
      </c>
      <c r="F6721" s="90">
        <v>6713</v>
      </c>
      <c r="G6721" s="170">
        <f t="shared" ca="1" si="214"/>
        <v>0.20462835168793927</v>
      </c>
    </row>
    <row r="6722" spans="2:7">
      <c r="B6722" t="s">
        <v>3917</v>
      </c>
      <c r="C6722">
        <v>20.5</v>
      </c>
      <c r="D6722">
        <f t="shared" si="213"/>
        <v>8.7156398104265413</v>
      </c>
      <c r="E6722">
        <v>-3.2105760151085919E-2</v>
      </c>
      <c r="F6722" s="90">
        <v>6714</v>
      </c>
      <c r="G6722" s="170">
        <f t="shared" ca="1" si="214"/>
        <v>0.2328965525669616</v>
      </c>
    </row>
    <row r="6723" spans="2:7">
      <c r="B6723" t="s">
        <v>7743</v>
      </c>
      <c r="C6723">
        <v>2.11</v>
      </c>
      <c r="D6723">
        <f t="shared" si="213"/>
        <v>-0.90409090909090917</v>
      </c>
      <c r="E6723">
        <v>-3.2110091743119393E-2</v>
      </c>
      <c r="F6723" s="90">
        <v>6715</v>
      </c>
      <c r="G6723" s="170">
        <f t="shared" ca="1" si="214"/>
        <v>0.31612274853396721</v>
      </c>
    </row>
    <row r="6724" spans="2:7">
      <c r="B6724" t="s">
        <v>2139</v>
      </c>
      <c r="C6724">
        <v>22</v>
      </c>
      <c r="D6724">
        <f t="shared" si="213"/>
        <v>8.1286307053941904</v>
      </c>
      <c r="E6724">
        <v>-3.2116146062472518E-2</v>
      </c>
      <c r="F6724" s="90">
        <v>6716</v>
      </c>
      <c r="G6724" s="170">
        <f t="shared" ca="1" si="214"/>
        <v>-0.586734489889847</v>
      </c>
    </row>
    <row r="6725" spans="2:7">
      <c r="B6725" t="s">
        <v>7472</v>
      </c>
      <c r="C6725">
        <v>2.41</v>
      </c>
      <c r="D6725">
        <f t="shared" si="213"/>
        <v>-0.86422535211267604</v>
      </c>
      <c r="E6725">
        <v>-3.2128514056224924E-2</v>
      </c>
      <c r="F6725" s="90">
        <v>6717</v>
      </c>
      <c r="G6725" s="170">
        <f t="shared" ca="1" si="214"/>
        <v>-3.5801096691194273E-2</v>
      </c>
    </row>
    <row r="6726" spans="2:7">
      <c r="B6726" t="s">
        <v>4086</v>
      </c>
      <c r="C6726">
        <v>17.75</v>
      </c>
      <c r="D6726">
        <f t="shared" si="213"/>
        <v>1.1080760095011877</v>
      </c>
      <c r="E6726">
        <v>-3.2170119956379493E-2</v>
      </c>
      <c r="F6726" s="90">
        <v>6718</v>
      </c>
      <c r="G6726" s="170">
        <f t="shared" ca="1" si="214"/>
        <v>0.13893005563287827</v>
      </c>
    </row>
    <row r="6727" spans="2:7">
      <c r="B6727" t="s">
        <v>2683</v>
      </c>
      <c r="C6727">
        <v>8.42</v>
      </c>
      <c r="D6727">
        <f t="shared" si="213"/>
        <v>0</v>
      </c>
      <c r="E6727">
        <v>-3.2183908045976942E-2</v>
      </c>
      <c r="F6727" s="90">
        <v>6719</v>
      </c>
      <c r="G6727" s="170">
        <f t="shared" ca="1" si="214"/>
        <v>-0.19756269611832439</v>
      </c>
    </row>
    <row r="6728" spans="2:7">
      <c r="B6728" t="s">
        <v>2732</v>
      </c>
      <c r="C6728">
        <v>8.42</v>
      </c>
      <c r="D6728">
        <f t="shared" si="213"/>
        <v>-0.51720183486238536</v>
      </c>
      <c r="E6728">
        <v>-3.2183908045976942E-2</v>
      </c>
      <c r="F6728" s="90">
        <v>6720</v>
      </c>
      <c r="G6728" s="170">
        <f t="shared" ca="1" si="214"/>
        <v>-0.43082595392183143</v>
      </c>
    </row>
    <row r="6729" spans="2:7">
      <c r="B6729" t="s">
        <v>3015</v>
      </c>
      <c r="C6729">
        <v>17.440000000000001</v>
      </c>
      <c r="D6729">
        <f t="shared" ref="D6729:D6792" si="215">(C6729-C6730)/C6730</f>
        <v>-9.2139510671525218E-2</v>
      </c>
      <c r="E6729">
        <v>-3.2186459489456067E-2</v>
      </c>
      <c r="F6729" s="90">
        <v>6721</v>
      </c>
      <c r="G6729" s="170">
        <f t="shared" ca="1" si="214"/>
        <v>0.31133576651443823</v>
      </c>
    </row>
    <row r="6730" spans="2:7">
      <c r="B6730" t="s">
        <v>3896</v>
      </c>
      <c r="C6730">
        <v>19.21</v>
      </c>
      <c r="D6730">
        <f t="shared" si="215"/>
        <v>9.6722222222222225</v>
      </c>
      <c r="E6730">
        <v>-3.224181360201514E-2</v>
      </c>
      <c r="F6730" s="90">
        <v>6722</v>
      </c>
      <c r="G6730" s="170">
        <f t="shared" ca="1" si="214"/>
        <v>-5.1792232548605641E-2</v>
      </c>
    </row>
    <row r="6731" spans="2:7">
      <c r="B6731" t="s">
        <v>6776</v>
      </c>
      <c r="C6731">
        <v>1.8</v>
      </c>
      <c r="D6731">
        <f t="shared" si="215"/>
        <v>-0.94053518334985131</v>
      </c>
      <c r="E6731">
        <v>-3.2258064516129059E-2</v>
      </c>
      <c r="F6731" s="90">
        <v>6723</v>
      </c>
      <c r="G6731" s="170">
        <f t="shared" ca="1" si="214"/>
        <v>-0.64493598052685197</v>
      </c>
    </row>
    <row r="6732" spans="2:7">
      <c r="B6732" t="s">
        <v>1414</v>
      </c>
      <c r="C6732">
        <v>30.27</v>
      </c>
      <c r="D6732">
        <f t="shared" si="215"/>
        <v>0.36782647989154998</v>
      </c>
      <c r="E6732">
        <v>-3.2289002557544806E-2</v>
      </c>
      <c r="F6732" s="90">
        <v>6724</v>
      </c>
      <c r="G6732" s="170">
        <f t="shared" ca="1" si="214"/>
        <v>-0.14329072641051233</v>
      </c>
    </row>
    <row r="6733" spans="2:7">
      <c r="B6733" t="s">
        <v>4613</v>
      </c>
      <c r="C6733">
        <v>22.13</v>
      </c>
      <c r="D6733">
        <f t="shared" si="215"/>
        <v>0.54323570432357038</v>
      </c>
      <c r="E6733">
        <v>-3.2356799300393611E-2</v>
      </c>
      <c r="F6733" s="90">
        <v>6725</v>
      </c>
      <c r="G6733" s="170">
        <f t="shared" ca="1" si="214"/>
        <v>-0.29281441329430086</v>
      </c>
    </row>
    <row r="6734" spans="2:7">
      <c r="B6734" t="s">
        <v>2952</v>
      </c>
      <c r="C6734">
        <v>14.34</v>
      </c>
      <c r="D6734">
        <f t="shared" si="215"/>
        <v>0.29891304347826098</v>
      </c>
      <c r="E6734">
        <v>-3.2388663967611364E-2</v>
      </c>
      <c r="F6734" s="90">
        <v>6726</v>
      </c>
      <c r="G6734" s="170">
        <f t="shared" ca="1" si="214"/>
        <v>-0.41319272051250128</v>
      </c>
    </row>
    <row r="6735" spans="2:7">
      <c r="B6735" t="s">
        <v>1614</v>
      </c>
      <c r="C6735">
        <v>11.04</v>
      </c>
      <c r="D6735">
        <f t="shared" si="215"/>
        <v>-5.0730868443680271E-2</v>
      </c>
      <c r="E6735">
        <v>-3.2427695004382209E-2</v>
      </c>
      <c r="F6735" s="90">
        <v>6727</v>
      </c>
      <c r="G6735" s="170">
        <f t="shared" ca="1" si="214"/>
        <v>-0.37142028450810194</v>
      </c>
    </row>
    <row r="6736" spans="2:7">
      <c r="B6736" t="s">
        <v>3161</v>
      </c>
      <c r="C6736">
        <v>11.63</v>
      </c>
      <c r="D6736">
        <f t="shared" si="215"/>
        <v>0.77286585365853677</v>
      </c>
      <c r="E6736">
        <v>-3.2445923460898404E-2</v>
      </c>
      <c r="F6736" s="90">
        <v>6728</v>
      </c>
      <c r="G6736" s="170">
        <f t="shared" ca="1" si="214"/>
        <v>-0.53108158394010185</v>
      </c>
    </row>
    <row r="6737" spans="2:7">
      <c r="B6737" t="s">
        <v>5654</v>
      </c>
      <c r="C6737">
        <v>6.56</v>
      </c>
      <c r="D6737">
        <f t="shared" si="215"/>
        <v>-0.48669796557120504</v>
      </c>
      <c r="E6737">
        <v>-3.2448377581121034E-2</v>
      </c>
      <c r="F6737" s="90">
        <v>6729</v>
      </c>
      <c r="G6737" s="170">
        <f t="shared" ca="1" si="214"/>
        <v>-0.3057757099971421</v>
      </c>
    </row>
    <row r="6738" spans="2:7">
      <c r="B6738" t="s">
        <v>3692</v>
      </c>
      <c r="C6738">
        <v>12.78</v>
      </c>
      <c r="D6738">
        <f t="shared" si="215"/>
        <v>-0.30618892508143331</v>
      </c>
      <c r="E6738">
        <v>-3.2551097653293073E-2</v>
      </c>
      <c r="F6738" s="90">
        <v>6730</v>
      </c>
      <c r="G6738" s="170">
        <f t="shared" ca="1" si="214"/>
        <v>-9.4583345207232106E-2</v>
      </c>
    </row>
    <row r="6739" spans="2:7">
      <c r="B6739" t="s">
        <v>3032</v>
      </c>
      <c r="C6739">
        <v>18.420000000000002</v>
      </c>
      <c r="D6739">
        <f t="shared" si="215"/>
        <v>0.29172510518934097</v>
      </c>
      <c r="E6739">
        <v>-3.2563025210083904E-2</v>
      </c>
      <c r="F6739" s="90">
        <v>6731</v>
      </c>
      <c r="G6739" s="170">
        <f t="shared" ca="1" si="214"/>
        <v>0.43790709345566475</v>
      </c>
    </row>
    <row r="6740" spans="2:7">
      <c r="B6740" t="s">
        <v>3632</v>
      </c>
      <c r="C6740">
        <v>14.26</v>
      </c>
      <c r="D6740">
        <f t="shared" si="215"/>
        <v>-5.874587458745878E-2</v>
      </c>
      <c r="E6740">
        <v>-3.2564450474898261E-2</v>
      </c>
      <c r="F6740" s="90">
        <v>6732</v>
      </c>
      <c r="G6740" s="170">
        <f t="shared" ca="1" si="214"/>
        <v>0.69188949169013181</v>
      </c>
    </row>
    <row r="6741" spans="2:7">
      <c r="B6741" t="s">
        <v>3643</v>
      </c>
      <c r="C6741">
        <v>15.15</v>
      </c>
      <c r="D6741">
        <f t="shared" si="215"/>
        <v>-0.71170313986679357</v>
      </c>
      <c r="E6741">
        <v>-3.2567049808429102E-2</v>
      </c>
      <c r="F6741" s="90">
        <v>6733</v>
      </c>
      <c r="G6741" s="170">
        <f t="shared" ca="1" si="214"/>
        <v>-0.16094806182702096</v>
      </c>
    </row>
    <row r="6742" spans="2:7">
      <c r="B6742" t="s">
        <v>1244</v>
      </c>
      <c r="C6742">
        <v>52.55</v>
      </c>
      <c r="D6742">
        <f t="shared" si="215"/>
        <v>4.5315789473684207</v>
      </c>
      <c r="E6742">
        <v>-3.2584683357879292E-2</v>
      </c>
      <c r="F6742" s="90">
        <v>6734</v>
      </c>
      <c r="G6742" s="170">
        <f t="shared" ca="1" si="214"/>
        <v>-0.76175727321263664</v>
      </c>
    </row>
    <row r="6743" spans="2:7">
      <c r="B6743" t="s">
        <v>3327</v>
      </c>
      <c r="C6743">
        <v>9.5</v>
      </c>
      <c r="D6743">
        <f t="shared" si="215"/>
        <v>4.3370786516853927</v>
      </c>
      <c r="E6743">
        <v>-3.2586558044806542E-2</v>
      </c>
      <c r="F6743" s="90">
        <v>6735</v>
      </c>
      <c r="G6743" s="170">
        <f t="shared" ca="1" si="214"/>
        <v>0.14866890482368442</v>
      </c>
    </row>
    <row r="6744" spans="2:7">
      <c r="B6744" t="s">
        <v>6715</v>
      </c>
      <c r="C6744">
        <v>1.78</v>
      </c>
      <c r="D6744">
        <f t="shared" si="215"/>
        <v>-0.88449059052563272</v>
      </c>
      <c r="E6744">
        <v>-3.260869565217394E-2</v>
      </c>
      <c r="F6744" s="90">
        <v>6736</v>
      </c>
      <c r="G6744" s="170">
        <f t="shared" ca="1" si="214"/>
        <v>-0.93450948368528375</v>
      </c>
    </row>
    <row r="6745" spans="2:7">
      <c r="B6745" t="s">
        <v>4010</v>
      </c>
      <c r="C6745">
        <v>15.41</v>
      </c>
      <c r="D6745">
        <f t="shared" si="215"/>
        <v>0.26831275720164605</v>
      </c>
      <c r="E6745">
        <v>-3.2642812303829226E-2</v>
      </c>
      <c r="F6745" s="90">
        <v>6737</v>
      </c>
      <c r="G6745" s="170">
        <f t="shared" ca="1" si="214"/>
        <v>-0.69055946121704237</v>
      </c>
    </row>
    <row r="6746" spans="2:7">
      <c r="B6746" t="s">
        <v>5023</v>
      </c>
      <c r="C6746">
        <v>12.15</v>
      </c>
      <c r="D6746">
        <f t="shared" si="215"/>
        <v>-0.29237041351193949</v>
      </c>
      <c r="E6746">
        <v>-3.2643312101910835E-2</v>
      </c>
      <c r="F6746" s="90">
        <v>6738</v>
      </c>
      <c r="G6746" s="170">
        <f t="shared" ca="1" si="214"/>
        <v>0.24055880882091166</v>
      </c>
    </row>
    <row r="6747" spans="2:7">
      <c r="B6747" t="s">
        <v>4517</v>
      </c>
      <c r="C6747">
        <v>17.170000000000002</v>
      </c>
      <c r="D6747">
        <f t="shared" si="215"/>
        <v>10.601351351351353</v>
      </c>
      <c r="E6747">
        <v>-3.2676056338028073E-2</v>
      </c>
      <c r="F6747" s="90">
        <v>6739</v>
      </c>
      <c r="G6747" s="170">
        <f t="shared" ca="1" si="214"/>
        <v>-0.20931828107412093</v>
      </c>
    </row>
    <row r="6748" spans="2:7">
      <c r="B6748" t="s">
        <v>7110</v>
      </c>
      <c r="C6748">
        <v>1.48</v>
      </c>
      <c r="D6748">
        <f t="shared" si="215"/>
        <v>-0.28502415458937191</v>
      </c>
      <c r="E6748">
        <v>-3.2679738562091533E-2</v>
      </c>
      <c r="F6748" s="90">
        <v>6740</v>
      </c>
      <c r="G6748" s="170">
        <f t="shared" ca="1" si="214"/>
        <v>-0.23320088566809843</v>
      </c>
    </row>
    <row r="6749" spans="2:7">
      <c r="B6749" t="s">
        <v>6406</v>
      </c>
      <c r="C6749">
        <v>2.0699999999999998</v>
      </c>
      <c r="D6749">
        <f t="shared" si="215"/>
        <v>-0.53273137697516926</v>
      </c>
      <c r="E6749">
        <v>-3.2710280373831904E-2</v>
      </c>
      <c r="F6749" s="90">
        <v>6741</v>
      </c>
      <c r="G6749" s="170">
        <f t="shared" ca="1" si="214"/>
        <v>-0.25407555555584332</v>
      </c>
    </row>
    <row r="6750" spans="2:7">
      <c r="B6750" t="s">
        <v>4439</v>
      </c>
      <c r="C6750">
        <v>4.43</v>
      </c>
      <c r="D6750">
        <f t="shared" si="215"/>
        <v>-0.51584699453551919</v>
      </c>
      <c r="E6750">
        <v>-3.2751091703056845E-2</v>
      </c>
      <c r="F6750" s="90">
        <v>6742</v>
      </c>
      <c r="G6750" s="170">
        <f t="shared" ca="1" si="214"/>
        <v>0.10482841603615037</v>
      </c>
    </row>
    <row r="6751" spans="2:7">
      <c r="B6751" t="s">
        <v>3320</v>
      </c>
      <c r="C6751">
        <v>9.15</v>
      </c>
      <c r="D6751">
        <f t="shared" si="215"/>
        <v>-0.58559782608695643</v>
      </c>
      <c r="E6751">
        <v>-3.2769556025370031E-2</v>
      </c>
      <c r="F6751" s="90">
        <v>6743</v>
      </c>
      <c r="G6751" s="170">
        <f t="shared" ca="1" si="214"/>
        <v>0.36612050964671133</v>
      </c>
    </row>
    <row r="6752" spans="2:7">
      <c r="B6752" t="s">
        <v>1980</v>
      </c>
      <c r="C6752">
        <v>22.08</v>
      </c>
      <c r="D6752">
        <f t="shared" si="215"/>
        <v>9.7184466019417464</v>
      </c>
      <c r="E6752">
        <v>-3.2851511169513799E-2</v>
      </c>
      <c r="F6752" s="90">
        <v>6744</v>
      </c>
      <c r="G6752" s="170">
        <f t="shared" ca="1" si="214"/>
        <v>-0.17428464210794536</v>
      </c>
    </row>
    <row r="6753" spans="2:7">
      <c r="B6753" t="s">
        <v>7390</v>
      </c>
      <c r="C6753">
        <v>2.06</v>
      </c>
      <c r="D6753">
        <f t="shared" si="215"/>
        <v>-0.9124893797790995</v>
      </c>
      <c r="E6753">
        <v>-3.2863849765258142E-2</v>
      </c>
      <c r="F6753" s="90">
        <v>6745</v>
      </c>
      <c r="G6753" s="170">
        <f t="shared" ca="1" si="214"/>
        <v>-0.27324030800844118</v>
      </c>
    </row>
    <row r="6754" spans="2:7">
      <c r="B6754" t="s">
        <v>4546</v>
      </c>
      <c r="C6754">
        <v>23.54</v>
      </c>
      <c r="D6754">
        <f t="shared" si="215"/>
        <v>3.2110912343470481</v>
      </c>
      <c r="E6754">
        <v>-3.2867707477403481E-2</v>
      </c>
      <c r="F6754" s="90">
        <v>6746</v>
      </c>
      <c r="G6754" s="170">
        <f t="shared" ca="1" si="214"/>
        <v>-0.34692962233986935</v>
      </c>
    </row>
    <row r="6755" spans="2:7">
      <c r="B6755" t="s">
        <v>4388</v>
      </c>
      <c r="C6755">
        <v>5.59</v>
      </c>
      <c r="D6755">
        <f t="shared" si="215"/>
        <v>-0.56800618238021638</v>
      </c>
      <c r="E6755">
        <v>-3.2871972318339167E-2</v>
      </c>
      <c r="F6755" s="90">
        <v>6747</v>
      </c>
      <c r="G6755" s="170">
        <f t="shared" ca="1" si="214"/>
        <v>-0.18016234365375794</v>
      </c>
    </row>
    <row r="6756" spans="2:7">
      <c r="B6756" t="s">
        <v>4253</v>
      </c>
      <c r="C6756">
        <v>12.94</v>
      </c>
      <c r="D6756">
        <f t="shared" si="215"/>
        <v>0.51877934272300474</v>
      </c>
      <c r="E6756">
        <v>-3.2884902840059883E-2</v>
      </c>
      <c r="F6756" s="90">
        <v>6748</v>
      </c>
      <c r="G6756" s="170">
        <f t="shared" ca="1" si="214"/>
        <v>4.3144389366294167E-3</v>
      </c>
    </row>
    <row r="6757" spans="2:7">
      <c r="B6757" t="s">
        <v>2780</v>
      </c>
      <c r="C6757">
        <v>8.52</v>
      </c>
      <c r="D6757">
        <f t="shared" si="215"/>
        <v>-0.36935603256846783</v>
      </c>
      <c r="E6757">
        <v>-3.2917139614075018E-2</v>
      </c>
      <c r="F6757" s="90">
        <v>6749</v>
      </c>
      <c r="G6757" s="170">
        <f t="shared" ca="1" si="214"/>
        <v>-6.209212003250425E-2</v>
      </c>
    </row>
    <row r="6758" spans="2:7">
      <c r="B6758" t="s">
        <v>3590</v>
      </c>
      <c r="C6758">
        <v>13.51</v>
      </c>
      <c r="D6758">
        <f t="shared" si="215"/>
        <v>1.5587121212121213</v>
      </c>
      <c r="E6758">
        <v>-3.2927702219040858E-2</v>
      </c>
      <c r="F6758" s="90">
        <v>6750</v>
      </c>
      <c r="G6758" s="170">
        <f t="shared" ca="1" si="214"/>
        <v>-0.1340534289934153</v>
      </c>
    </row>
    <row r="6759" spans="2:7">
      <c r="B6759" t="s">
        <v>5686</v>
      </c>
      <c r="C6759">
        <v>5.28</v>
      </c>
      <c r="D6759">
        <f t="shared" si="215"/>
        <v>2.0000000000000004</v>
      </c>
      <c r="E6759">
        <v>-3.2967032967032912E-2</v>
      </c>
      <c r="F6759" s="90">
        <v>6751</v>
      </c>
      <c r="G6759" s="170">
        <f t="shared" ref="G6759:G6822" ca="1" si="216">_xlfn.NORM.INV(RAND(),L$11,L$12)</f>
        <v>0.12768654219517878</v>
      </c>
    </row>
    <row r="6760" spans="2:7">
      <c r="B6760" t="s">
        <v>6362</v>
      </c>
      <c r="C6760">
        <v>1.76</v>
      </c>
      <c r="D6760">
        <f t="shared" si="215"/>
        <v>0</v>
      </c>
      <c r="E6760">
        <v>-3.2967032967032996E-2</v>
      </c>
      <c r="F6760" s="90">
        <v>6752</v>
      </c>
      <c r="G6760" s="170">
        <f t="shared" ca="1" si="216"/>
        <v>0.43322385688745618</v>
      </c>
    </row>
    <row r="6761" spans="2:7">
      <c r="B6761" t="s">
        <v>6371</v>
      </c>
      <c r="C6761">
        <v>1.76</v>
      </c>
      <c r="D6761">
        <f t="shared" si="215"/>
        <v>-0.86031746031746037</v>
      </c>
      <c r="E6761">
        <v>-3.2967032967032996E-2</v>
      </c>
      <c r="F6761" s="90">
        <v>6753</v>
      </c>
      <c r="G6761" s="170">
        <f t="shared" ca="1" si="216"/>
        <v>0.18154244007869383</v>
      </c>
    </row>
    <row r="6762" spans="2:7">
      <c r="B6762" t="s">
        <v>1601</v>
      </c>
      <c r="C6762">
        <v>12.6</v>
      </c>
      <c r="D6762">
        <f t="shared" si="215"/>
        <v>-0.39393939393939392</v>
      </c>
      <c r="E6762">
        <v>-3.3000767459708348E-2</v>
      </c>
      <c r="F6762" s="90">
        <v>6754</v>
      </c>
      <c r="G6762" s="170">
        <f t="shared" ca="1" si="216"/>
        <v>-3.9986131638564723E-2</v>
      </c>
    </row>
    <row r="6763" spans="2:7">
      <c r="B6763" t="s">
        <v>4631</v>
      </c>
      <c r="C6763">
        <v>20.79</v>
      </c>
      <c r="D6763">
        <f t="shared" si="215"/>
        <v>0.6513105639396346</v>
      </c>
      <c r="E6763">
        <v>-3.3023255813953531E-2</v>
      </c>
      <c r="F6763" s="90">
        <v>6755</v>
      </c>
      <c r="G6763" s="170">
        <f t="shared" ca="1" si="216"/>
        <v>-0.16519985294343931</v>
      </c>
    </row>
    <row r="6764" spans="2:7">
      <c r="B6764" t="s">
        <v>2856</v>
      </c>
      <c r="C6764">
        <v>12.59</v>
      </c>
      <c r="D6764">
        <f t="shared" si="215"/>
        <v>0.34796573875803</v>
      </c>
      <c r="E6764">
        <v>-3.3026113671274941E-2</v>
      </c>
      <c r="F6764" s="90">
        <v>6756</v>
      </c>
      <c r="G6764" s="170">
        <f t="shared" ca="1" si="216"/>
        <v>0.28582687799120771</v>
      </c>
    </row>
    <row r="6765" spans="2:7">
      <c r="B6765" t="s">
        <v>4860</v>
      </c>
      <c r="C6765">
        <v>9.34</v>
      </c>
      <c r="D6765">
        <f t="shared" si="215"/>
        <v>0.14320685434516522</v>
      </c>
      <c r="E6765">
        <v>-3.3126293995859243E-2</v>
      </c>
      <c r="F6765" s="90">
        <v>6757</v>
      </c>
      <c r="G6765" s="170">
        <f t="shared" ca="1" si="216"/>
        <v>0.454207101010071</v>
      </c>
    </row>
    <row r="6766" spans="2:7">
      <c r="B6766" t="s">
        <v>5334</v>
      </c>
      <c r="C6766">
        <v>8.17</v>
      </c>
      <c r="D6766">
        <f t="shared" si="215"/>
        <v>-0.62158406669754518</v>
      </c>
      <c r="E6766">
        <v>-3.3136094674556138E-2</v>
      </c>
      <c r="F6766" s="90">
        <v>6758</v>
      </c>
      <c r="G6766" s="170">
        <f t="shared" ca="1" si="216"/>
        <v>-0.43701512852382118</v>
      </c>
    </row>
    <row r="6767" spans="2:7">
      <c r="B6767" t="s">
        <v>2136</v>
      </c>
      <c r="C6767">
        <v>21.59</v>
      </c>
      <c r="D6767">
        <f t="shared" si="215"/>
        <v>11.337142857142856</v>
      </c>
      <c r="E6767">
        <v>-3.3139274518584796E-2</v>
      </c>
      <c r="F6767" s="90">
        <v>6759</v>
      </c>
      <c r="G6767" s="170">
        <f t="shared" ca="1" si="216"/>
        <v>0.27202880038731392</v>
      </c>
    </row>
    <row r="6768" spans="2:7">
      <c r="B6768" t="s">
        <v>6780</v>
      </c>
      <c r="C6768">
        <v>1.75</v>
      </c>
      <c r="D6768">
        <f t="shared" si="215"/>
        <v>-0.98245086241476132</v>
      </c>
      <c r="E6768">
        <v>-3.3149171270718258E-2</v>
      </c>
      <c r="F6768" s="90">
        <v>6760</v>
      </c>
      <c r="G6768" s="170">
        <f t="shared" ca="1" si="216"/>
        <v>-0.69467913450480623</v>
      </c>
    </row>
    <row r="6769" spans="2:7">
      <c r="B6769" t="s">
        <v>911</v>
      </c>
      <c r="C6769">
        <v>99.72</v>
      </c>
      <c r="D6769">
        <f t="shared" si="215"/>
        <v>-9.9285146942017476E-3</v>
      </c>
      <c r="E6769">
        <v>-3.3158813263525322E-2</v>
      </c>
      <c r="F6769" s="90">
        <v>6761</v>
      </c>
      <c r="G6769" s="170">
        <f t="shared" ca="1" si="216"/>
        <v>-0.16724132082264256</v>
      </c>
    </row>
    <row r="6770" spans="2:7">
      <c r="B6770" t="s">
        <v>923</v>
      </c>
      <c r="C6770">
        <v>100.72</v>
      </c>
      <c r="D6770">
        <f t="shared" si="215"/>
        <v>4.2431025507548146</v>
      </c>
      <c r="E6770">
        <v>-3.3211748896141369E-2</v>
      </c>
      <c r="F6770" s="90">
        <v>6762</v>
      </c>
      <c r="G6770" s="170">
        <f t="shared" ca="1" si="216"/>
        <v>-1.2967450874197841E-2</v>
      </c>
    </row>
    <row r="6771" spans="2:7">
      <c r="B6771" t="s">
        <v>4598</v>
      </c>
      <c r="C6771">
        <v>19.21</v>
      </c>
      <c r="D6771">
        <f t="shared" si="215"/>
        <v>0.32118294360385158</v>
      </c>
      <c r="E6771">
        <v>-3.3215903371917467E-2</v>
      </c>
      <c r="F6771" s="90">
        <v>6763</v>
      </c>
      <c r="G6771" s="170">
        <f t="shared" ca="1" si="216"/>
        <v>0.73975471517930347</v>
      </c>
    </row>
    <row r="6772" spans="2:7">
      <c r="B6772" t="s">
        <v>3610</v>
      </c>
      <c r="C6772">
        <v>14.54</v>
      </c>
      <c r="D6772">
        <f t="shared" si="215"/>
        <v>-0.69511427972321238</v>
      </c>
      <c r="E6772">
        <v>-3.3244680851063829E-2</v>
      </c>
      <c r="F6772" s="90">
        <v>6764</v>
      </c>
      <c r="G6772" s="170">
        <f t="shared" ca="1" si="216"/>
        <v>-0.32733801506325927</v>
      </c>
    </row>
    <row r="6773" spans="2:7">
      <c r="B6773" t="s">
        <v>1204</v>
      </c>
      <c r="C6773">
        <v>47.69</v>
      </c>
      <c r="D6773">
        <f t="shared" si="215"/>
        <v>1.5681206246634354</v>
      </c>
      <c r="E6773">
        <v>-3.3245489560105423E-2</v>
      </c>
      <c r="F6773" s="90">
        <v>6765</v>
      </c>
      <c r="G6773" s="170">
        <f t="shared" ca="1" si="216"/>
        <v>8.4334520810989411E-2</v>
      </c>
    </row>
    <row r="6774" spans="2:7">
      <c r="B6774" t="s">
        <v>3895</v>
      </c>
      <c r="C6774">
        <v>18.57</v>
      </c>
      <c r="D6774">
        <f t="shared" si="215"/>
        <v>0</v>
      </c>
      <c r="E6774">
        <v>-3.3315981259760569E-2</v>
      </c>
      <c r="F6774" s="90">
        <v>6766</v>
      </c>
      <c r="G6774" s="170">
        <f t="shared" ca="1" si="216"/>
        <v>0.28490728292501821</v>
      </c>
    </row>
    <row r="6775" spans="2:7">
      <c r="B6775" t="s">
        <v>4597</v>
      </c>
      <c r="C6775">
        <v>18.57</v>
      </c>
      <c r="D6775">
        <f t="shared" si="215"/>
        <v>11.806896551724138</v>
      </c>
      <c r="E6775">
        <v>-3.3315981259760569E-2</v>
      </c>
      <c r="F6775" s="90">
        <v>6767</v>
      </c>
      <c r="G6775" s="170">
        <f t="shared" ca="1" si="216"/>
        <v>0.37339821574526927</v>
      </c>
    </row>
    <row r="6776" spans="2:7">
      <c r="B6776" t="s">
        <v>6144</v>
      </c>
      <c r="C6776">
        <v>1.45</v>
      </c>
      <c r="D6776">
        <f t="shared" si="215"/>
        <v>-0.16666666666666669</v>
      </c>
      <c r="E6776">
        <v>-3.3333333333333361E-2</v>
      </c>
      <c r="F6776" s="90">
        <v>6768</v>
      </c>
      <c r="G6776" s="170">
        <f t="shared" ca="1" si="216"/>
        <v>0.30244804474565906</v>
      </c>
    </row>
    <row r="6777" spans="2:7">
      <c r="B6777" t="s">
        <v>6814</v>
      </c>
      <c r="C6777">
        <v>1.74</v>
      </c>
      <c r="D6777">
        <f t="shared" si="215"/>
        <v>0.50000000000000011</v>
      </c>
      <c r="E6777">
        <v>-3.3333333333333361E-2</v>
      </c>
      <c r="F6777" s="90">
        <v>6769</v>
      </c>
      <c r="G6777" s="170">
        <f t="shared" ca="1" si="216"/>
        <v>-0.25640319766570657</v>
      </c>
    </row>
    <row r="6778" spans="2:7">
      <c r="B6778" t="s">
        <v>6883</v>
      </c>
      <c r="C6778">
        <v>1.1599999999999999</v>
      </c>
      <c r="D6778">
        <f t="shared" si="215"/>
        <v>-0.55555555555555558</v>
      </c>
      <c r="E6778">
        <v>-3.3333333333333368E-2</v>
      </c>
      <c r="F6778" s="90">
        <v>6770</v>
      </c>
      <c r="G6778" s="170">
        <f t="shared" ca="1" si="216"/>
        <v>0.81207234023933272</v>
      </c>
    </row>
    <row r="6779" spans="2:7">
      <c r="B6779" t="s">
        <v>7360</v>
      </c>
      <c r="C6779">
        <v>2.61</v>
      </c>
      <c r="D6779">
        <f t="shared" si="215"/>
        <v>-0.83301343570057584</v>
      </c>
      <c r="E6779">
        <v>-3.3333333333333444E-2</v>
      </c>
      <c r="F6779" s="90">
        <v>6771</v>
      </c>
      <c r="G6779" s="170">
        <f t="shared" ca="1" si="216"/>
        <v>0.10437840183210897</v>
      </c>
    </row>
    <row r="6780" spans="2:7">
      <c r="B6780" t="s">
        <v>4080</v>
      </c>
      <c r="C6780">
        <v>15.63</v>
      </c>
      <c r="D6780">
        <f t="shared" si="215"/>
        <v>0.2297403619197482</v>
      </c>
      <c r="E6780">
        <v>-3.3395176252319164E-2</v>
      </c>
      <c r="F6780" s="90">
        <v>6772</v>
      </c>
      <c r="G6780" s="170">
        <f t="shared" ca="1" si="216"/>
        <v>-7.6132043824812118E-2</v>
      </c>
    </row>
    <row r="6781" spans="2:7">
      <c r="B6781" t="s">
        <v>3463</v>
      </c>
      <c r="C6781">
        <v>12.71</v>
      </c>
      <c r="D6781">
        <f t="shared" si="215"/>
        <v>5.2920792079207928</v>
      </c>
      <c r="E6781">
        <v>-3.3460076045627341E-2</v>
      </c>
      <c r="F6781" s="90">
        <v>6773</v>
      </c>
      <c r="G6781" s="170">
        <f t="shared" ca="1" si="216"/>
        <v>-4.1526454324712886E-2</v>
      </c>
    </row>
    <row r="6782" spans="2:7">
      <c r="B6782" t="s">
        <v>6416</v>
      </c>
      <c r="C6782">
        <v>2.02</v>
      </c>
      <c r="D6782">
        <f t="shared" si="215"/>
        <v>0</v>
      </c>
      <c r="E6782">
        <v>-3.3492822966507102E-2</v>
      </c>
      <c r="F6782" s="90">
        <v>6774</v>
      </c>
      <c r="G6782" s="170">
        <f t="shared" ca="1" si="216"/>
        <v>-0.22842002767493752</v>
      </c>
    </row>
    <row r="6783" spans="2:7">
      <c r="B6783" t="s">
        <v>7555</v>
      </c>
      <c r="C6783">
        <v>2.02</v>
      </c>
      <c r="D6783">
        <f t="shared" si="215"/>
        <v>-0.84754716981132083</v>
      </c>
      <c r="E6783">
        <v>-3.3492822966507102E-2</v>
      </c>
      <c r="F6783" s="90">
        <v>6775</v>
      </c>
      <c r="G6783" s="170">
        <f t="shared" ca="1" si="216"/>
        <v>-0.18713154402582438</v>
      </c>
    </row>
    <row r="6784" spans="2:7">
      <c r="B6784" t="s">
        <v>3178</v>
      </c>
      <c r="C6784">
        <v>13.25</v>
      </c>
      <c r="D6784">
        <f t="shared" si="215"/>
        <v>10.521739130434783</v>
      </c>
      <c r="E6784">
        <v>-3.3552151714077376E-2</v>
      </c>
      <c r="F6784" s="90">
        <v>6776</v>
      </c>
      <c r="G6784" s="170">
        <f t="shared" ca="1" si="216"/>
        <v>0.42270708175664273</v>
      </c>
    </row>
    <row r="6785" spans="2:7">
      <c r="B6785" t="s">
        <v>6193</v>
      </c>
      <c r="C6785">
        <v>1.1499999999999999</v>
      </c>
      <c r="D6785">
        <f t="shared" si="215"/>
        <v>-0.95821220930232565</v>
      </c>
      <c r="E6785">
        <v>-3.3613445378151294E-2</v>
      </c>
      <c r="F6785" s="90">
        <v>6777</v>
      </c>
      <c r="G6785" s="170">
        <f t="shared" ca="1" si="216"/>
        <v>-0.88467455891493219</v>
      </c>
    </row>
    <row r="6786" spans="2:7">
      <c r="B6786" t="s">
        <v>1444</v>
      </c>
      <c r="C6786">
        <v>27.52</v>
      </c>
      <c r="D6786">
        <f t="shared" si="215"/>
        <v>1.3441226575809198</v>
      </c>
      <c r="E6786">
        <v>-3.3707865168539353E-2</v>
      </c>
      <c r="F6786" s="90">
        <v>6778</v>
      </c>
      <c r="G6786" s="170">
        <f t="shared" ca="1" si="216"/>
        <v>6.3363944802553342E-3</v>
      </c>
    </row>
    <row r="6787" spans="2:7">
      <c r="B6787" t="s">
        <v>5022</v>
      </c>
      <c r="C6787">
        <v>11.74</v>
      </c>
      <c r="D6787">
        <f t="shared" si="215"/>
        <v>-0.31664726426076834</v>
      </c>
      <c r="E6787">
        <v>-3.3744855967078199E-2</v>
      </c>
      <c r="F6787" s="90">
        <v>6779</v>
      </c>
      <c r="G6787" s="170">
        <f t="shared" ca="1" si="216"/>
        <v>-0.12925925655549927</v>
      </c>
    </row>
    <row r="6788" spans="2:7">
      <c r="B6788" t="s">
        <v>2389</v>
      </c>
      <c r="C6788">
        <v>17.18</v>
      </c>
      <c r="D6788">
        <f t="shared" si="215"/>
        <v>11.013986013986015</v>
      </c>
      <c r="E6788">
        <v>-3.3745781777277918E-2</v>
      </c>
      <c r="F6788" s="90">
        <v>6780</v>
      </c>
      <c r="G6788" s="170">
        <f t="shared" ca="1" si="216"/>
        <v>-0.80150884127385214</v>
      </c>
    </row>
    <row r="6789" spans="2:7">
      <c r="B6789" t="s">
        <v>6087</v>
      </c>
      <c r="C6789">
        <v>1.43</v>
      </c>
      <c r="D6789">
        <f t="shared" si="215"/>
        <v>0</v>
      </c>
      <c r="E6789">
        <v>-3.3783783783783813E-2</v>
      </c>
      <c r="F6789" s="90">
        <v>6781</v>
      </c>
      <c r="G6789" s="170">
        <f t="shared" ca="1" si="216"/>
        <v>-0.33943024159334939</v>
      </c>
    </row>
    <row r="6790" spans="2:7">
      <c r="B6790" t="s">
        <v>6154</v>
      </c>
      <c r="C6790">
        <v>1.43</v>
      </c>
      <c r="D6790">
        <f t="shared" si="215"/>
        <v>-0.82125000000000004</v>
      </c>
      <c r="E6790">
        <v>-3.3783783783783813E-2</v>
      </c>
      <c r="F6790" s="90">
        <v>6782</v>
      </c>
      <c r="G6790" s="170">
        <f t="shared" ca="1" si="216"/>
        <v>-0.15432521357724671</v>
      </c>
    </row>
    <row r="6791" spans="2:7">
      <c r="B6791" t="s">
        <v>2708</v>
      </c>
      <c r="C6791">
        <v>8</v>
      </c>
      <c r="D6791">
        <f t="shared" si="215"/>
        <v>-0.43977591036414565</v>
      </c>
      <c r="E6791">
        <v>-3.3816425120772875E-2</v>
      </c>
      <c r="F6791" s="90">
        <v>6783</v>
      </c>
      <c r="G6791" s="170">
        <f t="shared" ca="1" si="216"/>
        <v>0.54935255283843998</v>
      </c>
    </row>
    <row r="6792" spans="2:7">
      <c r="B6792" t="s">
        <v>3650</v>
      </c>
      <c r="C6792">
        <v>14.28</v>
      </c>
      <c r="D6792">
        <f t="shared" si="215"/>
        <v>1.1768292682926829</v>
      </c>
      <c r="E6792">
        <v>-3.3829499323410013E-2</v>
      </c>
      <c r="F6792" s="90">
        <v>6784</v>
      </c>
      <c r="G6792" s="170">
        <f t="shared" ca="1" si="216"/>
        <v>0.68806189453340327</v>
      </c>
    </row>
    <row r="6793" spans="2:7">
      <c r="B6793" t="s">
        <v>5462</v>
      </c>
      <c r="C6793">
        <v>6.56</v>
      </c>
      <c r="D6793">
        <f t="shared" ref="D6793:D6856" si="217">(C6793-C6794)/C6794</f>
        <v>4.7543859649122808</v>
      </c>
      <c r="E6793">
        <v>-3.3873343151693727E-2</v>
      </c>
      <c r="F6793" s="90">
        <v>6785</v>
      </c>
      <c r="G6793" s="170">
        <f t="shared" ca="1" si="216"/>
        <v>-0.12291606890922163</v>
      </c>
    </row>
    <row r="6794" spans="2:7">
      <c r="B6794" t="s">
        <v>7073</v>
      </c>
      <c r="C6794">
        <v>1.1399999999999999</v>
      </c>
      <c r="D6794">
        <f t="shared" si="217"/>
        <v>-0.87089467723669312</v>
      </c>
      <c r="E6794">
        <v>-3.3898305084745797E-2</v>
      </c>
      <c r="F6794" s="90">
        <v>6786</v>
      </c>
      <c r="G6794" s="170">
        <f t="shared" ca="1" si="216"/>
        <v>0.2152777905405947</v>
      </c>
    </row>
    <row r="6795" spans="2:7">
      <c r="B6795" t="s">
        <v>5161</v>
      </c>
      <c r="C6795">
        <v>8.83</v>
      </c>
      <c r="D6795">
        <f t="shared" si="217"/>
        <v>-0.22475856014047413</v>
      </c>
      <c r="E6795">
        <v>-3.3916849015317337E-2</v>
      </c>
      <c r="F6795" s="90">
        <v>6787</v>
      </c>
      <c r="G6795" s="170">
        <f t="shared" ca="1" si="216"/>
        <v>0.35277009292982592</v>
      </c>
    </row>
    <row r="6796" spans="2:7">
      <c r="B6796" t="s">
        <v>2583</v>
      </c>
      <c r="C6796">
        <v>11.39</v>
      </c>
      <c r="D6796">
        <f t="shared" si="217"/>
        <v>-0.16617862371888723</v>
      </c>
      <c r="E6796">
        <v>-3.3927056827820067E-2</v>
      </c>
      <c r="F6796" s="90">
        <v>6788</v>
      </c>
      <c r="G6796" s="170">
        <f t="shared" ca="1" si="216"/>
        <v>0.43041998845682761</v>
      </c>
    </row>
    <row r="6797" spans="2:7">
      <c r="B6797" t="s">
        <v>1769</v>
      </c>
      <c r="C6797">
        <v>13.66</v>
      </c>
      <c r="D6797">
        <f t="shared" si="217"/>
        <v>7.0352941176470596</v>
      </c>
      <c r="E6797">
        <v>-3.3946251768033973E-2</v>
      </c>
      <c r="F6797" s="90">
        <v>6789</v>
      </c>
      <c r="G6797" s="170">
        <f t="shared" ca="1" si="216"/>
        <v>2.5243860100010455E-2</v>
      </c>
    </row>
    <row r="6798" spans="2:7">
      <c r="B6798" t="s">
        <v>6820</v>
      </c>
      <c r="C6798">
        <v>1.7</v>
      </c>
      <c r="D6798">
        <f t="shared" si="217"/>
        <v>-0.92300724637681164</v>
      </c>
      <c r="E6798">
        <v>-3.4090909090909123E-2</v>
      </c>
      <c r="F6798" s="90">
        <v>6790</v>
      </c>
      <c r="G6798" s="170">
        <f t="shared" ca="1" si="216"/>
        <v>0.27073754848453441</v>
      </c>
    </row>
    <row r="6799" spans="2:7">
      <c r="B6799" t="s">
        <v>4633</v>
      </c>
      <c r="C6799">
        <v>22.08</v>
      </c>
      <c r="D6799">
        <f t="shared" si="217"/>
        <v>0.59422382671480134</v>
      </c>
      <c r="E6799">
        <v>-3.4120734908136531E-2</v>
      </c>
      <c r="F6799" s="90">
        <v>6791</v>
      </c>
      <c r="G6799" s="170">
        <f t="shared" ca="1" si="216"/>
        <v>-0.33988090139049693</v>
      </c>
    </row>
    <row r="6800" spans="2:7">
      <c r="B6800" t="s">
        <v>3726</v>
      </c>
      <c r="C6800">
        <v>13.85</v>
      </c>
      <c r="D6800">
        <f t="shared" si="217"/>
        <v>2.7738419618528609</v>
      </c>
      <c r="E6800">
        <v>-3.4170153417015355E-2</v>
      </c>
      <c r="F6800" s="90">
        <v>6792</v>
      </c>
      <c r="G6800" s="170">
        <f t="shared" ca="1" si="216"/>
        <v>3.2694841819169651E-2</v>
      </c>
    </row>
    <row r="6801" spans="2:7">
      <c r="B6801" t="s">
        <v>5740</v>
      </c>
      <c r="C6801">
        <v>3.67</v>
      </c>
      <c r="D6801">
        <f t="shared" si="217"/>
        <v>-0.75451505016722409</v>
      </c>
      <c r="E6801">
        <v>-3.4210526315789448E-2</v>
      </c>
      <c r="F6801" s="90">
        <v>6793</v>
      </c>
      <c r="G6801" s="170">
        <f t="shared" ca="1" si="216"/>
        <v>-0.30188544779248194</v>
      </c>
    </row>
    <row r="6802" spans="2:7">
      <c r="B6802" t="s">
        <v>2954</v>
      </c>
      <c r="C6802">
        <v>14.95</v>
      </c>
      <c r="D6802">
        <f t="shared" si="217"/>
        <v>7.8461538461538467</v>
      </c>
      <c r="E6802">
        <v>-3.4237726098191285E-2</v>
      </c>
      <c r="F6802" s="90">
        <v>6794</v>
      </c>
      <c r="G6802" s="170">
        <f t="shared" ca="1" si="216"/>
        <v>-9.0725581994921992E-2</v>
      </c>
    </row>
    <row r="6803" spans="2:7">
      <c r="B6803" t="s">
        <v>6331</v>
      </c>
      <c r="C6803">
        <v>1.69</v>
      </c>
      <c r="D6803">
        <f t="shared" si="217"/>
        <v>0</v>
      </c>
      <c r="E6803">
        <v>-3.4285714285714315E-2</v>
      </c>
      <c r="F6803" s="90">
        <v>6795</v>
      </c>
      <c r="G6803" s="170">
        <f t="shared" ca="1" si="216"/>
        <v>0.75523788420188132</v>
      </c>
    </row>
    <row r="6804" spans="2:7">
      <c r="B6804" t="s">
        <v>6355</v>
      </c>
      <c r="C6804">
        <v>1.69</v>
      </c>
      <c r="D6804">
        <f t="shared" si="217"/>
        <v>-0.89089735313105234</v>
      </c>
      <c r="E6804">
        <v>-3.4285714285714315E-2</v>
      </c>
      <c r="F6804" s="90">
        <v>6796</v>
      </c>
      <c r="G6804" s="170">
        <f t="shared" ca="1" si="216"/>
        <v>0.60816265409834458</v>
      </c>
    </row>
    <row r="6805" spans="2:7">
      <c r="B6805" t="s">
        <v>1737</v>
      </c>
      <c r="C6805">
        <v>15.49</v>
      </c>
      <c r="D6805">
        <f t="shared" si="217"/>
        <v>0.89828431372549022</v>
      </c>
      <c r="E6805">
        <v>-3.4289276807979982E-2</v>
      </c>
      <c r="F6805" s="90">
        <v>6797</v>
      </c>
      <c r="G6805" s="170">
        <f t="shared" ca="1" si="216"/>
        <v>0.38593389474284678</v>
      </c>
    </row>
    <row r="6806" spans="2:7">
      <c r="B6806" t="s">
        <v>3294</v>
      </c>
      <c r="C6806">
        <v>8.16</v>
      </c>
      <c r="D6806">
        <f t="shared" si="217"/>
        <v>-0.45271629778672035</v>
      </c>
      <c r="E6806">
        <v>-3.4319526627218835E-2</v>
      </c>
      <c r="F6806" s="90">
        <v>6798</v>
      </c>
      <c r="G6806" s="170">
        <f t="shared" ca="1" si="216"/>
        <v>-1.1095861939221712</v>
      </c>
    </row>
    <row r="6807" spans="2:7">
      <c r="B6807" t="s">
        <v>1527</v>
      </c>
      <c r="C6807">
        <v>14.91</v>
      </c>
      <c r="D6807">
        <f t="shared" si="217"/>
        <v>-0.10072376357056685</v>
      </c>
      <c r="E6807">
        <v>-3.4326424870466284E-2</v>
      </c>
      <c r="F6807" s="90">
        <v>6799</v>
      </c>
      <c r="G6807" s="170">
        <f t="shared" ca="1" si="216"/>
        <v>-0.31764343710100962</v>
      </c>
    </row>
    <row r="6808" spans="2:7">
      <c r="B6808" t="s">
        <v>4195</v>
      </c>
      <c r="C6808">
        <v>16.579999999999998</v>
      </c>
      <c r="D6808">
        <f t="shared" si="217"/>
        <v>-0.11808510638297885</v>
      </c>
      <c r="E6808">
        <v>-3.4362259755387502E-2</v>
      </c>
      <c r="F6808" s="90">
        <v>6800</v>
      </c>
      <c r="G6808" s="170">
        <f t="shared" ca="1" si="216"/>
        <v>0.41689491155969238</v>
      </c>
    </row>
    <row r="6809" spans="2:7">
      <c r="B6809" t="s">
        <v>4593</v>
      </c>
      <c r="C6809">
        <v>18.8</v>
      </c>
      <c r="D6809">
        <f t="shared" si="217"/>
        <v>0.48969889064976241</v>
      </c>
      <c r="E6809">
        <v>-3.4411915767847877E-2</v>
      </c>
      <c r="F6809" s="90">
        <v>6801</v>
      </c>
      <c r="G6809" s="170">
        <f t="shared" ca="1" si="216"/>
        <v>0.56373281028189204</v>
      </c>
    </row>
    <row r="6810" spans="2:7">
      <c r="B6810" t="s">
        <v>3165</v>
      </c>
      <c r="C6810">
        <v>12.62</v>
      </c>
      <c r="D6810">
        <f t="shared" si="217"/>
        <v>-0.42973339358337098</v>
      </c>
      <c r="E6810">
        <v>-3.4429992348890673E-2</v>
      </c>
      <c r="F6810" s="90">
        <v>6802</v>
      </c>
      <c r="G6810" s="170">
        <f t="shared" ca="1" si="216"/>
        <v>-0.15486529013466674</v>
      </c>
    </row>
    <row r="6811" spans="2:7">
      <c r="B6811" t="s">
        <v>2117</v>
      </c>
      <c r="C6811">
        <v>22.13</v>
      </c>
      <c r="D6811">
        <f t="shared" si="217"/>
        <v>18.758928571428569</v>
      </c>
      <c r="E6811">
        <v>-3.446771378708563E-2</v>
      </c>
      <c r="F6811" s="90">
        <v>6803</v>
      </c>
      <c r="G6811" s="170">
        <f t="shared" ca="1" si="216"/>
        <v>8.5315186698390152E-2</v>
      </c>
    </row>
    <row r="6812" spans="2:7">
      <c r="B6812" t="s">
        <v>6278</v>
      </c>
      <c r="C6812">
        <v>1.1200000000000001</v>
      </c>
      <c r="D6812">
        <f t="shared" si="217"/>
        <v>0</v>
      </c>
      <c r="E6812">
        <v>-3.4482758620689495E-2</v>
      </c>
      <c r="F6812" s="90">
        <v>6804</v>
      </c>
      <c r="G6812" s="170">
        <f t="shared" ca="1" si="216"/>
        <v>-0.2925678644771143</v>
      </c>
    </row>
    <row r="6813" spans="2:7">
      <c r="B6813" t="s">
        <v>6901</v>
      </c>
      <c r="C6813">
        <v>1.1200000000000001</v>
      </c>
      <c r="D6813">
        <f t="shared" si="217"/>
        <v>0</v>
      </c>
      <c r="E6813">
        <v>-3.4482758620689495E-2</v>
      </c>
      <c r="F6813" s="90">
        <v>6805</v>
      </c>
      <c r="G6813" s="170">
        <f t="shared" ca="1" si="216"/>
        <v>-8.1696587996453976E-2</v>
      </c>
    </row>
    <row r="6814" spans="2:7">
      <c r="B6814" t="s">
        <v>7000</v>
      </c>
      <c r="C6814">
        <v>1.1200000000000001</v>
      </c>
      <c r="D6814">
        <f t="shared" si="217"/>
        <v>-0.9332936271590232</v>
      </c>
      <c r="E6814">
        <v>-3.4482758620689495E-2</v>
      </c>
      <c r="F6814" s="90">
        <v>6806</v>
      </c>
      <c r="G6814" s="170">
        <f t="shared" ca="1" si="216"/>
        <v>0.80389798327859907</v>
      </c>
    </row>
    <row r="6815" spans="2:7">
      <c r="B6815" t="s">
        <v>3007</v>
      </c>
      <c r="C6815">
        <v>16.79</v>
      </c>
      <c r="D6815">
        <f t="shared" si="217"/>
        <v>0.66732869910625603</v>
      </c>
      <c r="E6815">
        <v>-3.4502587694077137E-2</v>
      </c>
      <c r="F6815" s="90">
        <v>6807</v>
      </c>
      <c r="G6815" s="170">
        <f t="shared" ca="1" si="216"/>
        <v>0.42580842576558869</v>
      </c>
    </row>
    <row r="6816" spans="2:7">
      <c r="B6816" t="s">
        <v>3250</v>
      </c>
      <c r="C6816">
        <v>10.07</v>
      </c>
      <c r="D6816">
        <f t="shared" si="217"/>
        <v>-0.91363636363636369</v>
      </c>
      <c r="E6816">
        <v>-3.4515819750719025E-2</v>
      </c>
      <c r="F6816" s="90">
        <v>6808</v>
      </c>
      <c r="G6816" s="170">
        <f t="shared" ca="1" si="216"/>
        <v>-0.20476746962769601</v>
      </c>
    </row>
    <row r="6817" spans="2:7">
      <c r="B6817" t="s">
        <v>818</v>
      </c>
      <c r="C6817">
        <v>116.6</v>
      </c>
      <c r="D6817">
        <f t="shared" si="217"/>
        <v>7.523391812865496</v>
      </c>
      <c r="E6817">
        <v>-3.4528442493996871E-2</v>
      </c>
      <c r="F6817" s="90">
        <v>6809</v>
      </c>
      <c r="G6817" s="170">
        <f t="shared" ca="1" si="216"/>
        <v>0.26309129442243995</v>
      </c>
    </row>
    <row r="6818" spans="2:7">
      <c r="B6818" t="s">
        <v>3592</v>
      </c>
      <c r="C6818">
        <v>13.68</v>
      </c>
      <c r="D6818">
        <f t="shared" si="217"/>
        <v>-0.28898128898128894</v>
      </c>
      <c r="E6818">
        <v>-3.4580098800282302E-2</v>
      </c>
      <c r="F6818" s="90">
        <v>6810</v>
      </c>
      <c r="G6818" s="170">
        <f t="shared" ca="1" si="216"/>
        <v>0.50534142016932004</v>
      </c>
    </row>
    <row r="6819" spans="2:7">
      <c r="B6819" t="s">
        <v>1828</v>
      </c>
      <c r="C6819">
        <v>19.239999999999998</v>
      </c>
      <c r="D6819">
        <f t="shared" si="217"/>
        <v>0.43796711509715974</v>
      </c>
      <c r="E6819">
        <v>-3.4621174109382903E-2</v>
      </c>
      <c r="F6819" s="90">
        <v>6811</v>
      </c>
      <c r="G6819" s="170">
        <f t="shared" ca="1" si="216"/>
        <v>-0.26651406887250489</v>
      </c>
    </row>
    <row r="6820" spans="2:7">
      <c r="B6820" t="s">
        <v>5089</v>
      </c>
      <c r="C6820">
        <v>13.38</v>
      </c>
      <c r="D6820">
        <f t="shared" si="217"/>
        <v>5</v>
      </c>
      <c r="E6820">
        <v>-3.4632034632034535E-2</v>
      </c>
      <c r="F6820" s="90">
        <v>6812</v>
      </c>
      <c r="G6820" s="170">
        <f t="shared" ca="1" si="216"/>
        <v>-0.10510103609640481</v>
      </c>
    </row>
    <row r="6821" spans="2:7">
      <c r="B6821" t="s">
        <v>7455</v>
      </c>
      <c r="C6821">
        <v>2.23</v>
      </c>
      <c r="D6821">
        <f t="shared" si="217"/>
        <v>-0.82977099236641216</v>
      </c>
      <c r="E6821">
        <v>-3.463203463203466E-2</v>
      </c>
      <c r="F6821" s="90">
        <v>6813</v>
      </c>
      <c r="G6821" s="170">
        <f t="shared" ca="1" si="216"/>
        <v>-9.3185293292634114E-2</v>
      </c>
    </row>
    <row r="6822" spans="2:7">
      <c r="B6822" t="s">
        <v>4475</v>
      </c>
      <c r="C6822">
        <v>13.1</v>
      </c>
      <c r="D6822">
        <f t="shared" si="217"/>
        <v>-0.90587051807142349</v>
      </c>
      <c r="E6822">
        <v>-3.4635224760501154E-2</v>
      </c>
      <c r="F6822" s="90">
        <v>6814</v>
      </c>
      <c r="G6822" s="170">
        <f t="shared" ca="1" si="216"/>
        <v>-0.22264088375940241</v>
      </c>
    </row>
    <row r="6823" spans="2:7">
      <c r="B6823" t="s">
        <v>503</v>
      </c>
      <c r="C6823">
        <v>139.16999999999999</v>
      </c>
      <c r="D6823">
        <f t="shared" si="217"/>
        <v>15.707082833133251</v>
      </c>
      <c r="E6823">
        <v>-3.4681279045571202E-2</v>
      </c>
      <c r="F6823" s="90">
        <v>6815</v>
      </c>
      <c r="G6823" s="170">
        <f t="shared" ref="G6823:G6886" ca="1" si="218">_xlfn.NORM.INV(RAND(),L$11,L$12)</f>
        <v>-8.5206748629479065E-4</v>
      </c>
    </row>
    <row r="6824" spans="2:7">
      <c r="B6824" t="s">
        <v>3271</v>
      </c>
      <c r="C6824">
        <v>8.33</v>
      </c>
      <c r="D6824">
        <f t="shared" si="217"/>
        <v>6.5045045045045038</v>
      </c>
      <c r="E6824">
        <v>-3.4762456546929395E-2</v>
      </c>
      <c r="F6824" s="90">
        <v>6816</v>
      </c>
      <c r="G6824" s="170">
        <f t="shared" ca="1" si="218"/>
        <v>-0.27207553607213558</v>
      </c>
    </row>
    <row r="6825" spans="2:7">
      <c r="B6825" t="s">
        <v>7061</v>
      </c>
      <c r="C6825">
        <v>1.1100000000000001</v>
      </c>
      <c r="D6825">
        <f t="shared" si="217"/>
        <v>-0.82574568288854</v>
      </c>
      <c r="E6825">
        <v>-3.4782608695652015E-2</v>
      </c>
      <c r="F6825" s="90">
        <v>6817</v>
      </c>
      <c r="G6825" s="170">
        <f t="shared" ca="1" si="218"/>
        <v>0.14912771418298559</v>
      </c>
    </row>
    <row r="6826" spans="2:7">
      <c r="B6826" t="s">
        <v>5628</v>
      </c>
      <c r="C6826">
        <v>6.37</v>
      </c>
      <c r="D6826">
        <f t="shared" si="217"/>
        <v>0.53493975903614444</v>
      </c>
      <c r="E6826">
        <v>-3.4848484848484781E-2</v>
      </c>
      <c r="F6826" s="90">
        <v>6818</v>
      </c>
      <c r="G6826" s="170">
        <f t="shared" ca="1" si="218"/>
        <v>-8.6267463380079817E-2</v>
      </c>
    </row>
    <row r="6827" spans="2:7">
      <c r="B6827" t="s">
        <v>5543</v>
      </c>
      <c r="C6827">
        <v>4.1500000000000004</v>
      </c>
      <c r="D6827">
        <f t="shared" si="217"/>
        <v>-0.81464939705225559</v>
      </c>
      <c r="E6827">
        <v>-3.4883720930232433E-2</v>
      </c>
      <c r="F6827" s="90">
        <v>6819</v>
      </c>
      <c r="G6827" s="170">
        <f t="shared" ca="1" si="218"/>
        <v>0.10010523487017164</v>
      </c>
    </row>
    <row r="6828" spans="2:7">
      <c r="B6828" t="s">
        <v>4647</v>
      </c>
      <c r="C6828">
        <v>22.39</v>
      </c>
      <c r="D6828">
        <f t="shared" si="217"/>
        <v>9.1312217194570131</v>
      </c>
      <c r="E6828">
        <v>-3.4913793103448221E-2</v>
      </c>
      <c r="F6828" s="90">
        <v>6820</v>
      </c>
      <c r="G6828" s="170">
        <f t="shared" ca="1" si="218"/>
        <v>-0.28745929241752383</v>
      </c>
    </row>
    <row r="6829" spans="2:7">
      <c r="B6829" t="s">
        <v>7321</v>
      </c>
      <c r="C6829">
        <v>2.21</v>
      </c>
      <c r="D6829">
        <f t="shared" si="217"/>
        <v>-0.87688022284122558</v>
      </c>
      <c r="E6829">
        <v>-3.4934497816593919E-2</v>
      </c>
      <c r="F6829" s="90">
        <v>6821</v>
      </c>
      <c r="G6829" s="170">
        <f t="shared" ca="1" si="218"/>
        <v>0.209912805176759</v>
      </c>
    </row>
    <row r="6830" spans="2:7">
      <c r="B6830" t="s">
        <v>1690</v>
      </c>
      <c r="C6830">
        <v>17.95</v>
      </c>
      <c r="D6830">
        <f t="shared" si="217"/>
        <v>2.2577132486388383</v>
      </c>
      <c r="E6830">
        <v>-3.49462365591399E-2</v>
      </c>
      <c r="F6830" s="90">
        <v>6822</v>
      </c>
      <c r="G6830" s="170">
        <f t="shared" ca="1" si="218"/>
        <v>-0.15384004286379396</v>
      </c>
    </row>
    <row r="6831" spans="2:7">
      <c r="B6831" t="s">
        <v>4362</v>
      </c>
      <c r="C6831">
        <v>5.51</v>
      </c>
      <c r="D6831">
        <f t="shared" si="217"/>
        <v>-0.68223760092272201</v>
      </c>
      <c r="E6831">
        <v>-3.5026269702276736E-2</v>
      </c>
      <c r="F6831" s="90">
        <v>6823</v>
      </c>
      <c r="G6831" s="170">
        <f t="shared" ca="1" si="218"/>
        <v>-0.7114157076081743</v>
      </c>
    </row>
    <row r="6832" spans="2:7">
      <c r="B6832" t="s">
        <v>3826</v>
      </c>
      <c r="C6832">
        <v>17.34</v>
      </c>
      <c r="D6832">
        <f t="shared" si="217"/>
        <v>-3.0743432084963707E-2</v>
      </c>
      <c r="E6832">
        <v>-3.5058430717863055E-2</v>
      </c>
      <c r="F6832" s="90">
        <v>6824</v>
      </c>
      <c r="G6832" s="170">
        <f t="shared" ca="1" si="218"/>
        <v>0.66199076258713652</v>
      </c>
    </row>
    <row r="6833" spans="2:7">
      <c r="B6833" t="s">
        <v>4526</v>
      </c>
      <c r="C6833">
        <v>17.89</v>
      </c>
      <c r="D6833">
        <f t="shared" si="217"/>
        <v>15.263636363636362</v>
      </c>
      <c r="E6833">
        <v>-3.5059331175835956E-2</v>
      </c>
      <c r="F6833" s="90">
        <v>6825</v>
      </c>
      <c r="G6833" s="170">
        <f t="shared" ca="1" si="218"/>
        <v>0.72550723086909419</v>
      </c>
    </row>
    <row r="6834" spans="2:7">
      <c r="B6834" t="s">
        <v>6268</v>
      </c>
      <c r="C6834">
        <v>1.1000000000000001</v>
      </c>
      <c r="D6834">
        <f t="shared" si="217"/>
        <v>-0.33333333333333326</v>
      </c>
      <c r="E6834">
        <v>-3.5087719298245452E-2</v>
      </c>
      <c r="F6834" s="90">
        <v>6826</v>
      </c>
      <c r="G6834" s="170">
        <f t="shared" ca="1" si="218"/>
        <v>0.42529496219679741</v>
      </c>
    </row>
    <row r="6835" spans="2:7">
      <c r="B6835" t="s">
        <v>7227</v>
      </c>
      <c r="C6835">
        <v>1.65</v>
      </c>
      <c r="D6835">
        <f t="shared" si="217"/>
        <v>-0.88205861329521085</v>
      </c>
      <c r="E6835">
        <v>-3.5087719298245647E-2</v>
      </c>
      <c r="F6835" s="90">
        <v>6827</v>
      </c>
      <c r="G6835" s="170">
        <f t="shared" ca="1" si="218"/>
        <v>0.24500081609443489</v>
      </c>
    </row>
    <row r="6836" spans="2:7">
      <c r="B6836" t="s">
        <v>3741</v>
      </c>
      <c r="C6836">
        <v>13.99</v>
      </c>
      <c r="D6836">
        <f t="shared" si="217"/>
        <v>9.2116788321167888</v>
      </c>
      <c r="E6836">
        <v>-3.5172413793103437E-2</v>
      </c>
      <c r="F6836" s="90">
        <v>6828</v>
      </c>
      <c r="G6836" s="170">
        <f t="shared" ca="1" si="218"/>
        <v>6.9427157574548301E-2</v>
      </c>
    </row>
    <row r="6837" spans="2:7">
      <c r="B6837" t="s">
        <v>6313</v>
      </c>
      <c r="C6837">
        <v>1.37</v>
      </c>
      <c r="D6837">
        <f t="shared" si="217"/>
        <v>-0.97447839046199702</v>
      </c>
      <c r="E6837">
        <v>-3.521126760563368E-2</v>
      </c>
      <c r="F6837" s="90">
        <v>6829</v>
      </c>
      <c r="G6837" s="170">
        <f t="shared" ca="1" si="218"/>
        <v>0.12343032370747239</v>
      </c>
    </row>
    <row r="6838" spans="2:7">
      <c r="B6838" t="s">
        <v>1278</v>
      </c>
      <c r="C6838">
        <v>53.68</v>
      </c>
      <c r="D6838">
        <f t="shared" si="217"/>
        <v>23.511415525114156</v>
      </c>
      <c r="E6838">
        <v>-3.5226455787203466E-2</v>
      </c>
      <c r="F6838" s="90">
        <v>6830</v>
      </c>
      <c r="G6838" s="170">
        <f t="shared" ca="1" si="218"/>
        <v>0.60810484982810475</v>
      </c>
    </row>
    <row r="6839" spans="2:7">
      <c r="B6839" t="s">
        <v>7750</v>
      </c>
      <c r="C6839">
        <v>2.19</v>
      </c>
      <c r="D6839">
        <f t="shared" si="217"/>
        <v>-0.8872876994338651</v>
      </c>
      <c r="E6839">
        <v>-3.5242290748898709E-2</v>
      </c>
      <c r="F6839" s="90">
        <v>6831</v>
      </c>
      <c r="G6839" s="170">
        <f t="shared" ca="1" si="218"/>
        <v>0.1907208368218381</v>
      </c>
    </row>
    <row r="6840" spans="2:7">
      <c r="B6840" t="s">
        <v>3979</v>
      </c>
      <c r="C6840">
        <v>19.43</v>
      </c>
      <c r="D6840">
        <f t="shared" si="217"/>
        <v>0.14631268436578174</v>
      </c>
      <c r="E6840">
        <v>-3.5253227408143038E-2</v>
      </c>
      <c r="F6840" s="90">
        <v>6832</v>
      </c>
      <c r="G6840" s="170">
        <f t="shared" ca="1" si="218"/>
        <v>6.1114755841523635E-2</v>
      </c>
    </row>
    <row r="6841" spans="2:7">
      <c r="B6841" t="s">
        <v>4188</v>
      </c>
      <c r="C6841">
        <v>16.95</v>
      </c>
      <c r="D6841">
        <f t="shared" si="217"/>
        <v>-0.86211665175303021</v>
      </c>
      <c r="E6841">
        <v>-3.5287421741605061E-2</v>
      </c>
      <c r="F6841" s="90">
        <v>6833</v>
      </c>
      <c r="G6841" s="170">
        <f t="shared" ca="1" si="218"/>
        <v>-0.19532740663958717</v>
      </c>
    </row>
    <row r="6842" spans="2:7">
      <c r="B6842" t="s">
        <v>463</v>
      </c>
      <c r="C6842">
        <v>122.93</v>
      </c>
      <c r="D6842">
        <f t="shared" si="217"/>
        <v>4.2964239551917274</v>
      </c>
      <c r="E6842">
        <v>-3.5313505453974728E-2</v>
      </c>
      <c r="F6842" s="90">
        <v>6834</v>
      </c>
      <c r="G6842" s="170">
        <f t="shared" ca="1" si="218"/>
        <v>-0.61546160366537705</v>
      </c>
    </row>
    <row r="6843" spans="2:7">
      <c r="B6843" t="s">
        <v>2025</v>
      </c>
      <c r="C6843">
        <v>23.21</v>
      </c>
      <c r="D6843">
        <f t="shared" si="217"/>
        <v>0.21645702306079681</v>
      </c>
      <c r="E6843">
        <v>-3.5328345802161175E-2</v>
      </c>
      <c r="F6843" s="90">
        <v>6835</v>
      </c>
      <c r="G6843" s="170">
        <f t="shared" ca="1" si="218"/>
        <v>-0.57912987111963554</v>
      </c>
    </row>
    <row r="6844" spans="2:7">
      <c r="B6844" t="s">
        <v>4165</v>
      </c>
      <c r="C6844">
        <v>19.079999999999998</v>
      </c>
      <c r="D6844">
        <f t="shared" si="217"/>
        <v>2.8938775510204073</v>
      </c>
      <c r="E6844">
        <v>-3.538928210313462E-2</v>
      </c>
      <c r="F6844" s="90">
        <v>6836</v>
      </c>
      <c r="G6844" s="170">
        <f t="shared" ca="1" si="218"/>
        <v>0.19687064527691778</v>
      </c>
    </row>
    <row r="6845" spans="2:7">
      <c r="B6845" t="s">
        <v>5715</v>
      </c>
      <c r="C6845">
        <v>4.9000000000000004</v>
      </c>
      <c r="D6845">
        <f t="shared" si="217"/>
        <v>-0.91621067031463754</v>
      </c>
      <c r="E6845">
        <v>-3.5433070866141676E-2</v>
      </c>
      <c r="F6845" s="90">
        <v>6837</v>
      </c>
      <c r="G6845" s="170">
        <f t="shared" ca="1" si="218"/>
        <v>-0.68475010670196113</v>
      </c>
    </row>
    <row r="6846" spans="2:7">
      <c r="B6846" t="s">
        <v>1283</v>
      </c>
      <c r="C6846">
        <v>58.48</v>
      </c>
      <c r="D6846">
        <f t="shared" si="217"/>
        <v>2.4685646500593119</v>
      </c>
      <c r="E6846">
        <v>-3.5460992907801511E-2</v>
      </c>
      <c r="F6846" s="90">
        <v>6838</v>
      </c>
      <c r="G6846" s="170">
        <f t="shared" ca="1" si="218"/>
        <v>1.6527704536955866E-2</v>
      </c>
    </row>
    <row r="6847" spans="2:7">
      <c r="B6847" t="s">
        <v>1505</v>
      </c>
      <c r="C6847">
        <v>16.86</v>
      </c>
      <c r="D6847">
        <f t="shared" si="217"/>
        <v>1.6976</v>
      </c>
      <c r="E6847">
        <v>-3.5469107551487473E-2</v>
      </c>
      <c r="F6847" s="90">
        <v>6839</v>
      </c>
      <c r="G6847" s="170">
        <f t="shared" ca="1" si="218"/>
        <v>1.2784735629742103</v>
      </c>
    </row>
    <row r="6848" spans="2:7">
      <c r="B6848" t="s">
        <v>5617</v>
      </c>
      <c r="C6848">
        <v>6.25</v>
      </c>
      <c r="D6848">
        <f t="shared" si="217"/>
        <v>-0.30245535714285721</v>
      </c>
      <c r="E6848">
        <v>-3.5493827160493888E-2</v>
      </c>
      <c r="F6848" s="90">
        <v>6840</v>
      </c>
      <c r="G6848" s="170">
        <f t="shared" ca="1" si="218"/>
        <v>-0.205279956870002</v>
      </c>
    </row>
    <row r="6849" spans="2:7">
      <c r="B6849" t="s">
        <v>2696</v>
      </c>
      <c r="C6849">
        <v>8.9600000000000009</v>
      </c>
      <c r="D6849">
        <f t="shared" si="217"/>
        <v>-0.35213304410701368</v>
      </c>
      <c r="E6849">
        <v>-3.552206673842824E-2</v>
      </c>
      <c r="F6849" s="90">
        <v>6841</v>
      </c>
      <c r="G6849" s="170">
        <f t="shared" ca="1" si="218"/>
        <v>0.31204506561595335</v>
      </c>
    </row>
    <row r="6850" spans="2:7">
      <c r="B6850" t="s">
        <v>4315</v>
      </c>
      <c r="C6850">
        <v>13.83</v>
      </c>
      <c r="D6850">
        <f t="shared" si="217"/>
        <v>1.3204697986577181</v>
      </c>
      <c r="E6850">
        <v>-3.5564853556485344E-2</v>
      </c>
      <c r="F6850" s="90">
        <v>6842</v>
      </c>
      <c r="G6850" s="170">
        <f t="shared" ca="1" si="218"/>
        <v>-8.1719826189089934E-2</v>
      </c>
    </row>
    <row r="6851" spans="2:7">
      <c r="B6851" t="s">
        <v>5642</v>
      </c>
      <c r="C6851">
        <v>5.96</v>
      </c>
      <c r="D6851">
        <f t="shared" si="217"/>
        <v>-0.31177829099307158</v>
      </c>
      <c r="E6851">
        <v>-3.5598705501618082E-2</v>
      </c>
      <c r="F6851" s="90">
        <v>6843</v>
      </c>
      <c r="G6851" s="170">
        <f t="shared" ca="1" si="218"/>
        <v>-0.50584132749486432</v>
      </c>
    </row>
    <row r="6852" spans="2:7">
      <c r="B6852" t="s">
        <v>5205</v>
      </c>
      <c r="C6852">
        <v>8.66</v>
      </c>
      <c r="D6852">
        <f t="shared" si="217"/>
        <v>-0.53615425816818429</v>
      </c>
      <c r="E6852">
        <v>-3.563474387527843E-2</v>
      </c>
      <c r="F6852" s="90">
        <v>6844</v>
      </c>
      <c r="G6852" s="170">
        <f t="shared" ca="1" si="218"/>
        <v>-0.13812458582201789</v>
      </c>
    </row>
    <row r="6853" spans="2:7">
      <c r="B6853" t="s">
        <v>4710</v>
      </c>
      <c r="C6853">
        <v>18.670000000000002</v>
      </c>
      <c r="D6853">
        <f t="shared" si="217"/>
        <v>1.072386058981401E-3</v>
      </c>
      <c r="E6853">
        <v>-3.5640495867768476E-2</v>
      </c>
      <c r="F6853" s="90">
        <v>6845</v>
      </c>
      <c r="G6853" s="170">
        <f t="shared" ca="1" si="218"/>
        <v>0.49620774585090266</v>
      </c>
    </row>
    <row r="6854" spans="2:7">
      <c r="B6854" t="s">
        <v>4719</v>
      </c>
      <c r="C6854">
        <v>18.649999999999999</v>
      </c>
      <c r="D6854">
        <f t="shared" si="217"/>
        <v>10.512345679012343</v>
      </c>
      <c r="E6854">
        <v>-3.5677352637021785E-2</v>
      </c>
      <c r="F6854" s="90">
        <v>6846</v>
      </c>
      <c r="G6854" s="170">
        <f t="shared" ca="1" si="218"/>
        <v>-0.39459496281396911</v>
      </c>
    </row>
    <row r="6855" spans="2:7">
      <c r="B6855" t="s">
        <v>6461</v>
      </c>
      <c r="C6855">
        <v>1.62</v>
      </c>
      <c r="D6855">
        <f t="shared" si="217"/>
        <v>0</v>
      </c>
      <c r="E6855">
        <v>-3.5714285714285615E-2</v>
      </c>
      <c r="F6855" s="90">
        <v>6847</v>
      </c>
      <c r="G6855" s="170">
        <f t="shared" ca="1" si="218"/>
        <v>0.37025933778614639</v>
      </c>
    </row>
    <row r="6856" spans="2:7">
      <c r="B6856" t="s">
        <v>6588</v>
      </c>
      <c r="C6856">
        <v>1.62</v>
      </c>
      <c r="D6856">
        <f t="shared" si="217"/>
        <v>-0.14285714285714277</v>
      </c>
      <c r="E6856">
        <v>-3.5714285714285615E-2</v>
      </c>
      <c r="F6856" s="90">
        <v>6848</v>
      </c>
      <c r="G6856" s="170">
        <f t="shared" ca="1" si="218"/>
        <v>-0.17745006901864399</v>
      </c>
    </row>
    <row r="6857" spans="2:7">
      <c r="B6857" t="s">
        <v>6762</v>
      </c>
      <c r="C6857">
        <v>1.89</v>
      </c>
      <c r="D6857">
        <f t="shared" ref="D6857:D6920" si="219">(C6857-C6858)/C6858</f>
        <v>-0.36148648648648651</v>
      </c>
      <c r="E6857">
        <v>-3.5714285714285747E-2</v>
      </c>
      <c r="F6857" s="90">
        <v>6849</v>
      </c>
      <c r="G6857" s="170">
        <f t="shared" ca="1" si="218"/>
        <v>-5.7155507980812786E-2</v>
      </c>
    </row>
    <row r="6858" spans="2:7">
      <c r="B6858" t="s">
        <v>7672</v>
      </c>
      <c r="C6858">
        <v>2.96</v>
      </c>
      <c r="D6858">
        <f t="shared" si="219"/>
        <v>-0.78842030021443898</v>
      </c>
      <c r="E6858">
        <v>-3.5830618892508104E-2</v>
      </c>
      <c r="F6858" s="90">
        <v>6850</v>
      </c>
      <c r="G6858" s="170">
        <f t="shared" ca="1" si="218"/>
        <v>6.5801706928399928E-2</v>
      </c>
    </row>
    <row r="6859" spans="2:7">
      <c r="B6859" t="s">
        <v>3656</v>
      </c>
      <c r="C6859">
        <v>13.99</v>
      </c>
      <c r="D6859">
        <f t="shared" si="219"/>
        <v>-0.26561679790026249</v>
      </c>
      <c r="E6859">
        <v>-3.5837353549276335E-2</v>
      </c>
      <c r="F6859" s="90">
        <v>6851</v>
      </c>
      <c r="G6859" s="170">
        <f t="shared" ca="1" si="218"/>
        <v>0.38312239181980834</v>
      </c>
    </row>
    <row r="6860" spans="2:7">
      <c r="B6860" t="s">
        <v>4157</v>
      </c>
      <c r="C6860">
        <v>19.05</v>
      </c>
      <c r="D6860">
        <f t="shared" si="219"/>
        <v>5.2521008403369561E-4</v>
      </c>
      <c r="E6860">
        <v>-3.5931174089068867E-2</v>
      </c>
      <c r="F6860" s="90">
        <v>6852</v>
      </c>
      <c r="G6860" s="170">
        <f t="shared" ca="1" si="218"/>
        <v>-1.1493975257304161E-2</v>
      </c>
    </row>
    <row r="6861" spans="2:7">
      <c r="B6861" t="s">
        <v>4095</v>
      </c>
      <c r="C6861">
        <v>19.04</v>
      </c>
      <c r="D6861">
        <f t="shared" si="219"/>
        <v>13.208955223880595</v>
      </c>
      <c r="E6861">
        <v>-3.5949367088607638E-2</v>
      </c>
      <c r="F6861" s="90">
        <v>6853</v>
      </c>
      <c r="G6861" s="170">
        <f t="shared" ca="1" si="218"/>
        <v>-4.9956954305407905E-2</v>
      </c>
    </row>
    <row r="6862" spans="2:7">
      <c r="B6862" t="s">
        <v>6139</v>
      </c>
      <c r="C6862">
        <v>1.34</v>
      </c>
      <c r="D6862">
        <f t="shared" si="219"/>
        <v>0</v>
      </c>
      <c r="E6862">
        <v>-3.5971223021582607E-2</v>
      </c>
      <c r="F6862" s="90">
        <v>6854</v>
      </c>
      <c r="G6862" s="170">
        <f t="shared" ca="1" si="218"/>
        <v>-0.13585881079746159</v>
      </c>
    </row>
    <row r="6863" spans="2:7">
      <c r="B6863" t="s">
        <v>6486</v>
      </c>
      <c r="C6863">
        <v>1.34</v>
      </c>
      <c r="D6863">
        <f t="shared" si="219"/>
        <v>-0.88368055555555558</v>
      </c>
      <c r="E6863">
        <v>-3.5971223021582607E-2</v>
      </c>
      <c r="F6863" s="90">
        <v>6855</v>
      </c>
      <c r="G6863" s="170">
        <f t="shared" ca="1" si="218"/>
        <v>8.2822293904475704E-3</v>
      </c>
    </row>
    <row r="6864" spans="2:7">
      <c r="B6864" t="s">
        <v>3159</v>
      </c>
      <c r="C6864">
        <v>11.52</v>
      </c>
      <c r="D6864">
        <f t="shared" si="219"/>
        <v>-6.4935064935064984E-2</v>
      </c>
      <c r="E6864">
        <v>-3.5983263598326341E-2</v>
      </c>
      <c r="F6864" s="90">
        <v>6856</v>
      </c>
      <c r="G6864" s="170">
        <f t="shared" ca="1" si="218"/>
        <v>0.18162171048301207</v>
      </c>
    </row>
    <row r="6865" spans="2:7">
      <c r="B6865" t="s">
        <v>1599</v>
      </c>
      <c r="C6865">
        <v>12.32</v>
      </c>
      <c r="D6865">
        <f t="shared" si="219"/>
        <v>-7.9910380881254683E-2</v>
      </c>
      <c r="E6865">
        <v>-3.5993740219092261E-2</v>
      </c>
      <c r="F6865" s="90">
        <v>6857</v>
      </c>
      <c r="G6865" s="170">
        <f t="shared" ca="1" si="218"/>
        <v>-0.24568212221662239</v>
      </c>
    </row>
    <row r="6866" spans="2:7">
      <c r="B6866" t="s">
        <v>2476</v>
      </c>
      <c r="C6866">
        <v>13.39</v>
      </c>
      <c r="D6866">
        <f t="shared" si="219"/>
        <v>0.61714975845410647</v>
      </c>
      <c r="E6866">
        <v>-3.5997120230381568E-2</v>
      </c>
      <c r="F6866" s="90">
        <v>6858</v>
      </c>
      <c r="G6866" s="170">
        <f t="shared" ca="1" si="218"/>
        <v>-0.16327088675638166</v>
      </c>
    </row>
    <row r="6867" spans="2:7">
      <c r="B6867" t="s">
        <v>2709</v>
      </c>
      <c r="C6867">
        <v>8.2799999999999994</v>
      </c>
      <c r="D6867">
        <f t="shared" si="219"/>
        <v>-0.62550881953867032</v>
      </c>
      <c r="E6867">
        <v>-3.6088474970896449E-2</v>
      </c>
      <c r="F6867" s="90">
        <v>6859</v>
      </c>
      <c r="G6867" s="170">
        <f t="shared" ca="1" si="218"/>
        <v>-0.27029220620065131</v>
      </c>
    </row>
    <row r="6868" spans="2:7">
      <c r="B6868" t="s">
        <v>4616</v>
      </c>
      <c r="C6868">
        <v>22.11</v>
      </c>
      <c r="D6868">
        <f t="shared" si="219"/>
        <v>12.90566037735849</v>
      </c>
      <c r="E6868">
        <v>-3.6181342632955617E-2</v>
      </c>
      <c r="F6868" s="90">
        <v>6860</v>
      </c>
      <c r="G6868" s="170">
        <f t="shared" ca="1" si="218"/>
        <v>0.27596633081765021</v>
      </c>
    </row>
    <row r="6869" spans="2:7">
      <c r="B6869" t="s">
        <v>7256</v>
      </c>
      <c r="C6869">
        <v>1.59</v>
      </c>
      <c r="D6869">
        <f t="shared" si="219"/>
        <v>0.5</v>
      </c>
      <c r="E6869">
        <v>-3.6363636363636265E-2</v>
      </c>
      <c r="F6869" s="90">
        <v>6861</v>
      </c>
      <c r="G6869" s="170">
        <f t="shared" ca="1" si="218"/>
        <v>-7.6467550108191805E-3</v>
      </c>
    </row>
    <row r="6870" spans="2:7">
      <c r="B6870" t="s">
        <v>6897</v>
      </c>
      <c r="C6870">
        <v>1.06</v>
      </c>
      <c r="D6870">
        <f t="shared" si="219"/>
        <v>0</v>
      </c>
      <c r="E6870">
        <v>-3.636363636363639E-2</v>
      </c>
      <c r="F6870" s="90">
        <v>6862</v>
      </c>
      <c r="G6870" s="170">
        <f t="shared" ca="1" si="218"/>
        <v>0.11081474273206333</v>
      </c>
    </row>
    <row r="6871" spans="2:7">
      <c r="B6871" t="s">
        <v>7059</v>
      </c>
      <c r="C6871">
        <v>1.06</v>
      </c>
      <c r="D6871">
        <f t="shared" si="219"/>
        <v>-0.87073170731707306</v>
      </c>
      <c r="E6871">
        <v>-3.636363636363639E-2</v>
      </c>
      <c r="F6871" s="90">
        <v>6863</v>
      </c>
      <c r="G6871" s="170">
        <f t="shared" ca="1" si="218"/>
        <v>-0.16102541283899918</v>
      </c>
    </row>
    <row r="6872" spans="2:7">
      <c r="B6872" t="s">
        <v>5402</v>
      </c>
      <c r="C6872">
        <v>8.1999999999999993</v>
      </c>
      <c r="D6872">
        <f t="shared" si="219"/>
        <v>3.432432432432432</v>
      </c>
      <c r="E6872">
        <v>-3.6427732079906051E-2</v>
      </c>
      <c r="F6872" s="90">
        <v>6864</v>
      </c>
      <c r="G6872" s="170">
        <f t="shared" ca="1" si="218"/>
        <v>-6.9133734532870056E-2</v>
      </c>
    </row>
    <row r="6873" spans="2:7">
      <c r="B6873" t="s">
        <v>6367</v>
      </c>
      <c r="C6873">
        <v>1.85</v>
      </c>
      <c r="D6873">
        <f t="shared" si="219"/>
        <v>-0.96149843912591049</v>
      </c>
      <c r="E6873">
        <v>-3.6458333333333252E-2</v>
      </c>
      <c r="F6873" s="90">
        <v>6865</v>
      </c>
      <c r="G6873" s="170">
        <f t="shared" ca="1" si="218"/>
        <v>2.3612894255647429E-2</v>
      </c>
    </row>
    <row r="6874" spans="2:7">
      <c r="B6874" t="s">
        <v>1175</v>
      </c>
      <c r="C6874">
        <v>48.05</v>
      </c>
      <c r="D6874">
        <f t="shared" si="219"/>
        <v>0.93749999999999978</v>
      </c>
      <c r="E6874">
        <v>-3.6494886705434139E-2</v>
      </c>
      <c r="F6874" s="90">
        <v>6866</v>
      </c>
      <c r="G6874" s="170">
        <f t="shared" ca="1" si="218"/>
        <v>-0.2846225183086103</v>
      </c>
    </row>
    <row r="6875" spans="2:7">
      <c r="B6875" t="s">
        <v>1439</v>
      </c>
      <c r="C6875">
        <v>24.8</v>
      </c>
      <c r="D6875">
        <f t="shared" si="219"/>
        <v>10.753554502369669</v>
      </c>
      <c r="E6875">
        <v>-3.651903651903643E-2</v>
      </c>
      <c r="F6875" s="90">
        <v>6867</v>
      </c>
      <c r="G6875" s="170">
        <f t="shared" ca="1" si="218"/>
        <v>6.1943954033633758E-2</v>
      </c>
    </row>
    <row r="6876" spans="2:7">
      <c r="B6876" t="s">
        <v>6799</v>
      </c>
      <c r="C6876">
        <v>2.11</v>
      </c>
      <c r="D6876">
        <f t="shared" si="219"/>
        <v>-0.84288905435591965</v>
      </c>
      <c r="E6876">
        <v>-3.6529680365296836E-2</v>
      </c>
      <c r="F6876" s="90">
        <v>6868</v>
      </c>
      <c r="G6876" s="170">
        <f t="shared" ca="1" si="218"/>
        <v>0.32884769454653817</v>
      </c>
    </row>
    <row r="6877" spans="2:7">
      <c r="B6877" t="s">
        <v>4804</v>
      </c>
      <c r="C6877">
        <v>13.43</v>
      </c>
      <c r="D6877">
        <f t="shared" si="219"/>
        <v>0.18744473916887702</v>
      </c>
      <c r="E6877">
        <v>-3.6585365853658521E-2</v>
      </c>
      <c r="F6877" s="90">
        <v>6869</v>
      </c>
      <c r="G6877" s="170">
        <f t="shared" ca="1" si="218"/>
        <v>0.10343839313896172</v>
      </c>
    </row>
    <row r="6878" spans="2:7">
      <c r="B6878" t="s">
        <v>5021</v>
      </c>
      <c r="C6878">
        <v>11.31</v>
      </c>
      <c r="D6878">
        <f t="shared" si="219"/>
        <v>-0.23008849557522118</v>
      </c>
      <c r="E6878">
        <v>-3.6626916524701847E-2</v>
      </c>
      <c r="F6878" s="90">
        <v>6870</v>
      </c>
      <c r="G6878" s="170">
        <f t="shared" ca="1" si="218"/>
        <v>-0.4137567650543425</v>
      </c>
    </row>
    <row r="6879" spans="2:7">
      <c r="B6879" t="s">
        <v>4051</v>
      </c>
      <c r="C6879">
        <v>14.69</v>
      </c>
      <c r="D6879">
        <f t="shared" si="219"/>
        <v>13.124999999999998</v>
      </c>
      <c r="E6879">
        <v>-3.6721311475409871E-2</v>
      </c>
      <c r="F6879" s="90">
        <v>6871</v>
      </c>
      <c r="G6879" s="170">
        <f t="shared" ca="1" si="218"/>
        <v>6.0177429267697716E-2</v>
      </c>
    </row>
    <row r="6880" spans="2:7">
      <c r="B6880" t="s">
        <v>7032</v>
      </c>
      <c r="C6880">
        <v>1.04</v>
      </c>
      <c r="D6880">
        <f t="shared" si="219"/>
        <v>-0.63636363636363635</v>
      </c>
      <c r="E6880">
        <v>-3.703703703703707E-2</v>
      </c>
      <c r="F6880" s="90">
        <v>6872</v>
      </c>
      <c r="G6880" s="170">
        <f t="shared" ca="1" si="218"/>
        <v>-0.61976698856865897</v>
      </c>
    </row>
    <row r="6881" spans="2:7">
      <c r="B6881" t="s">
        <v>7655</v>
      </c>
      <c r="C6881">
        <v>2.86</v>
      </c>
      <c r="D6881">
        <f t="shared" si="219"/>
        <v>-0.80984042553191493</v>
      </c>
      <c r="E6881">
        <v>-3.7037037037037139E-2</v>
      </c>
      <c r="F6881" s="90">
        <v>6873</v>
      </c>
      <c r="G6881" s="170">
        <f t="shared" ca="1" si="218"/>
        <v>6.3253729463091588E-2</v>
      </c>
    </row>
    <row r="6882" spans="2:7">
      <c r="B6882" t="s">
        <v>2988</v>
      </c>
      <c r="C6882">
        <v>15.04</v>
      </c>
      <c r="D6882">
        <f t="shared" si="219"/>
        <v>-0.10741839762611288</v>
      </c>
      <c r="E6882">
        <v>-3.7131882202304747E-2</v>
      </c>
      <c r="F6882" s="90">
        <v>6874</v>
      </c>
      <c r="G6882" s="170">
        <f t="shared" ca="1" si="218"/>
        <v>0.15751028819912932</v>
      </c>
    </row>
    <row r="6883" spans="2:7">
      <c r="B6883" t="s">
        <v>3051</v>
      </c>
      <c r="C6883">
        <v>16.850000000000001</v>
      </c>
      <c r="D6883">
        <f t="shared" si="219"/>
        <v>-0.42920054200542002</v>
      </c>
      <c r="E6883">
        <v>-3.7142857142857061E-2</v>
      </c>
      <c r="F6883" s="90">
        <v>6875</v>
      </c>
      <c r="G6883" s="170">
        <f t="shared" ca="1" si="218"/>
        <v>0.34287172877816191</v>
      </c>
    </row>
    <row r="6884" spans="2:7">
      <c r="B6884" t="s">
        <v>1419</v>
      </c>
      <c r="C6884">
        <v>29.52</v>
      </c>
      <c r="D6884">
        <f t="shared" si="219"/>
        <v>0.44493392070484583</v>
      </c>
      <c r="E6884">
        <v>-3.7181996086105694E-2</v>
      </c>
      <c r="F6884" s="90">
        <v>6876</v>
      </c>
      <c r="G6884" s="170">
        <f t="shared" ca="1" si="218"/>
        <v>-0.40160933593772596</v>
      </c>
    </row>
    <row r="6885" spans="2:7">
      <c r="B6885" t="s">
        <v>4102</v>
      </c>
      <c r="C6885">
        <v>20.43</v>
      </c>
      <c r="D6885">
        <f t="shared" si="219"/>
        <v>0.58249419054996121</v>
      </c>
      <c r="E6885">
        <v>-3.7229029217719097E-2</v>
      </c>
      <c r="F6885" s="90">
        <v>6877</v>
      </c>
      <c r="G6885" s="170">
        <f t="shared" ca="1" si="218"/>
        <v>-5.49444401450353E-2</v>
      </c>
    </row>
    <row r="6886" spans="2:7">
      <c r="B6886" t="s">
        <v>2929</v>
      </c>
      <c r="C6886">
        <v>12.91</v>
      </c>
      <c r="D6886">
        <f t="shared" si="219"/>
        <v>-0.49372549019607842</v>
      </c>
      <c r="E6886">
        <v>-3.7285607755406409E-2</v>
      </c>
      <c r="F6886" s="90">
        <v>6878</v>
      </c>
      <c r="G6886" s="170">
        <f t="shared" ca="1" si="218"/>
        <v>0.36790026712340174</v>
      </c>
    </row>
    <row r="6887" spans="2:7">
      <c r="B6887" t="s">
        <v>4655</v>
      </c>
      <c r="C6887">
        <v>25.5</v>
      </c>
      <c r="D6887">
        <f t="shared" si="219"/>
        <v>23.757281553398055</v>
      </c>
      <c r="E6887">
        <v>-3.7372593431483525E-2</v>
      </c>
      <c r="F6887" s="90">
        <v>6879</v>
      </c>
      <c r="G6887" s="170">
        <f t="shared" ref="G6887:G6950" ca="1" si="220">_xlfn.NORM.INV(RAND(),L$11,L$12)</f>
        <v>1.5110881165612667E-2</v>
      </c>
    </row>
    <row r="6888" spans="2:7">
      <c r="B6888" t="s">
        <v>6233</v>
      </c>
      <c r="C6888">
        <v>1.03</v>
      </c>
      <c r="D6888">
        <f t="shared" si="219"/>
        <v>0</v>
      </c>
      <c r="E6888">
        <v>-3.738317757009349E-2</v>
      </c>
      <c r="F6888" s="90">
        <v>6880</v>
      </c>
      <c r="G6888" s="170">
        <f t="shared" ca="1" si="220"/>
        <v>-0.364779823211072</v>
      </c>
    </row>
    <row r="6889" spans="2:7">
      <c r="B6889" t="s">
        <v>6892</v>
      </c>
      <c r="C6889">
        <v>1.03</v>
      </c>
      <c r="D6889">
        <f t="shared" si="219"/>
        <v>-0.88542825361512789</v>
      </c>
      <c r="E6889">
        <v>-3.738317757009349E-2</v>
      </c>
      <c r="F6889" s="90">
        <v>6881</v>
      </c>
      <c r="G6889" s="170">
        <f t="shared" ca="1" si="220"/>
        <v>0.43079134649091722</v>
      </c>
    </row>
    <row r="6890" spans="2:7">
      <c r="B6890" t="s">
        <v>5262</v>
      </c>
      <c r="C6890">
        <v>8.99</v>
      </c>
      <c r="D6890">
        <f t="shared" si="219"/>
        <v>-0.35183850036049019</v>
      </c>
      <c r="E6890">
        <v>-3.7473233404710884E-2</v>
      </c>
      <c r="F6890" s="90">
        <v>6882</v>
      </c>
      <c r="G6890" s="170">
        <f t="shared" ca="1" si="220"/>
        <v>-0.23098378699629635</v>
      </c>
    </row>
    <row r="6891" spans="2:7">
      <c r="B6891" t="s">
        <v>1778</v>
      </c>
      <c r="C6891">
        <v>13.87</v>
      </c>
      <c r="D6891">
        <f t="shared" si="219"/>
        <v>0.74246231155778886</v>
      </c>
      <c r="E6891">
        <v>-3.7473976405274181E-2</v>
      </c>
      <c r="F6891" s="90">
        <v>6883</v>
      </c>
      <c r="G6891" s="170">
        <f t="shared" ca="1" si="220"/>
        <v>-0.45854351708043717</v>
      </c>
    </row>
    <row r="6892" spans="2:7">
      <c r="B6892" t="s">
        <v>2722</v>
      </c>
      <c r="C6892">
        <v>7.96</v>
      </c>
      <c r="D6892">
        <f t="shared" si="219"/>
        <v>-0.85639545372541948</v>
      </c>
      <c r="E6892">
        <v>-3.7484885126964886E-2</v>
      </c>
      <c r="F6892" s="90">
        <v>6884</v>
      </c>
      <c r="G6892" s="170">
        <f t="shared" ca="1" si="220"/>
        <v>4.0980655159956712E-2</v>
      </c>
    </row>
    <row r="6893" spans="2:7">
      <c r="B6893" t="s">
        <v>1252</v>
      </c>
      <c r="C6893">
        <v>55.43</v>
      </c>
      <c r="D6893">
        <f t="shared" si="219"/>
        <v>1.2296862429605793</v>
      </c>
      <c r="E6893">
        <v>-3.7506511547143663E-2</v>
      </c>
      <c r="F6893" s="90">
        <v>6885</v>
      </c>
      <c r="G6893" s="170">
        <f t="shared" ca="1" si="220"/>
        <v>0.60792053970141002</v>
      </c>
    </row>
    <row r="6894" spans="2:7">
      <c r="B6894" t="s">
        <v>4558</v>
      </c>
      <c r="C6894">
        <v>24.86</v>
      </c>
      <c r="D6894">
        <f t="shared" si="219"/>
        <v>0.41089670828603847</v>
      </c>
      <c r="E6894">
        <v>-3.7553232675183852E-2</v>
      </c>
      <c r="F6894" s="90">
        <v>6886</v>
      </c>
      <c r="G6894" s="170">
        <f t="shared" ca="1" si="220"/>
        <v>0.14109950173870972</v>
      </c>
    </row>
    <row r="6895" spans="2:7">
      <c r="B6895" t="s">
        <v>4149</v>
      </c>
      <c r="C6895">
        <v>17.62</v>
      </c>
      <c r="D6895">
        <f t="shared" si="219"/>
        <v>0.25588025659301511</v>
      </c>
      <c r="E6895">
        <v>-3.7684325505188299E-2</v>
      </c>
      <c r="F6895" s="90">
        <v>6887</v>
      </c>
      <c r="G6895" s="170">
        <f t="shared" ca="1" si="220"/>
        <v>0.16367037024325382</v>
      </c>
    </row>
    <row r="6896" spans="2:7">
      <c r="B6896" t="s">
        <v>1802</v>
      </c>
      <c r="C6896">
        <v>14.03</v>
      </c>
      <c r="D6896">
        <f t="shared" si="219"/>
        <v>8.1699346405228752</v>
      </c>
      <c r="E6896">
        <v>-3.7722908093278509E-2</v>
      </c>
      <c r="F6896" s="90">
        <v>6888</v>
      </c>
      <c r="G6896" s="170">
        <f t="shared" ca="1" si="220"/>
        <v>-0.25787015375174732</v>
      </c>
    </row>
    <row r="6897" spans="2:7">
      <c r="B6897" t="s">
        <v>7111</v>
      </c>
      <c r="C6897">
        <v>1.53</v>
      </c>
      <c r="D6897">
        <f t="shared" si="219"/>
        <v>-0.89648173207036541</v>
      </c>
      <c r="E6897">
        <v>-3.7735849056603807E-2</v>
      </c>
      <c r="F6897" s="90">
        <v>6889</v>
      </c>
      <c r="G6897" s="170">
        <f t="shared" ca="1" si="220"/>
        <v>0.18142893524411591</v>
      </c>
    </row>
    <row r="6898" spans="2:7">
      <c r="B6898" t="s">
        <v>1804</v>
      </c>
      <c r="C6898">
        <v>14.78</v>
      </c>
      <c r="D6898">
        <f t="shared" si="219"/>
        <v>5.4541484716157198</v>
      </c>
      <c r="E6898">
        <v>-3.7760416666666671E-2</v>
      </c>
      <c r="F6898" s="90">
        <v>6890</v>
      </c>
      <c r="G6898" s="170">
        <f t="shared" ca="1" si="220"/>
        <v>-0.14750319518714014</v>
      </c>
    </row>
    <row r="6899" spans="2:7">
      <c r="B6899" t="s">
        <v>7480</v>
      </c>
      <c r="C6899">
        <v>2.29</v>
      </c>
      <c r="D6899">
        <f t="shared" si="219"/>
        <v>-0.87832093517534537</v>
      </c>
      <c r="E6899">
        <v>-3.781512605042011E-2</v>
      </c>
      <c r="F6899" s="90">
        <v>6891</v>
      </c>
      <c r="G6899" s="170">
        <f t="shared" ca="1" si="220"/>
        <v>-8.5116899309617799E-2</v>
      </c>
    </row>
    <row r="6900" spans="2:7">
      <c r="B6900" t="s">
        <v>3955</v>
      </c>
      <c r="C6900">
        <v>18.82</v>
      </c>
      <c r="D6900">
        <f t="shared" si="219"/>
        <v>-7.2906403940886724E-2</v>
      </c>
      <c r="E6900">
        <v>-3.783231083844573E-2</v>
      </c>
      <c r="F6900" s="90">
        <v>6892</v>
      </c>
      <c r="G6900" s="170">
        <f t="shared" ca="1" si="220"/>
        <v>-0.63721244572003766</v>
      </c>
    </row>
    <row r="6901" spans="2:7">
      <c r="B6901" t="s">
        <v>1970</v>
      </c>
      <c r="C6901">
        <v>20.3</v>
      </c>
      <c r="D6901">
        <f t="shared" si="219"/>
        <v>9</v>
      </c>
      <c r="E6901">
        <v>-3.7914691943127993E-2</v>
      </c>
      <c r="F6901" s="90">
        <v>6893</v>
      </c>
      <c r="G6901" s="170">
        <f t="shared" ca="1" si="220"/>
        <v>0.84068282844501196</v>
      </c>
    </row>
    <row r="6902" spans="2:7">
      <c r="B6902" t="s">
        <v>7534</v>
      </c>
      <c r="C6902">
        <v>2.0299999999999998</v>
      </c>
      <c r="D6902">
        <f t="shared" si="219"/>
        <v>-0.71408450704225357</v>
      </c>
      <c r="E6902">
        <v>-3.7914691943128E-2</v>
      </c>
      <c r="F6902" s="90">
        <v>6894</v>
      </c>
      <c r="G6902" s="170">
        <f t="shared" ca="1" si="220"/>
        <v>-0.11535699103614916</v>
      </c>
    </row>
    <row r="6903" spans="2:7">
      <c r="B6903" t="s">
        <v>2754</v>
      </c>
      <c r="C6903">
        <v>7.1</v>
      </c>
      <c r="D6903">
        <f t="shared" si="219"/>
        <v>-0.56891317547055253</v>
      </c>
      <c r="E6903">
        <v>-3.7940379403794071E-2</v>
      </c>
      <c r="F6903" s="90">
        <v>6895</v>
      </c>
      <c r="G6903" s="170">
        <f t="shared" ca="1" si="220"/>
        <v>0.30403290456272464</v>
      </c>
    </row>
    <row r="6904" spans="2:7">
      <c r="B6904" t="s">
        <v>4491</v>
      </c>
      <c r="C6904">
        <v>16.47</v>
      </c>
      <c r="D6904">
        <f t="shared" si="219"/>
        <v>-0.36212238574748262</v>
      </c>
      <c r="E6904">
        <v>-3.796728971962629E-2</v>
      </c>
      <c r="F6904" s="90">
        <v>6896</v>
      </c>
      <c r="G6904" s="170">
        <f t="shared" ca="1" si="220"/>
        <v>-0.54888375467991757</v>
      </c>
    </row>
    <row r="6905" spans="2:7">
      <c r="B6905" t="s">
        <v>2175</v>
      </c>
      <c r="C6905">
        <v>25.82</v>
      </c>
      <c r="D6905">
        <f t="shared" si="219"/>
        <v>2.1876543209876544</v>
      </c>
      <c r="E6905">
        <v>-3.800298062593143E-2</v>
      </c>
      <c r="F6905" s="90">
        <v>6897</v>
      </c>
      <c r="G6905" s="170">
        <f t="shared" ca="1" si="220"/>
        <v>0.2545602449857145</v>
      </c>
    </row>
    <row r="6906" spans="2:7">
      <c r="B6906" t="s">
        <v>2682</v>
      </c>
      <c r="C6906">
        <v>8.1</v>
      </c>
      <c r="D6906">
        <f t="shared" si="219"/>
        <v>-0.28884986830553122</v>
      </c>
      <c r="E6906">
        <v>-3.8004750593824264E-2</v>
      </c>
      <c r="F6906" s="90">
        <v>6898</v>
      </c>
      <c r="G6906" s="170">
        <f t="shared" ca="1" si="220"/>
        <v>0.41712099614187748</v>
      </c>
    </row>
    <row r="6907" spans="2:7">
      <c r="B6907" t="s">
        <v>3506</v>
      </c>
      <c r="C6907">
        <v>11.39</v>
      </c>
      <c r="D6907">
        <f t="shared" si="219"/>
        <v>5.4350282485875709</v>
      </c>
      <c r="E6907">
        <v>-3.8006756756756695E-2</v>
      </c>
      <c r="F6907" s="90">
        <v>6899</v>
      </c>
      <c r="G6907" s="170">
        <f t="shared" ca="1" si="220"/>
        <v>1.6594709977146523E-2</v>
      </c>
    </row>
    <row r="6908" spans="2:7">
      <c r="B6908" t="s">
        <v>6690</v>
      </c>
      <c r="C6908">
        <v>1.77</v>
      </c>
      <c r="D6908">
        <f t="shared" si="219"/>
        <v>0</v>
      </c>
      <c r="E6908">
        <v>-3.8043478260869595E-2</v>
      </c>
      <c r="F6908" s="90">
        <v>6900</v>
      </c>
      <c r="G6908" s="170">
        <f t="shared" ca="1" si="220"/>
        <v>-0.1928391967366237</v>
      </c>
    </row>
    <row r="6909" spans="2:7">
      <c r="B6909" t="s">
        <v>6823</v>
      </c>
      <c r="C6909">
        <v>1.77</v>
      </c>
      <c r="D6909">
        <f t="shared" si="219"/>
        <v>-0.12376237623762376</v>
      </c>
      <c r="E6909">
        <v>-3.8043478260869595E-2</v>
      </c>
      <c r="F6909" s="90">
        <v>6901</v>
      </c>
      <c r="G6909" s="170">
        <f t="shared" ca="1" si="220"/>
        <v>-7.1934445933901248E-2</v>
      </c>
    </row>
    <row r="6910" spans="2:7">
      <c r="B6910" t="s">
        <v>6702</v>
      </c>
      <c r="C6910">
        <v>2.02</v>
      </c>
      <c r="D6910">
        <f t="shared" si="219"/>
        <v>-0.77753303964757714</v>
      </c>
      <c r="E6910">
        <v>-3.8095238095238126E-2</v>
      </c>
      <c r="F6910" s="90">
        <v>6902</v>
      </c>
      <c r="G6910" s="170">
        <f t="shared" ca="1" si="220"/>
        <v>8.4263143358542777E-2</v>
      </c>
    </row>
    <row r="6911" spans="2:7">
      <c r="B6911" t="s">
        <v>5343</v>
      </c>
      <c r="C6911">
        <v>9.08</v>
      </c>
      <c r="D6911">
        <f t="shared" si="219"/>
        <v>-0.47786083956296721</v>
      </c>
      <c r="E6911">
        <v>-3.8135593220338923E-2</v>
      </c>
      <c r="F6911" s="90">
        <v>6903</v>
      </c>
      <c r="G6911" s="170">
        <f t="shared" ca="1" si="220"/>
        <v>-7.3207034397399562E-2</v>
      </c>
    </row>
    <row r="6912" spans="2:7">
      <c r="B6912" t="s">
        <v>1540</v>
      </c>
      <c r="C6912">
        <v>17.39</v>
      </c>
      <c r="D6912">
        <f t="shared" si="219"/>
        <v>12.801587301587301</v>
      </c>
      <c r="E6912">
        <v>-3.8163716814159171E-2</v>
      </c>
      <c r="F6912" s="90">
        <v>6904</v>
      </c>
      <c r="G6912" s="170">
        <f t="shared" ca="1" si="220"/>
        <v>1.0618196239863098E-2</v>
      </c>
    </row>
    <row r="6913" spans="2:7">
      <c r="B6913" t="s">
        <v>6202</v>
      </c>
      <c r="C6913">
        <v>1.26</v>
      </c>
      <c r="D6913">
        <f t="shared" si="219"/>
        <v>0</v>
      </c>
      <c r="E6913">
        <v>-3.8167938931297746E-2</v>
      </c>
      <c r="F6913" s="90">
        <v>6905</v>
      </c>
      <c r="G6913" s="170">
        <f t="shared" ca="1" si="220"/>
        <v>-0.18492252242456822</v>
      </c>
    </row>
    <row r="6914" spans="2:7">
      <c r="B6914" t="s">
        <v>6495</v>
      </c>
      <c r="C6914">
        <v>1.26</v>
      </c>
      <c r="D6914">
        <f t="shared" si="219"/>
        <v>0</v>
      </c>
      <c r="E6914">
        <v>-3.8167938931297746E-2</v>
      </c>
      <c r="F6914" s="90">
        <v>6906</v>
      </c>
      <c r="G6914" s="170">
        <f t="shared" ca="1" si="220"/>
        <v>-0.13843274563900357</v>
      </c>
    </row>
    <row r="6915" spans="2:7">
      <c r="B6915" t="s">
        <v>6521</v>
      </c>
      <c r="C6915">
        <v>1.26</v>
      </c>
      <c r="D6915">
        <f t="shared" si="219"/>
        <v>-0.92531120331950212</v>
      </c>
      <c r="E6915">
        <v>-3.8167938931297746E-2</v>
      </c>
      <c r="F6915" s="90">
        <v>6907</v>
      </c>
      <c r="G6915" s="170">
        <f t="shared" ca="1" si="220"/>
        <v>-9.4242839740750178E-2</v>
      </c>
    </row>
    <row r="6916" spans="2:7">
      <c r="B6916" t="s">
        <v>4220</v>
      </c>
      <c r="C6916">
        <v>16.87</v>
      </c>
      <c r="D6916">
        <f t="shared" si="219"/>
        <v>1.4845360824742271</v>
      </c>
      <c r="E6916">
        <v>-3.8198403648802635E-2</v>
      </c>
      <c r="F6916" s="90">
        <v>6908</v>
      </c>
      <c r="G6916" s="170">
        <f t="shared" ca="1" si="220"/>
        <v>-0.27744855589369621</v>
      </c>
    </row>
    <row r="6917" spans="2:7">
      <c r="B6917" t="s">
        <v>3282</v>
      </c>
      <c r="C6917">
        <v>6.79</v>
      </c>
      <c r="D6917">
        <f t="shared" si="219"/>
        <v>-0.70933219178082196</v>
      </c>
      <c r="E6917">
        <v>-3.8243626062322886E-2</v>
      </c>
      <c r="F6917" s="90">
        <v>6909</v>
      </c>
      <c r="G6917" s="170">
        <f t="shared" ca="1" si="220"/>
        <v>-0.39104767169108051</v>
      </c>
    </row>
    <row r="6918" spans="2:7">
      <c r="B6918" t="s">
        <v>4682</v>
      </c>
      <c r="C6918">
        <v>23.36</v>
      </c>
      <c r="D6918">
        <f t="shared" si="219"/>
        <v>0.69398114575779557</v>
      </c>
      <c r="E6918">
        <v>-3.828736105393165E-2</v>
      </c>
      <c r="F6918" s="90">
        <v>6910</v>
      </c>
      <c r="G6918" s="170">
        <f t="shared" ca="1" si="220"/>
        <v>0.36044011645234453</v>
      </c>
    </row>
    <row r="6919" spans="2:7">
      <c r="B6919" t="s">
        <v>2951</v>
      </c>
      <c r="C6919">
        <v>13.79</v>
      </c>
      <c r="D6919">
        <f t="shared" si="219"/>
        <v>6.88</v>
      </c>
      <c r="E6919">
        <v>-3.8354253835425435E-2</v>
      </c>
      <c r="F6919" s="90">
        <v>6911</v>
      </c>
      <c r="G6919" s="170">
        <f t="shared" ca="1" si="220"/>
        <v>0.13351897157641895</v>
      </c>
    </row>
    <row r="6920" spans="2:7">
      <c r="B6920" t="s">
        <v>6811</v>
      </c>
      <c r="C6920">
        <v>1.75</v>
      </c>
      <c r="D6920">
        <f t="shared" si="219"/>
        <v>-0.96030845996824676</v>
      </c>
      <c r="E6920">
        <v>-3.8461538461538491E-2</v>
      </c>
      <c r="F6920" s="90">
        <v>6912</v>
      </c>
      <c r="G6920" s="170">
        <f t="shared" ca="1" si="220"/>
        <v>0.10388232789689492</v>
      </c>
    </row>
    <row r="6921" spans="2:7">
      <c r="B6921" t="s">
        <v>1103</v>
      </c>
      <c r="C6921">
        <v>44.09</v>
      </c>
      <c r="D6921">
        <f t="shared" ref="D6921:D6984" si="221">(C6921-C6922)/C6922</f>
        <v>2.003405994550409</v>
      </c>
      <c r="E6921">
        <v>-3.8595726122982905E-2</v>
      </c>
      <c r="F6921" s="90">
        <v>6913</v>
      </c>
      <c r="G6921" s="170">
        <f t="shared" ca="1" si="220"/>
        <v>-0.1249156193222338</v>
      </c>
    </row>
    <row r="6922" spans="2:7">
      <c r="B6922" t="s">
        <v>4215</v>
      </c>
      <c r="C6922">
        <v>14.68</v>
      </c>
      <c r="D6922">
        <f t="shared" si="221"/>
        <v>6.3768844221105523</v>
      </c>
      <c r="E6922">
        <v>-3.8637851997380478E-2</v>
      </c>
      <c r="F6922" s="90">
        <v>6914</v>
      </c>
      <c r="G6922" s="170">
        <f t="shared" ca="1" si="220"/>
        <v>6.2668003215435114E-2</v>
      </c>
    </row>
    <row r="6923" spans="2:7">
      <c r="B6923" t="s">
        <v>7739</v>
      </c>
      <c r="C6923">
        <v>1.99</v>
      </c>
      <c r="D6923">
        <f t="shared" si="221"/>
        <v>-0.76449704142011832</v>
      </c>
      <c r="E6923">
        <v>-3.8647342995169011E-2</v>
      </c>
      <c r="F6923" s="90">
        <v>6915</v>
      </c>
      <c r="G6923" s="170">
        <f t="shared" ca="1" si="220"/>
        <v>0.9128741296438152</v>
      </c>
    </row>
    <row r="6924" spans="2:7">
      <c r="B6924" t="s">
        <v>5335</v>
      </c>
      <c r="C6924">
        <v>8.4499999999999993</v>
      </c>
      <c r="D6924">
        <f t="shared" si="221"/>
        <v>-0.14732593340060554</v>
      </c>
      <c r="E6924">
        <v>-3.868031854379976E-2</v>
      </c>
      <c r="F6924" s="90">
        <v>6916</v>
      </c>
      <c r="G6924" s="170">
        <f t="shared" ca="1" si="220"/>
        <v>0.62030387738756965</v>
      </c>
    </row>
    <row r="6925" spans="2:7">
      <c r="B6925" t="s">
        <v>3365</v>
      </c>
      <c r="C6925">
        <v>9.91</v>
      </c>
      <c r="D6925">
        <f t="shared" si="221"/>
        <v>-0.64197976878612717</v>
      </c>
      <c r="E6925">
        <v>-3.8797284190106723E-2</v>
      </c>
      <c r="F6925" s="90">
        <v>6917</v>
      </c>
      <c r="G6925" s="170">
        <f t="shared" ca="1" si="220"/>
        <v>-0.24532442048783581</v>
      </c>
    </row>
    <row r="6926" spans="2:7">
      <c r="B6926" t="s">
        <v>1424</v>
      </c>
      <c r="C6926">
        <v>27.68</v>
      </c>
      <c r="D6926">
        <f t="shared" si="221"/>
        <v>17.702702702702702</v>
      </c>
      <c r="E6926">
        <v>-3.8888888888888924E-2</v>
      </c>
      <c r="F6926" s="90">
        <v>6918</v>
      </c>
      <c r="G6926" s="170">
        <f t="shared" ca="1" si="220"/>
        <v>-0.59628337330692416</v>
      </c>
    </row>
    <row r="6927" spans="2:7">
      <c r="B6927" t="s">
        <v>6637</v>
      </c>
      <c r="C6927">
        <v>1.48</v>
      </c>
      <c r="D6927">
        <f t="shared" si="221"/>
        <v>0</v>
      </c>
      <c r="E6927">
        <v>-3.8961038961038995E-2</v>
      </c>
      <c r="F6927" s="90">
        <v>6919</v>
      </c>
      <c r="G6927" s="170">
        <f t="shared" ca="1" si="220"/>
        <v>0.23570649599679025</v>
      </c>
    </row>
    <row r="6928" spans="2:7">
      <c r="B6928" t="s">
        <v>6961</v>
      </c>
      <c r="C6928">
        <v>1.48</v>
      </c>
      <c r="D6928">
        <f t="shared" si="221"/>
        <v>-0.8822593476531424</v>
      </c>
      <c r="E6928">
        <v>-3.8961038961038995E-2</v>
      </c>
      <c r="F6928" s="90">
        <v>6920</v>
      </c>
      <c r="G6928" s="170">
        <f t="shared" ca="1" si="220"/>
        <v>0.50695912214241201</v>
      </c>
    </row>
    <row r="6929" spans="2:7">
      <c r="B6929" t="s">
        <v>3152</v>
      </c>
      <c r="C6929">
        <v>12.57</v>
      </c>
      <c r="D6929">
        <f t="shared" si="221"/>
        <v>5.3807106598984769</v>
      </c>
      <c r="E6929">
        <v>-3.8990825688073376E-2</v>
      </c>
      <c r="F6929" s="90">
        <v>6921</v>
      </c>
      <c r="G6929" s="170">
        <f t="shared" ca="1" si="220"/>
        <v>-0.74454156655454551</v>
      </c>
    </row>
    <row r="6930" spans="2:7">
      <c r="B6930" t="s">
        <v>6793</v>
      </c>
      <c r="C6930">
        <v>1.97</v>
      </c>
      <c r="D6930">
        <f t="shared" si="221"/>
        <v>0</v>
      </c>
      <c r="E6930">
        <v>-3.902439024390237E-2</v>
      </c>
      <c r="F6930" s="90">
        <v>6922</v>
      </c>
      <c r="G6930" s="170">
        <f t="shared" ca="1" si="220"/>
        <v>-0.19879642371417641</v>
      </c>
    </row>
    <row r="6931" spans="2:7">
      <c r="B6931" t="s">
        <v>7523</v>
      </c>
      <c r="C6931">
        <v>1.97</v>
      </c>
      <c r="D6931">
        <f t="shared" si="221"/>
        <v>-0.80947775628626684</v>
      </c>
      <c r="E6931">
        <v>-3.902439024390237E-2</v>
      </c>
      <c r="F6931" s="90">
        <v>6923</v>
      </c>
      <c r="G6931" s="170">
        <f t="shared" ca="1" si="220"/>
        <v>-0.11848319166975096</v>
      </c>
    </row>
    <row r="6932" spans="2:7">
      <c r="B6932" t="s">
        <v>4288</v>
      </c>
      <c r="C6932">
        <v>10.34</v>
      </c>
      <c r="D6932">
        <f t="shared" si="221"/>
        <v>-0.44646680942184153</v>
      </c>
      <c r="E6932">
        <v>-3.9033457249070626E-2</v>
      </c>
      <c r="F6932" s="90">
        <v>6924</v>
      </c>
      <c r="G6932" s="170">
        <f t="shared" ca="1" si="220"/>
        <v>-0.19816700183088831</v>
      </c>
    </row>
    <row r="6933" spans="2:7">
      <c r="B6933" t="s">
        <v>3884</v>
      </c>
      <c r="C6933">
        <v>18.68</v>
      </c>
      <c r="D6933">
        <f t="shared" si="221"/>
        <v>-0.58672566371681423</v>
      </c>
      <c r="E6933">
        <v>-3.9094650205761396E-2</v>
      </c>
      <c r="F6933" s="90">
        <v>6925</v>
      </c>
      <c r="G6933" s="170">
        <f t="shared" ca="1" si="220"/>
        <v>-6.9104384955736994E-2</v>
      </c>
    </row>
    <row r="6934" spans="2:7">
      <c r="B6934" t="s">
        <v>1234</v>
      </c>
      <c r="C6934">
        <v>45.2</v>
      </c>
      <c r="D6934">
        <f t="shared" si="221"/>
        <v>19.452488687782807</v>
      </c>
      <c r="E6934">
        <v>-3.9115646258503327E-2</v>
      </c>
      <c r="F6934" s="90">
        <v>6926</v>
      </c>
      <c r="G6934" s="170">
        <f t="shared" ca="1" si="220"/>
        <v>0.3229311569080156</v>
      </c>
    </row>
    <row r="6935" spans="2:7">
      <c r="B6935" t="s">
        <v>7537</v>
      </c>
      <c r="C6935">
        <v>2.21</v>
      </c>
      <c r="D6935">
        <f t="shared" si="221"/>
        <v>0.50340136054421769</v>
      </c>
      <c r="E6935">
        <v>-3.9130434782608636E-2</v>
      </c>
      <c r="F6935" s="90">
        <v>6927</v>
      </c>
      <c r="G6935" s="170">
        <f t="shared" ca="1" si="220"/>
        <v>-2.5465680865677066E-2</v>
      </c>
    </row>
    <row r="6936" spans="2:7">
      <c r="B6936" t="s">
        <v>6630</v>
      </c>
      <c r="C6936">
        <v>1.47</v>
      </c>
      <c r="D6936">
        <f t="shared" si="221"/>
        <v>0</v>
      </c>
      <c r="E6936">
        <v>-3.9215686274509838E-2</v>
      </c>
      <c r="F6936" s="90">
        <v>6928</v>
      </c>
      <c r="G6936" s="170">
        <f t="shared" ca="1" si="220"/>
        <v>-0.58541470829159259</v>
      </c>
    </row>
    <row r="6937" spans="2:7">
      <c r="B6937" t="s">
        <v>6668</v>
      </c>
      <c r="C6937">
        <v>1.47</v>
      </c>
      <c r="D6937">
        <f t="shared" si="221"/>
        <v>-0.14035087719298245</v>
      </c>
      <c r="E6937">
        <v>-3.9215686274509838E-2</v>
      </c>
      <c r="F6937" s="90">
        <v>6929</v>
      </c>
      <c r="G6937" s="170">
        <f t="shared" ca="1" si="220"/>
        <v>0.23193463298463221</v>
      </c>
    </row>
    <row r="6938" spans="2:7">
      <c r="B6938" t="s">
        <v>6680</v>
      </c>
      <c r="C6938">
        <v>1.71</v>
      </c>
      <c r="D6938">
        <f t="shared" si="221"/>
        <v>0.17123287671232876</v>
      </c>
      <c r="E6938">
        <v>-3.9325842696629247E-2</v>
      </c>
      <c r="F6938" s="90">
        <v>6930</v>
      </c>
      <c r="G6938" s="170">
        <f t="shared" ca="1" si="220"/>
        <v>-0.2688261213173504</v>
      </c>
    </row>
    <row r="6939" spans="2:7">
      <c r="B6939" t="s">
        <v>6627</v>
      </c>
      <c r="C6939">
        <v>1.46</v>
      </c>
      <c r="D6939">
        <f t="shared" si="221"/>
        <v>-0.39917695473251036</v>
      </c>
      <c r="E6939">
        <v>-3.9473684210526348E-2</v>
      </c>
      <c r="F6939" s="90">
        <v>6931</v>
      </c>
      <c r="G6939" s="170">
        <f t="shared" ca="1" si="220"/>
        <v>-0.25591895021706967</v>
      </c>
    </row>
    <row r="6940" spans="2:7">
      <c r="B6940" t="s">
        <v>7719</v>
      </c>
      <c r="C6940">
        <v>2.4300000000000002</v>
      </c>
      <c r="D6940">
        <f t="shared" si="221"/>
        <v>-0.82132352941176467</v>
      </c>
      <c r="E6940">
        <v>-3.9525691699604605E-2</v>
      </c>
      <c r="F6940" s="90">
        <v>6932</v>
      </c>
      <c r="G6940" s="170">
        <f t="shared" ca="1" si="220"/>
        <v>0.34131052357765501</v>
      </c>
    </row>
    <row r="6941" spans="2:7">
      <c r="B6941" t="s">
        <v>3710</v>
      </c>
      <c r="C6941">
        <v>13.6</v>
      </c>
      <c r="D6941">
        <f t="shared" si="221"/>
        <v>2.0255063765941453E-2</v>
      </c>
      <c r="E6941">
        <v>-3.9548022598870095E-2</v>
      </c>
      <c r="F6941" s="90">
        <v>6933</v>
      </c>
      <c r="G6941" s="170">
        <f t="shared" ca="1" si="220"/>
        <v>0.13883997968876671</v>
      </c>
    </row>
    <row r="6942" spans="2:7">
      <c r="B6942" t="s">
        <v>1789</v>
      </c>
      <c r="C6942">
        <v>13.33</v>
      </c>
      <c r="D6942">
        <f t="shared" si="221"/>
        <v>-1.6961651917404161E-2</v>
      </c>
      <c r="E6942">
        <v>-3.96253602305476E-2</v>
      </c>
      <c r="F6942" s="90">
        <v>6934</v>
      </c>
      <c r="G6942" s="170">
        <f t="shared" ca="1" si="220"/>
        <v>0.15187632588995564</v>
      </c>
    </row>
    <row r="6943" spans="2:7">
      <c r="B6943" t="s">
        <v>1792</v>
      </c>
      <c r="C6943">
        <v>13.56</v>
      </c>
      <c r="D6943">
        <f t="shared" si="221"/>
        <v>10.206611570247935</v>
      </c>
      <c r="E6943">
        <v>-3.9660056657223705E-2</v>
      </c>
      <c r="F6943" s="90">
        <v>6935</v>
      </c>
      <c r="G6943" s="170">
        <f t="shared" ca="1" si="220"/>
        <v>0.3323572221477965</v>
      </c>
    </row>
    <row r="6944" spans="2:7">
      <c r="B6944" t="s">
        <v>6509</v>
      </c>
      <c r="C6944">
        <v>1.21</v>
      </c>
      <c r="D6944">
        <f t="shared" si="221"/>
        <v>-0.94179894179894175</v>
      </c>
      <c r="E6944">
        <v>-3.9682539682539715E-2</v>
      </c>
      <c r="F6944" s="90">
        <v>6936</v>
      </c>
      <c r="G6944" s="170">
        <f t="shared" ca="1" si="220"/>
        <v>0.80387259272874478</v>
      </c>
    </row>
    <row r="6945" spans="2:7">
      <c r="B6945" t="s">
        <v>4539</v>
      </c>
      <c r="C6945">
        <v>20.79</v>
      </c>
      <c r="D6945">
        <f t="shared" si="221"/>
        <v>-0.19543343653250778</v>
      </c>
      <c r="E6945">
        <v>-3.9722863741339466E-2</v>
      </c>
      <c r="F6945" s="90">
        <v>6937</v>
      </c>
      <c r="G6945" s="170">
        <f t="shared" ca="1" si="220"/>
        <v>-3.5169436323991554E-2</v>
      </c>
    </row>
    <row r="6946" spans="2:7">
      <c r="B6946" t="s">
        <v>1441</v>
      </c>
      <c r="C6946">
        <v>25.84</v>
      </c>
      <c r="D6946">
        <f t="shared" si="221"/>
        <v>9.4451503600169434E-2</v>
      </c>
      <c r="E6946">
        <v>-3.9762170196952815E-2</v>
      </c>
      <c r="F6946" s="90">
        <v>6938</v>
      </c>
      <c r="G6946" s="170">
        <f t="shared" ca="1" si="220"/>
        <v>-0.14842974145050924</v>
      </c>
    </row>
    <row r="6947" spans="2:7">
      <c r="B6947" t="s">
        <v>4687</v>
      </c>
      <c r="C6947">
        <v>23.61</v>
      </c>
      <c r="D6947">
        <f t="shared" si="221"/>
        <v>0.81615384615384612</v>
      </c>
      <c r="E6947">
        <v>-3.9853599023993512E-2</v>
      </c>
      <c r="F6947" s="90">
        <v>6939</v>
      </c>
      <c r="G6947" s="170">
        <f t="shared" ca="1" si="220"/>
        <v>-0.16077788833126663</v>
      </c>
    </row>
    <row r="6948" spans="2:7">
      <c r="B6948" t="s">
        <v>3536</v>
      </c>
      <c r="C6948">
        <v>13</v>
      </c>
      <c r="D6948">
        <f t="shared" si="221"/>
        <v>-1.7384731670445987E-2</v>
      </c>
      <c r="E6948">
        <v>-3.9881831610044251E-2</v>
      </c>
      <c r="F6948" s="90">
        <v>6940</v>
      </c>
      <c r="G6948" s="170">
        <f t="shared" ca="1" si="220"/>
        <v>0.35243052161906896</v>
      </c>
    </row>
    <row r="6949" spans="2:7">
      <c r="B6949" t="s">
        <v>4261</v>
      </c>
      <c r="C6949">
        <v>13.23</v>
      </c>
      <c r="D6949">
        <f t="shared" si="221"/>
        <v>0.37525987525987542</v>
      </c>
      <c r="E6949">
        <v>-3.9912917271407763E-2</v>
      </c>
      <c r="F6949" s="90">
        <v>6941</v>
      </c>
      <c r="G6949" s="170">
        <f t="shared" ca="1" si="220"/>
        <v>-0.51656405858080012</v>
      </c>
    </row>
    <row r="6950" spans="2:7">
      <c r="B6950" t="s">
        <v>5223</v>
      </c>
      <c r="C6950">
        <v>9.6199999999999992</v>
      </c>
      <c r="D6950">
        <f t="shared" si="221"/>
        <v>-0.58694718763417775</v>
      </c>
      <c r="E6950">
        <v>-3.9920159680638757E-2</v>
      </c>
      <c r="F6950" s="90">
        <v>6942</v>
      </c>
      <c r="G6950" s="170">
        <f t="shared" ca="1" si="220"/>
        <v>-0.23616578767012153</v>
      </c>
    </row>
    <row r="6951" spans="2:7">
      <c r="B6951" t="s">
        <v>4694</v>
      </c>
      <c r="C6951">
        <v>23.29</v>
      </c>
      <c r="D6951">
        <f t="shared" si="221"/>
        <v>0.73288690476190477</v>
      </c>
      <c r="E6951">
        <v>-3.9983511953833567E-2</v>
      </c>
      <c r="F6951" s="90">
        <v>6943</v>
      </c>
      <c r="G6951" s="170">
        <f t="shared" ref="G6951:G7014" ca="1" si="222">_xlfn.NORM.INV(RAND(),L$11,L$12)</f>
        <v>-3.3481368775694326E-2</v>
      </c>
    </row>
    <row r="6952" spans="2:7">
      <c r="B6952" t="s">
        <v>3663</v>
      </c>
      <c r="C6952">
        <v>13.44</v>
      </c>
      <c r="D6952">
        <f t="shared" si="221"/>
        <v>-0.29963522668056286</v>
      </c>
      <c r="E6952">
        <v>-4.0000000000000036E-2</v>
      </c>
      <c r="F6952" s="90">
        <v>6944</v>
      </c>
      <c r="G6952" s="170">
        <f t="shared" ca="1" si="222"/>
        <v>0.40470125218320352</v>
      </c>
    </row>
    <row r="6953" spans="2:7">
      <c r="B6953" t="s">
        <v>4643</v>
      </c>
      <c r="C6953">
        <v>19.190000000000001</v>
      </c>
      <c r="D6953">
        <f t="shared" si="221"/>
        <v>-0.58925513698630139</v>
      </c>
      <c r="E6953">
        <v>-4.0020010005002361E-2</v>
      </c>
      <c r="F6953" s="90">
        <v>6945</v>
      </c>
      <c r="G6953" s="170">
        <f t="shared" ca="1" si="222"/>
        <v>0.69334391106311033</v>
      </c>
    </row>
    <row r="6954" spans="2:7">
      <c r="B6954" t="s">
        <v>1370</v>
      </c>
      <c r="C6954">
        <v>46.72</v>
      </c>
      <c r="D6954">
        <f t="shared" si="221"/>
        <v>2.2512178148921365</v>
      </c>
      <c r="E6954">
        <v>-4.0065748921306814E-2</v>
      </c>
      <c r="F6954" s="90">
        <v>6946</v>
      </c>
      <c r="G6954" s="170">
        <f t="shared" ca="1" si="222"/>
        <v>0.12808297707023303</v>
      </c>
    </row>
    <row r="6955" spans="2:7">
      <c r="B6955" t="s">
        <v>2492</v>
      </c>
      <c r="C6955">
        <v>14.37</v>
      </c>
      <c r="D6955">
        <f t="shared" si="221"/>
        <v>5.0125523012552291</v>
      </c>
      <c r="E6955">
        <v>-4.0080160320641378E-2</v>
      </c>
      <c r="F6955" s="90">
        <v>6947</v>
      </c>
      <c r="G6955" s="170">
        <f t="shared" ca="1" si="222"/>
        <v>4.0724854389236585E-2</v>
      </c>
    </row>
    <row r="6956" spans="2:7">
      <c r="B6956" t="s">
        <v>7482</v>
      </c>
      <c r="C6956">
        <v>2.39</v>
      </c>
      <c r="D6956">
        <f t="shared" si="221"/>
        <v>-0.8275613275613275</v>
      </c>
      <c r="E6956">
        <v>-4.0160642570281159E-2</v>
      </c>
      <c r="F6956" s="90">
        <v>6948</v>
      </c>
      <c r="G6956" s="170">
        <f t="shared" ca="1" si="222"/>
        <v>0.95876938342825191</v>
      </c>
    </row>
    <row r="6957" spans="2:7">
      <c r="B6957" t="s">
        <v>4270</v>
      </c>
      <c r="C6957">
        <v>13.86</v>
      </c>
      <c r="D6957">
        <f t="shared" si="221"/>
        <v>-0.40769230769230769</v>
      </c>
      <c r="E6957">
        <v>-4.016620498614959E-2</v>
      </c>
      <c r="F6957" s="90">
        <v>6949</v>
      </c>
      <c r="G6957" s="170">
        <f t="shared" ca="1" si="222"/>
        <v>0.13013768962640443</v>
      </c>
    </row>
    <row r="6958" spans="2:7">
      <c r="B6958" t="s">
        <v>4649</v>
      </c>
      <c r="C6958">
        <v>23.4</v>
      </c>
      <c r="D6958">
        <f t="shared" si="221"/>
        <v>2.0668414154652686</v>
      </c>
      <c r="E6958">
        <v>-4.0196882690730129E-2</v>
      </c>
      <c r="F6958" s="90">
        <v>6950</v>
      </c>
      <c r="G6958" s="170">
        <f t="shared" ca="1" si="222"/>
        <v>0.5492705994107665</v>
      </c>
    </row>
    <row r="6959" spans="2:7">
      <c r="B6959" t="s">
        <v>2772</v>
      </c>
      <c r="C6959">
        <v>7.63</v>
      </c>
      <c r="D6959">
        <f t="shared" si="221"/>
        <v>2.5654205607476634</v>
      </c>
      <c r="E6959">
        <v>-4.0251572327044058E-2</v>
      </c>
      <c r="F6959" s="90">
        <v>6951</v>
      </c>
      <c r="G6959" s="170">
        <f t="shared" ca="1" si="222"/>
        <v>-0.37478389246864208</v>
      </c>
    </row>
    <row r="6960" spans="2:7">
      <c r="B6960" t="s">
        <v>7699</v>
      </c>
      <c r="C6960">
        <v>2.14</v>
      </c>
      <c r="D6960">
        <f t="shared" si="221"/>
        <v>-0.7688984881209503</v>
      </c>
      <c r="E6960">
        <v>-4.035874439461877E-2</v>
      </c>
      <c r="F6960" s="90">
        <v>6952</v>
      </c>
      <c r="G6960" s="170">
        <f t="shared" ca="1" si="222"/>
        <v>-0.39863633118719671</v>
      </c>
    </row>
    <row r="6961" spans="2:7">
      <c r="B6961" t="s">
        <v>5347</v>
      </c>
      <c r="C6961">
        <v>9.26</v>
      </c>
      <c r="D6961">
        <f t="shared" si="221"/>
        <v>-0.29042145593869739</v>
      </c>
      <c r="E6961">
        <v>-4.0414507772020783E-2</v>
      </c>
      <c r="F6961" s="90">
        <v>6953</v>
      </c>
      <c r="G6961" s="170">
        <f t="shared" ca="1" si="222"/>
        <v>-0.30125278638648384</v>
      </c>
    </row>
    <row r="6962" spans="2:7">
      <c r="B6962" t="s">
        <v>3709</v>
      </c>
      <c r="C6962">
        <v>13.05</v>
      </c>
      <c r="D6962">
        <f t="shared" si="221"/>
        <v>0.7193675889328065</v>
      </c>
      <c r="E6962">
        <v>-4.0441176470588161E-2</v>
      </c>
      <c r="F6962" s="90">
        <v>6954</v>
      </c>
      <c r="G6962" s="170">
        <f t="shared" ca="1" si="222"/>
        <v>0.29218588790920857</v>
      </c>
    </row>
    <row r="6963" spans="2:7">
      <c r="B6963" t="s">
        <v>4348</v>
      </c>
      <c r="C6963">
        <v>7.59</v>
      </c>
      <c r="D6963">
        <f t="shared" si="221"/>
        <v>-8.5542168674698896E-2</v>
      </c>
      <c r="E6963">
        <v>-4.0455120101137838E-2</v>
      </c>
      <c r="F6963" s="90">
        <v>6955</v>
      </c>
      <c r="G6963" s="170">
        <f t="shared" ca="1" si="222"/>
        <v>-0.38903255483774435</v>
      </c>
    </row>
    <row r="6964" spans="2:7">
      <c r="B6964" t="s">
        <v>4334</v>
      </c>
      <c r="C6964">
        <v>8.3000000000000007</v>
      </c>
      <c r="D6964">
        <f t="shared" si="221"/>
        <v>-0.61105904404873479</v>
      </c>
      <c r="E6964">
        <v>-4.0462427745664699E-2</v>
      </c>
      <c r="F6964" s="90">
        <v>6956</v>
      </c>
      <c r="G6964" s="170">
        <f t="shared" ca="1" si="222"/>
        <v>1.2359077148118069</v>
      </c>
    </row>
    <row r="6965" spans="2:7">
      <c r="B6965" t="s">
        <v>4543</v>
      </c>
      <c r="C6965">
        <v>21.34</v>
      </c>
      <c r="D6965">
        <f t="shared" si="221"/>
        <v>1.1447236180904523</v>
      </c>
      <c r="E6965">
        <v>-4.0467625899280511E-2</v>
      </c>
      <c r="F6965" s="90">
        <v>6957</v>
      </c>
      <c r="G6965" s="170">
        <f t="shared" ca="1" si="222"/>
        <v>-0.29151790687940338</v>
      </c>
    </row>
    <row r="6966" spans="2:7">
      <c r="B6966" t="s">
        <v>3341</v>
      </c>
      <c r="C6966">
        <v>9.9499999999999993</v>
      </c>
      <c r="D6966">
        <f t="shared" si="221"/>
        <v>-0.15962837837837843</v>
      </c>
      <c r="E6966">
        <v>-4.0501446480231434E-2</v>
      </c>
      <c r="F6966" s="90">
        <v>6958</v>
      </c>
      <c r="G6966" s="170">
        <f t="shared" ca="1" si="222"/>
        <v>0.7151481639830356</v>
      </c>
    </row>
    <row r="6967" spans="2:7">
      <c r="B6967" t="s">
        <v>3393</v>
      </c>
      <c r="C6967">
        <v>11.84</v>
      </c>
      <c r="D6967">
        <f t="shared" si="221"/>
        <v>4.5936395759717273E-2</v>
      </c>
      <c r="E6967">
        <v>-4.0518638573743923E-2</v>
      </c>
      <c r="F6967" s="90">
        <v>6959</v>
      </c>
      <c r="G6967" s="170">
        <f t="shared" ca="1" si="222"/>
        <v>0.75029959633371535</v>
      </c>
    </row>
    <row r="6968" spans="2:7">
      <c r="B6968" t="s">
        <v>5051</v>
      </c>
      <c r="C6968">
        <v>11.32</v>
      </c>
      <c r="D6968">
        <f t="shared" si="221"/>
        <v>0.45688545688545701</v>
      </c>
      <c r="E6968">
        <v>-4.0677966101694947E-2</v>
      </c>
      <c r="F6968" s="90">
        <v>6960</v>
      </c>
      <c r="G6968" s="170">
        <f t="shared" ca="1" si="222"/>
        <v>0.75934576975601942</v>
      </c>
    </row>
    <row r="6969" spans="2:7">
      <c r="B6969" t="s">
        <v>4331</v>
      </c>
      <c r="C6969">
        <v>7.77</v>
      </c>
      <c r="D6969">
        <f t="shared" si="221"/>
        <v>0.57287449392712531</v>
      </c>
      <c r="E6969">
        <v>-4.0740740740740751E-2</v>
      </c>
      <c r="F6969" s="90">
        <v>6961</v>
      </c>
      <c r="G6969" s="170">
        <f t="shared" ca="1" si="222"/>
        <v>0.68601278485840844</v>
      </c>
    </row>
    <row r="6970" spans="2:7">
      <c r="B6970" t="s">
        <v>5575</v>
      </c>
      <c r="C6970">
        <v>4.9400000000000004</v>
      </c>
      <c r="D6970">
        <f t="shared" si="221"/>
        <v>-0.96172026346377371</v>
      </c>
      <c r="E6970">
        <v>-4.0776699029126201E-2</v>
      </c>
      <c r="F6970" s="90">
        <v>6962</v>
      </c>
      <c r="G6970" s="170">
        <f t="shared" ca="1" si="222"/>
        <v>0.96165206558224448</v>
      </c>
    </row>
    <row r="6971" spans="2:7">
      <c r="B6971" t="s">
        <v>705</v>
      </c>
      <c r="C6971">
        <v>129.05000000000001</v>
      </c>
      <c r="D6971">
        <f t="shared" si="221"/>
        <v>90.524822695035482</v>
      </c>
      <c r="E6971">
        <v>-4.0805708339527139E-2</v>
      </c>
      <c r="F6971" s="90">
        <v>6963</v>
      </c>
      <c r="G6971" s="170">
        <f t="shared" ca="1" si="222"/>
        <v>-0.53511399866561116</v>
      </c>
    </row>
    <row r="6972" spans="2:7">
      <c r="B6972" t="s">
        <v>6173</v>
      </c>
      <c r="C6972">
        <v>1.41</v>
      </c>
      <c r="D6972">
        <f t="shared" si="221"/>
        <v>-0.88452088452088451</v>
      </c>
      <c r="E6972">
        <v>-4.0816326530612283E-2</v>
      </c>
      <c r="F6972" s="90">
        <v>6964</v>
      </c>
      <c r="G6972" s="170">
        <f t="shared" ca="1" si="222"/>
        <v>7.0783953578706829E-2</v>
      </c>
    </row>
    <row r="6973" spans="2:7">
      <c r="B6973" t="s">
        <v>4751</v>
      </c>
      <c r="C6973">
        <v>12.21</v>
      </c>
      <c r="D6973">
        <f t="shared" si="221"/>
        <v>0.30031948881789139</v>
      </c>
      <c r="E6973">
        <v>-4.0848389630793368E-2</v>
      </c>
      <c r="F6973" s="90">
        <v>6965</v>
      </c>
      <c r="G6973" s="170">
        <f t="shared" ca="1" si="222"/>
        <v>-0.33794347787677737</v>
      </c>
    </row>
    <row r="6974" spans="2:7">
      <c r="B6974" t="s">
        <v>5130</v>
      </c>
      <c r="C6974">
        <v>9.39</v>
      </c>
      <c r="D6974">
        <f t="shared" si="221"/>
        <v>0.11255924170616127</v>
      </c>
      <c r="E6974">
        <v>-4.0858018386108134E-2</v>
      </c>
      <c r="F6974" s="90">
        <v>6966</v>
      </c>
      <c r="G6974" s="170">
        <f t="shared" ca="1" si="222"/>
        <v>-0.65527011401708701</v>
      </c>
    </row>
    <row r="6975" spans="2:7">
      <c r="B6975" t="s">
        <v>5202</v>
      </c>
      <c r="C6975">
        <v>8.44</v>
      </c>
      <c r="D6975">
        <f t="shared" si="221"/>
        <v>3</v>
      </c>
      <c r="E6975">
        <v>-4.0909090909091041E-2</v>
      </c>
      <c r="F6975" s="90">
        <v>6967</v>
      </c>
      <c r="G6975" s="170">
        <f t="shared" ca="1" si="222"/>
        <v>0.34063749507346103</v>
      </c>
    </row>
    <row r="6976" spans="2:7">
      <c r="B6976" t="s">
        <v>7535</v>
      </c>
      <c r="C6976">
        <v>2.11</v>
      </c>
      <c r="D6976">
        <f t="shared" si="221"/>
        <v>0</v>
      </c>
      <c r="E6976">
        <v>-4.0909090909091041E-2</v>
      </c>
      <c r="F6976" s="90">
        <v>6968</v>
      </c>
      <c r="G6976" s="170">
        <f t="shared" ca="1" si="222"/>
        <v>0.30685313635774147</v>
      </c>
    </row>
    <row r="6977" spans="2:7">
      <c r="B6977" t="s">
        <v>7570</v>
      </c>
      <c r="C6977">
        <v>2.11</v>
      </c>
      <c r="D6977">
        <f t="shared" si="221"/>
        <v>-0.87304452466907345</v>
      </c>
      <c r="E6977">
        <v>-4.0909090909091041E-2</v>
      </c>
      <c r="F6977" s="90">
        <v>6969</v>
      </c>
      <c r="G6977" s="170">
        <f t="shared" ca="1" si="222"/>
        <v>5.9719885483252091E-2</v>
      </c>
    </row>
    <row r="6978" spans="2:7">
      <c r="B6978" t="s">
        <v>4186</v>
      </c>
      <c r="C6978">
        <v>16.62</v>
      </c>
      <c r="D6978">
        <f t="shared" si="221"/>
        <v>13.205128205128206</v>
      </c>
      <c r="E6978">
        <v>-4.0969417195614387E-2</v>
      </c>
      <c r="F6978" s="90">
        <v>6970</v>
      </c>
      <c r="G6978" s="170">
        <f t="shared" ca="1" si="222"/>
        <v>-0.17772067100663475</v>
      </c>
    </row>
    <row r="6979" spans="2:7">
      <c r="B6979" t="s">
        <v>6661</v>
      </c>
      <c r="C6979">
        <v>1.17</v>
      </c>
      <c r="D6979">
        <f t="shared" si="221"/>
        <v>-0.88085539714867622</v>
      </c>
      <c r="E6979">
        <v>-4.0983606557377088E-2</v>
      </c>
      <c r="F6979" s="90">
        <v>6971</v>
      </c>
      <c r="G6979" s="170">
        <f t="shared" ca="1" si="222"/>
        <v>-9.7682175531407719E-2</v>
      </c>
    </row>
    <row r="6980" spans="2:7">
      <c r="B6980" t="s">
        <v>3328</v>
      </c>
      <c r="C6980">
        <v>9.82</v>
      </c>
      <c r="D6980">
        <f t="shared" si="221"/>
        <v>-0.15852613538988858</v>
      </c>
      <c r="E6980">
        <v>-4.1015624999999993E-2</v>
      </c>
      <c r="F6980" s="90">
        <v>6972</v>
      </c>
      <c r="G6980" s="170">
        <f t="shared" ca="1" si="222"/>
        <v>-0.64461407967685413</v>
      </c>
    </row>
    <row r="6981" spans="2:7">
      <c r="B6981" t="s">
        <v>4830</v>
      </c>
      <c r="C6981">
        <v>11.67</v>
      </c>
      <c r="D6981">
        <f t="shared" si="221"/>
        <v>-0.36507072905331878</v>
      </c>
      <c r="E6981">
        <v>-4.1084634346754315E-2</v>
      </c>
      <c r="F6981" s="90">
        <v>6973</v>
      </c>
      <c r="G6981" s="170">
        <f t="shared" ca="1" si="222"/>
        <v>0.73416475486834964</v>
      </c>
    </row>
    <row r="6982" spans="2:7">
      <c r="B6982" t="s">
        <v>1924</v>
      </c>
      <c r="C6982">
        <v>18.38</v>
      </c>
      <c r="D6982">
        <f t="shared" si="221"/>
        <v>0.25546448087431683</v>
      </c>
      <c r="E6982">
        <v>-4.1210224308815997E-2</v>
      </c>
      <c r="F6982" s="90">
        <v>6974</v>
      </c>
      <c r="G6982" s="170">
        <f t="shared" ca="1" si="222"/>
        <v>-0.46196616317239392</v>
      </c>
    </row>
    <row r="6983" spans="2:7">
      <c r="B6983" t="s">
        <v>4071</v>
      </c>
      <c r="C6983">
        <v>14.64</v>
      </c>
      <c r="D6983">
        <f t="shared" si="221"/>
        <v>-0.68956743002544529</v>
      </c>
      <c r="E6983">
        <v>-4.1257367387033332E-2</v>
      </c>
      <c r="F6983" s="90">
        <v>6975</v>
      </c>
      <c r="G6983" s="170">
        <f t="shared" ca="1" si="222"/>
        <v>0.29067113049281884</v>
      </c>
    </row>
    <row r="6984" spans="2:7">
      <c r="B6984" t="s">
        <v>1123</v>
      </c>
      <c r="C6984">
        <v>47.16</v>
      </c>
      <c r="D6984">
        <f t="shared" si="221"/>
        <v>1.8205741626794258</v>
      </c>
      <c r="E6984">
        <v>-4.1268550518398076E-2</v>
      </c>
      <c r="F6984" s="90">
        <v>6976</v>
      </c>
      <c r="G6984" s="170">
        <f t="shared" ca="1" si="222"/>
        <v>-0.40753378530249273</v>
      </c>
    </row>
    <row r="6985" spans="2:7">
      <c r="B6985" t="s">
        <v>1538</v>
      </c>
      <c r="C6985">
        <v>16.72</v>
      </c>
      <c r="D6985">
        <f t="shared" ref="D6985:D7048" si="223">(C6985-C6986)/C6986</f>
        <v>13.413793103448276</v>
      </c>
      <c r="E6985">
        <v>-4.1284403669724905E-2</v>
      </c>
      <c r="F6985" s="90">
        <v>6977</v>
      </c>
      <c r="G6985" s="170">
        <f t="shared" ca="1" si="222"/>
        <v>9.5682492532328509E-2</v>
      </c>
    </row>
    <row r="6986" spans="2:7">
      <c r="B6986" t="s">
        <v>6508</v>
      </c>
      <c r="C6986">
        <v>1.1599999999999999</v>
      </c>
      <c r="D6986">
        <f t="shared" si="223"/>
        <v>-0.16546762589928057</v>
      </c>
      <c r="E6986">
        <v>-4.1322314049586813E-2</v>
      </c>
      <c r="F6986" s="90">
        <v>6978</v>
      </c>
      <c r="G6986" s="170">
        <f t="shared" ca="1" si="222"/>
        <v>-9.1335432565176483E-2</v>
      </c>
    </row>
    <row r="6987" spans="2:7">
      <c r="B6987" t="s">
        <v>6143</v>
      </c>
      <c r="C6987">
        <v>1.39</v>
      </c>
      <c r="D6987">
        <f t="shared" si="223"/>
        <v>0</v>
      </c>
      <c r="E6987">
        <v>-4.1379310344827627E-2</v>
      </c>
      <c r="F6987" s="90">
        <v>6979</v>
      </c>
      <c r="G6987" s="170">
        <f t="shared" ca="1" si="222"/>
        <v>0.56121935164743508</v>
      </c>
    </row>
    <row r="6988" spans="2:7">
      <c r="B6988" t="s">
        <v>6316</v>
      </c>
      <c r="C6988">
        <v>1.39</v>
      </c>
      <c r="D6988">
        <f t="shared" si="223"/>
        <v>-0.95234830305107987</v>
      </c>
      <c r="E6988">
        <v>-4.1379310344827627E-2</v>
      </c>
      <c r="F6988" s="90">
        <v>6980</v>
      </c>
      <c r="G6988" s="170">
        <f t="shared" ca="1" si="222"/>
        <v>0.1278384702749335</v>
      </c>
    </row>
    <row r="6989" spans="2:7">
      <c r="B6989" t="s">
        <v>1412</v>
      </c>
      <c r="C6989">
        <v>29.17</v>
      </c>
      <c r="D6989">
        <f t="shared" si="223"/>
        <v>5.0020576131687244</v>
      </c>
      <c r="E6989">
        <v>-4.1406506736772854E-2</v>
      </c>
      <c r="F6989" s="90">
        <v>6981</v>
      </c>
      <c r="G6989" s="170">
        <f t="shared" ca="1" si="222"/>
        <v>0.18063855099086568</v>
      </c>
    </row>
    <row r="6990" spans="2:7">
      <c r="B6990" t="s">
        <v>5724</v>
      </c>
      <c r="C6990">
        <v>4.8600000000000003</v>
      </c>
      <c r="D6990">
        <f t="shared" si="223"/>
        <v>-0.57958477508650519</v>
      </c>
      <c r="E6990">
        <v>-4.1420118343195256E-2</v>
      </c>
      <c r="F6990" s="90">
        <v>6982</v>
      </c>
      <c r="G6990" s="170">
        <f t="shared" ca="1" si="222"/>
        <v>0.39007280794970162</v>
      </c>
    </row>
    <row r="6991" spans="2:7">
      <c r="B6991" t="s">
        <v>1660</v>
      </c>
      <c r="C6991">
        <v>11.56</v>
      </c>
      <c r="D6991">
        <f t="shared" si="223"/>
        <v>0.13779527559055121</v>
      </c>
      <c r="E6991">
        <v>-4.1459369817578771E-2</v>
      </c>
      <c r="F6991" s="90">
        <v>6983</v>
      </c>
      <c r="G6991" s="170">
        <f t="shared" ca="1" si="222"/>
        <v>0.65953289466346321</v>
      </c>
    </row>
    <row r="6992" spans="2:7">
      <c r="B6992" t="s">
        <v>3256</v>
      </c>
      <c r="C6992">
        <v>10.16</v>
      </c>
      <c r="D6992">
        <f t="shared" si="223"/>
        <v>5.3105590062111805</v>
      </c>
      <c r="E6992">
        <v>-4.1509433962264107E-2</v>
      </c>
      <c r="F6992" s="90">
        <v>6984</v>
      </c>
      <c r="G6992" s="170">
        <f t="shared" ca="1" si="222"/>
        <v>0.592197530158173</v>
      </c>
    </row>
    <row r="6993" spans="2:7">
      <c r="B6993" t="s">
        <v>6386</v>
      </c>
      <c r="C6993">
        <v>1.61</v>
      </c>
      <c r="D6993">
        <f t="shared" si="223"/>
        <v>0.16666666666666682</v>
      </c>
      <c r="E6993">
        <v>-4.1666666666666574E-2</v>
      </c>
      <c r="F6993" s="90">
        <v>6985</v>
      </c>
      <c r="G6993" s="170">
        <f t="shared" ca="1" si="222"/>
        <v>-0.27694419815630961</v>
      </c>
    </row>
    <row r="6994" spans="2:7">
      <c r="B6994" t="s">
        <v>6945</v>
      </c>
      <c r="C6994">
        <v>1.38</v>
      </c>
      <c r="D6994">
        <f t="shared" si="223"/>
        <v>-0.85699481865284965</v>
      </c>
      <c r="E6994">
        <v>-4.1666666666666706E-2</v>
      </c>
      <c r="F6994" s="90">
        <v>6986</v>
      </c>
      <c r="G6994" s="170">
        <f t="shared" ca="1" si="222"/>
        <v>0.10629271653332828</v>
      </c>
    </row>
    <row r="6995" spans="2:7">
      <c r="B6995" t="s">
        <v>3245</v>
      </c>
      <c r="C6995">
        <v>9.65</v>
      </c>
      <c r="D6995">
        <f t="shared" si="223"/>
        <v>-0.92412925544461033</v>
      </c>
      <c r="E6995">
        <v>-4.1708043694141002E-2</v>
      </c>
      <c r="F6995" s="90">
        <v>6987</v>
      </c>
      <c r="G6995" s="170">
        <f t="shared" ca="1" si="222"/>
        <v>-8.564426282254177E-2</v>
      </c>
    </row>
    <row r="6996" spans="2:7">
      <c r="B6996" t="s">
        <v>724</v>
      </c>
      <c r="C6996">
        <v>127.19</v>
      </c>
      <c r="D6996">
        <f t="shared" si="223"/>
        <v>8.4005912786400589</v>
      </c>
      <c r="E6996">
        <v>-4.1738868379416802E-2</v>
      </c>
      <c r="F6996" s="90">
        <v>6988</v>
      </c>
      <c r="G6996" s="170">
        <f t="shared" ca="1" si="222"/>
        <v>0.13333774722338051</v>
      </c>
    </row>
    <row r="6997" spans="2:7">
      <c r="B6997" t="s">
        <v>4266</v>
      </c>
      <c r="C6997">
        <v>13.53</v>
      </c>
      <c r="D6997">
        <f t="shared" si="223"/>
        <v>-0.11856677524429969</v>
      </c>
      <c r="E6997">
        <v>-4.1784702549575066E-2</v>
      </c>
      <c r="F6997" s="90">
        <v>6989</v>
      </c>
      <c r="G6997" s="170">
        <f t="shared" ca="1" si="222"/>
        <v>0.79379006615309133</v>
      </c>
    </row>
    <row r="6998" spans="2:7">
      <c r="B6998" t="s">
        <v>2992</v>
      </c>
      <c r="C6998">
        <v>15.35</v>
      </c>
      <c r="D6998">
        <f t="shared" si="223"/>
        <v>8.4039548022598831E-2</v>
      </c>
      <c r="E6998">
        <v>-4.1822721598002495E-2</v>
      </c>
      <c r="F6998" s="90">
        <v>6990</v>
      </c>
      <c r="G6998" s="170">
        <f t="shared" ca="1" si="222"/>
        <v>0.50469585094329628</v>
      </c>
    </row>
    <row r="6999" spans="2:7">
      <c r="B6999" t="s">
        <v>3711</v>
      </c>
      <c r="C6999">
        <v>14.16</v>
      </c>
      <c r="D6999">
        <f t="shared" si="223"/>
        <v>-0.36072234762979677</v>
      </c>
      <c r="E6999">
        <v>-4.1948579161028364E-2</v>
      </c>
      <c r="F6999" s="90">
        <v>6991</v>
      </c>
      <c r="G6999" s="170">
        <f t="shared" ca="1" si="222"/>
        <v>0.47789431117720199</v>
      </c>
    </row>
    <row r="7000" spans="2:7">
      <c r="B7000" t="s">
        <v>2146</v>
      </c>
      <c r="C7000">
        <v>22.15</v>
      </c>
      <c r="D7000">
        <f t="shared" si="223"/>
        <v>3.0419708029197077</v>
      </c>
      <c r="E7000">
        <v>-4.1955017301038164E-2</v>
      </c>
      <c r="F7000" s="90">
        <v>6992</v>
      </c>
      <c r="G7000" s="170">
        <f t="shared" ca="1" si="222"/>
        <v>0.17895353413537712</v>
      </c>
    </row>
    <row r="7001" spans="2:7">
      <c r="B7001" t="s">
        <v>5582</v>
      </c>
      <c r="C7001">
        <v>5.48</v>
      </c>
      <c r="D7001">
        <f t="shared" si="223"/>
        <v>-0.56334661354581672</v>
      </c>
      <c r="E7001">
        <v>-4.1958041958041842E-2</v>
      </c>
      <c r="F7001" s="90">
        <v>6993</v>
      </c>
      <c r="G7001" s="170">
        <f t="shared" ca="1" si="222"/>
        <v>-0.77827025037329955</v>
      </c>
    </row>
    <row r="7002" spans="2:7">
      <c r="B7002" t="s">
        <v>4474</v>
      </c>
      <c r="C7002">
        <v>12.55</v>
      </c>
      <c r="D7002">
        <f t="shared" si="223"/>
        <v>6.8930817610062896</v>
      </c>
      <c r="E7002">
        <v>-4.1984732824427398E-2</v>
      </c>
      <c r="F7002" s="90">
        <v>6994</v>
      </c>
      <c r="G7002" s="170">
        <f t="shared" ca="1" si="222"/>
        <v>-8.8054724714965296E-2</v>
      </c>
    </row>
    <row r="7003" spans="2:7">
      <c r="B7003" t="s">
        <v>7112</v>
      </c>
      <c r="C7003">
        <v>1.59</v>
      </c>
      <c r="D7003">
        <f t="shared" si="223"/>
        <v>-0.8</v>
      </c>
      <c r="E7003">
        <v>-4.2168674698795088E-2</v>
      </c>
      <c r="F7003" s="90">
        <v>6995</v>
      </c>
      <c r="G7003" s="170">
        <f t="shared" ca="1" si="222"/>
        <v>0.14204584997032735</v>
      </c>
    </row>
    <row r="7004" spans="2:7">
      <c r="B7004" t="s">
        <v>2729</v>
      </c>
      <c r="C7004">
        <v>7.95</v>
      </c>
      <c r="D7004">
        <f t="shared" si="223"/>
        <v>0</v>
      </c>
      <c r="E7004">
        <v>-4.216867469879524E-2</v>
      </c>
      <c r="F7004" s="90">
        <v>6996</v>
      </c>
      <c r="G7004" s="170">
        <f t="shared" ca="1" si="222"/>
        <v>-0.65536396289851051</v>
      </c>
    </row>
    <row r="7005" spans="2:7">
      <c r="B7005" t="s">
        <v>4333</v>
      </c>
      <c r="C7005">
        <v>7.95</v>
      </c>
      <c r="D7005">
        <f t="shared" si="223"/>
        <v>-0.53886310904872392</v>
      </c>
      <c r="E7005">
        <v>-4.216867469879524E-2</v>
      </c>
      <c r="F7005" s="90">
        <v>6997</v>
      </c>
      <c r="G7005" s="170">
        <f t="shared" ca="1" si="222"/>
        <v>-0.40300786011256284</v>
      </c>
    </row>
    <row r="7006" spans="2:7">
      <c r="B7006" t="s">
        <v>3054</v>
      </c>
      <c r="C7006">
        <v>17.239999999999998</v>
      </c>
      <c r="D7006">
        <f t="shared" si="223"/>
        <v>11.676470588235292</v>
      </c>
      <c r="E7006">
        <v>-4.2222222222222307E-2</v>
      </c>
      <c r="F7006" s="90">
        <v>6998</v>
      </c>
      <c r="G7006" s="170">
        <f t="shared" ca="1" si="222"/>
        <v>-0.35473002641671464</v>
      </c>
    </row>
    <row r="7007" spans="2:7">
      <c r="B7007" t="s">
        <v>6181</v>
      </c>
      <c r="C7007">
        <v>1.36</v>
      </c>
      <c r="D7007">
        <f t="shared" si="223"/>
        <v>-0.8964992389649924</v>
      </c>
      <c r="E7007">
        <v>-4.2253521126760445E-2</v>
      </c>
      <c r="F7007" s="90">
        <v>6999</v>
      </c>
      <c r="G7007" s="170">
        <f t="shared" ca="1" si="222"/>
        <v>0.57103256083932274</v>
      </c>
    </row>
    <row r="7008" spans="2:7">
      <c r="B7008" t="s">
        <v>3735</v>
      </c>
      <c r="C7008">
        <v>13.14</v>
      </c>
      <c r="D7008">
        <f t="shared" si="223"/>
        <v>-0.34756703078450846</v>
      </c>
      <c r="E7008">
        <v>-4.2274052478134115E-2</v>
      </c>
      <c r="F7008" s="90">
        <v>7000</v>
      </c>
      <c r="G7008" s="170">
        <f t="shared" ca="1" si="222"/>
        <v>-0.2697251318914779</v>
      </c>
    </row>
    <row r="7009" spans="2:7">
      <c r="B7009" t="s">
        <v>3980</v>
      </c>
      <c r="C7009">
        <v>20.14</v>
      </c>
      <c r="D7009">
        <f t="shared" si="223"/>
        <v>0.58958168902920294</v>
      </c>
      <c r="E7009">
        <v>-4.2320494531621518E-2</v>
      </c>
      <c r="F7009" s="90">
        <v>7001</v>
      </c>
      <c r="G7009" s="170">
        <f t="shared" ca="1" si="222"/>
        <v>-0.18034967252906151</v>
      </c>
    </row>
    <row r="7010" spans="2:7">
      <c r="B7010" t="s">
        <v>3584</v>
      </c>
      <c r="C7010">
        <v>12.67</v>
      </c>
      <c r="D7010">
        <f t="shared" si="223"/>
        <v>-8.1884057971014543E-2</v>
      </c>
      <c r="E7010">
        <v>-4.2328042328042367E-2</v>
      </c>
      <c r="F7010" s="90">
        <v>7002</v>
      </c>
      <c r="G7010" s="170">
        <f t="shared" ca="1" si="222"/>
        <v>-0.74597522405291905</v>
      </c>
    </row>
    <row r="7011" spans="2:7">
      <c r="B7011" t="s">
        <v>1797</v>
      </c>
      <c r="C7011">
        <v>13.8</v>
      </c>
      <c r="D7011">
        <f t="shared" si="223"/>
        <v>11.212389380530976</v>
      </c>
      <c r="E7011">
        <v>-4.2331714087439236E-2</v>
      </c>
      <c r="F7011" s="90">
        <v>7003</v>
      </c>
      <c r="G7011" s="170">
        <f t="shared" ca="1" si="222"/>
        <v>0.7677644580909001</v>
      </c>
    </row>
    <row r="7012" spans="2:7">
      <c r="B7012" t="s">
        <v>7039</v>
      </c>
      <c r="C7012">
        <v>1.1299999999999999</v>
      </c>
      <c r="D7012">
        <f t="shared" si="223"/>
        <v>-0.58302583025830257</v>
      </c>
      <c r="E7012">
        <v>-4.2372881355932243E-2</v>
      </c>
      <c r="F7012" s="90">
        <v>7004</v>
      </c>
      <c r="G7012" s="170">
        <f t="shared" ca="1" si="222"/>
        <v>0.40790112088269809</v>
      </c>
    </row>
    <row r="7013" spans="2:7">
      <c r="B7013" t="s">
        <v>7619</v>
      </c>
      <c r="C7013">
        <v>2.71</v>
      </c>
      <c r="D7013">
        <f t="shared" si="223"/>
        <v>-0.83772455089820352</v>
      </c>
      <c r="E7013">
        <v>-4.2402826855123713E-2</v>
      </c>
      <c r="F7013" s="90">
        <v>7005</v>
      </c>
      <c r="G7013" s="170">
        <f t="shared" ca="1" si="222"/>
        <v>0.46092791258595156</v>
      </c>
    </row>
    <row r="7014" spans="2:7">
      <c r="B7014" t="s">
        <v>1811</v>
      </c>
      <c r="C7014">
        <v>16.7</v>
      </c>
      <c r="D7014">
        <f t="shared" si="223"/>
        <v>8.2777777777777768</v>
      </c>
      <c r="E7014">
        <v>-4.2431192660550572E-2</v>
      </c>
      <c r="F7014" s="90">
        <v>7006</v>
      </c>
      <c r="G7014" s="170">
        <f t="shared" ca="1" si="222"/>
        <v>-0.46153668903606176</v>
      </c>
    </row>
    <row r="7015" spans="2:7">
      <c r="B7015" t="s">
        <v>7138</v>
      </c>
      <c r="C7015">
        <v>1.8</v>
      </c>
      <c r="D7015">
        <f t="shared" si="223"/>
        <v>-0.86880466472303197</v>
      </c>
      <c r="E7015">
        <v>-4.2553191489361625E-2</v>
      </c>
      <c r="F7015" s="90">
        <v>7007</v>
      </c>
      <c r="G7015" s="170">
        <f t="shared" ref="G7015:G7078" ca="1" si="224">_xlfn.NORM.INV(RAND(),L$11,L$12)</f>
        <v>0.53799399434127348</v>
      </c>
    </row>
    <row r="7016" spans="2:7">
      <c r="B7016" t="s">
        <v>4813</v>
      </c>
      <c r="C7016">
        <v>13.72</v>
      </c>
      <c r="D7016">
        <f t="shared" si="223"/>
        <v>0.15391084945332212</v>
      </c>
      <c r="E7016">
        <v>-4.2568039078855507E-2</v>
      </c>
      <c r="F7016" s="90">
        <v>7008</v>
      </c>
      <c r="G7016" s="170">
        <f t="shared" ca="1" si="224"/>
        <v>0.38062398587790447</v>
      </c>
    </row>
    <row r="7017" spans="2:7">
      <c r="B7017" t="s">
        <v>3688</v>
      </c>
      <c r="C7017">
        <v>11.89</v>
      </c>
      <c r="D7017">
        <f t="shared" si="223"/>
        <v>-0.40430861723446893</v>
      </c>
      <c r="E7017">
        <v>-4.2673107890499141E-2</v>
      </c>
      <c r="F7017" s="90">
        <v>7009</v>
      </c>
      <c r="G7017" s="170">
        <f t="shared" ca="1" si="224"/>
        <v>-0.16321287195102965</v>
      </c>
    </row>
    <row r="7018" spans="2:7">
      <c r="B7018" t="s">
        <v>4537</v>
      </c>
      <c r="C7018">
        <v>19.96</v>
      </c>
      <c r="D7018">
        <f t="shared" si="223"/>
        <v>0.34864864864864864</v>
      </c>
      <c r="E7018">
        <v>-4.2685851318944867E-2</v>
      </c>
      <c r="F7018" s="90">
        <v>7010</v>
      </c>
      <c r="G7018" s="170">
        <f t="shared" ca="1" si="224"/>
        <v>0.1525621069127808</v>
      </c>
    </row>
    <row r="7019" spans="2:7">
      <c r="B7019" t="s">
        <v>3091</v>
      </c>
      <c r="C7019">
        <v>14.8</v>
      </c>
      <c r="D7019">
        <f t="shared" si="223"/>
        <v>-0.84384891327284239</v>
      </c>
      <c r="E7019">
        <v>-4.2690815006468312E-2</v>
      </c>
      <c r="F7019" s="90">
        <v>7011</v>
      </c>
      <c r="G7019" s="170">
        <f t="shared" ca="1" si="224"/>
        <v>0.4543510666540459</v>
      </c>
    </row>
    <row r="7020" spans="2:7">
      <c r="B7020" t="s">
        <v>1029</v>
      </c>
      <c r="C7020">
        <v>94.78</v>
      </c>
      <c r="D7020">
        <f t="shared" si="223"/>
        <v>34.365671641791039</v>
      </c>
      <c r="E7020">
        <v>-4.2722957277042763E-2</v>
      </c>
      <c r="F7020" s="90">
        <v>7012</v>
      </c>
      <c r="G7020" s="170">
        <f t="shared" ca="1" si="224"/>
        <v>-2.5573773004817644E-2</v>
      </c>
    </row>
    <row r="7021" spans="2:7">
      <c r="B7021" t="s">
        <v>7337</v>
      </c>
      <c r="C7021">
        <v>2.68</v>
      </c>
      <c r="D7021">
        <f t="shared" si="223"/>
        <v>0.20179372197309425</v>
      </c>
      <c r="E7021">
        <v>-4.285714285714274E-2</v>
      </c>
      <c r="F7021" s="90">
        <v>7013</v>
      </c>
      <c r="G7021" s="170">
        <f t="shared" ca="1" si="224"/>
        <v>0.2250536057014472</v>
      </c>
    </row>
    <row r="7022" spans="2:7">
      <c r="B7022" t="s">
        <v>7700</v>
      </c>
      <c r="C7022">
        <v>2.23</v>
      </c>
      <c r="D7022">
        <f t="shared" si="223"/>
        <v>-0.84588804422944019</v>
      </c>
      <c r="E7022">
        <v>-4.2918454935622352E-2</v>
      </c>
      <c r="F7022" s="90">
        <v>7014</v>
      </c>
      <c r="G7022" s="170">
        <f t="shared" ca="1" si="224"/>
        <v>0.83364739409875344</v>
      </c>
    </row>
    <row r="7023" spans="2:7">
      <c r="B7023" t="s">
        <v>1772</v>
      </c>
      <c r="C7023">
        <v>14.47</v>
      </c>
      <c r="D7023">
        <f t="shared" si="223"/>
        <v>-0.2521963824289406</v>
      </c>
      <c r="E7023">
        <v>-4.2989417989417897E-2</v>
      </c>
      <c r="F7023" s="90">
        <v>7015</v>
      </c>
      <c r="G7023" s="170">
        <f t="shared" ca="1" si="224"/>
        <v>-0.13289445828253843</v>
      </c>
    </row>
    <row r="7024" spans="2:7">
      <c r="B7024" t="s">
        <v>1951</v>
      </c>
      <c r="C7024">
        <v>19.350000000000001</v>
      </c>
      <c r="D7024">
        <f t="shared" si="223"/>
        <v>0.74010791366906503</v>
      </c>
      <c r="E7024">
        <v>-4.3026706231453882E-2</v>
      </c>
      <c r="F7024" s="90">
        <v>7016</v>
      </c>
      <c r="G7024" s="170">
        <f t="shared" ca="1" si="224"/>
        <v>-0.12499159615832395</v>
      </c>
    </row>
    <row r="7025" spans="2:7">
      <c r="B7025" t="s">
        <v>3388</v>
      </c>
      <c r="C7025">
        <v>11.12</v>
      </c>
      <c r="D7025">
        <f t="shared" si="223"/>
        <v>-0.25268817204301086</v>
      </c>
      <c r="E7025">
        <v>-4.3029259896729781E-2</v>
      </c>
      <c r="F7025" s="90">
        <v>7017</v>
      </c>
      <c r="G7025" s="170">
        <f t="shared" ca="1" si="224"/>
        <v>-0.13008434650643955</v>
      </c>
    </row>
    <row r="7026" spans="2:7">
      <c r="B7026" t="s">
        <v>3640</v>
      </c>
      <c r="C7026">
        <v>14.88</v>
      </c>
      <c r="D7026">
        <f t="shared" si="223"/>
        <v>-2.8086218158066605E-2</v>
      </c>
      <c r="E7026">
        <v>-4.3086816720257229E-2</v>
      </c>
      <c r="F7026" s="90">
        <v>7018</v>
      </c>
      <c r="G7026" s="170">
        <f t="shared" ca="1" si="224"/>
        <v>2.6869280189387067E-2</v>
      </c>
    </row>
    <row r="7027" spans="2:7">
      <c r="B7027" t="s">
        <v>5070</v>
      </c>
      <c r="C7027">
        <v>15.31</v>
      </c>
      <c r="D7027">
        <f t="shared" si="223"/>
        <v>10.511278195488721</v>
      </c>
      <c r="E7027">
        <v>-4.3124999999999969E-2</v>
      </c>
      <c r="F7027" s="90">
        <v>7019</v>
      </c>
      <c r="G7027" s="170">
        <f t="shared" ca="1" si="224"/>
        <v>-0.42102843917955513</v>
      </c>
    </row>
    <row r="7028" spans="2:7">
      <c r="B7028" t="s">
        <v>6315</v>
      </c>
      <c r="C7028">
        <v>1.33</v>
      </c>
      <c r="D7028">
        <f t="shared" si="223"/>
        <v>0</v>
      </c>
      <c r="E7028">
        <v>-4.3165467625899165E-2</v>
      </c>
      <c r="F7028" s="90">
        <v>7020</v>
      </c>
      <c r="G7028" s="170">
        <f t="shared" ca="1" si="224"/>
        <v>-0.22624959311602275</v>
      </c>
    </row>
    <row r="7029" spans="2:7">
      <c r="B7029" t="s">
        <v>6652</v>
      </c>
      <c r="C7029">
        <v>1.33</v>
      </c>
      <c r="D7029">
        <f t="shared" si="223"/>
        <v>-0.6997742663656884</v>
      </c>
      <c r="E7029">
        <v>-4.3165467625899165E-2</v>
      </c>
      <c r="F7029" s="90">
        <v>7021</v>
      </c>
      <c r="G7029" s="170">
        <f t="shared" ca="1" si="224"/>
        <v>-0.20940015011229712</v>
      </c>
    </row>
    <row r="7030" spans="2:7">
      <c r="B7030" t="s">
        <v>5557</v>
      </c>
      <c r="C7030">
        <v>4.43</v>
      </c>
      <c r="D7030">
        <f t="shared" si="223"/>
        <v>-0.12966601178781928</v>
      </c>
      <c r="E7030">
        <v>-4.3196544276457922E-2</v>
      </c>
      <c r="F7030" s="90">
        <v>7022</v>
      </c>
      <c r="G7030" s="170">
        <f t="shared" ca="1" si="224"/>
        <v>-0.2917640527605338</v>
      </c>
    </row>
    <row r="7031" spans="2:7">
      <c r="B7031" t="s">
        <v>5580</v>
      </c>
      <c r="C7031">
        <v>5.09</v>
      </c>
      <c r="D7031">
        <f t="shared" si="223"/>
        <v>1.8757062146892653</v>
      </c>
      <c r="E7031">
        <v>-4.3233082706766998E-2</v>
      </c>
      <c r="F7031" s="90">
        <v>7023</v>
      </c>
      <c r="G7031" s="170">
        <f t="shared" ca="1" si="224"/>
        <v>5.7661332515747496E-2</v>
      </c>
    </row>
    <row r="7032" spans="2:7">
      <c r="B7032" t="s">
        <v>6568</v>
      </c>
      <c r="C7032">
        <v>1.77</v>
      </c>
      <c r="D7032">
        <f t="shared" si="223"/>
        <v>-0.11055276381909547</v>
      </c>
      <c r="E7032">
        <v>-4.324324324324328E-2</v>
      </c>
      <c r="F7032" s="90">
        <v>7024</v>
      </c>
      <c r="G7032" s="170">
        <f t="shared" ca="1" si="224"/>
        <v>-0.18915458922556683</v>
      </c>
    </row>
    <row r="7033" spans="2:7">
      <c r="B7033" t="s">
        <v>6797</v>
      </c>
      <c r="C7033">
        <v>1.99</v>
      </c>
      <c r="D7033">
        <f t="shared" si="223"/>
        <v>0.80909090909090897</v>
      </c>
      <c r="E7033">
        <v>-4.3269230769230803E-2</v>
      </c>
      <c r="F7033" s="90">
        <v>7025</v>
      </c>
      <c r="G7033" s="170">
        <f t="shared" ca="1" si="224"/>
        <v>-0.439837587827064</v>
      </c>
    </row>
    <row r="7034" spans="2:7">
      <c r="B7034" t="s">
        <v>6192</v>
      </c>
      <c r="C7034">
        <v>1.1000000000000001</v>
      </c>
      <c r="D7034">
        <f t="shared" si="223"/>
        <v>0.25000000000000011</v>
      </c>
      <c r="E7034">
        <v>-4.3478260869565064E-2</v>
      </c>
      <c r="F7034" s="90">
        <v>7026</v>
      </c>
      <c r="G7034" s="170">
        <f t="shared" ca="1" si="224"/>
        <v>-0.11404002682171135</v>
      </c>
    </row>
    <row r="7035" spans="2:7">
      <c r="B7035" t="s">
        <v>7024</v>
      </c>
      <c r="C7035">
        <v>0.88</v>
      </c>
      <c r="D7035">
        <f t="shared" si="223"/>
        <v>-0.95268817204301082</v>
      </c>
      <c r="E7035">
        <v>-4.3478260869565251E-2</v>
      </c>
      <c r="F7035" s="90">
        <v>7027</v>
      </c>
      <c r="G7035" s="170">
        <f t="shared" ca="1" si="224"/>
        <v>-0.36550459293497656</v>
      </c>
    </row>
    <row r="7036" spans="2:7">
      <c r="B7036" t="s">
        <v>1691</v>
      </c>
      <c r="C7036">
        <v>18.600000000000001</v>
      </c>
      <c r="D7036">
        <f t="shared" si="223"/>
        <v>4</v>
      </c>
      <c r="E7036">
        <v>-4.3701799485861073E-2</v>
      </c>
      <c r="F7036" s="90">
        <v>7028</v>
      </c>
      <c r="G7036" s="170">
        <f t="shared" ca="1" si="224"/>
        <v>-0.15043522539194162</v>
      </c>
    </row>
    <row r="7037" spans="2:7">
      <c r="B7037" t="s">
        <v>5742</v>
      </c>
      <c r="C7037">
        <v>3.72</v>
      </c>
      <c r="D7037">
        <f t="shared" si="223"/>
        <v>1.4313725490196081</v>
      </c>
      <c r="E7037">
        <v>-4.3701799485861163E-2</v>
      </c>
      <c r="F7037" s="90">
        <v>7029</v>
      </c>
      <c r="G7037" s="170">
        <f t="shared" ca="1" si="224"/>
        <v>0.22006875855544988</v>
      </c>
    </row>
    <row r="7038" spans="2:7">
      <c r="B7038" t="s">
        <v>6964</v>
      </c>
      <c r="C7038">
        <v>1.53</v>
      </c>
      <c r="D7038">
        <f t="shared" si="223"/>
        <v>0.1679389312977099</v>
      </c>
      <c r="E7038">
        <v>-4.3750000000000039E-2</v>
      </c>
      <c r="F7038" s="90">
        <v>7030</v>
      </c>
      <c r="G7038" s="170">
        <f t="shared" ca="1" si="224"/>
        <v>0.1654740592587205</v>
      </c>
    </row>
    <row r="7039" spans="2:7">
      <c r="B7039" t="s">
        <v>6878</v>
      </c>
      <c r="C7039">
        <v>1.31</v>
      </c>
      <c r="D7039">
        <f t="shared" si="223"/>
        <v>-0.45416666666666661</v>
      </c>
      <c r="E7039">
        <v>-4.3795620437956241E-2</v>
      </c>
      <c r="F7039" s="90">
        <v>7031</v>
      </c>
      <c r="G7039" s="170">
        <f t="shared" ca="1" si="224"/>
        <v>-0.62119868339408002</v>
      </c>
    </row>
    <row r="7040" spans="2:7">
      <c r="B7040" t="s">
        <v>7327</v>
      </c>
      <c r="C7040">
        <v>2.4</v>
      </c>
      <c r="D7040">
        <f t="shared" si="223"/>
        <v>-0.83310152990264252</v>
      </c>
      <c r="E7040">
        <v>-4.3824701195219078E-2</v>
      </c>
      <c r="F7040" s="90">
        <v>7032</v>
      </c>
      <c r="G7040" s="170">
        <f t="shared" ca="1" si="224"/>
        <v>-9.2112466343362037E-2</v>
      </c>
    </row>
    <row r="7041" spans="2:7">
      <c r="B7041" t="s">
        <v>3760</v>
      </c>
      <c r="C7041">
        <v>14.38</v>
      </c>
      <c r="D7041">
        <f t="shared" si="223"/>
        <v>-0.18480725623582764</v>
      </c>
      <c r="E7041">
        <v>-4.3882978723404152E-2</v>
      </c>
      <c r="F7041" s="90">
        <v>7033</v>
      </c>
      <c r="G7041" s="170">
        <f t="shared" ca="1" si="224"/>
        <v>0.49255187262642031</v>
      </c>
    </row>
    <row r="7042" spans="2:7">
      <c r="B7042" t="s">
        <v>3071</v>
      </c>
      <c r="C7042">
        <v>17.64</v>
      </c>
      <c r="D7042">
        <f t="shared" si="223"/>
        <v>10.605263157894738</v>
      </c>
      <c r="E7042">
        <v>-4.3902439024390179E-2</v>
      </c>
      <c r="F7042" s="90">
        <v>7034</v>
      </c>
      <c r="G7042" s="170">
        <f t="shared" ca="1" si="224"/>
        <v>-0.51761464875888241</v>
      </c>
    </row>
    <row r="7043" spans="2:7">
      <c r="B7043" t="s">
        <v>6089</v>
      </c>
      <c r="C7043">
        <v>1.52</v>
      </c>
      <c r="D7043">
        <f t="shared" si="223"/>
        <v>-0.22051282051282048</v>
      </c>
      <c r="E7043">
        <v>-4.4025157232704441E-2</v>
      </c>
      <c r="F7043" s="90">
        <v>7035</v>
      </c>
      <c r="G7043" s="170">
        <f t="shared" ca="1" si="224"/>
        <v>-0.27943633252100031</v>
      </c>
    </row>
    <row r="7044" spans="2:7">
      <c r="B7044" t="s">
        <v>6803</v>
      </c>
      <c r="C7044">
        <v>1.95</v>
      </c>
      <c r="D7044">
        <f t="shared" si="223"/>
        <v>-0.8674371176070701</v>
      </c>
      <c r="E7044">
        <v>-4.4117647058823567E-2</v>
      </c>
      <c r="F7044" s="90">
        <v>7036</v>
      </c>
      <c r="G7044" s="170">
        <f t="shared" ca="1" si="224"/>
        <v>2.262668750128527E-2</v>
      </c>
    </row>
    <row r="7045" spans="2:7">
      <c r="B7045" t="s">
        <v>4485</v>
      </c>
      <c r="C7045">
        <v>14.71</v>
      </c>
      <c r="D7045">
        <f t="shared" si="223"/>
        <v>-0.39811783960720132</v>
      </c>
      <c r="E7045">
        <v>-4.4184535412605565E-2</v>
      </c>
      <c r="F7045" s="90">
        <v>7037</v>
      </c>
      <c r="G7045" s="170">
        <f t="shared" ca="1" si="224"/>
        <v>-0.39125451554744678</v>
      </c>
    </row>
    <row r="7046" spans="2:7">
      <c r="B7046" t="s">
        <v>4653</v>
      </c>
      <c r="C7046">
        <v>24.44</v>
      </c>
      <c r="D7046">
        <f t="shared" si="223"/>
        <v>0.44958481613285894</v>
      </c>
      <c r="E7046">
        <v>-4.4192412983965548E-2</v>
      </c>
      <c r="F7046" s="90">
        <v>7038</v>
      </c>
      <c r="G7046" s="170">
        <f t="shared" ca="1" si="224"/>
        <v>0.10607566870910813</v>
      </c>
    </row>
    <row r="7047" spans="2:7">
      <c r="B7047" t="s">
        <v>3772</v>
      </c>
      <c r="C7047">
        <v>16.86</v>
      </c>
      <c r="D7047">
        <f t="shared" si="223"/>
        <v>-0.11169652265542682</v>
      </c>
      <c r="E7047">
        <v>-4.4217687074829995E-2</v>
      </c>
      <c r="F7047" s="90">
        <v>7039</v>
      </c>
      <c r="G7047" s="170">
        <f t="shared" ca="1" si="224"/>
        <v>-7.8969740866354457E-2</v>
      </c>
    </row>
    <row r="7048" spans="2:7">
      <c r="B7048" t="s">
        <v>4511</v>
      </c>
      <c r="C7048">
        <v>18.98</v>
      </c>
      <c r="D7048">
        <f t="shared" si="223"/>
        <v>8.7835051546391743</v>
      </c>
      <c r="E7048">
        <v>-4.4310171198388669E-2</v>
      </c>
      <c r="F7048" s="90">
        <v>7040</v>
      </c>
      <c r="G7048" s="170">
        <f t="shared" ca="1" si="224"/>
        <v>-0.24097762011972229</v>
      </c>
    </row>
    <row r="7049" spans="2:7">
      <c r="B7049" t="s">
        <v>6050</v>
      </c>
      <c r="C7049">
        <v>1.94</v>
      </c>
      <c r="D7049">
        <f t="shared" ref="D7049:D7112" si="225">(C7049-C7050)/C7050</f>
        <v>-0.96013971645777696</v>
      </c>
      <c r="E7049">
        <v>-4.433497536945806E-2</v>
      </c>
      <c r="F7049" s="90">
        <v>7041</v>
      </c>
      <c r="G7049" s="170">
        <f t="shared" ca="1" si="224"/>
        <v>0.42406938049997189</v>
      </c>
    </row>
    <row r="7050" spans="2:7">
      <c r="B7050" t="s">
        <v>1371</v>
      </c>
      <c r="C7050">
        <v>48.67</v>
      </c>
      <c r="D7050">
        <f t="shared" si="225"/>
        <v>21.637209302325584</v>
      </c>
      <c r="E7050">
        <v>-4.4374631847633968E-2</v>
      </c>
      <c r="F7050" s="90">
        <v>7042</v>
      </c>
      <c r="G7050" s="170">
        <f t="shared" ca="1" si="224"/>
        <v>-6.4459816397177253E-2</v>
      </c>
    </row>
    <row r="7051" spans="2:7">
      <c r="B7051" t="s">
        <v>7567</v>
      </c>
      <c r="C7051">
        <v>2.15</v>
      </c>
      <c r="D7051">
        <f t="shared" si="225"/>
        <v>-0.54449152542372881</v>
      </c>
      <c r="E7051">
        <v>-4.4444444444444481E-2</v>
      </c>
      <c r="F7051" s="90">
        <v>7043</v>
      </c>
      <c r="G7051" s="170">
        <f t="shared" ca="1" si="224"/>
        <v>-0.26407771894658255</v>
      </c>
    </row>
    <row r="7052" spans="2:7">
      <c r="B7052" t="s">
        <v>4380</v>
      </c>
      <c r="C7052">
        <v>4.72</v>
      </c>
      <c r="D7052">
        <f t="shared" si="225"/>
        <v>-0.63268482490272371</v>
      </c>
      <c r="E7052">
        <v>-4.4534412955465716E-2</v>
      </c>
      <c r="F7052" s="90">
        <v>7044</v>
      </c>
      <c r="G7052" s="170">
        <f t="shared" ca="1" si="224"/>
        <v>0.2781529722496488</v>
      </c>
    </row>
    <row r="7053" spans="2:7">
      <c r="B7053" t="s">
        <v>5029</v>
      </c>
      <c r="C7053">
        <v>12.85</v>
      </c>
      <c r="D7053">
        <f t="shared" si="225"/>
        <v>0.46522234891676173</v>
      </c>
      <c r="E7053">
        <v>-4.4609665427509271E-2</v>
      </c>
      <c r="F7053" s="90">
        <v>7045</v>
      </c>
      <c r="G7053" s="170">
        <f t="shared" ca="1" si="224"/>
        <v>0.61237707942397668</v>
      </c>
    </row>
    <row r="7054" spans="2:7">
      <c r="B7054" t="s">
        <v>3304</v>
      </c>
      <c r="C7054">
        <v>8.77</v>
      </c>
      <c r="D7054">
        <f t="shared" si="225"/>
        <v>-0.93365108185807233</v>
      </c>
      <c r="E7054">
        <v>-4.4662309368191738E-2</v>
      </c>
      <c r="F7054" s="90">
        <v>7046</v>
      </c>
      <c r="G7054" s="170">
        <f t="shared" ca="1" si="224"/>
        <v>-0.23295188150100826</v>
      </c>
    </row>
    <row r="7055" spans="2:7">
      <c r="B7055" t="s">
        <v>468</v>
      </c>
      <c r="C7055">
        <v>132.18</v>
      </c>
      <c r="D7055">
        <f t="shared" si="225"/>
        <v>8.5230547550432281</v>
      </c>
      <c r="E7055">
        <v>-4.4666088464874285E-2</v>
      </c>
      <c r="F7055" s="90">
        <v>7047</v>
      </c>
      <c r="G7055" s="170">
        <f t="shared" ca="1" si="224"/>
        <v>9.2890643568007865E-3</v>
      </c>
    </row>
    <row r="7056" spans="2:7">
      <c r="B7056" t="s">
        <v>1780</v>
      </c>
      <c r="C7056">
        <v>13.88</v>
      </c>
      <c r="D7056">
        <f t="shared" si="225"/>
        <v>9.8437500000000018</v>
      </c>
      <c r="E7056">
        <v>-4.4735030970405959E-2</v>
      </c>
      <c r="F7056" s="90">
        <v>7048</v>
      </c>
      <c r="G7056" s="170">
        <f t="shared" ca="1" si="224"/>
        <v>-0.11928522825131865</v>
      </c>
    </row>
    <row r="7057" spans="2:7">
      <c r="B7057" t="s">
        <v>6524</v>
      </c>
      <c r="C7057">
        <v>1.28</v>
      </c>
      <c r="D7057">
        <f t="shared" si="225"/>
        <v>-0.89465020576131693</v>
      </c>
      <c r="E7057">
        <v>-4.4776119402985114E-2</v>
      </c>
      <c r="F7057" s="90">
        <v>7049</v>
      </c>
      <c r="G7057" s="170">
        <f t="shared" ca="1" si="224"/>
        <v>0.20439296114191247</v>
      </c>
    </row>
    <row r="7058" spans="2:7">
      <c r="B7058" t="s">
        <v>5053</v>
      </c>
      <c r="C7058">
        <v>12.15</v>
      </c>
      <c r="D7058">
        <f t="shared" si="225"/>
        <v>-0.76403185084482428</v>
      </c>
      <c r="E7058">
        <v>-4.4811320754716999E-2</v>
      </c>
      <c r="F7058" s="90">
        <v>7050</v>
      </c>
      <c r="G7058" s="170">
        <f t="shared" ca="1" si="224"/>
        <v>0.61756646658861469</v>
      </c>
    </row>
    <row r="7059" spans="2:7">
      <c r="B7059" t="s">
        <v>1135</v>
      </c>
      <c r="C7059">
        <v>51.49</v>
      </c>
      <c r="D7059">
        <f t="shared" si="225"/>
        <v>25.958115183246075</v>
      </c>
      <c r="E7059">
        <v>-4.4889630866258481E-2</v>
      </c>
      <c r="F7059" s="90">
        <v>7051</v>
      </c>
      <c r="G7059" s="170">
        <f t="shared" ca="1" si="224"/>
        <v>-0.47847608378135942</v>
      </c>
    </row>
    <row r="7060" spans="2:7">
      <c r="B7060" t="s">
        <v>6830</v>
      </c>
      <c r="C7060">
        <v>1.91</v>
      </c>
      <c r="D7060">
        <f t="shared" si="225"/>
        <v>-9.9056603773584995E-2</v>
      </c>
      <c r="E7060">
        <v>-4.500000000000004E-2</v>
      </c>
      <c r="F7060" s="90">
        <v>7052</v>
      </c>
      <c r="G7060" s="170">
        <f t="shared" ca="1" si="224"/>
        <v>0.28550625844214306</v>
      </c>
    </row>
    <row r="7061" spans="2:7">
      <c r="B7061" t="s">
        <v>7405</v>
      </c>
      <c r="C7061">
        <v>2.12</v>
      </c>
      <c r="D7061">
        <f t="shared" si="225"/>
        <v>-0.86832298136645958</v>
      </c>
      <c r="E7061">
        <v>-4.5045045045045085E-2</v>
      </c>
      <c r="F7061" s="90">
        <v>7053</v>
      </c>
      <c r="G7061" s="170">
        <f t="shared" ca="1" si="224"/>
        <v>0.56123278582268776</v>
      </c>
    </row>
    <row r="7062" spans="2:7">
      <c r="B7062" t="s">
        <v>3771</v>
      </c>
      <c r="C7062">
        <v>16.100000000000001</v>
      </c>
      <c r="D7062">
        <f t="shared" si="225"/>
        <v>8.5833333333333339</v>
      </c>
      <c r="E7062">
        <v>-4.5077105575326099E-2</v>
      </c>
      <c r="F7062" s="90">
        <v>7054</v>
      </c>
      <c r="G7062" s="170">
        <f t="shared" ca="1" si="224"/>
        <v>-4.0934282136731281E-2</v>
      </c>
    </row>
    <row r="7063" spans="2:7">
      <c r="B7063" t="s">
        <v>7127</v>
      </c>
      <c r="C7063">
        <v>1.68</v>
      </c>
      <c r="D7063">
        <f t="shared" si="225"/>
        <v>-0.1111111111111111</v>
      </c>
      <c r="E7063">
        <v>-4.5454545454545497E-2</v>
      </c>
      <c r="F7063" s="90">
        <v>7055</v>
      </c>
      <c r="G7063" s="170">
        <f t="shared" ca="1" si="224"/>
        <v>-0.10574187849187125</v>
      </c>
    </row>
    <row r="7064" spans="2:7">
      <c r="B7064" t="s">
        <v>7152</v>
      </c>
      <c r="C7064">
        <v>1.89</v>
      </c>
      <c r="D7064">
        <f t="shared" si="225"/>
        <v>-0.98104693140794219</v>
      </c>
      <c r="E7064">
        <v>-4.5454545454545497E-2</v>
      </c>
      <c r="F7064" s="90">
        <v>7056</v>
      </c>
      <c r="G7064" s="170">
        <f t="shared" ca="1" si="224"/>
        <v>0.39297152979387162</v>
      </c>
    </row>
    <row r="7065" spans="2:7">
      <c r="B7065" t="s">
        <v>1053</v>
      </c>
      <c r="C7065">
        <v>99.72</v>
      </c>
      <c r="D7065">
        <f t="shared" si="225"/>
        <v>10.067702552719201</v>
      </c>
      <c r="E7065">
        <v>-4.5467598353594332E-2</v>
      </c>
      <c r="F7065" s="90">
        <v>7057</v>
      </c>
      <c r="G7065" s="170">
        <f t="shared" ca="1" si="224"/>
        <v>6.2100121730896365E-2</v>
      </c>
    </row>
    <row r="7066" spans="2:7">
      <c r="B7066" t="s">
        <v>5209</v>
      </c>
      <c r="C7066">
        <v>9.01</v>
      </c>
      <c r="D7066">
        <f t="shared" si="225"/>
        <v>3.3110047846889956</v>
      </c>
      <c r="E7066">
        <v>-4.5550847457627087E-2</v>
      </c>
      <c r="F7066" s="90">
        <v>7058</v>
      </c>
      <c r="G7066" s="170">
        <f t="shared" ca="1" si="224"/>
        <v>0.51684471081350902</v>
      </c>
    </row>
    <row r="7067" spans="2:7">
      <c r="B7067" t="s">
        <v>6834</v>
      </c>
      <c r="C7067">
        <v>2.09</v>
      </c>
      <c r="D7067">
        <f t="shared" si="225"/>
        <v>-0.91056910569105687</v>
      </c>
      <c r="E7067">
        <v>-4.5662100456621044E-2</v>
      </c>
      <c r="F7067" s="90">
        <v>7059</v>
      </c>
      <c r="G7067" s="170">
        <f t="shared" ca="1" si="224"/>
        <v>-0.48280867883402195</v>
      </c>
    </row>
    <row r="7068" spans="2:7">
      <c r="B7068" t="s">
        <v>2152</v>
      </c>
      <c r="C7068">
        <v>23.37</v>
      </c>
      <c r="D7068">
        <f t="shared" si="225"/>
        <v>0.62404447533009033</v>
      </c>
      <c r="E7068">
        <v>-4.573295222539802E-2</v>
      </c>
      <c r="F7068" s="90">
        <v>7060</v>
      </c>
      <c r="G7068" s="170">
        <f t="shared" ca="1" si="224"/>
        <v>-0.77762316663129261</v>
      </c>
    </row>
    <row r="7069" spans="2:7">
      <c r="B7069" t="s">
        <v>3749</v>
      </c>
      <c r="C7069">
        <v>14.39</v>
      </c>
      <c r="D7069">
        <f t="shared" si="225"/>
        <v>4.7560000000000002</v>
      </c>
      <c r="E7069">
        <v>-4.5755968169761241E-2</v>
      </c>
      <c r="F7069" s="90">
        <v>7061</v>
      </c>
      <c r="G7069" s="170">
        <f t="shared" ca="1" si="224"/>
        <v>-0.49243112905743941</v>
      </c>
    </row>
    <row r="7070" spans="2:7">
      <c r="B7070" t="s">
        <v>7355</v>
      </c>
      <c r="C7070">
        <v>2.5</v>
      </c>
      <c r="D7070">
        <f t="shared" si="225"/>
        <v>-0.62462462462462465</v>
      </c>
      <c r="E7070">
        <v>-4.5801526717557293E-2</v>
      </c>
      <c r="F7070" s="90">
        <v>7062</v>
      </c>
      <c r="G7070" s="170">
        <f t="shared" ca="1" si="224"/>
        <v>-5.4154615069905918E-2</v>
      </c>
    </row>
    <row r="7071" spans="2:7">
      <c r="B7071" t="s">
        <v>3280</v>
      </c>
      <c r="C7071">
        <v>6.66</v>
      </c>
      <c r="D7071">
        <f t="shared" si="225"/>
        <v>-0.21739130434782605</v>
      </c>
      <c r="E7071">
        <v>-4.5845272206303765E-2</v>
      </c>
      <c r="F7071" s="90">
        <v>7063</v>
      </c>
      <c r="G7071" s="170">
        <f t="shared" ca="1" si="224"/>
        <v>-8.8708404934360996E-2</v>
      </c>
    </row>
    <row r="7072" spans="2:7">
      <c r="B7072" t="s">
        <v>5403</v>
      </c>
      <c r="C7072">
        <v>8.51</v>
      </c>
      <c r="D7072">
        <f t="shared" si="225"/>
        <v>-0.68667157584683347</v>
      </c>
      <c r="E7072">
        <v>-4.5964125560538131E-2</v>
      </c>
      <c r="F7072" s="90">
        <v>7064</v>
      </c>
      <c r="G7072" s="170">
        <f t="shared" ca="1" si="224"/>
        <v>-0.49525271158426282</v>
      </c>
    </row>
    <row r="7073" spans="2:7">
      <c r="B7073" t="s">
        <v>2177</v>
      </c>
      <c r="C7073">
        <v>27.16</v>
      </c>
      <c r="D7073">
        <f t="shared" si="225"/>
        <v>17.731034482758623</v>
      </c>
      <c r="E7073">
        <v>-4.6013347383210355E-2</v>
      </c>
      <c r="F7073" s="90">
        <v>7065</v>
      </c>
      <c r="G7073" s="170">
        <f t="shared" ca="1" si="224"/>
        <v>-0.34821396273319088</v>
      </c>
    </row>
    <row r="7074" spans="2:7">
      <c r="B7074" t="s">
        <v>6318</v>
      </c>
      <c r="C7074">
        <v>1.45</v>
      </c>
      <c r="D7074">
        <f t="shared" si="225"/>
        <v>-0.90102389078498302</v>
      </c>
      <c r="E7074">
        <v>-4.6052631578947407E-2</v>
      </c>
      <c r="F7074" s="90">
        <v>7066</v>
      </c>
      <c r="G7074" s="170">
        <f t="shared" ca="1" si="224"/>
        <v>0.35989627777145972</v>
      </c>
    </row>
    <row r="7075" spans="2:7">
      <c r="B7075" t="s">
        <v>1667</v>
      </c>
      <c r="C7075">
        <v>14.65</v>
      </c>
      <c r="D7075">
        <f t="shared" si="225"/>
        <v>-0.2432851239669421</v>
      </c>
      <c r="E7075">
        <v>-4.6223958333333273E-2</v>
      </c>
      <c r="F7075" s="90">
        <v>7067</v>
      </c>
      <c r="G7075" s="170">
        <f t="shared" ca="1" si="224"/>
        <v>0.33682159008058415</v>
      </c>
    </row>
    <row r="7076" spans="2:7">
      <c r="B7076" t="s">
        <v>4711</v>
      </c>
      <c r="C7076">
        <v>19.36</v>
      </c>
      <c r="D7076">
        <f t="shared" si="225"/>
        <v>12.444444444444443</v>
      </c>
      <c r="E7076">
        <v>-4.6305418719211885E-2</v>
      </c>
      <c r="F7076" s="90">
        <v>7068</v>
      </c>
      <c r="G7076" s="170">
        <f t="shared" ca="1" si="224"/>
        <v>-0.12587814132071337</v>
      </c>
    </row>
    <row r="7077" spans="2:7">
      <c r="B7077" t="s">
        <v>6147</v>
      </c>
      <c r="C7077">
        <v>1.44</v>
      </c>
      <c r="D7077">
        <f t="shared" si="225"/>
        <v>-0.92923832923832916</v>
      </c>
      <c r="E7077">
        <v>-4.6357615894039778E-2</v>
      </c>
      <c r="F7077" s="90">
        <v>7069</v>
      </c>
      <c r="G7077" s="170">
        <f t="shared" ca="1" si="224"/>
        <v>0.32633605886024292</v>
      </c>
    </row>
    <row r="7078" spans="2:7">
      <c r="B7078" t="s">
        <v>4542</v>
      </c>
      <c r="C7078">
        <v>20.350000000000001</v>
      </c>
      <c r="D7078">
        <f t="shared" si="225"/>
        <v>2.4144295302013425</v>
      </c>
      <c r="E7078">
        <v>-4.6391752577319513E-2</v>
      </c>
      <c r="F7078" s="90">
        <v>7070</v>
      </c>
      <c r="G7078" s="170">
        <f t="shared" ca="1" si="224"/>
        <v>0.16363266377813951</v>
      </c>
    </row>
    <row r="7079" spans="2:7">
      <c r="B7079" t="s">
        <v>5508</v>
      </c>
      <c r="C7079">
        <v>5.96</v>
      </c>
      <c r="D7079">
        <f t="shared" si="225"/>
        <v>-0.61172638436482085</v>
      </c>
      <c r="E7079">
        <v>-4.6400000000000004E-2</v>
      </c>
      <c r="F7079" s="90">
        <v>7071</v>
      </c>
      <c r="G7079" s="170">
        <f t="shared" ref="G7079:G7142" ca="1" si="226">_xlfn.NORM.INV(RAND(),L$11,L$12)</f>
        <v>-6.3975956177641388E-2</v>
      </c>
    </row>
    <row r="7080" spans="2:7">
      <c r="B7080" t="s">
        <v>3770</v>
      </c>
      <c r="C7080">
        <v>15.35</v>
      </c>
      <c r="D7080">
        <f t="shared" si="225"/>
        <v>2.8820375335120624E-2</v>
      </c>
      <c r="E7080">
        <v>-4.6583850931677127E-2</v>
      </c>
      <c r="F7080" s="90">
        <v>7072</v>
      </c>
      <c r="G7080" s="170">
        <f t="shared" ca="1" si="226"/>
        <v>0.19206149438969244</v>
      </c>
    </row>
    <row r="7081" spans="2:7">
      <c r="B7081" t="s">
        <v>5081</v>
      </c>
      <c r="C7081">
        <v>14.92</v>
      </c>
      <c r="D7081">
        <f t="shared" si="225"/>
        <v>0.93264248704663222</v>
      </c>
      <c r="E7081">
        <v>-4.66453674121406E-2</v>
      </c>
      <c r="F7081" s="90">
        <v>7073</v>
      </c>
      <c r="G7081" s="170">
        <f t="shared" ca="1" si="226"/>
        <v>0.33373692765845675</v>
      </c>
    </row>
    <row r="7082" spans="2:7">
      <c r="B7082" t="s">
        <v>2769</v>
      </c>
      <c r="C7082">
        <v>7.72</v>
      </c>
      <c r="D7082">
        <f t="shared" si="225"/>
        <v>-2.5252525252525276E-2</v>
      </c>
      <c r="E7082">
        <v>-4.6913580246913569E-2</v>
      </c>
      <c r="F7082" s="90">
        <v>7074</v>
      </c>
      <c r="G7082" s="170">
        <f t="shared" ca="1" si="226"/>
        <v>5.9835735608905594E-2</v>
      </c>
    </row>
    <row r="7083" spans="2:7">
      <c r="B7083" t="s">
        <v>2664</v>
      </c>
      <c r="C7083">
        <v>7.92</v>
      </c>
      <c r="D7083">
        <f t="shared" si="225"/>
        <v>-0.58447009443861486</v>
      </c>
      <c r="E7083">
        <v>-4.693140794223833E-2</v>
      </c>
      <c r="F7083" s="90">
        <v>7075</v>
      </c>
      <c r="G7083" s="170">
        <f t="shared" ca="1" si="226"/>
        <v>-0.92088664344426163</v>
      </c>
    </row>
    <row r="7084" spans="2:7">
      <c r="B7084" t="s">
        <v>4529</v>
      </c>
      <c r="C7084">
        <v>19.059999999999999</v>
      </c>
      <c r="D7084">
        <f t="shared" si="225"/>
        <v>0.40456890198968298</v>
      </c>
      <c r="E7084">
        <v>-4.7000000000000063E-2</v>
      </c>
      <c r="F7084" s="90">
        <v>7076</v>
      </c>
      <c r="G7084" s="170">
        <f t="shared" ca="1" si="226"/>
        <v>0.55437337819493426</v>
      </c>
    </row>
    <row r="7085" spans="2:7">
      <c r="B7085" t="s">
        <v>4476</v>
      </c>
      <c r="C7085">
        <v>13.57</v>
      </c>
      <c r="D7085">
        <f t="shared" si="225"/>
        <v>-3.7588652482269461E-2</v>
      </c>
      <c r="E7085">
        <v>-4.7050561797752806E-2</v>
      </c>
      <c r="F7085" s="90">
        <v>7077</v>
      </c>
      <c r="G7085" s="170">
        <f t="shared" ca="1" si="226"/>
        <v>-1.8274202586784988E-2</v>
      </c>
    </row>
    <row r="7086" spans="2:7">
      <c r="B7086" t="s">
        <v>4067</v>
      </c>
      <c r="C7086">
        <v>14.1</v>
      </c>
      <c r="D7086">
        <f t="shared" si="225"/>
        <v>-0.15619389587073615</v>
      </c>
      <c r="E7086">
        <v>-4.7297297297297369E-2</v>
      </c>
      <c r="F7086" s="90">
        <v>7078</v>
      </c>
      <c r="G7086" s="170">
        <f t="shared" ca="1" si="226"/>
        <v>0.33543412262555922</v>
      </c>
    </row>
    <row r="7087" spans="2:7">
      <c r="B7087" t="s">
        <v>4083</v>
      </c>
      <c r="C7087">
        <v>16.71</v>
      </c>
      <c r="D7087">
        <f t="shared" si="225"/>
        <v>9.3788819875776408</v>
      </c>
      <c r="E7087">
        <v>-4.7320410490307774E-2</v>
      </c>
      <c r="F7087" s="90">
        <v>7079</v>
      </c>
      <c r="G7087" s="170">
        <f t="shared" ca="1" si="226"/>
        <v>0.2006386050860452</v>
      </c>
    </row>
    <row r="7088" spans="2:7">
      <c r="B7088" t="s">
        <v>7189</v>
      </c>
      <c r="C7088">
        <v>1.61</v>
      </c>
      <c r="D7088">
        <f t="shared" si="225"/>
        <v>-0.88685874912157414</v>
      </c>
      <c r="E7088">
        <v>-4.7337278106508784E-2</v>
      </c>
      <c r="F7088" s="90">
        <v>7080</v>
      </c>
      <c r="G7088" s="170">
        <f t="shared" ca="1" si="226"/>
        <v>0.28005325722785185</v>
      </c>
    </row>
    <row r="7089" spans="2:7">
      <c r="B7089" t="s">
        <v>3620</v>
      </c>
      <c r="C7089">
        <v>14.23</v>
      </c>
      <c r="D7089">
        <f t="shared" si="225"/>
        <v>0.39373163565132213</v>
      </c>
      <c r="E7089">
        <v>-4.7523427041499269E-2</v>
      </c>
      <c r="F7089" s="90">
        <v>7081</v>
      </c>
      <c r="G7089" s="170">
        <f t="shared" ca="1" si="226"/>
        <v>0.25054907595044984</v>
      </c>
    </row>
    <row r="7090" spans="2:7">
      <c r="B7090" t="s">
        <v>1645</v>
      </c>
      <c r="C7090">
        <v>10.210000000000001</v>
      </c>
      <c r="D7090">
        <f t="shared" si="225"/>
        <v>-8.8392857142857009E-2</v>
      </c>
      <c r="E7090">
        <v>-4.757462686567162E-2</v>
      </c>
      <c r="F7090" s="90">
        <v>7082</v>
      </c>
      <c r="G7090" s="170">
        <f t="shared" ca="1" si="226"/>
        <v>-0.15995898855184429</v>
      </c>
    </row>
    <row r="7091" spans="2:7">
      <c r="B7091" t="s">
        <v>2566</v>
      </c>
      <c r="C7091">
        <v>11.2</v>
      </c>
      <c r="D7091">
        <f t="shared" si="225"/>
        <v>7</v>
      </c>
      <c r="E7091">
        <v>-4.7619047619047665E-2</v>
      </c>
      <c r="F7091" s="90">
        <v>7083</v>
      </c>
      <c r="G7091" s="170">
        <f t="shared" ca="1" si="226"/>
        <v>-0.40431706966931757</v>
      </c>
    </row>
    <row r="7092" spans="2:7">
      <c r="B7092" t="s">
        <v>6868</v>
      </c>
      <c r="C7092">
        <v>1.4</v>
      </c>
      <c r="D7092">
        <f t="shared" si="225"/>
        <v>-0.91656734207389745</v>
      </c>
      <c r="E7092">
        <v>-4.7619047619047665E-2</v>
      </c>
      <c r="F7092" s="90">
        <v>7084</v>
      </c>
      <c r="G7092" s="170">
        <f t="shared" ca="1" si="226"/>
        <v>-0.10393452795248555</v>
      </c>
    </row>
    <row r="7093" spans="2:7">
      <c r="B7093" t="s">
        <v>4148</v>
      </c>
      <c r="C7093">
        <v>16.78</v>
      </c>
      <c r="D7093">
        <f t="shared" si="225"/>
        <v>0.25598802395209597</v>
      </c>
      <c r="E7093">
        <v>-4.7673098751418834E-2</v>
      </c>
      <c r="F7093" s="90">
        <v>7085</v>
      </c>
      <c r="G7093" s="170">
        <f t="shared" ca="1" si="226"/>
        <v>-0.20183545568715708</v>
      </c>
    </row>
    <row r="7094" spans="2:7">
      <c r="B7094" t="s">
        <v>3758</v>
      </c>
      <c r="C7094">
        <v>13.36</v>
      </c>
      <c r="D7094">
        <f t="shared" si="225"/>
        <v>-0.23831242873432154</v>
      </c>
      <c r="E7094">
        <v>-4.7754811119030648E-2</v>
      </c>
      <c r="F7094" s="90">
        <v>7086</v>
      </c>
      <c r="G7094" s="170">
        <f t="shared" ca="1" si="226"/>
        <v>0.14356348551255374</v>
      </c>
    </row>
    <row r="7095" spans="2:7">
      <c r="B7095" t="s">
        <v>3022</v>
      </c>
      <c r="C7095">
        <v>17.54</v>
      </c>
      <c r="D7095">
        <f t="shared" si="225"/>
        <v>3.8994413407821225</v>
      </c>
      <c r="E7095">
        <v>-4.7774158523344323E-2</v>
      </c>
      <c r="F7095" s="90">
        <v>7087</v>
      </c>
      <c r="G7095" s="170">
        <f t="shared" ca="1" si="226"/>
        <v>0.12604061455034429</v>
      </c>
    </row>
    <row r="7096" spans="2:7">
      <c r="B7096" t="s">
        <v>5760</v>
      </c>
      <c r="C7096">
        <v>3.58</v>
      </c>
      <c r="D7096">
        <f t="shared" si="225"/>
        <v>-0.74095513748191022</v>
      </c>
      <c r="E7096">
        <v>-4.7872340425531845E-2</v>
      </c>
      <c r="F7096" s="90">
        <v>7088</v>
      </c>
      <c r="G7096" s="170">
        <f t="shared" ca="1" si="226"/>
        <v>-0.3089928312878174</v>
      </c>
    </row>
    <row r="7097" spans="2:7">
      <c r="B7097" t="s">
        <v>4479</v>
      </c>
      <c r="C7097">
        <v>13.82</v>
      </c>
      <c r="D7097">
        <f t="shared" si="225"/>
        <v>1.5429831006612847E-2</v>
      </c>
      <c r="E7097">
        <v>-4.8209366391184526E-2</v>
      </c>
      <c r="F7097" s="90">
        <v>7089</v>
      </c>
      <c r="G7097" s="170">
        <f t="shared" ca="1" si="226"/>
        <v>-0.461662281514988</v>
      </c>
    </row>
    <row r="7098" spans="2:7">
      <c r="B7098" t="s">
        <v>3103</v>
      </c>
      <c r="C7098">
        <v>13.61</v>
      </c>
      <c r="D7098">
        <f t="shared" si="225"/>
        <v>-4.0873854827343209E-2</v>
      </c>
      <c r="E7098">
        <v>-4.8251748251748341E-2</v>
      </c>
      <c r="F7098" s="90">
        <v>7090</v>
      </c>
      <c r="G7098" s="170">
        <f t="shared" ca="1" si="226"/>
        <v>-0.15487101572567977</v>
      </c>
    </row>
    <row r="7099" spans="2:7">
      <c r="B7099" t="s">
        <v>1526</v>
      </c>
      <c r="C7099">
        <v>14.19</v>
      </c>
      <c r="D7099">
        <f t="shared" si="225"/>
        <v>-0.36196043165467623</v>
      </c>
      <c r="E7099">
        <v>-4.8289738430583547E-2</v>
      </c>
      <c r="F7099" s="90">
        <v>7091</v>
      </c>
      <c r="G7099" s="170">
        <f t="shared" ca="1" si="226"/>
        <v>-0.16342588757688639</v>
      </c>
    </row>
    <row r="7100" spans="2:7">
      <c r="B7100" t="s">
        <v>4544</v>
      </c>
      <c r="C7100">
        <v>22.24</v>
      </c>
      <c r="D7100">
        <f t="shared" si="225"/>
        <v>0.63770250368188497</v>
      </c>
      <c r="E7100">
        <v>-4.8352588789045893E-2</v>
      </c>
      <c r="F7100" s="90">
        <v>7092</v>
      </c>
      <c r="G7100" s="170">
        <f t="shared" ca="1" si="226"/>
        <v>-0.35885487321034937</v>
      </c>
    </row>
    <row r="7101" spans="2:7">
      <c r="B7101" t="s">
        <v>2935</v>
      </c>
      <c r="C7101">
        <v>13.58</v>
      </c>
      <c r="D7101">
        <f t="shared" si="225"/>
        <v>-0.43416666666666665</v>
      </c>
      <c r="E7101">
        <v>-4.8353188507358064E-2</v>
      </c>
      <c r="F7101" s="90">
        <v>7093</v>
      </c>
      <c r="G7101" s="170">
        <f t="shared" ca="1" si="226"/>
        <v>-0.63386473070738325</v>
      </c>
    </row>
    <row r="7102" spans="2:7">
      <c r="B7102" t="s">
        <v>2266</v>
      </c>
      <c r="C7102">
        <v>24</v>
      </c>
      <c r="D7102">
        <f t="shared" si="225"/>
        <v>0.6506189821182945</v>
      </c>
      <c r="E7102">
        <v>-4.8374306106264829E-2</v>
      </c>
      <c r="F7102" s="90">
        <v>7094</v>
      </c>
      <c r="G7102" s="170">
        <f t="shared" ca="1" si="226"/>
        <v>0.20858165524137146</v>
      </c>
    </row>
    <row r="7103" spans="2:7">
      <c r="B7103" t="s">
        <v>4076</v>
      </c>
      <c r="C7103">
        <v>14.54</v>
      </c>
      <c r="D7103">
        <f t="shared" si="225"/>
        <v>-0.17480136208853586</v>
      </c>
      <c r="E7103">
        <v>-4.8429319371727765E-2</v>
      </c>
      <c r="F7103" s="90">
        <v>7095</v>
      </c>
      <c r="G7103" s="170">
        <f t="shared" ca="1" si="226"/>
        <v>0.1336567913525063</v>
      </c>
    </row>
    <row r="7104" spans="2:7">
      <c r="B7104" t="s">
        <v>4091</v>
      </c>
      <c r="C7104">
        <v>17.62</v>
      </c>
      <c r="D7104">
        <f t="shared" si="225"/>
        <v>-0.66154437187860149</v>
      </c>
      <c r="E7104">
        <v>-4.8596112311015044E-2</v>
      </c>
      <c r="F7104" s="90">
        <v>7096</v>
      </c>
      <c r="G7104" s="170">
        <f t="shared" ca="1" si="226"/>
        <v>-0.18653734616534035</v>
      </c>
    </row>
    <row r="7105" spans="2:7">
      <c r="B7105" t="s">
        <v>1161</v>
      </c>
      <c r="C7105">
        <v>52.06</v>
      </c>
      <c r="D7105">
        <f t="shared" si="225"/>
        <v>5.364303178484108</v>
      </c>
      <c r="E7105">
        <v>-4.8784944271880043E-2</v>
      </c>
      <c r="F7105" s="90">
        <v>7097</v>
      </c>
      <c r="G7105" s="170">
        <f t="shared" ca="1" si="226"/>
        <v>-0.14023948126890551</v>
      </c>
    </row>
    <row r="7106" spans="2:7">
      <c r="B7106" t="s">
        <v>5283</v>
      </c>
      <c r="C7106">
        <v>8.18</v>
      </c>
      <c r="D7106">
        <f t="shared" si="225"/>
        <v>-0.62408088235294124</v>
      </c>
      <c r="E7106">
        <v>-4.8837209302325574E-2</v>
      </c>
      <c r="F7106" s="90">
        <v>7098</v>
      </c>
      <c r="G7106" s="170">
        <f t="shared" ca="1" si="226"/>
        <v>0.40220678505667729</v>
      </c>
    </row>
    <row r="7107" spans="2:7">
      <c r="B7107" t="s">
        <v>2006</v>
      </c>
      <c r="C7107">
        <v>21.76</v>
      </c>
      <c r="D7107">
        <f t="shared" si="225"/>
        <v>1.2502585315408481</v>
      </c>
      <c r="E7107">
        <v>-4.8951048951048841E-2</v>
      </c>
      <c r="F7107" s="90">
        <v>7099</v>
      </c>
      <c r="G7107" s="170">
        <f t="shared" ca="1" si="226"/>
        <v>1.0622974126942755E-2</v>
      </c>
    </row>
    <row r="7108" spans="2:7">
      <c r="B7108" t="s">
        <v>5213</v>
      </c>
      <c r="C7108">
        <v>9.67</v>
      </c>
      <c r="D7108">
        <f t="shared" si="225"/>
        <v>-0.79577613516367474</v>
      </c>
      <c r="E7108">
        <v>-4.9164208456243856E-2</v>
      </c>
      <c r="F7108" s="90">
        <v>7100</v>
      </c>
      <c r="G7108" s="170">
        <f t="shared" ca="1" si="226"/>
        <v>-1.9710564379157063E-2</v>
      </c>
    </row>
    <row r="7109" spans="2:7">
      <c r="B7109" t="s">
        <v>1118</v>
      </c>
      <c r="C7109">
        <v>47.35</v>
      </c>
      <c r="D7109">
        <f t="shared" si="225"/>
        <v>34.074074074074069</v>
      </c>
      <c r="E7109">
        <v>-4.9196787148594295E-2</v>
      </c>
      <c r="F7109" s="90">
        <v>7101</v>
      </c>
      <c r="G7109" s="170">
        <f t="shared" ca="1" si="226"/>
        <v>-1.0386665225089549</v>
      </c>
    </row>
    <row r="7110" spans="2:7">
      <c r="B7110" t="s">
        <v>6309</v>
      </c>
      <c r="C7110">
        <v>1.35</v>
      </c>
      <c r="D7110">
        <f t="shared" si="225"/>
        <v>-0.41558441558441556</v>
      </c>
      <c r="E7110">
        <v>-4.9295774647887217E-2</v>
      </c>
      <c r="F7110" s="90">
        <v>7102</v>
      </c>
      <c r="G7110" s="170">
        <f t="shared" ca="1" si="226"/>
        <v>2.5688358221648253E-2</v>
      </c>
    </row>
    <row r="7111" spans="2:7">
      <c r="B7111" t="s">
        <v>7444</v>
      </c>
      <c r="C7111">
        <v>2.31</v>
      </c>
      <c r="D7111">
        <f t="shared" si="225"/>
        <v>-0.849609375</v>
      </c>
      <c r="E7111">
        <v>-4.9382716049382755E-2</v>
      </c>
      <c r="F7111" s="90">
        <v>7103</v>
      </c>
      <c r="G7111" s="170">
        <f t="shared" ca="1" si="226"/>
        <v>-6.3077634558391799E-2</v>
      </c>
    </row>
    <row r="7112" spans="2:7">
      <c r="B7112" t="s">
        <v>1805</v>
      </c>
      <c r="C7112">
        <v>15.36</v>
      </c>
      <c r="D7112">
        <f t="shared" si="225"/>
        <v>14.999999999999998</v>
      </c>
      <c r="E7112">
        <v>-4.9504950495049549E-2</v>
      </c>
      <c r="F7112" s="90">
        <v>7104</v>
      </c>
      <c r="G7112" s="170">
        <f t="shared" ca="1" si="226"/>
        <v>0.18255160741979834</v>
      </c>
    </row>
    <row r="7113" spans="2:7">
      <c r="B7113" t="s">
        <v>7027</v>
      </c>
      <c r="C7113">
        <v>0.96</v>
      </c>
      <c r="D7113">
        <f t="shared" ref="D7113:D7176" si="227">(C7113-C7114)/C7114</f>
        <v>-0.9578762615182097</v>
      </c>
      <c r="E7113">
        <v>-4.9504950495049549E-2</v>
      </c>
      <c r="F7113" s="90">
        <v>7105</v>
      </c>
      <c r="G7113" s="170">
        <f t="shared" ca="1" si="226"/>
        <v>-7.1323985084184291E-2</v>
      </c>
    </row>
    <row r="7114" spans="2:7">
      <c r="B7114" t="s">
        <v>2014</v>
      </c>
      <c r="C7114">
        <v>22.79</v>
      </c>
      <c r="D7114">
        <f t="shared" si="227"/>
        <v>2.9703832752613235</v>
      </c>
      <c r="E7114">
        <v>-4.9624687239366194E-2</v>
      </c>
      <c r="F7114" s="90">
        <v>7106</v>
      </c>
      <c r="G7114" s="170">
        <f t="shared" ca="1" si="226"/>
        <v>0.11287777000296915</v>
      </c>
    </row>
    <row r="7115" spans="2:7">
      <c r="B7115" t="s">
        <v>5644</v>
      </c>
      <c r="C7115">
        <v>5.74</v>
      </c>
      <c r="D7115">
        <f t="shared" si="227"/>
        <v>-0.58823529411764708</v>
      </c>
      <c r="E7115">
        <v>-4.96688741721854E-2</v>
      </c>
      <c r="F7115" s="90">
        <v>7107</v>
      </c>
      <c r="G7115" s="170">
        <f t="shared" ca="1" si="226"/>
        <v>3.4285644828579889E-2</v>
      </c>
    </row>
    <row r="7116" spans="2:7">
      <c r="B7116" t="s">
        <v>4764</v>
      </c>
      <c r="C7116">
        <v>13.94</v>
      </c>
      <c r="D7116">
        <f t="shared" si="227"/>
        <v>-0.36923076923076931</v>
      </c>
      <c r="E7116">
        <v>-4.9761417859577398E-2</v>
      </c>
      <c r="F7116" s="90">
        <v>7108</v>
      </c>
      <c r="G7116" s="170">
        <f t="shared" ca="1" si="226"/>
        <v>-0.2288941295809305</v>
      </c>
    </row>
    <row r="7117" spans="2:7">
      <c r="B7117" t="s">
        <v>4624</v>
      </c>
      <c r="C7117">
        <v>22.1</v>
      </c>
      <c r="D7117">
        <f t="shared" si="227"/>
        <v>1.2783505154639179</v>
      </c>
      <c r="E7117">
        <v>-4.9871023215821153E-2</v>
      </c>
      <c r="F7117" s="90">
        <v>7109</v>
      </c>
      <c r="G7117" s="170">
        <f t="shared" ca="1" si="226"/>
        <v>0.4257287245045554</v>
      </c>
    </row>
    <row r="7118" spans="2:7">
      <c r="B7118" t="s">
        <v>2811</v>
      </c>
      <c r="C7118">
        <v>9.6999999999999993</v>
      </c>
      <c r="D7118">
        <f t="shared" si="227"/>
        <v>-0.88137458725694018</v>
      </c>
      <c r="E7118">
        <v>-4.9951028403526103E-2</v>
      </c>
      <c r="F7118" s="90">
        <v>7110</v>
      </c>
      <c r="G7118" s="170">
        <f t="shared" ca="1" si="226"/>
        <v>-0.76152795571427923</v>
      </c>
    </row>
    <row r="7119" spans="2:7">
      <c r="B7119" t="s">
        <v>1096</v>
      </c>
      <c r="C7119">
        <v>81.77</v>
      </c>
      <c r="D7119">
        <f t="shared" si="227"/>
        <v>52.796052631578945</v>
      </c>
      <c r="E7119">
        <v>-4.9959335424654319E-2</v>
      </c>
      <c r="F7119" s="90">
        <v>7111</v>
      </c>
      <c r="G7119" s="170">
        <f t="shared" ca="1" si="226"/>
        <v>0.29216209486304867</v>
      </c>
    </row>
    <row r="7120" spans="2:7">
      <c r="B7120" t="s">
        <v>7225</v>
      </c>
      <c r="C7120">
        <v>1.52</v>
      </c>
      <c r="D7120">
        <f t="shared" si="227"/>
        <v>-0.90336935791481254</v>
      </c>
      <c r="E7120">
        <v>-5.0000000000000044E-2</v>
      </c>
      <c r="F7120" s="90">
        <v>7112</v>
      </c>
      <c r="G7120" s="170">
        <f t="shared" ca="1" si="226"/>
        <v>0.21854055777732531</v>
      </c>
    </row>
    <row r="7121" spans="2:7">
      <c r="B7121" t="s">
        <v>4488</v>
      </c>
      <c r="C7121">
        <v>15.73</v>
      </c>
      <c r="D7121">
        <f t="shared" si="227"/>
        <v>-0.83793529775396658</v>
      </c>
      <c r="E7121">
        <v>-5.0120772946859807E-2</v>
      </c>
      <c r="F7121" s="90">
        <v>7113</v>
      </c>
      <c r="G7121" s="170">
        <f t="shared" ca="1" si="226"/>
        <v>-0.49793062209611344</v>
      </c>
    </row>
    <row r="7122" spans="2:7">
      <c r="B7122" t="s">
        <v>968</v>
      </c>
      <c r="C7122">
        <v>97.06</v>
      </c>
      <c r="D7122">
        <f t="shared" si="227"/>
        <v>5.0360696517412942</v>
      </c>
      <c r="E7122">
        <v>-5.0200606712985568E-2</v>
      </c>
      <c r="F7122" s="90">
        <v>7114</v>
      </c>
      <c r="G7122" s="170">
        <f t="shared" ca="1" si="226"/>
        <v>-0.58184319107133253</v>
      </c>
    </row>
    <row r="7123" spans="2:7">
      <c r="B7123" t="s">
        <v>1729</v>
      </c>
      <c r="C7123">
        <v>16.079999999999998</v>
      </c>
      <c r="D7123">
        <f t="shared" si="227"/>
        <v>0.28846153846153827</v>
      </c>
      <c r="E7123">
        <v>-5.0206733608978232E-2</v>
      </c>
      <c r="F7123" s="90">
        <v>7115</v>
      </c>
      <c r="G7123" s="170">
        <f t="shared" ca="1" si="226"/>
        <v>7.9764712724225958E-2</v>
      </c>
    </row>
    <row r="7124" spans="2:7">
      <c r="B7124" t="s">
        <v>3734</v>
      </c>
      <c r="C7124">
        <v>12.48</v>
      </c>
      <c r="D7124">
        <f t="shared" si="227"/>
        <v>1.3681214421252375</v>
      </c>
      <c r="E7124">
        <v>-5.0228310502283116E-2</v>
      </c>
      <c r="F7124" s="90">
        <v>7116</v>
      </c>
      <c r="G7124" s="170">
        <f t="shared" ca="1" si="226"/>
        <v>0.44563704703479878</v>
      </c>
    </row>
    <row r="7125" spans="2:7">
      <c r="B7125" t="s">
        <v>4401</v>
      </c>
      <c r="C7125">
        <v>5.27</v>
      </c>
      <c r="D7125">
        <f t="shared" si="227"/>
        <v>0.17111111111111102</v>
      </c>
      <c r="E7125">
        <v>-5.0450450450450497E-2</v>
      </c>
      <c r="F7125" s="90">
        <v>7117</v>
      </c>
      <c r="G7125" s="170">
        <f t="shared" ca="1" si="226"/>
        <v>0.46412244232403721</v>
      </c>
    </row>
    <row r="7126" spans="2:7">
      <c r="B7126" t="s">
        <v>5561</v>
      </c>
      <c r="C7126">
        <v>4.5</v>
      </c>
      <c r="D7126">
        <f t="shared" si="227"/>
        <v>-0.90133742600306954</v>
      </c>
      <c r="E7126">
        <v>-5.0632911392405104E-2</v>
      </c>
      <c r="F7126" s="90">
        <v>7118</v>
      </c>
      <c r="G7126" s="170">
        <f t="shared" ca="1" si="226"/>
        <v>0.33093189964895031</v>
      </c>
    </row>
    <row r="7127" spans="2:7">
      <c r="B7127" t="s">
        <v>1366</v>
      </c>
      <c r="C7127">
        <v>45.61</v>
      </c>
      <c r="D7127">
        <f t="shared" si="227"/>
        <v>3.9901531728665205</v>
      </c>
      <c r="E7127">
        <v>-5.0780437044745011E-2</v>
      </c>
      <c r="F7127" s="90">
        <v>7119</v>
      </c>
      <c r="G7127" s="170">
        <f t="shared" ca="1" si="226"/>
        <v>-0.33227516928684836</v>
      </c>
    </row>
    <row r="7128" spans="2:7">
      <c r="B7128" t="s">
        <v>4867</v>
      </c>
      <c r="C7128">
        <v>9.14</v>
      </c>
      <c r="D7128">
        <f t="shared" si="227"/>
        <v>3.913978494623656</v>
      </c>
      <c r="E7128">
        <v>-5.0882658359293891E-2</v>
      </c>
      <c r="F7128" s="90">
        <v>7120</v>
      </c>
      <c r="G7128" s="170">
        <f t="shared" ca="1" si="226"/>
        <v>0.2081739115091546</v>
      </c>
    </row>
    <row r="7129" spans="2:7">
      <c r="B7129" t="s">
        <v>6736</v>
      </c>
      <c r="C7129">
        <v>1.86</v>
      </c>
      <c r="D7129">
        <f t="shared" si="227"/>
        <v>0</v>
      </c>
      <c r="E7129">
        <v>-5.1020408163265238E-2</v>
      </c>
      <c r="F7129" s="90">
        <v>7121</v>
      </c>
      <c r="G7129" s="170">
        <f t="shared" ca="1" si="226"/>
        <v>0.39910026620156874</v>
      </c>
    </row>
    <row r="7130" spans="2:7">
      <c r="B7130" t="s">
        <v>6789</v>
      </c>
      <c r="C7130">
        <v>1.86</v>
      </c>
      <c r="D7130">
        <f t="shared" si="227"/>
        <v>-0.98241965973534973</v>
      </c>
      <c r="E7130">
        <v>-5.1020408163265238E-2</v>
      </c>
      <c r="F7130" s="90">
        <v>7122</v>
      </c>
      <c r="G7130" s="170">
        <f t="shared" ca="1" si="226"/>
        <v>0.49348921057842893</v>
      </c>
    </row>
    <row r="7131" spans="2:7">
      <c r="B7131" t="s">
        <v>937</v>
      </c>
      <c r="C7131">
        <v>105.8</v>
      </c>
      <c r="D7131">
        <f t="shared" si="227"/>
        <v>62.353293413173652</v>
      </c>
      <c r="E7131">
        <v>-5.1035967351331937E-2</v>
      </c>
      <c r="F7131" s="90">
        <v>7123</v>
      </c>
      <c r="G7131" s="170">
        <f t="shared" ca="1" si="226"/>
        <v>0.83993560520694521</v>
      </c>
    </row>
    <row r="7132" spans="2:7">
      <c r="B7132" t="s">
        <v>7118</v>
      </c>
      <c r="C7132">
        <v>1.67</v>
      </c>
      <c r="D7132">
        <f t="shared" si="227"/>
        <v>-0.39711191335740076</v>
      </c>
      <c r="E7132">
        <v>-5.1136363636363681E-2</v>
      </c>
      <c r="F7132" s="90">
        <v>7124</v>
      </c>
      <c r="G7132" s="170">
        <f t="shared" ca="1" si="226"/>
        <v>0.47750664980660923</v>
      </c>
    </row>
    <row r="7133" spans="2:7">
      <c r="B7133" t="s">
        <v>7665</v>
      </c>
      <c r="C7133">
        <v>2.77</v>
      </c>
      <c r="D7133">
        <f t="shared" si="227"/>
        <v>-0.52971137521222411</v>
      </c>
      <c r="E7133">
        <v>-5.13698630136986E-2</v>
      </c>
      <c r="F7133" s="90">
        <v>7125</v>
      </c>
      <c r="G7133" s="170">
        <f t="shared" ca="1" si="226"/>
        <v>7.2923675677303262E-2</v>
      </c>
    </row>
    <row r="7134" spans="2:7">
      <c r="B7134" t="s">
        <v>5652</v>
      </c>
      <c r="C7134">
        <v>5.89</v>
      </c>
      <c r="D7134">
        <f t="shared" si="227"/>
        <v>5.4021739130434776</v>
      </c>
      <c r="E7134">
        <v>-5.1529790660225491E-2</v>
      </c>
      <c r="F7134" s="90">
        <v>7126</v>
      </c>
      <c r="G7134" s="170">
        <f t="shared" ca="1" si="226"/>
        <v>-0.17205197146704848</v>
      </c>
    </row>
    <row r="7135" spans="2:7">
      <c r="B7135" t="s">
        <v>6257</v>
      </c>
      <c r="C7135">
        <v>0.92</v>
      </c>
      <c r="D7135">
        <f t="shared" si="227"/>
        <v>-0.37414965986394555</v>
      </c>
      <c r="E7135">
        <v>-5.1546391752577254E-2</v>
      </c>
      <c r="F7135" s="90">
        <v>7127</v>
      </c>
      <c r="G7135" s="170">
        <f t="shared" ca="1" si="226"/>
        <v>0.2851711963323677</v>
      </c>
    </row>
    <row r="7136" spans="2:7">
      <c r="B7136" t="s">
        <v>6174</v>
      </c>
      <c r="C7136">
        <v>1.47</v>
      </c>
      <c r="D7136">
        <f t="shared" si="227"/>
        <v>-0.99068263928503519</v>
      </c>
      <c r="E7136">
        <v>-5.1612903225806493E-2</v>
      </c>
      <c r="F7136" s="90">
        <v>7128</v>
      </c>
      <c r="G7136" s="170">
        <f t="shared" ca="1" si="226"/>
        <v>0.81509449502278386</v>
      </c>
    </row>
    <row r="7137" spans="2:7">
      <c r="B7137" t="s">
        <v>584</v>
      </c>
      <c r="C7137">
        <v>157.77000000000001</v>
      </c>
      <c r="D7137">
        <f t="shared" si="227"/>
        <v>4.4384694932781805</v>
      </c>
      <c r="E7137">
        <v>-5.1635008415484511E-2</v>
      </c>
      <c r="F7137" s="90">
        <v>7129</v>
      </c>
      <c r="G7137" s="170">
        <f t="shared" ca="1" si="226"/>
        <v>-6.8822125458492159E-2</v>
      </c>
    </row>
    <row r="7138" spans="2:7">
      <c r="B7138" t="s">
        <v>1402</v>
      </c>
      <c r="C7138">
        <v>29.01</v>
      </c>
      <c r="D7138">
        <f t="shared" si="227"/>
        <v>0.56472491909385125</v>
      </c>
      <c r="E7138">
        <v>-5.1650866296175164E-2</v>
      </c>
      <c r="F7138" s="90">
        <v>7130</v>
      </c>
      <c r="G7138" s="170">
        <f t="shared" ca="1" si="226"/>
        <v>0.10679957687666997</v>
      </c>
    </row>
    <row r="7139" spans="2:7">
      <c r="B7139" t="s">
        <v>4527</v>
      </c>
      <c r="C7139">
        <v>18.54</v>
      </c>
      <c r="D7139">
        <f t="shared" si="227"/>
        <v>10.304878048780488</v>
      </c>
      <c r="E7139">
        <v>-5.1662404092071693E-2</v>
      </c>
      <c r="F7139" s="90">
        <v>7131</v>
      </c>
      <c r="G7139" s="170">
        <f t="shared" ca="1" si="226"/>
        <v>0.12904518119732161</v>
      </c>
    </row>
    <row r="7140" spans="2:7">
      <c r="B7140" t="s">
        <v>6438</v>
      </c>
      <c r="C7140">
        <v>1.64</v>
      </c>
      <c r="D7140">
        <f t="shared" si="227"/>
        <v>-0.87137254901960781</v>
      </c>
      <c r="E7140">
        <v>-5.202312138728328E-2</v>
      </c>
      <c r="F7140" s="90">
        <v>7132</v>
      </c>
      <c r="G7140" s="170">
        <f t="shared" ca="1" si="226"/>
        <v>0.6476841592567808</v>
      </c>
    </row>
    <row r="7141" spans="2:7">
      <c r="B7141" t="s">
        <v>4308</v>
      </c>
      <c r="C7141">
        <v>12.75</v>
      </c>
      <c r="D7141">
        <f t="shared" si="227"/>
        <v>-0.72837665104388583</v>
      </c>
      <c r="E7141">
        <v>-5.2044609665427462E-2</v>
      </c>
      <c r="F7141" s="90">
        <v>7133</v>
      </c>
      <c r="G7141" s="170">
        <f t="shared" ca="1" si="226"/>
        <v>6.2029703019749874E-2</v>
      </c>
    </row>
    <row r="7142" spans="2:7">
      <c r="B7142" t="s">
        <v>1236</v>
      </c>
      <c r="C7142">
        <v>46.94</v>
      </c>
      <c r="D7142">
        <f t="shared" si="227"/>
        <v>18.889830508474578</v>
      </c>
      <c r="E7142">
        <v>-5.2100161550888632E-2</v>
      </c>
      <c r="F7142" s="90">
        <v>7134</v>
      </c>
      <c r="G7142" s="170">
        <f t="shared" ca="1" si="226"/>
        <v>-0.60510620591849085</v>
      </c>
    </row>
    <row r="7143" spans="2:7">
      <c r="B7143" t="s">
        <v>7608</v>
      </c>
      <c r="C7143">
        <v>2.36</v>
      </c>
      <c r="D7143">
        <f t="shared" si="227"/>
        <v>-0.79637618636755825</v>
      </c>
      <c r="E7143">
        <v>-5.2208835341365591E-2</v>
      </c>
      <c r="F7143" s="90">
        <v>7135</v>
      </c>
      <c r="G7143" s="170">
        <f t="shared" ref="G7143:G7206" ca="1" si="228">_xlfn.NORM.INV(RAND(),L$11,L$12)</f>
        <v>0.39524028805241196</v>
      </c>
    </row>
    <row r="7144" spans="2:7">
      <c r="B7144" t="s">
        <v>5061</v>
      </c>
      <c r="C7144">
        <v>11.59</v>
      </c>
      <c r="D7144">
        <f t="shared" si="227"/>
        <v>-0.74398056107797672</v>
      </c>
      <c r="E7144">
        <v>-5.2330335241210182E-2</v>
      </c>
      <c r="F7144" s="90">
        <v>7136</v>
      </c>
      <c r="G7144" s="170">
        <f t="shared" ca="1" si="228"/>
        <v>-0.36286667241981269</v>
      </c>
    </row>
    <row r="7145" spans="2:7">
      <c r="B7145" t="s">
        <v>1220</v>
      </c>
      <c r="C7145">
        <v>45.27</v>
      </c>
      <c r="D7145">
        <f t="shared" si="227"/>
        <v>7.3678373382624764</v>
      </c>
      <c r="E7145">
        <v>-5.2334100900146535E-2</v>
      </c>
      <c r="F7145" s="90">
        <v>7137</v>
      </c>
      <c r="G7145" s="170">
        <f t="shared" ca="1" si="228"/>
        <v>-0.25909178994566873</v>
      </c>
    </row>
    <row r="7146" spans="2:7">
      <c r="B7146" t="s">
        <v>4385</v>
      </c>
      <c r="C7146">
        <v>5.41</v>
      </c>
      <c r="D7146">
        <f t="shared" si="227"/>
        <v>-0.49106302916274697</v>
      </c>
      <c r="E7146">
        <v>-5.2539404553415034E-2</v>
      </c>
      <c r="F7146" s="90">
        <v>7138</v>
      </c>
      <c r="G7146" s="170">
        <f t="shared" ca="1" si="228"/>
        <v>0.14843765111833995</v>
      </c>
    </row>
    <row r="7147" spans="2:7">
      <c r="B7147" t="s">
        <v>5111</v>
      </c>
      <c r="C7147">
        <v>10.63</v>
      </c>
      <c r="D7147">
        <f t="shared" si="227"/>
        <v>-0.4623166413758219</v>
      </c>
      <c r="E7147">
        <v>-5.2584670231729039E-2</v>
      </c>
      <c r="F7147" s="90">
        <v>7139</v>
      </c>
      <c r="G7147" s="170">
        <f t="shared" ca="1" si="228"/>
        <v>-0.11543479243735186</v>
      </c>
    </row>
    <row r="7148" spans="2:7">
      <c r="B7148" t="s">
        <v>2062</v>
      </c>
      <c r="C7148">
        <v>19.77</v>
      </c>
      <c r="D7148">
        <f t="shared" si="227"/>
        <v>-0.75150829562594279</v>
      </c>
      <c r="E7148">
        <v>-5.2707235265932025E-2</v>
      </c>
      <c r="F7148" s="90">
        <v>7140</v>
      </c>
      <c r="G7148" s="170">
        <f t="shared" ca="1" si="228"/>
        <v>0.24242490148045207</v>
      </c>
    </row>
    <row r="7149" spans="2:7">
      <c r="B7149" t="s">
        <v>1094</v>
      </c>
      <c r="C7149">
        <v>79.56</v>
      </c>
      <c r="D7149">
        <f t="shared" si="227"/>
        <v>1.2634423897581795</v>
      </c>
      <c r="E7149">
        <v>-5.274437433027733E-2</v>
      </c>
      <c r="F7149" s="90">
        <v>7141</v>
      </c>
      <c r="G7149" s="170">
        <f t="shared" ca="1" si="228"/>
        <v>0.31392300815043123</v>
      </c>
    </row>
    <row r="7150" spans="2:7">
      <c r="B7150" t="s">
        <v>1391</v>
      </c>
      <c r="C7150">
        <v>35.15</v>
      </c>
      <c r="D7150">
        <f t="shared" si="227"/>
        <v>-0.76538512882125209</v>
      </c>
      <c r="E7150">
        <v>-5.3071120689655145E-2</v>
      </c>
      <c r="F7150" s="90">
        <v>7142</v>
      </c>
      <c r="G7150" s="170">
        <f t="shared" ca="1" si="228"/>
        <v>-0.85869289196641152</v>
      </c>
    </row>
    <row r="7151" spans="2:7">
      <c r="B7151" t="s">
        <v>573</v>
      </c>
      <c r="C7151">
        <v>149.82</v>
      </c>
      <c r="D7151">
        <f t="shared" si="227"/>
        <v>75.438775510204081</v>
      </c>
      <c r="E7151">
        <v>-5.3090633295411492E-2</v>
      </c>
      <c r="F7151" s="90">
        <v>7143</v>
      </c>
      <c r="G7151" s="170">
        <f t="shared" ca="1" si="228"/>
        <v>-1.2531479501395187E-2</v>
      </c>
    </row>
    <row r="7152" spans="2:7">
      <c r="B7152" t="s">
        <v>6405</v>
      </c>
      <c r="C7152">
        <v>1.96</v>
      </c>
      <c r="D7152">
        <f t="shared" si="227"/>
        <v>-0.83276450511945399</v>
      </c>
      <c r="E7152">
        <v>-5.3140096618357432E-2</v>
      </c>
      <c r="F7152" s="90">
        <v>7144</v>
      </c>
      <c r="G7152" s="170">
        <f t="shared" ca="1" si="228"/>
        <v>0.31790337584167555</v>
      </c>
    </row>
    <row r="7153" spans="2:7">
      <c r="B7153" t="s">
        <v>2845</v>
      </c>
      <c r="C7153">
        <v>11.72</v>
      </c>
      <c r="D7153">
        <f t="shared" si="227"/>
        <v>7.2535211267605639</v>
      </c>
      <c r="E7153">
        <v>-5.3311793214862693E-2</v>
      </c>
      <c r="F7153" s="90">
        <v>7145</v>
      </c>
      <c r="G7153" s="170">
        <f t="shared" ca="1" si="228"/>
        <v>0.42565379148618443</v>
      </c>
    </row>
    <row r="7154" spans="2:7">
      <c r="B7154" t="s">
        <v>6555</v>
      </c>
      <c r="C7154">
        <v>1.42</v>
      </c>
      <c r="D7154">
        <f t="shared" si="227"/>
        <v>-0.77133655394524958</v>
      </c>
      <c r="E7154">
        <v>-5.3333333333333378E-2</v>
      </c>
      <c r="F7154" s="90">
        <v>7146</v>
      </c>
      <c r="G7154" s="170">
        <f t="shared" ca="1" si="228"/>
        <v>-0.26870077702765416</v>
      </c>
    </row>
    <row r="7155" spans="2:7">
      <c r="B7155" t="s">
        <v>5653</v>
      </c>
      <c r="C7155">
        <v>6.21</v>
      </c>
      <c r="D7155">
        <f t="shared" si="227"/>
        <v>-0.53273137697516926</v>
      </c>
      <c r="E7155">
        <v>-5.3353658536585316E-2</v>
      </c>
      <c r="F7155" s="90">
        <v>7147</v>
      </c>
      <c r="G7155" s="170">
        <f t="shared" ca="1" si="228"/>
        <v>0.451148785417605</v>
      </c>
    </row>
    <row r="7156" spans="2:7">
      <c r="B7156" t="s">
        <v>4255</v>
      </c>
      <c r="C7156">
        <v>13.29</v>
      </c>
      <c r="D7156">
        <f t="shared" si="227"/>
        <v>1.6848484848484848</v>
      </c>
      <c r="E7156">
        <v>-5.3418803418803423E-2</v>
      </c>
      <c r="F7156" s="90">
        <v>7148</v>
      </c>
      <c r="G7156" s="170">
        <f t="shared" ca="1" si="228"/>
        <v>-9.9502921979220754E-2</v>
      </c>
    </row>
    <row r="7157" spans="2:7">
      <c r="B7157" t="s">
        <v>4457</v>
      </c>
      <c r="C7157">
        <v>4.95</v>
      </c>
      <c r="D7157">
        <f t="shared" si="227"/>
        <v>-0.71954674220963177</v>
      </c>
      <c r="E7157">
        <v>-5.3537284894837521E-2</v>
      </c>
      <c r="F7157" s="90">
        <v>7149</v>
      </c>
      <c r="G7157" s="170">
        <f t="shared" ca="1" si="228"/>
        <v>0.29483716421367395</v>
      </c>
    </row>
    <row r="7158" spans="2:7">
      <c r="B7158" t="s">
        <v>4718</v>
      </c>
      <c r="C7158">
        <v>17.649999999999999</v>
      </c>
      <c r="D7158">
        <f t="shared" si="227"/>
        <v>1.5691411935953417</v>
      </c>
      <c r="E7158">
        <v>-5.3619302949061663E-2</v>
      </c>
      <c r="F7158" s="90">
        <v>7150</v>
      </c>
      <c r="G7158" s="170">
        <f t="shared" ca="1" si="228"/>
        <v>-0.54216018131296217</v>
      </c>
    </row>
    <row r="7159" spans="2:7">
      <c r="B7159" t="s">
        <v>4411</v>
      </c>
      <c r="C7159">
        <v>6.87</v>
      </c>
      <c r="D7159">
        <f t="shared" si="227"/>
        <v>-0.86281948881789139</v>
      </c>
      <c r="E7159">
        <v>-5.371900826446277E-2</v>
      </c>
      <c r="F7159" s="90">
        <v>7151</v>
      </c>
      <c r="G7159" s="170">
        <f t="shared" ca="1" si="228"/>
        <v>1.3429819221596</v>
      </c>
    </row>
    <row r="7160" spans="2:7">
      <c r="B7160" t="s">
        <v>1181</v>
      </c>
      <c r="C7160">
        <v>50.08</v>
      </c>
      <c r="D7160">
        <f t="shared" si="227"/>
        <v>2.7206537890044573</v>
      </c>
      <c r="E7160">
        <v>-5.3844700547893469E-2</v>
      </c>
      <c r="F7160" s="90">
        <v>7152</v>
      </c>
      <c r="G7160" s="170">
        <f t="shared" ca="1" si="228"/>
        <v>-0.13597155063361646</v>
      </c>
    </row>
    <row r="7161" spans="2:7">
      <c r="B7161" t="s">
        <v>2521</v>
      </c>
      <c r="C7161">
        <v>13.46</v>
      </c>
      <c r="D7161">
        <f t="shared" si="227"/>
        <v>0.35412474849094583</v>
      </c>
      <c r="E7161">
        <v>-5.4111033028812337E-2</v>
      </c>
      <c r="F7161" s="90">
        <v>7153</v>
      </c>
      <c r="G7161" s="170">
        <f t="shared" ca="1" si="228"/>
        <v>-0.42860144782587156</v>
      </c>
    </row>
    <row r="7162" spans="2:7">
      <c r="B7162" t="s">
        <v>4469</v>
      </c>
      <c r="C7162">
        <v>9.94</v>
      </c>
      <c r="D7162">
        <f t="shared" si="227"/>
        <v>-0.21793863099921332</v>
      </c>
      <c r="E7162">
        <v>-5.4234062797335898E-2</v>
      </c>
      <c r="F7162" s="90">
        <v>7154</v>
      </c>
      <c r="G7162" s="170">
        <f t="shared" ca="1" si="228"/>
        <v>-0.22045361536159214</v>
      </c>
    </row>
    <row r="7163" spans="2:7">
      <c r="B7163" t="s">
        <v>5056</v>
      </c>
      <c r="C7163">
        <v>12.71</v>
      </c>
      <c r="D7163">
        <f t="shared" si="227"/>
        <v>4.4371405094494734E-2</v>
      </c>
      <c r="E7163">
        <v>-5.4315476190476095E-2</v>
      </c>
      <c r="F7163" s="90">
        <v>7155</v>
      </c>
      <c r="G7163" s="170">
        <f t="shared" ca="1" si="228"/>
        <v>0.28345864638354873</v>
      </c>
    </row>
    <row r="7164" spans="2:7">
      <c r="B7164" t="s">
        <v>4753</v>
      </c>
      <c r="C7164">
        <v>12.17</v>
      </c>
      <c r="D7164">
        <f t="shared" si="227"/>
        <v>0.37669683257918551</v>
      </c>
      <c r="E7164">
        <v>-5.4390054390054336E-2</v>
      </c>
      <c r="F7164" s="90">
        <v>7156</v>
      </c>
      <c r="G7164" s="170">
        <f t="shared" ca="1" si="228"/>
        <v>-0.64192637700757804</v>
      </c>
    </row>
    <row r="7165" spans="2:7">
      <c r="B7165" t="s">
        <v>2798</v>
      </c>
      <c r="C7165">
        <v>8.84</v>
      </c>
      <c r="D7165">
        <f t="shared" si="227"/>
        <v>7.5</v>
      </c>
      <c r="E7165">
        <v>-5.4545454545454522E-2</v>
      </c>
      <c r="F7165" s="90">
        <v>7157</v>
      </c>
      <c r="G7165" s="170">
        <f t="shared" ca="1" si="228"/>
        <v>0.76025263377030594</v>
      </c>
    </row>
    <row r="7166" spans="2:7">
      <c r="B7166" t="s">
        <v>6266</v>
      </c>
      <c r="C7166">
        <v>1.04</v>
      </c>
      <c r="D7166">
        <f t="shared" si="227"/>
        <v>-0.86918238993710695</v>
      </c>
      <c r="E7166">
        <v>-5.4545454545454591E-2</v>
      </c>
      <c r="F7166" s="90">
        <v>7158</v>
      </c>
      <c r="G7166" s="170">
        <f t="shared" ca="1" si="228"/>
        <v>-0.41547952992037573</v>
      </c>
    </row>
    <row r="7167" spans="2:7">
      <c r="B7167" t="s">
        <v>4336</v>
      </c>
      <c r="C7167">
        <v>7.95</v>
      </c>
      <c r="D7167">
        <f t="shared" si="227"/>
        <v>-0.12828947368421043</v>
      </c>
      <c r="E7167">
        <v>-5.4696789536266346E-2</v>
      </c>
      <c r="F7167" s="90">
        <v>7159</v>
      </c>
      <c r="G7167" s="170">
        <f t="shared" ca="1" si="228"/>
        <v>0.37201241743405233</v>
      </c>
    </row>
    <row r="7168" spans="2:7">
      <c r="B7168" t="s">
        <v>3244</v>
      </c>
      <c r="C7168">
        <v>9.1199999999999992</v>
      </c>
      <c r="D7168">
        <f t="shared" si="227"/>
        <v>-0.25245901639344265</v>
      </c>
      <c r="E7168">
        <v>-5.4922279792746227E-2</v>
      </c>
      <c r="F7168" s="90">
        <v>7160</v>
      </c>
      <c r="G7168" s="170">
        <f t="shared" ca="1" si="228"/>
        <v>0.71876358074154711</v>
      </c>
    </row>
    <row r="7169" spans="2:7">
      <c r="B7169" t="s">
        <v>4984</v>
      </c>
      <c r="C7169">
        <v>12.2</v>
      </c>
      <c r="D7169">
        <f t="shared" si="227"/>
        <v>1.3689320388349511</v>
      </c>
      <c r="E7169">
        <v>-5.4996127033307578E-2</v>
      </c>
      <c r="F7169" s="90">
        <v>7161</v>
      </c>
      <c r="G7169" s="170">
        <f t="shared" ca="1" si="228"/>
        <v>0.46223201395533497</v>
      </c>
    </row>
    <row r="7170" spans="2:7">
      <c r="B7170" t="s">
        <v>5576</v>
      </c>
      <c r="C7170">
        <v>5.15</v>
      </c>
      <c r="D7170">
        <f t="shared" si="227"/>
        <v>-0.72222222222222221</v>
      </c>
      <c r="E7170">
        <v>-5.5045871559632996E-2</v>
      </c>
      <c r="F7170" s="90">
        <v>7162</v>
      </c>
      <c r="G7170" s="170">
        <f t="shared" ca="1" si="228"/>
        <v>0.22595157209970804</v>
      </c>
    </row>
    <row r="7171" spans="2:7">
      <c r="B7171" t="s">
        <v>4520</v>
      </c>
      <c r="C7171">
        <v>18.54</v>
      </c>
      <c r="D7171">
        <f t="shared" si="227"/>
        <v>0.54371357202331383</v>
      </c>
      <c r="E7171">
        <v>-5.5045871559633121E-2</v>
      </c>
      <c r="F7171" s="90">
        <v>7163</v>
      </c>
      <c r="G7171" s="170">
        <f t="shared" ca="1" si="228"/>
        <v>-0.28756924103930354</v>
      </c>
    </row>
    <row r="7172" spans="2:7">
      <c r="B7172" t="s">
        <v>5055</v>
      </c>
      <c r="C7172">
        <v>12.01</v>
      </c>
      <c r="D7172">
        <f t="shared" si="227"/>
        <v>0.49007444168734482</v>
      </c>
      <c r="E7172">
        <v>-5.5074744295830133E-2</v>
      </c>
      <c r="F7172" s="90">
        <v>7164</v>
      </c>
      <c r="G7172" s="170">
        <f t="shared" ca="1" si="228"/>
        <v>-0.5792161112814872</v>
      </c>
    </row>
    <row r="7173" spans="2:7">
      <c r="B7173" t="s">
        <v>2762</v>
      </c>
      <c r="C7173">
        <v>8.06</v>
      </c>
      <c r="D7173">
        <f t="shared" si="227"/>
        <v>-0.7071220930232559</v>
      </c>
      <c r="E7173">
        <v>-5.5099648300117106E-2</v>
      </c>
      <c r="F7173" s="90">
        <v>7165</v>
      </c>
      <c r="G7173" s="170">
        <f t="shared" ca="1" si="228"/>
        <v>0.45935684771311647</v>
      </c>
    </row>
    <row r="7174" spans="2:7">
      <c r="B7174" t="s">
        <v>1447</v>
      </c>
      <c r="C7174">
        <v>27.52</v>
      </c>
      <c r="D7174">
        <f t="shared" si="227"/>
        <v>2.1632183908045981</v>
      </c>
      <c r="E7174">
        <v>-5.5269481634054221E-2</v>
      </c>
      <c r="F7174" s="90">
        <v>7166</v>
      </c>
      <c r="G7174" s="170">
        <f t="shared" ca="1" si="228"/>
        <v>0.50042159210862969</v>
      </c>
    </row>
    <row r="7175" spans="2:7">
      <c r="B7175" t="s">
        <v>2787</v>
      </c>
      <c r="C7175">
        <v>8.6999999999999993</v>
      </c>
      <c r="D7175">
        <f t="shared" si="227"/>
        <v>5.3970588235294104</v>
      </c>
      <c r="E7175">
        <v>-5.5374592833876385E-2</v>
      </c>
      <c r="F7175" s="90">
        <v>7167</v>
      </c>
      <c r="G7175" s="170">
        <f t="shared" ca="1" si="228"/>
        <v>-0.21091692056193451</v>
      </c>
    </row>
    <row r="7176" spans="2:7">
      <c r="B7176" t="s">
        <v>6925</v>
      </c>
      <c r="C7176">
        <v>1.36</v>
      </c>
      <c r="D7176">
        <f t="shared" si="227"/>
        <v>-0.94158075601374569</v>
      </c>
      <c r="E7176">
        <v>-5.5555555555555455E-2</v>
      </c>
      <c r="F7176" s="90">
        <v>7168</v>
      </c>
      <c r="G7176" s="170">
        <f t="shared" ca="1" si="228"/>
        <v>0.59711059866691041</v>
      </c>
    </row>
    <row r="7177" spans="2:7">
      <c r="B7177" t="s">
        <v>4556</v>
      </c>
      <c r="C7177">
        <v>23.28</v>
      </c>
      <c r="D7177">
        <f t="shared" ref="D7177:D7240" si="229">(C7177-C7178)/C7178</f>
        <v>0.71428571428571441</v>
      </c>
      <c r="E7177">
        <v>-5.5578093306287935E-2</v>
      </c>
      <c r="F7177" s="90">
        <v>7169</v>
      </c>
      <c r="G7177" s="170">
        <f t="shared" ca="1" si="228"/>
        <v>0.51492234302845785</v>
      </c>
    </row>
    <row r="7178" spans="2:7">
      <c r="B7178" t="s">
        <v>4212</v>
      </c>
      <c r="C7178">
        <v>13.58</v>
      </c>
      <c r="D7178">
        <f t="shared" si="229"/>
        <v>-0.11875405580791694</v>
      </c>
      <c r="E7178">
        <v>-5.5632823365785858E-2</v>
      </c>
      <c r="F7178" s="90">
        <v>7170</v>
      </c>
      <c r="G7178" s="170">
        <f t="shared" ca="1" si="228"/>
        <v>-0.27369130696219784</v>
      </c>
    </row>
    <row r="7179" spans="2:7">
      <c r="B7179" t="s">
        <v>1529</v>
      </c>
      <c r="C7179">
        <v>15.41</v>
      </c>
      <c r="D7179">
        <f t="shared" si="229"/>
        <v>9.1381578947368425</v>
      </c>
      <c r="E7179">
        <v>-5.5759803921568638E-2</v>
      </c>
      <c r="F7179" s="90">
        <v>7171</v>
      </c>
      <c r="G7179" s="170">
        <f t="shared" ca="1" si="228"/>
        <v>-0.52104152334799891</v>
      </c>
    </row>
    <row r="7180" spans="2:7">
      <c r="B7180" t="s">
        <v>6385</v>
      </c>
      <c r="C7180">
        <v>1.52</v>
      </c>
      <c r="D7180">
        <f t="shared" si="229"/>
        <v>-0.93818625457503046</v>
      </c>
      <c r="E7180">
        <v>-5.5900621118012465E-2</v>
      </c>
      <c r="F7180" s="90">
        <v>7172</v>
      </c>
      <c r="G7180" s="170">
        <f t="shared" ca="1" si="228"/>
        <v>-0.42112506289129925</v>
      </c>
    </row>
    <row r="7181" spans="2:7">
      <c r="B7181" t="s">
        <v>1466</v>
      </c>
      <c r="C7181">
        <v>24.59</v>
      </c>
      <c r="D7181">
        <f t="shared" si="229"/>
        <v>17.350746268656714</v>
      </c>
      <c r="E7181">
        <v>-5.6046065259117116E-2</v>
      </c>
      <c r="F7181" s="90">
        <v>7173</v>
      </c>
      <c r="G7181" s="170">
        <f t="shared" ca="1" si="228"/>
        <v>0.19284151658826135</v>
      </c>
    </row>
    <row r="7182" spans="2:7">
      <c r="B7182" t="s">
        <v>6624</v>
      </c>
      <c r="C7182">
        <v>1.34</v>
      </c>
      <c r="D7182">
        <f t="shared" si="229"/>
        <v>-0.87298578199052135</v>
      </c>
      <c r="E7182">
        <v>-5.6338028169013982E-2</v>
      </c>
      <c r="F7182" s="90">
        <v>7174</v>
      </c>
      <c r="G7182" s="170">
        <f t="shared" ca="1" si="228"/>
        <v>3.813103796757196E-2</v>
      </c>
    </row>
    <row r="7183" spans="2:7">
      <c r="B7183" t="s">
        <v>2635</v>
      </c>
      <c r="C7183">
        <v>10.55</v>
      </c>
      <c r="D7183">
        <f t="shared" si="229"/>
        <v>-8.5788561525129856E-2</v>
      </c>
      <c r="E7183">
        <v>-5.635062611806789E-2</v>
      </c>
      <c r="F7183" s="90">
        <v>7175</v>
      </c>
      <c r="G7183" s="170">
        <f t="shared" ca="1" si="228"/>
        <v>-0.34815796768607443</v>
      </c>
    </row>
    <row r="7184" spans="2:7">
      <c r="B7184" t="s">
        <v>3134</v>
      </c>
      <c r="C7184">
        <v>11.54</v>
      </c>
      <c r="D7184">
        <f t="shared" si="229"/>
        <v>8.8632478632478637</v>
      </c>
      <c r="E7184">
        <v>-5.6418642681929781E-2</v>
      </c>
      <c r="F7184" s="90">
        <v>7176</v>
      </c>
      <c r="G7184" s="170">
        <f t="shared" ca="1" si="228"/>
        <v>-0.49532726651249931</v>
      </c>
    </row>
    <row r="7185" spans="2:7">
      <c r="B7185" t="s">
        <v>6982</v>
      </c>
      <c r="C7185">
        <v>1.17</v>
      </c>
      <c r="D7185">
        <f t="shared" si="229"/>
        <v>-0.41500000000000004</v>
      </c>
      <c r="E7185">
        <v>-5.645161290322586E-2</v>
      </c>
      <c r="F7185" s="90">
        <v>7177</v>
      </c>
      <c r="G7185" s="170">
        <f t="shared" ca="1" si="228"/>
        <v>-0.11529200578890736</v>
      </c>
    </row>
    <row r="7186" spans="2:7">
      <c r="B7186" t="s">
        <v>6758</v>
      </c>
      <c r="C7186">
        <v>2</v>
      </c>
      <c r="D7186">
        <f t="shared" si="229"/>
        <v>-0.64601769911504425</v>
      </c>
      <c r="E7186">
        <v>-5.660377358490571E-2</v>
      </c>
      <c r="F7186" s="90">
        <v>7178</v>
      </c>
      <c r="G7186" s="170">
        <f t="shared" ca="1" si="228"/>
        <v>-0.21728017423852447</v>
      </c>
    </row>
    <row r="7187" spans="2:7">
      <c r="B7187" t="s">
        <v>5500</v>
      </c>
      <c r="C7187">
        <v>5.65</v>
      </c>
      <c r="D7187">
        <f t="shared" si="229"/>
        <v>3.8706896551724141</v>
      </c>
      <c r="E7187">
        <v>-5.6761268781302145E-2</v>
      </c>
      <c r="F7187" s="90">
        <v>7179</v>
      </c>
      <c r="G7187" s="170">
        <f t="shared" ca="1" si="228"/>
        <v>-5.4767010512878994E-2</v>
      </c>
    </row>
    <row r="7188" spans="2:7">
      <c r="B7188" t="s">
        <v>6663</v>
      </c>
      <c r="C7188">
        <v>1.1599999999999999</v>
      </c>
      <c r="D7188">
        <f t="shared" si="229"/>
        <v>-0.87929240374609774</v>
      </c>
      <c r="E7188">
        <v>-5.691056910569111E-2</v>
      </c>
      <c r="F7188" s="90">
        <v>7180</v>
      </c>
      <c r="G7188" s="170">
        <f t="shared" ca="1" si="228"/>
        <v>-0.12254079191669309</v>
      </c>
    </row>
    <row r="7189" spans="2:7">
      <c r="B7189" t="s">
        <v>4870</v>
      </c>
      <c r="C7189">
        <v>9.61</v>
      </c>
      <c r="D7189">
        <f t="shared" si="229"/>
        <v>-0.48194070080862539</v>
      </c>
      <c r="E7189">
        <v>-5.6918547595682052E-2</v>
      </c>
      <c r="F7189" s="90">
        <v>7181</v>
      </c>
      <c r="G7189" s="170">
        <f t="shared" ca="1" si="228"/>
        <v>0.30225600057585283</v>
      </c>
    </row>
    <row r="7190" spans="2:7">
      <c r="B7190" t="s">
        <v>1842</v>
      </c>
      <c r="C7190">
        <v>18.55</v>
      </c>
      <c r="D7190">
        <f t="shared" si="229"/>
        <v>9.1923076923076916</v>
      </c>
      <c r="E7190">
        <v>-5.6939501779359476E-2</v>
      </c>
      <c r="F7190" s="90">
        <v>7182</v>
      </c>
      <c r="G7190" s="170">
        <f t="shared" ca="1" si="228"/>
        <v>-0.13632306816401821</v>
      </c>
    </row>
    <row r="7191" spans="2:7">
      <c r="B7191" t="s">
        <v>7121</v>
      </c>
      <c r="C7191">
        <v>1.82</v>
      </c>
      <c r="D7191">
        <f t="shared" si="229"/>
        <v>-0.95984112974404234</v>
      </c>
      <c r="E7191">
        <v>-5.699481865284968E-2</v>
      </c>
      <c r="F7191" s="90">
        <v>7183</v>
      </c>
      <c r="G7191" s="170">
        <f t="shared" ca="1" si="228"/>
        <v>-0.12121420569945471</v>
      </c>
    </row>
    <row r="7192" spans="2:7">
      <c r="B7192" t="s">
        <v>1173</v>
      </c>
      <c r="C7192">
        <v>45.32</v>
      </c>
      <c r="D7192">
        <f t="shared" si="229"/>
        <v>26.466666666666669</v>
      </c>
      <c r="E7192">
        <v>-5.7012068248023344E-2</v>
      </c>
      <c r="F7192" s="90">
        <v>7184</v>
      </c>
      <c r="G7192" s="170">
        <f t="shared" ca="1" si="228"/>
        <v>0.65271920722475441</v>
      </c>
    </row>
    <row r="7193" spans="2:7">
      <c r="B7193" t="s">
        <v>6396</v>
      </c>
      <c r="C7193">
        <v>1.65</v>
      </c>
      <c r="D7193">
        <f t="shared" si="229"/>
        <v>-0.82084690553745931</v>
      </c>
      <c r="E7193">
        <v>-5.7142857142857197E-2</v>
      </c>
      <c r="F7193" s="90">
        <v>7185</v>
      </c>
      <c r="G7193" s="170">
        <f t="shared" ca="1" si="228"/>
        <v>0.44801525024854388</v>
      </c>
    </row>
    <row r="7194" spans="2:7">
      <c r="B7194" t="s">
        <v>4848</v>
      </c>
      <c r="C7194">
        <v>9.2100000000000009</v>
      </c>
      <c r="D7194">
        <f t="shared" si="229"/>
        <v>-0.15036900369003681</v>
      </c>
      <c r="E7194">
        <v>-5.7318321392016251E-2</v>
      </c>
      <c r="F7194" s="90">
        <v>7186</v>
      </c>
      <c r="G7194" s="170">
        <f t="shared" ca="1" si="228"/>
        <v>0.5019926472278341</v>
      </c>
    </row>
    <row r="7195" spans="2:7">
      <c r="B7195" t="s">
        <v>3684</v>
      </c>
      <c r="C7195">
        <v>10.84</v>
      </c>
      <c r="D7195">
        <f t="shared" si="229"/>
        <v>-0.19345238095238093</v>
      </c>
      <c r="E7195">
        <v>-5.7391304347826098E-2</v>
      </c>
      <c r="F7195" s="90">
        <v>7187</v>
      </c>
      <c r="G7195" s="170">
        <f t="shared" ca="1" si="228"/>
        <v>4.3773821866863294E-2</v>
      </c>
    </row>
    <row r="7196" spans="2:7">
      <c r="B7196" t="s">
        <v>3631</v>
      </c>
      <c r="C7196">
        <v>13.44</v>
      </c>
      <c r="D7196">
        <f t="shared" si="229"/>
        <v>-0.24748040313549832</v>
      </c>
      <c r="E7196">
        <v>-5.7503506311360468E-2</v>
      </c>
      <c r="F7196" s="90">
        <v>7188</v>
      </c>
      <c r="G7196" s="170">
        <f t="shared" ca="1" si="228"/>
        <v>-0.36015126637184552</v>
      </c>
    </row>
    <row r="7197" spans="2:7">
      <c r="B7197" t="s">
        <v>4507</v>
      </c>
      <c r="C7197">
        <v>17.86</v>
      </c>
      <c r="D7197">
        <f t="shared" si="229"/>
        <v>1.9569536423841061</v>
      </c>
      <c r="E7197">
        <v>-5.7519788918205798E-2</v>
      </c>
      <c r="F7197" s="90">
        <v>7189</v>
      </c>
      <c r="G7197" s="170">
        <f t="shared" ca="1" si="228"/>
        <v>0.74193921973354571</v>
      </c>
    </row>
    <row r="7198" spans="2:7">
      <c r="B7198" t="s">
        <v>5646</v>
      </c>
      <c r="C7198">
        <v>6.04</v>
      </c>
      <c r="D7198">
        <f t="shared" si="229"/>
        <v>-0.4788610871440897</v>
      </c>
      <c r="E7198">
        <v>-5.772230889235571E-2</v>
      </c>
      <c r="F7198" s="90">
        <v>7190</v>
      </c>
      <c r="G7198" s="170">
        <f t="shared" ca="1" si="228"/>
        <v>-7.3168971121004359E-2</v>
      </c>
    </row>
    <row r="7199" spans="2:7">
      <c r="B7199" t="s">
        <v>2611</v>
      </c>
      <c r="C7199">
        <v>11.59</v>
      </c>
      <c r="D7199">
        <f t="shared" si="229"/>
        <v>-2.6050420168067266E-2</v>
      </c>
      <c r="E7199">
        <v>-5.7723577235772421E-2</v>
      </c>
      <c r="F7199" s="90">
        <v>7191</v>
      </c>
      <c r="G7199" s="170">
        <f t="shared" ca="1" si="228"/>
        <v>-0.58144404599731847</v>
      </c>
    </row>
    <row r="7200" spans="2:7">
      <c r="B7200" t="s">
        <v>2912</v>
      </c>
      <c r="C7200">
        <v>11.9</v>
      </c>
      <c r="D7200">
        <f t="shared" si="229"/>
        <v>-0.92604561556149401</v>
      </c>
      <c r="E7200">
        <v>-5.7798891528107708E-2</v>
      </c>
      <c r="F7200" s="90">
        <v>7192</v>
      </c>
      <c r="G7200" s="170">
        <f t="shared" ca="1" si="228"/>
        <v>0.16300672935438071</v>
      </c>
    </row>
    <row r="7201" spans="2:7">
      <c r="B7201" t="s">
        <v>618</v>
      </c>
      <c r="C7201">
        <v>160.91</v>
      </c>
      <c r="D7201">
        <f t="shared" si="229"/>
        <v>8.0145658263305322</v>
      </c>
      <c r="E7201">
        <v>-5.7959135881974155E-2</v>
      </c>
      <c r="F7201" s="90">
        <v>7193</v>
      </c>
      <c r="G7201" s="170">
        <f t="shared" ca="1" si="228"/>
        <v>2.2782119805577518E-2</v>
      </c>
    </row>
    <row r="7202" spans="2:7">
      <c r="B7202" t="s">
        <v>1681</v>
      </c>
      <c r="C7202">
        <v>17.850000000000001</v>
      </c>
      <c r="D7202">
        <f t="shared" si="229"/>
        <v>-0.87323343512534624</v>
      </c>
      <c r="E7202">
        <v>-5.804749340369382E-2</v>
      </c>
      <c r="F7202" s="90">
        <v>7194</v>
      </c>
      <c r="G7202" s="170">
        <f t="shared" ca="1" si="228"/>
        <v>0.20631368302050945</v>
      </c>
    </row>
    <row r="7203" spans="2:7">
      <c r="B7203" t="s">
        <v>668</v>
      </c>
      <c r="C7203">
        <v>140.81</v>
      </c>
      <c r="D7203">
        <f t="shared" si="229"/>
        <v>78.106741573033702</v>
      </c>
      <c r="E7203">
        <v>-5.8064084554150824E-2</v>
      </c>
      <c r="F7203" s="90">
        <v>7195</v>
      </c>
      <c r="G7203" s="170">
        <f t="shared" ca="1" si="228"/>
        <v>0.19150789335167129</v>
      </c>
    </row>
    <row r="7204" spans="2:7">
      <c r="B7204" t="s">
        <v>6848</v>
      </c>
      <c r="C7204">
        <v>1.78</v>
      </c>
      <c r="D7204">
        <f t="shared" si="229"/>
        <v>-0.57619047619047614</v>
      </c>
      <c r="E7204">
        <v>-5.8201058201058135E-2</v>
      </c>
      <c r="F7204" s="90">
        <v>7196</v>
      </c>
      <c r="G7204" s="170">
        <f t="shared" ca="1" si="228"/>
        <v>0.4622463661309355</v>
      </c>
    </row>
    <row r="7205" spans="2:7">
      <c r="B7205" t="s">
        <v>5550</v>
      </c>
      <c r="C7205">
        <v>4.2</v>
      </c>
      <c r="D7205">
        <f t="shared" si="229"/>
        <v>2.2558139534883721</v>
      </c>
      <c r="E7205">
        <v>-5.8295964125560491E-2</v>
      </c>
      <c r="F7205" s="90">
        <v>7197</v>
      </c>
      <c r="G7205" s="170">
        <f t="shared" ca="1" si="228"/>
        <v>4.5504000188225015E-2</v>
      </c>
    </row>
    <row r="7206" spans="2:7">
      <c r="B7206" t="s">
        <v>6171</v>
      </c>
      <c r="C7206">
        <v>1.29</v>
      </c>
      <c r="D7206">
        <f t="shared" si="229"/>
        <v>-0.26704545454545453</v>
      </c>
      <c r="E7206">
        <v>-5.8394160583941652E-2</v>
      </c>
      <c r="F7206" s="90">
        <v>7198</v>
      </c>
      <c r="G7206" s="170">
        <f t="shared" ca="1" si="228"/>
        <v>-0.54558963838613461</v>
      </c>
    </row>
    <row r="7207" spans="2:7">
      <c r="B7207" t="s">
        <v>6041</v>
      </c>
      <c r="C7207">
        <v>1.76</v>
      </c>
      <c r="D7207">
        <f t="shared" si="229"/>
        <v>-0.14975845410628014</v>
      </c>
      <c r="E7207">
        <v>-5.8823529411764754E-2</v>
      </c>
      <c r="F7207" s="90">
        <v>7199</v>
      </c>
      <c r="G7207" s="170">
        <f t="shared" ref="G7207:G7270" ca="1" si="230">_xlfn.NORM.INV(RAND(),L$11,L$12)</f>
        <v>0.23848137066707673</v>
      </c>
    </row>
    <row r="7208" spans="2:7">
      <c r="B7208" t="s">
        <v>6697</v>
      </c>
      <c r="C7208">
        <v>2.0699999999999998</v>
      </c>
      <c r="D7208">
        <f t="shared" si="229"/>
        <v>0.62992125984251957</v>
      </c>
      <c r="E7208">
        <v>-5.9090909090909242E-2</v>
      </c>
      <c r="F7208" s="90">
        <v>7200</v>
      </c>
      <c r="G7208" s="170">
        <f t="shared" ca="1" si="230"/>
        <v>-0.43296386102122975</v>
      </c>
    </row>
    <row r="7209" spans="2:7">
      <c r="B7209" t="s">
        <v>6500</v>
      </c>
      <c r="C7209">
        <v>1.27</v>
      </c>
      <c r="D7209">
        <f t="shared" si="229"/>
        <v>-0.89300758213984843</v>
      </c>
      <c r="E7209">
        <v>-5.925925925925931E-2</v>
      </c>
      <c r="F7209" s="90">
        <v>7201</v>
      </c>
      <c r="G7209" s="170">
        <f t="shared" ca="1" si="230"/>
        <v>-0.95665971798081173</v>
      </c>
    </row>
    <row r="7210" spans="2:7">
      <c r="B7210" t="s">
        <v>3164</v>
      </c>
      <c r="C7210">
        <v>11.87</v>
      </c>
      <c r="D7210">
        <f t="shared" si="229"/>
        <v>-0.52501000400160069</v>
      </c>
      <c r="E7210">
        <v>-5.9429477020602223E-2</v>
      </c>
      <c r="F7210" s="90">
        <v>7202</v>
      </c>
      <c r="G7210" s="170">
        <f t="shared" ca="1" si="230"/>
        <v>0.4035719920655218</v>
      </c>
    </row>
    <row r="7211" spans="2:7">
      <c r="B7211" t="s">
        <v>2165</v>
      </c>
      <c r="C7211">
        <v>24.99</v>
      </c>
      <c r="D7211">
        <f t="shared" si="229"/>
        <v>8.8774703557312247</v>
      </c>
      <c r="E7211">
        <v>-5.9465562664659459E-2</v>
      </c>
      <c r="F7211" s="90">
        <v>7203</v>
      </c>
      <c r="G7211" s="170">
        <f t="shared" ca="1" si="230"/>
        <v>-0.35787336513098156</v>
      </c>
    </row>
    <row r="7212" spans="2:7">
      <c r="B7212" t="s">
        <v>7725</v>
      </c>
      <c r="C7212">
        <v>2.5299999999999998</v>
      </c>
      <c r="D7212">
        <f t="shared" si="229"/>
        <v>-0.67974683544303804</v>
      </c>
      <c r="E7212">
        <v>-5.9479553903345778E-2</v>
      </c>
      <c r="F7212" s="90">
        <v>7204</v>
      </c>
      <c r="G7212" s="170">
        <f t="shared" ca="1" si="230"/>
        <v>0.71302675367976687</v>
      </c>
    </row>
    <row r="7213" spans="2:7">
      <c r="B7213" t="s">
        <v>3274</v>
      </c>
      <c r="C7213">
        <v>7.9</v>
      </c>
      <c r="D7213">
        <f t="shared" si="229"/>
        <v>-0.34710743801652888</v>
      </c>
      <c r="E7213">
        <v>-5.9523809523809521E-2</v>
      </c>
      <c r="F7213" s="90">
        <v>7205</v>
      </c>
      <c r="G7213" s="170">
        <f t="shared" ca="1" si="230"/>
        <v>-0.52805882153203032</v>
      </c>
    </row>
    <row r="7214" spans="2:7">
      <c r="B7214" t="s">
        <v>4293</v>
      </c>
      <c r="C7214">
        <v>12.1</v>
      </c>
      <c r="D7214">
        <f t="shared" si="229"/>
        <v>6.7564102564102555</v>
      </c>
      <c r="E7214">
        <v>-5.9829059829059797E-2</v>
      </c>
      <c r="F7214" s="90">
        <v>7206</v>
      </c>
      <c r="G7214" s="170">
        <f t="shared" ca="1" si="230"/>
        <v>-0.48141746128812246</v>
      </c>
    </row>
    <row r="7215" spans="2:7">
      <c r="B7215" t="s">
        <v>6858</v>
      </c>
      <c r="C7215">
        <v>1.56</v>
      </c>
      <c r="D7215">
        <f t="shared" si="229"/>
        <v>-0.16577540106951874</v>
      </c>
      <c r="E7215">
        <v>-6.024096385542161E-2</v>
      </c>
      <c r="F7215" s="90">
        <v>7207</v>
      </c>
      <c r="G7215" s="170">
        <f t="shared" ca="1" si="230"/>
        <v>0.50804829226628145</v>
      </c>
    </row>
    <row r="7216" spans="2:7">
      <c r="B7216" t="s">
        <v>6401</v>
      </c>
      <c r="C7216">
        <v>1.87</v>
      </c>
      <c r="D7216">
        <f t="shared" si="229"/>
        <v>-0.95968089693833558</v>
      </c>
      <c r="E7216">
        <v>-6.0301507537688384E-2</v>
      </c>
      <c r="F7216" s="90">
        <v>7208</v>
      </c>
      <c r="G7216" s="170">
        <f t="shared" ca="1" si="230"/>
        <v>-0.663521008356179</v>
      </c>
    </row>
    <row r="7217" spans="2:7">
      <c r="B7217" t="s">
        <v>1195</v>
      </c>
      <c r="C7217">
        <v>46.38</v>
      </c>
      <c r="D7217">
        <f t="shared" si="229"/>
        <v>7.5257352941176476</v>
      </c>
      <c r="E7217">
        <v>-6.0372771474878378E-2</v>
      </c>
      <c r="F7217" s="90">
        <v>7209</v>
      </c>
      <c r="G7217" s="170">
        <f t="shared" ca="1" si="230"/>
        <v>-0.30721309049579443</v>
      </c>
    </row>
    <row r="7218" spans="2:7">
      <c r="B7218" t="s">
        <v>5610</v>
      </c>
      <c r="C7218">
        <v>5.44</v>
      </c>
      <c r="D7218">
        <f t="shared" si="229"/>
        <v>-0.76910016977928686</v>
      </c>
      <c r="E7218">
        <v>-6.0449050086355725E-2</v>
      </c>
      <c r="F7218" s="90">
        <v>7210</v>
      </c>
      <c r="G7218" s="170">
        <f t="shared" ca="1" si="230"/>
        <v>-0.22746407524758641</v>
      </c>
    </row>
    <row r="7219" spans="2:7">
      <c r="B7219" t="s">
        <v>4669</v>
      </c>
      <c r="C7219">
        <v>23.56</v>
      </c>
      <c r="D7219">
        <f t="shared" si="229"/>
        <v>18.154471544715445</v>
      </c>
      <c r="E7219">
        <v>-6.0980470306895226E-2</v>
      </c>
      <c r="F7219" s="90">
        <v>7211</v>
      </c>
      <c r="G7219" s="170">
        <f t="shared" ca="1" si="230"/>
        <v>-0.23538822162426004</v>
      </c>
    </row>
    <row r="7220" spans="2:7">
      <c r="B7220" t="s">
        <v>6664</v>
      </c>
      <c r="C7220">
        <v>1.23</v>
      </c>
      <c r="D7220">
        <f t="shared" si="229"/>
        <v>0</v>
      </c>
      <c r="E7220">
        <v>-6.1068702290076389E-2</v>
      </c>
      <c r="F7220" s="90">
        <v>7212</v>
      </c>
      <c r="G7220" s="170">
        <f t="shared" ca="1" si="230"/>
        <v>0.18663610309746384</v>
      </c>
    </row>
    <row r="7221" spans="2:7">
      <c r="B7221" t="s">
        <v>6912</v>
      </c>
      <c r="C7221">
        <v>1.23</v>
      </c>
      <c r="D7221">
        <f t="shared" si="229"/>
        <v>-0.90882134914751667</v>
      </c>
      <c r="E7221">
        <v>-6.1068702290076389E-2</v>
      </c>
      <c r="F7221" s="90">
        <v>7213</v>
      </c>
      <c r="G7221" s="170">
        <f t="shared" ca="1" si="230"/>
        <v>-0.21679846438747494</v>
      </c>
    </row>
    <row r="7222" spans="2:7">
      <c r="B7222" t="s">
        <v>4276</v>
      </c>
      <c r="C7222">
        <v>13.49</v>
      </c>
      <c r="D7222">
        <f t="shared" si="229"/>
        <v>-0.38681818181818178</v>
      </c>
      <c r="E7222">
        <v>-6.1238691718858665E-2</v>
      </c>
      <c r="F7222" s="90">
        <v>7214</v>
      </c>
      <c r="G7222" s="170">
        <f t="shared" ca="1" si="230"/>
        <v>0.1763319620654813</v>
      </c>
    </row>
    <row r="7223" spans="2:7">
      <c r="B7223" t="s">
        <v>4610</v>
      </c>
      <c r="C7223">
        <v>22</v>
      </c>
      <c r="D7223">
        <f t="shared" si="229"/>
        <v>1.6699029126213591</v>
      </c>
      <c r="E7223">
        <v>-6.1433447098976163E-2</v>
      </c>
      <c r="F7223" s="90">
        <v>7215</v>
      </c>
      <c r="G7223" s="170">
        <f t="shared" ca="1" si="230"/>
        <v>-0.46050010779726425</v>
      </c>
    </row>
    <row r="7224" spans="2:7">
      <c r="B7224" t="s">
        <v>2785</v>
      </c>
      <c r="C7224">
        <v>8.24</v>
      </c>
      <c r="D7224">
        <f t="shared" si="229"/>
        <v>-0.56836039811419592</v>
      </c>
      <c r="E7224">
        <v>-6.1503416856491938E-2</v>
      </c>
      <c r="F7224" s="90">
        <v>7216</v>
      </c>
      <c r="G7224" s="170">
        <f t="shared" ca="1" si="230"/>
        <v>8.6026022178210759E-2</v>
      </c>
    </row>
    <row r="7225" spans="2:7">
      <c r="B7225" t="s">
        <v>1867</v>
      </c>
      <c r="C7225">
        <v>19.09</v>
      </c>
      <c r="D7225">
        <f t="shared" si="229"/>
        <v>11.642384105960264</v>
      </c>
      <c r="E7225">
        <v>-6.1916461916461989E-2</v>
      </c>
      <c r="F7225" s="90">
        <v>7217</v>
      </c>
      <c r="G7225" s="170">
        <f t="shared" ca="1" si="230"/>
        <v>0.29493897538980696</v>
      </c>
    </row>
    <row r="7226" spans="2:7">
      <c r="B7226" t="s">
        <v>6377</v>
      </c>
      <c r="C7226">
        <v>1.51</v>
      </c>
      <c r="D7226">
        <f t="shared" si="229"/>
        <v>-0.87530966143682909</v>
      </c>
      <c r="E7226">
        <v>-6.211180124223608E-2</v>
      </c>
      <c r="F7226" s="90">
        <v>7218</v>
      </c>
      <c r="G7226" s="170">
        <f t="shared" ca="1" si="230"/>
        <v>0.20211513356795707</v>
      </c>
    </row>
    <row r="7227" spans="2:7">
      <c r="B7227" t="s">
        <v>2852</v>
      </c>
      <c r="C7227">
        <v>12.11</v>
      </c>
      <c r="D7227">
        <f t="shared" si="229"/>
        <v>-0.27528426092160391</v>
      </c>
      <c r="E7227">
        <v>-6.2693498452012428E-2</v>
      </c>
      <c r="F7227" s="90">
        <v>7219</v>
      </c>
      <c r="G7227" s="170">
        <f t="shared" ca="1" si="230"/>
        <v>0.33938666613200963</v>
      </c>
    </row>
    <row r="7228" spans="2:7">
      <c r="B7228" t="s">
        <v>1672</v>
      </c>
      <c r="C7228">
        <v>16.71</v>
      </c>
      <c r="D7228">
        <f t="shared" si="229"/>
        <v>6.0805084745762725</v>
      </c>
      <c r="E7228">
        <v>-6.3340807174887839E-2</v>
      </c>
      <c r="F7228" s="90">
        <v>7220</v>
      </c>
      <c r="G7228" s="170">
        <f t="shared" ca="1" si="230"/>
        <v>0.77598121005544118</v>
      </c>
    </row>
    <row r="7229" spans="2:7">
      <c r="B7229" t="s">
        <v>7712</v>
      </c>
      <c r="C7229">
        <v>2.36</v>
      </c>
      <c r="D7229">
        <f t="shared" si="229"/>
        <v>-0.48131868131868133</v>
      </c>
      <c r="E7229">
        <v>-6.3492063492063544E-2</v>
      </c>
      <c r="F7229" s="90">
        <v>7221</v>
      </c>
      <c r="G7229" s="170">
        <f t="shared" ca="1" si="230"/>
        <v>0.28075314134645207</v>
      </c>
    </row>
    <row r="7230" spans="2:7">
      <c r="B7230" t="s">
        <v>5532</v>
      </c>
      <c r="C7230">
        <v>4.55</v>
      </c>
      <c r="D7230">
        <f t="shared" si="229"/>
        <v>-0.59192825112107628</v>
      </c>
      <c r="E7230">
        <v>-6.3786008230452773E-2</v>
      </c>
      <c r="F7230" s="90">
        <v>7222</v>
      </c>
      <c r="G7230" s="170">
        <f t="shared" ca="1" si="230"/>
        <v>0.73835024667518168</v>
      </c>
    </row>
    <row r="7231" spans="2:7">
      <c r="B7231" t="s">
        <v>4922</v>
      </c>
      <c r="C7231">
        <v>11.15</v>
      </c>
      <c r="D7231">
        <f t="shared" si="229"/>
        <v>5.3352272727272734</v>
      </c>
      <c r="E7231">
        <v>-6.3811922753988226E-2</v>
      </c>
      <c r="F7231" s="90">
        <v>7223</v>
      </c>
      <c r="G7231" s="170">
        <f t="shared" ca="1" si="230"/>
        <v>-0.53899510114661808</v>
      </c>
    </row>
    <row r="7232" spans="2:7">
      <c r="B7232" t="s">
        <v>6753</v>
      </c>
      <c r="C7232">
        <v>1.76</v>
      </c>
      <c r="D7232">
        <f t="shared" si="229"/>
        <v>-0.91538461538461535</v>
      </c>
      <c r="E7232">
        <v>-6.3829787234042493E-2</v>
      </c>
      <c r="F7232" s="90">
        <v>7224</v>
      </c>
      <c r="G7232" s="170">
        <f t="shared" ca="1" si="230"/>
        <v>0.16529698655582506</v>
      </c>
    </row>
    <row r="7233" spans="2:7">
      <c r="B7233" t="s">
        <v>2102</v>
      </c>
      <c r="C7233">
        <v>20.8</v>
      </c>
      <c r="D7233">
        <f t="shared" si="229"/>
        <v>0.98284080076263114</v>
      </c>
      <c r="E7233">
        <v>-6.3906390639063823E-2</v>
      </c>
      <c r="F7233" s="90">
        <v>7225</v>
      </c>
      <c r="G7233" s="170">
        <f t="shared" ca="1" si="230"/>
        <v>0.58705259873575166</v>
      </c>
    </row>
    <row r="7234" spans="2:7">
      <c r="B7234" t="s">
        <v>5048</v>
      </c>
      <c r="C7234">
        <v>10.49</v>
      </c>
      <c r="D7234">
        <f t="shared" si="229"/>
        <v>7.007633587786259</v>
      </c>
      <c r="E7234">
        <v>-6.4228367528992025E-2</v>
      </c>
      <c r="F7234" s="90">
        <v>7226</v>
      </c>
      <c r="G7234" s="170">
        <f t="shared" ca="1" si="230"/>
        <v>0.45395903892641765</v>
      </c>
    </row>
    <row r="7235" spans="2:7">
      <c r="B7235" t="s">
        <v>6867</v>
      </c>
      <c r="C7235">
        <v>1.31</v>
      </c>
      <c r="D7235">
        <f t="shared" si="229"/>
        <v>-0.85231116121758732</v>
      </c>
      <c r="E7235">
        <v>-6.4285714285714182E-2</v>
      </c>
      <c r="F7235" s="90">
        <v>7227</v>
      </c>
      <c r="G7235" s="170">
        <f t="shared" ca="1" si="230"/>
        <v>9.0394175467859453E-2</v>
      </c>
    </row>
    <row r="7236" spans="2:7">
      <c r="B7236" t="s">
        <v>3313</v>
      </c>
      <c r="C7236">
        <v>8.8699999999999992</v>
      </c>
      <c r="D7236">
        <f t="shared" si="229"/>
        <v>-0.19509981851179678</v>
      </c>
      <c r="E7236">
        <v>-6.4345991561181565E-2</v>
      </c>
      <c r="F7236" s="90">
        <v>7228</v>
      </c>
      <c r="G7236" s="170">
        <f t="shared" ca="1" si="230"/>
        <v>0.50301788297757133</v>
      </c>
    </row>
    <row r="7237" spans="2:7">
      <c r="B7237" t="s">
        <v>2574</v>
      </c>
      <c r="C7237">
        <v>11.02</v>
      </c>
      <c r="D7237">
        <f t="shared" si="229"/>
        <v>1.1735700197238657</v>
      </c>
      <c r="E7237">
        <v>-6.4516129032258049E-2</v>
      </c>
      <c r="F7237" s="90">
        <v>7229</v>
      </c>
      <c r="G7237" s="170">
        <f t="shared" ca="1" si="230"/>
        <v>-0.47647207104141548</v>
      </c>
    </row>
    <row r="7238" spans="2:7">
      <c r="B7238" t="s">
        <v>4395</v>
      </c>
      <c r="C7238">
        <v>5.07</v>
      </c>
      <c r="D7238">
        <f t="shared" si="229"/>
        <v>-0.64144271570014144</v>
      </c>
      <c r="E7238">
        <v>-6.4575645756457495E-2</v>
      </c>
      <c r="F7238" s="90">
        <v>7230</v>
      </c>
      <c r="G7238" s="170">
        <f t="shared" ca="1" si="230"/>
        <v>0.4716267457533751</v>
      </c>
    </row>
    <row r="7239" spans="2:7">
      <c r="B7239" t="s">
        <v>1663</v>
      </c>
      <c r="C7239">
        <v>14.14</v>
      </c>
      <c r="D7239">
        <f t="shared" si="229"/>
        <v>1.4677137870855148</v>
      </c>
      <c r="E7239">
        <v>-6.4814814814814728E-2</v>
      </c>
      <c r="F7239" s="90">
        <v>7231</v>
      </c>
      <c r="G7239" s="170">
        <f t="shared" ca="1" si="230"/>
        <v>-0.4646291013134356</v>
      </c>
    </row>
    <row r="7240" spans="2:7">
      <c r="B7240" t="s">
        <v>4403</v>
      </c>
      <c r="C7240">
        <v>5.73</v>
      </c>
      <c r="D7240">
        <f t="shared" si="229"/>
        <v>3.0069930069930075</v>
      </c>
      <c r="E7240">
        <v>-6.5252854812397953E-2</v>
      </c>
      <c r="F7240" s="90">
        <v>7232</v>
      </c>
      <c r="G7240" s="170">
        <f t="shared" ca="1" si="230"/>
        <v>0.48053893959233684</v>
      </c>
    </row>
    <row r="7241" spans="2:7">
      <c r="B7241" t="s">
        <v>6930</v>
      </c>
      <c r="C7241">
        <v>1.43</v>
      </c>
      <c r="D7241">
        <f t="shared" ref="D7241:D7304" si="231">(C7241-C7242)/C7242</f>
        <v>0.12598425196850388</v>
      </c>
      <c r="E7241">
        <v>-6.5359477124183066E-2</v>
      </c>
      <c r="F7241" s="90">
        <v>7233</v>
      </c>
      <c r="G7241" s="170">
        <f t="shared" ca="1" si="230"/>
        <v>-0.17462279011042794</v>
      </c>
    </row>
    <row r="7242" spans="2:7">
      <c r="B7242" t="s">
        <v>6307</v>
      </c>
      <c r="C7242">
        <v>1.27</v>
      </c>
      <c r="D7242">
        <f t="shared" si="231"/>
        <v>-0.88741134751773054</v>
      </c>
      <c r="E7242">
        <v>-6.617647058823535E-2</v>
      </c>
      <c r="F7242" s="90">
        <v>7234</v>
      </c>
      <c r="G7242" s="170">
        <f t="shared" ca="1" si="230"/>
        <v>6.1213831164755456E-2</v>
      </c>
    </row>
    <row r="7243" spans="2:7">
      <c r="B7243" t="s">
        <v>5063</v>
      </c>
      <c r="C7243">
        <v>11.28</v>
      </c>
      <c r="D7243">
        <f t="shared" si="231"/>
        <v>5.6745562130177518</v>
      </c>
      <c r="E7243">
        <v>-6.6225165562913968E-2</v>
      </c>
      <c r="F7243" s="90">
        <v>7235</v>
      </c>
      <c r="G7243" s="170">
        <f t="shared" ca="1" si="230"/>
        <v>0.68171981068446541</v>
      </c>
    </row>
    <row r="7244" spans="2:7">
      <c r="B7244" t="s">
        <v>7261</v>
      </c>
      <c r="C7244">
        <v>1.69</v>
      </c>
      <c r="D7244">
        <f t="shared" si="231"/>
        <v>-0.24888888888888891</v>
      </c>
      <c r="E7244">
        <v>-6.6298342541436517E-2</v>
      </c>
      <c r="F7244" s="90">
        <v>7236</v>
      </c>
      <c r="G7244" s="170">
        <f t="shared" ca="1" si="230"/>
        <v>0.13162352972150648</v>
      </c>
    </row>
    <row r="7245" spans="2:7">
      <c r="B7245" t="s">
        <v>7471</v>
      </c>
      <c r="C7245">
        <v>2.25</v>
      </c>
      <c r="D7245">
        <f t="shared" si="231"/>
        <v>1.3195876288659794</v>
      </c>
      <c r="E7245">
        <v>-6.6390041493775989E-2</v>
      </c>
      <c r="F7245" s="90">
        <v>7237</v>
      </c>
      <c r="G7245" s="170">
        <f t="shared" ca="1" si="230"/>
        <v>0.49605978773428044</v>
      </c>
    </row>
    <row r="7246" spans="2:7">
      <c r="B7246" t="s">
        <v>6265</v>
      </c>
      <c r="C7246">
        <v>0.97</v>
      </c>
      <c r="D7246">
        <f t="shared" si="231"/>
        <v>-0.36184210526315791</v>
      </c>
      <c r="E7246">
        <v>-6.730769230769236E-2</v>
      </c>
      <c r="F7246" s="90">
        <v>7238</v>
      </c>
      <c r="G7246" s="170">
        <f t="shared" ca="1" si="230"/>
        <v>0.50104053660915437</v>
      </c>
    </row>
    <row r="7247" spans="2:7">
      <c r="B7247" t="s">
        <v>6319</v>
      </c>
      <c r="C7247">
        <v>1.52</v>
      </c>
      <c r="D7247">
        <f t="shared" si="231"/>
        <v>-0.88622754491017963</v>
      </c>
      <c r="E7247">
        <v>-6.7484662576687046E-2</v>
      </c>
      <c r="F7247" s="90">
        <v>7239</v>
      </c>
      <c r="G7247" s="170">
        <f t="shared" ca="1" si="230"/>
        <v>9.4012813519767133E-2</v>
      </c>
    </row>
    <row r="7248" spans="2:7">
      <c r="B7248" t="s">
        <v>4263</v>
      </c>
      <c r="C7248">
        <v>13.36</v>
      </c>
      <c r="D7248">
        <f t="shared" si="231"/>
        <v>5.958333333333333</v>
      </c>
      <c r="E7248">
        <v>-6.7690160502442476E-2</v>
      </c>
      <c r="F7248" s="90">
        <v>7240</v>
      </c>
      <c r="G7248" s="170">
        <f t="shared" ca="1" si="230"/>
        <v>0.46047189990308635</v>
      </c>
    </row>
    <row r="7249" spans="2:7">
      <c r="B7249" t="s">
        <v>6695</v>
      </c>
      <c r="C7249">
        <v>1.92</v>
      </c>
      <c r="D7249">
        <f t="shared" si="231"/>
        <v>-0.61904761904761907</v>
      </c>
      <c r="E7249">
        <v>-6.7961165048543742E-2</v>
      </c>
      <c r="F7249" s="90">
        <v>7241</v>
      </c>
      <c r="G7249" s="170">
        <f t="shared" ca="1" si="230"/>
        <v>-8.308227218476788E-2</v>
      </c>
    </row>
    <row r="7250" spans="2:7">
      <c r="B7250" t="s">
        <v>4384</v>
      </c>
      <c r="C7250">
        <v>5.04</v>
      </c>
      <c r="D7250">
        <f t="shared" si="231"/>
        <v>2.7058823529411762</v>
      </c>
      <c r="E7250">
        <v>-6.8391866913123864E-2</v>
      </c>
      <c r="F7250" s="90">
        <v>7242</v>
      </c>
      <c r="G7250" s="170">
        <f t="shared" ca="1" si="230"/>
        <v>0.34756524508624143</v>
      </c>
    </row>
    <row r="7251" spans="2:7">
      <c r="B7251" t="s">
        <v>6959</v>
      </c>
      <c r="C7251">
        <v>1.36</v>
      </c>
      <c r="D7251">
        <f t="shared" si="231"/>
        <v>-0.88080631025416312</v>
      </c>
      <c r="E7251">
        <v>-6.849315068493142E-2</v>
      </c>
      <c r="F7251" s="90">
        <v>7243</v>
      </c>
      <c r="G7251" s="170">
        <f t="shared" ca="1" si="230"/>
        <v>0.56898222575949353</v>
      </c>
    </row>
    <row r="7252" spans="2:7">
      <c r="B7252" t="s">
        <v>4305</v>
      </c>
      <c r="C7252">
        <v>11.41</v>
      </c>
      <c r="D7252">
        <f t="shared" si="231"/>
        <v>5.5574712643678161</v>
      </c>
      <c r="E7252">
        <v>-6.8571428571428561E-2</v>
      </c>
      <c r="F7252" s="90">
        <v>7244</v>
      </c>
      <c r="G7252" s="170">
        <f t="shared" ca="1" si="230"/>
        <v>-0.30561378053912591</v>
      </c>
    </row>
    <row r="7253" spans="2:7">
      <c r="B7253" t="s">
        <v>6400</v>
      </c>
      <c r="C7253">
        <v>1.74</v>
      </c>
      <c r="D7253">
        <f t="shared" si="231"/>
        <v>0.62616822429906527</v>
      </c>
      <c r="E7253">
        <v>-6.9518716577540163E-2</v>
      </c>
      <c r="F7253" s="90">
        <v>7245</v>
      </c>
      <c r="G7253" s="170">
        <f t="shared" ca="1" si="230"/>
        <v>0.20867841278549643</v>
      </c>
    </row>
    <row r="7254" spans="2:7">
      <c r="B7254" t="s">
        <v>6895</v>
      </c>
      <c r="C7254">
        <v>1.07</v>
      </c>
      <c r="D7254">
        <f t="shared" si="231"/>
        <v>-0.81802721088435371</v>
      </c>
      <c r="E7254">
        <v>-6.9565217391304224E-2</v>
      </c>
      <c r="F7254" s="90">
        <v>7246</v>
      </c>
      <c r="G7254" s="170">
        <f t="shared" ca="1" si="230"/>
        <v>-4.7820468104417077E-2</v>
      </c>
    </row>
    <row r="7255" spans="2:7">
      <c r="B7255" t="s">
        <v>4409</v>
      </c>
      <c r="C7255">
        <v>5.88</v>
      </c>
      <c r="D7255">
        <f t="shared" si="231"/>
        <v>-0.57969978556111501</v>
      </c>
      <c r="E7255">
        <v>-6.9620253164557014E-2</v>
      </c>
      <c r="F7255" s="90">
        <v>7247</v>
      </c>
      <c r="G7255" s="170">
        <f t="shared" ca="1" si="230"/>
        <v>0.14083418930147487</v>
      </c>
    </row>
    <row r="7256" spans="2:7">
      <c r="B7256" t="s">
        <v>3637</v>
      </c>
      <c r="C7256">
        <v>13.99</v>
      </c>
      <c r="D7256">
        <f t="shared" si="231"/>
        <v>-0.7153611393692777</v>
      </c>
      <c r="E7256">
        <v>-6.981382978723398E-2</v>
      </c>
      <c r="F7256" s="90">
        <v>7248</v>
      </c>
      <c r="G7256" s="170">
        <f t="shared" ca="1" si="230"/>
        <v>-0.34409855499126718</v>
      </c>
    </row>
    <row r="7257" spans="2:7">
      <c r="B7257" t="s">
        <v>1125</v>
      </c>
      <c r="C7257">
        <v>49.15</v>
      </c>
      <c r="D7257">
        <f t="shared" si="231"/>
        <v>5.8454038997214486</v>
      </c>
      <c r="E7257">
        <v>-6.9833459500378586E-2</v>
      </c>
      <c r="F7257" s="90">
        <v>7249</v>
      </c>
      <c r="G7257" s="170">
        <f t="shared" ca="1" si="230"/>
        <v>0.12858614486152509</v>
      </c>
    </row>
    <row r="7258" spans="2:7">
      <c r="B7258" t="s">
        <v>4346</v>
      </c>
      <c r="C7258">
        <v>7.18</v>
      </c>
      <c r="D7258">
        <f t="shared" si="231"/>
        <v>-0.40464344941956887</v>
      </c>
      <c r="E7258">
        <v>-6.9948186528497422E-2</v>
      </c>
      <c r="F7258" s="90">
        <v>7250</v>
      </c>
      <c r="G7258" s="170">
        <f t="shared" ca="1" si="230"/>
        <v>-0.40486594780677587</v>
      </c>
    </row>
    <row r="7259" spans="2:7">
      <c r="B7259" t="s">
        <v>1661</v>
      </c>
      <c r="C7259">
        <v>12.06</v>
      </c>
      <c r="D7259">
        <f t="shared" si="231"/>
        <v>1.0686106346483706</v>
      </c>
      <c r="E7259">
        <v>-7.0161912104857366E-2</v>
      </c>
      <c r="F7259" s="90">
        <v>7251</v>
      </c>
      <c r="G7259" s="170">
        <f t="shared" ca="1" si="230"/>
        <v>-0.10044679092065786</v>
      </c>
    </row>
    <row r="7260" spans="2:7">
      <c r="B7260" t="s">
        <v>5615</v>
      </c>
      <c r="C7260">
        <v>5.83</v>
      </c>
      <c r="D7260">
        <f t="shared" si="231"/>
        <v>2.6666666666666665</v>
      </c>
      <c r="E7260">
        <v>-7.0175438596491155E-2</v>
      </c>
      <c r="F7260" s="90">
        <v>7252</v>
      </c>
      <c r="G7260" s="170">
        <f t="shared" ca="1" si="230"/>
        <v>-7.7265909459706059E-3</v>
      </c>
    </row>
    <row r="7261" spans="2:7">
      <c r="B7261" t="s">
        <v>7115</v>
      </c>
      <c r="C7261">
        <v>1.59</v>
      </c>
      <c r="D7261">
        <f t="shared" si="231"/>
        <v>-0.92190569744597251</v>
      </c>
      <c r="E7261">
        <v>-7.0175438596491169E-2</v>
      </c>
      <c r="F7261" s="90">
        <v>7253</v>
      </c>
      <c r="G7261" s="170">
        <f t="shared" ca="1" si="230"/>
        <v>0.71879189268924237</v>
      </c>
    </row>
    <row r="7262" spans="2:7">
      <c r="B7262" t="s">
        <v>2064</v>
      </c>
      <c r="C7262">
        <v>20.36</v>
      </c>
      <c r="D7262">
        <f t="shared" si="231"/>
        <v>13.041379310344828</v>
      </c>
      <c r="E7262">
        <v>-7.0319634703196313E-2</v>
      </c>
      <c r="F7262" s="90">
        <v>7254</v>
      </c>
      <c r="G7262" s="170">
        <f t="shared" ca="1" si="230"/>
        <v>0.27453441590281219</v>
      </c>
    </row>
    <row r="7263" spans="2:7">
      <c r="B7263" t="s">
        <v>6644</v>
      </c>
      <c r="C7263">
        <v>1.45</v>
      </c>
      <c r="D7263">
        <f t="shared" si="231"/>
        <v>-0.8354143019296254</v>
      </c>
      <c r="E7263">
        <v>-7.0512820512820568E-2</v>
      </c>
      <c r="F7263" s="90">
        <v>7255</v>
      </c>
      <c r="G7263" s="170">
        <f t="shared" ca="1" si="230"/>
        <v>-3.8432028998684656E-2</v>
      </c>
    </row>
    <row r="7264" spans="2:7">
      <c r="B7264" t="s">
        <v>2688</v>
      </c>
      <c r="C7264">
        <v>8.81</v>
      </c>
      <c r="D7264">
        <f t="shared" si="231"/>
        <v>-0.54090672225117253</v>
      </c>
      <c r="E7264">
        <v>-7.0675105485232051E-2</v>
      </c>
      <c r="F7264" s="90">
        <v>7256</v>
      </c>
      <c r="G7264" s="170">
        <f t="shared" ca="1" si="230"/>
        <v>-0.10819218541400472</v>
      </c>
    </row>
    <row r="7265" spans="2:7">
      <c r="B7265" t="s">
        <v>4645</v>
      </c>
      <c r="C7265">
        <v>19.190000000000001</v>
      </c>
      <c r="D7265">
        <f t="shared" si="231"/>
        <v>11.222929936305732</v>
      </c>
      <c r="E7265">
        <v>-7.0702179176755323E-2</v>
      </c>
      <c r="F7265" s="90">
        <v>7257</v>
      </c>
      <c r="G7265" s="170">
        <f t="shared" ca="1" si="230"/>
        <v>0.33094406421832306</v>
      </c>
    </row>
    <row r="7266" spans="2:7">
      <c r="B7266" t="s">
        <v>7260</v>
      </c>
      <c r="C7266">
        <v>1.57</v>
      </c>
      <c r="D7266">
        <f t="shared" si="231"/>
        <v>-0.85327102803738319</v>
      </c>
      <c r="E7266">
        <v>-7.1005917159763246E-2</v>
      </c>
      <c r="F7266" s="90">
        <v>7258</v>
      </c>
      <c r="G7266" s="170">
        <f t="shared" ca="1" si="230"/>
        <v>-0.28828475139771681</v>
      </c>
    </row>
    <row r="7267" spans="2:7">
      <c r="B7267" t="s">
        <v>1636</v>
      </c>
      <c r="C7267">
        <v>10.7</v>
      </c>
      <c r="D7267">
        <f t="shared" si="231"/>
        <v>0.31127450980392146</v>
      </c>
      <c r="E7267">
        <v>-7.118055555555558E-2</v>
      </c>
      <c r="F7267" s="90">
        <v>7259</v>
      </c>
      <c r="G7267" s="170">
        <f t="shared" ca="1" si="230"/>
        <v>0.30796636867824467</v>
      </c>
    </row>
    <row r="7268" spans="2:7">
      <c r="B7268" t="s">
        <v>2671</v>
      </c>
      <c r="C7268">
        <v>8.16</v>
      </c>
      <c r="D7268">
        <f t="shared" si="231"/>
        <v>0.61584158415841594</v>
      </c>
      <c r="E7268">
        <v>-7.1672354948805361E-2</v>
      </c>
      <c r="F7268" s="90">
        <v>7260</v>
      </c>
      <c r="G7268" s="170">
        <f t="shared" ca="1" si="230"/>
        <v>-0.35524311596541619</v>
      </c>
    </row>
    <row r="7269" spans="2:7">
      <c r="B7269" t="s">
        <v>4446</v>
      </c>
      <c r="C7269">
        <v>5.05</v>
      </c>
      <c r="D7269">
        <f t="shared" si="231"/>
        <v>-0.1308089500860585</v>
      </c>
      <c r="E7269">
        <v>-7.1691176470588341E-2</v>
      </c>
      <c r="F7269" s="90">
        <v>7261</v>
      </c>
      <c r="G7269" s="170">
        <f t="shared" ca="1" si="230"/>
        <v>-0.35583533603913636</v>
      </c>
    </row>
    <row r="7270" spans="2:7">
      <c r="B7270" t="s">
        <v>4406</v>
      </c>
      <c r="C7270">
        <v>5.81</v>
      </c>
      <c r="D7270">
        <f t="shared" si="231"/>
        <v>0.18813905930470348</v>
      </c>
      <c r="E7270">
        <v>-7.1884984025559137E-2</v>
      </c>
      <c r="F7270" s="90">
        <v>7262</v>
      </c>
      <c r="G7270" s="170">
        <f t="shared" ca="1" si="230"/>
        <v>-0.44820652045933457</v>
      </c>
    </row>
    <row r="7271" spans="2:7">
      <c r="B7271" t="s">
        <v>4400</v>
      </c>
      <c r="C7271">
        <v>4.8899999999999997</v>
      </c>
      <c r="D7271">
        <f t="shared" si="231"/>
        <v>3.2521739130434781</v>
      </c>
      <c r="E7271">
        <v>-7.2106261859582535E-2</v>
      </c>
      <c r="F7271" s="90">
        <v>7263</v>
      </c>
      <c r="G7271" s="170">
        <f t="shared" ref="G7271:G7334" ca="1" si="232">_xlfn.NORM.INV(RAND(),L$11,L$12)</f>
        <v>-0.21552518505612514</v>
      </c>
    </row>
    <row r="7272" spans="2:7">
      <c r="B7272" t="s">
        <v>6905</v>
      </c>
      <c r="C7272">
        <v>1.1499999999999999</v>
      </c>
      <c r="D7272">
        <f t="shared" si="231"/>
        <v>-0.30722891566265065</v>
      </c>
      <c r="E7272">
        <v>-7.2580645161290383E-2</v>
      </c>
      <c r="F7272" s="90">
        <v>7264</v>
      </c>
      <c r="G7272" s="170">
        <f t="shared" ca="1" si="232"/>
        <v>1.5357707918904392E-2</v>
      </c>
    </row>
    <row r="7273" spans="2:7">
      <c r="B7273" t="s">
        <v>6566</v>
      </c>
      <c r="C7273">
        <v>1.66</v>
      </c>
      <c r="D7273">
        <f t="shared" si="231"/>
        <v>-0.89129011132940406</v>
      </c>
      <c r="E7273">
        <v>-7.2625698324022409E-2</v>
      </c>
      <c r="F7273" s="90">
        <v>7265</v>
      </c>
      <c r="G7273" s="170">
        <f t="shared" ca="1" si="232"/>
        <v>8.1091021752357176E-2</v>
      </c>
    </row>
    <row r="7274" spans="2:7">
      <c r="B7274" t="s">
        <v>4216</v>
      </c>
      <c r="C7274">
        <v>15.27</v>
      </c>
      <c r="D7274">
        <f t="shared" si="231"/>
        <v>-9.6984033116499141E-2</v>
      </c>
      <c r="E7274">
        <v>-7.2859744990892497E-2</v>
      </c>
      <c r="F7274" s="90">
        <v>7266</v>
      </c>
      <c r="G7274" s="170">
        <f t="shared" ca="1" si="232"/>
        <v>-0.29684752524382019</v>
      </c>
    </row>
    <row r="7275" spans="2:7">
      <c r="B7275" t="s">
        <v>4604</v>
      </c>
      <c r="C7275">
        <v>16.91</v>
      </c>
      <c r="D7275">
        <f t="shared" si="231"/>
        <v>0.16060398078242963</v>
      </c>
      <c r="E7275">
        <v>-7.3424657534246568E-2</v>
      </c>
      <c r="F7275" s="90">
        <v>7267</v>
      </c>
      <c r="G7275" s="170">
        <f t="shared" ca="1" si="232"/>
        <v>-0.29322033542565318</v>
      </c>
    </row>
    <row r="7276" spans="2:7">
      <c r="B7276" t="s">
        <v>4767</v>
      </c>
      <c r="C7276">
        <v>14.57</v>
      </c>
      <c r="D7276">
        <f t="shared" si="231"/>
        <v>7.9386503067484675</v>
      </c>
      <c r="E7276">
        <v>-7.3744437380801026E-2</v>
      </c>
      <c r="F7276" s="90">
        <v>7268</v>
      </c>
      <c r="G7276" s="170">
        <f t="shared" ca="1" si="232"/>
        <v>0.22153701509496848</v>
      </c>
    </row>
    <row r="7277" spans="2:7">
      <c r="B7277" t="s">
        <v>6032</v>
      </c>
      <c r="C7277">
        <v>1.63</v>
      </c>
      <c r="D7277">
        <f t="shared" si="231"/>
        <v>-0.18500000000000005</v>
      </c>
      <c r="E7277">
        <v>-7.3863636363636423E-2</v>
      </c>
      <c r="F7277" s="90">
        <v>7269</v>
      </c>
      <c r="G7277" s="170">
        <f t="shared" ca="1" si="232"/>
        <v>0.5287219817264498</v>
      </c>
    </row>
    <row r="7278" spans="2:7">
      <c r="B7278" t="s">
        <v>6832</v>
      </c>
      <c r="C7278">
        <v>2</v>
      </c>
      <c r="D7278">
        <f t="shared" si="231"/>
        <v>-0.83443708609271527</v>
      </c>
      <c r="E7278">
        <v>-7.4074074074074139E-2</v>
      </c>
      <c r="F7278" s="90">
        <v>7270</v>
      </c>
      <c r="G7278" s="170">
        <f t="shared" ca="1" si="232"/>
        <v>7.216878468573415E-2</v>
      </c>
    </row>
    <row r="7279" spans="2:7">
      <c r="B7279" t="s">
        <v>5064</v>
      </c>
      <c r="C7279">
        <v>12.08</v>
      </c>
      <c r="D7279">
        <f t="shared" si="231"/>
        <v>-1.3877551020408158E-2</v>
      </c>
      <c r="E7279">
        <v>-7.4329501915708862E-2</v>
      </c>
      <c r="F7279" s="90">
        <v>7271</v>
      </c>
      <c r="G7279" s="170">
        <f t="shared" ca="1" si="232"/>
        <v>0.29258993592335003</v>
      </c>
    </row>
    <row r="7280" spans="2:7">
      <c r="B7280" t="s">
        <v>4306</v>
      </c>
      <c r="C7280">
        <v>12.25</v>
      </c>
      <c r="D7280">
        <f t="shared" si="231"/>
        <v>1.6805251641137855</v>
      </c>
      <c r="E7280">
        <v>-7.4773413897280983E-2</v>
      </c>
      <c r="F7280" s="90">
        <v>7272</v>
      </c>
      <c r="G7280" s="170">
        <f t="shared" ca="1" si="232"/>
        <v>-0.38970114230647418</v>
      </c>
    </row>
    <row r="7281" spans="2:7">
      <c r="B7281" t="s">
        <v>5574</v>
      </c>
      <c r="C7281">
        <v>4.57</v>
      </c>
      <c r="D7281">
        <f t="shared" si="231"/>
        <v>-0.70247395833333326</v>
      </c>
      <c r="E7281">
        <v>-7.4898785425101227E-2</v>
      </c>
      <c r="F7281" s="90">
        <v>7273</v>
      </c>
      <c r="G7281" s="170">
        <f t="shared" ca="1" si="232"/>
        <v>-9.9438170328640274E-2</v>
      </c>
    </row>
    <row r="7282" spans="2:7">
      <c r="B7282" t="s">
        <v>1668</v>
      </c>
      <c r="C7282">
        <v>15.36</v>
      </c>
      <c r="D7282">
        <f t="shared" si="231"/>
        <v>7.9824561403508767</v>
      </c>
      <c r="E7282">
        <v>-7.5255869957856714E-2</v>
      </c>
      <c r="F7282" s="90">
        <v>7274</v>
      </c>
      <c r="G7282" s="170">
        <f t="shared" ca="1" si="232"/>
        <v>-0.20424338918805213</v>
      </c>
    </row>
    <row r="7283" spans="2:7">
      <c r="B7283" t="s">
        <v>6366</v>
      </c>
      <c r="C7283">
        <v>1.71</v>
      </c>
      <c r="D7283">
        <f t="shared" si="231"/>
        <v>-6.5573770491803338E-2</v>
      </c>
      <c r="E7283">
        <v>-7.5675675675675735E-2</v>
      </c>
      <c r="F7283" s="90">
        <v>7275</v>
      </c>
      <c r="G7283" s="170">
        <f t="shared" ca="1" si="232"/>
        <v>-0.5848565454425857</v>
      </c>
    </row>
    <row r="7284" spans="2:7">
      <c r="B7284" t="s">
        <v>6766</v>
      </c>
      <c r="C7284">
        <v>1.83</v>
      </c>
      <c r="D7284">
        <f t="shared" si="231"/>
        <v>-0.73439767779390419</v>
      </c>
      <c r="E7284">
        <v>-7.5757575757575718E-2</v>
      </c>
      <c r="F7284" s="90">
        <v>7276</v>
      </c>
      <c r="G7284" s="170">
        <f t="shared" ca="1" si="232"/>
        <v>-0.45838429380495038</v>
      </c>
    </row>
    <row r="7285" spans="2:7">
      <c r="B7285" t="s">
        <v>4341</v>
      </c>
      <c r="C7285">
        <v>6.89</v>
      </c>
      <c r="D7285">
        <f t="shared" si="231"/>
        <v>3.7847222222222219</v>
      </c>
      <c r="E7285">
        <v>-7.6407506702412906E-2</v>
      </c>
      <c r="F7285" s="90">
        <v>7277</v>
      </c>
      <c r="G7285" s="170">
        <f t="shared" ca="1" si="232"/>
        <v>-0.1165663688573515</v>
      </c>
    </row>
    <row r="7286" spans="2:7">
      <c r="B7286" t="s">
        <v>6871</v>
      </c>
      <c r="C7286">
        <v>1.44</v>
      </c>
      <c r="D7286">
        <f t="shared" si="231"/>
        <v>-0.98887859128822986</v>
      </c>
      <c r="E7286">
        <v>-7.6923076923076983E-2</v>
      </c>
      <c r="F7286" s="90">
        <v>7278</v>
      </c>
      <c r="G7286" s="170">
        <f t="shared" ca="1" si="232"/>
        <v>-0.28730946585523709</v>
      </c>
    </row>
    <row r="7287" spans="2:7">
      <c r="B7287" t="s">
        <v>405</v>
      </c>
      <c r="C7287">
        <v>129.47999999999999</v>
      </c>
      <c r="D7287">
        <f t="shared" si="231"/>
        <v>5.2702179176755442</v>
      </c>
      <c r="E7287">
        <v>-7.7712087755538131E-2</v>
      </c>
      <c r="F7287" s="90">
        <v>7279</v>
      </c>
      <c r="G7287" s="170">
        <f t="shared" ca="1" si="232"/>
        <v>-9.3254272164256094E-2</v>
      </c>
    </row>
    <row r="7288" spans="2:7">
      <c r="B7288" t="s">
        <v>4646</v>
      </c>
      <c r="C7288">
        <v>20.65</v>
      </c>
      <c r="D7288">
        <f t="shared" si="231"/>
        <v>0.97796934865900376</v>
      </c>
      <c r="E7288">
        <v>-7.7713264850379715E-2</v>
      </c>
      <c r="F7288" s="90">
        <v>7280</v>
      </c>
      <c r="G7288" s="170">
        <f t="shared" ca="1" si="232"/>
        <v>-1.1881213809540658E-2</v>
      </c>
    </row>
    <row r="7289" spans="2:7">
      <c r="B7289" t="s">
        <v>5050</v>
      </c>
      <c r="C7289">
        <v>10.44</v>
      </c>
      <c r="D7289">
        <f t="shared" si="231"/>
        <v>5.8235294117647056</v>
      </c>
      <c r="E7289">
        <v>-7.7738515901060137E-2</v>
      </c>
      <c r="F7289" s="90">
        <v>7281</v>
      </c>
      <c r="G7289" s="170">
        <f t="shared" ca="1" si="232"/>
        <v>0.45439614285624125</v>
      </c>
    </row>
    <row r="7290" spans="2:7">
      <c r="B7290" t="s">
        <v>6565</v>
      </c>
      <c r="C7290">
        <v>1.53</v>
      </c>
      <c r="D7290">
        <f t="shared" si="231"/>
        <v>0</v>
      </c>
      <c r="E7290">
        <v>-7.8313253012048126E-2</v>
      </c>
      <c r="F7290" s="90">
        <v>7282</v>
      </c>
      <c r="G7290" s="170">
        <f t="shared" ca="1" si="232"/>
        <v>-6.8395383842888569E-2</v>
      </c>
    </row>
    <row r="7291" spans="2:7">
      <c r="B7291" t="s">
        <v>6669</v>
      </c>
      <c r="C7291">
        <v>1.53</v>
      </c>
      <c r="D7291">
        <f t="shared" si="231"/>
        <v>-0.89202540578687373</v>
      </c>
      <c r="E7291">
        <v>-7.8313253012048126E-2</v>
      </c>
      <c r="F7291" s="90">
        <v>7283</v>
      </c>
      <c r="G7291" s="170">
        <f t="shared" ca="1" si="232"/>
        <v>0.18891538896439075</v>
      </c>
    </row>
    <row r="7292" spans="2:7">
      <c r="B7292" t="s">
        <v>2480</v>
      </c>
      <c r="C7292">
        <v>14.17</v>
      </c>
      <c r="D7292">
        <f t="shared" si="231"/>
        <v>-0.24827586206896557</v>
      </c>
      <c r="E7292">
        <v>-7.8673602080624239E-2</v>
      </c>
      <c r="F7292" s="90">
        <v>7284</v>
      </c>
      <c r="G7292" s="170">
        <f t="shared" ca="1" si="232"/>
        <v>0.60869613258624633</v>
      </c>
    </row>
    <row r="7293" spans="2:7">
      <c r="B7293" t="s">
        <v>4607</v>
      </c>
      <c r="C7293">
        <v>18.850000000000001</v>
      </c>
      <c r="D7293">
        <f t="shared" si="231"/>
        <v>19.268817204301076</v>
      </c>
      <c r="E7293">
        <v>-7.8690127077223823E-2</v>
      </c>
      <c r="F7293" s="90">
        <v>7285</v>
      </c>
      <c r="G7293" s="170">
        <f t="shared" ca="1" si="232"/>
        <v>-0.25688510503568168</v>
      </c>
    </row>
    <row r="7294" spans="2:7">
      <c r="B7294" t="s">
        <v>6890</v>
      </c>
      <c r="C7294">
        <v>0.93</v>
      </c>
      <c r="D7294">
        <f t="shared" si="231"/>
        <v>-0.46551724137931033</v>
      </c>
      <c r="E7294">
        <v>-7.9207920792079167E-2</v>
      </c>
      <c r="F7294" s="90">
        <v>7286</v>
      </c>
      <c r="G7294" s="170">
        <f t="shared" ca="1" si="232"/>
        <v>0.72077393498087061</v>
      </c>
    </row>
    <row r="7295" spans="2:7">
      <c r="B7295" t="s">
        <v>6755</v>
      </c>
      <c r="C7295">
        <v>1.74</v>
      </c>
      <c r="D7295">
        <f t="shared" si="231"/>
        <v>0.67307692307692302</v>
      </c>
      <c r="E7295">
        <v>-7.9365079365079319E-2</v>
      </c>
      <c r="F7295" s="90">
        <v>7287</v>
      </c>
      <c r="G7295" s="170">
        <f t="shared" ca="1" si="232"/>
        <v>-0.35058818800645819</v>
      </c>
    </row>
    <row r="7296" spans="2:7">
      <c r="B7296" t="s">
        <v>7035</v>
      </c>
      <c r="C7296">
        <v>1.04</v>
      </c>
      <c r="D7296">
        <f t="shared" si="231"/>
        <v>-0.8571428571428571</v>
      </c>
      <c r="E7296">
        <v>-7.9646017699114932E-2</v>
      </c>
      <c r="F7296" s="90">
        <v>7288</v>
      </c>
      <c r="G7296" s="170">
        <f t="shared" ca="1" si="232"/>
        <v>0.1671163442851685</v>
      </c>
    </row>
    <row r="7297" spans="2:7">
      <c r="B7297" t="s">
        <v>4463</v>
      </c>
      <c r="C7297">
        <v>7.28</v>
      </c>
      <c r="D7297">
        <f t="shared" si="231"/>
        <v>4.7322834645669287</v>
      </c>
      <c r="E7297">
        <v>-7.9646017699115029E-2</v>
      </c>
      <c r="F7297" s="90">
        <v>7289</v>
      </c>
      <c r="G7297" s="170">
        <f t="shared" ca="1" si="232"/>
        <v>4.6530413561848061E-2</v>
      </c>
    </row>
    <row r="7298" spans="2:7">
      <c r="B7298" t="s">
        <v>7086</v>
      </c>
      <c r="C7298">
        <v>1.27</v>
      </c>
      <c r="D7298">
        <f t="shared" si="231"/>
        <v>-7.9710144927536142E-2</v>
      </c>
      <c r="E7298">
        <v>-7.9710144927536142E-2</v>
      </c>
      <c r="F7298" s="90">
        <v>7290</v>
      </c>
      <c r="G7298" s="170">
        <f t="shared" ca="1" si="232"/>
        <v>0.498241387985008</v>
      </c>
    </row>
    <row r="7299" spans="2:7">
      <c r="B7299" t="s">
        <v>7087</v>
      </c>
      <c r="C7299">
        <v>1.38</v>
      </c>
      <c r="D7299">
        <f t="shared" si="231"/>
        <v>-0.78164556962025322</v>
      </c>
      <c r="E7299">
        <v>-8.0000000000000071E-2</v>
      </c>
      <c r="F7299" s="90">
        <v>7291</v>
      </c>
      <c r="G7299" s="170">
        <f t="shared" ca="1" si="232"/>
        <v>0.41381113272018394</v>
      </c>
    </row>
    <row r="7300" spans="2:7">
      <c r="B7300" t="s">
        <v>4410</v>
      </c>
      <c r="C7300">
        <v>6.32</v>
      </c>
      <c r="D7300">
        <f t="shared" si="231"/>
        <v>0.35331905781584588</v>
      </c>
      <c r="E7300">
        <v>-8.005822416302763E-2</v>
      </c>
      <c r="F7300" s="90">
        <v>7292</v>
      </c>
      <c r="G7300" s="170">
        <f t="shared" ca="1" si="232"/>
        <v>0.31152449216939432</v>
      </c>
    </row>
    <row r="7301" spans="2:7">
      <c r="B7301" t="s">
        <v>4376</v>
      </c>
      <c r="C7301">
        <v>4.67</v>
      </c>
      <c r="D7301">
        <f t="shared" si="231"/>
        <v>-0.40960809102402024</v>
      </c>
      <c r="E7301">
        <v>-8.0708661417322858E-2</v>
      </c>
      <c r="F7301" s="90">
        <v>7293</v>
      </c>
      <c r="G7301" s="170">
        <f t="shared" ca="1" si="232"/>
        <v>0.35621636687578889</v>
      </c>
    </row>
    <row r="7302" spans="2:7">
      <c r="B7302" t="s">
        <v>4349</v>
      </c>
      <c r="C7302">
        <v>7.91</v>
      </c>
      <c r="D7302">
        <f t="shared" si="231"/>
        <v>4.8592592592592592</v>
      </c>
      <c r="E7302">
        <v>-8.130081300813001E-2</v>
      </c>
      <c r="F7302" s="90">
        <v>7294</v>
      </c>
      <c r="G7302" s="170">
        <f t="shared" ca="1" si="232"/>
        <v>-0.34745938433152324</v>
      </c>
    </row>
    <row r="7303" spans="2:7">
      <c r="B7303" t="s">
        <v>6666</v>
      </c>
      <c r="C7303">
        <v>1.35</v>
      </c>
      <c r="D7303">
        <f t="shared" si="231"/>
        <v>-0.36619718309859145</v>
      </c>
      <c r="E7303">
        <v>-8.1632653061224414E-2</v>
      </c>
      <c r="F7303" s="90">
        <v>7295</v>
      </c>
      <c r="G7303" s="170">
        <f t="shared" ca="1" si="232"/>
        <v>-0.20360483405947577</v>
      </c>
    </row>
    <row r="7304" spans="2:7">
      <c r="B7304" t="s">
        <v>6704</v>
      </c>
      <c r="C7304">
        <v>2.13</v>
      </c>
      <c r="D7304">
        <f t="shared" si="231"/>
        <v>-0.87521968365553604</v>
      </c>
      <c r="E7304">
        <v>-8.1896551724137914E-2</v>
      </c>
      <c r="F7304" s="90">
        <v>7296</v>
      </c>
      <c r="G7304" s="170">
        <f t="shared" ca="1" si="232"/>
        <v>-0.54995641603202738</v>
      </c>
    </row>
    <row r="7305" spans="2:7">
      <c r="B7305" t="s">
        <v>4155</v>
      </c>
      <c r="C7305">
        <v>17.07</v>
      </c>
      <c r="D7305">
        <f t="shared" ref="D7305:D7360" si="233">(C7305-C7306)/C7306</f>
        <v>0.55040871934604907</v>
      </c>
      <c r="E7305">
        <v>-8.225806451612909E-2</v>
      </c>
      <c r="F7305" s="90">
        <v>7297</v>
      </c>
      <c r="G7305" s="170">
        <f t="shared" ca="1" si="232"/>
        <v>0.43009748259911512</v>
      </c>
    </row>
    <row r="7306" spans="2:7">
      <c r="B7306" t="s">
        <v>1628</v>
      </c>
      <c r="C7306">
        <v>11.01</v>
      </c>
      <c r="D7306">
        <f t="shared" si="233"/>
        <v>-0.15111796453353898</v>
      </c>
      <c r="E7306">
        <v>-8.2500000000000018E-2</v>
      </c>
      <c r="F7306" s="90">
        <v>7298</v>
      </c>
      <c r="G7306" s="170">
        <f t="shared" ca="1" si="232"/>
        <v>-0.43181043059121277</v>
      </c>
    </row>
    <row r="7307" spans="2:7">
      <c r="B7307" t="s">
        <v>1662</v>
      </c>
      <c r="C7307">
        <v>12.97</v>
      </c>
      <c r="D7307">
        <f t="shared" si="233"/>
        <v>-0.77657192075796733</v>
      </c>
      <c r="E7307">
        <v>-8.2743988684582742E-2</v>
      </c>
      <c r="F7307" s="90">
        <v>7299</v>
      </c>
      <c r="G7307" s="170">
        <f t="shared" ca="1" si="232"/>
        <v>-0.14351821389717584</v>
      </c>
    </row>
    <row r="7308" spans="2:7">
      <c r="B7308" t="s">
        <v>1302</v>
      </c>
      <c r="C7308">
        <v>58.05</v>
      </c>
      <c r="D7308">
        <f t="shared" si="233"/>
        <v>4.6800391389432479</v>
      </c>
      <c r="E7308">
        <v>-8.3083241194124233E-2</v>
      </c>
      <c r="F7308" s="90">
        <v>7300</v>
      </c>
      <c r="G7308" s="170">
        <f t="shared" ca="1" si="232"/>
        <v>-0.52669220025903352</v>
      </c>
    </row>
    <row r="7309" spans="2:7">
      <c r="B7309" t="s">
        <v>1648</v>
      </c>
      <c r="C7309">
        <v>10.220000000000001</v>
      </c>
      <c r="D7309">
        <f t="shared" si="233"/>
        <v>-7.5949367088607583E-2</v>
      </c>
      <c r="E7309">
        <v>-8.340807174887889E-2</v>
      </c>
      <c r="F7309" s="90">
        <v>7301</v>
      </c>
      <c r="G7309" s="170">
        <f t="shared" ca="1" si="232"/>
        <v>0.25440062085336657</v>
      </c>
    </row>
    <row r="7310" spans="2:7">
      <c r="B7310" t="s">
        <v>4291</v>
      </c>
      <c r="C7310">
        <v>11.06</v>
      </c>
      <c r="D7310">
        <f t="shared" si="233"/>
        <v>4.192488262910798</v>
      </c>
      <c r="E7310">
        <v>-8.5194375516956106E-2</v>
      </c>
      <c r="F7310" s="90">
        <v>7302</v>
      </c>
      <c r="G7310" s="170">
        <f t="shared" ca="1" si="232"/>
        <v>0.2197552530825258</v>
      </c>
    </row>
    <row r="7311" spans="2:7">
      <c r="B7311" t="s">
        <v>7729</v>
      </c>
      <c r="C7311">
        <v>2.13</v>
      </c>
      <c r="D7311">
        <f t="shared" si="233"/>
        <v>-0.98482797920079779</v>
      </c>
      <c r="E7311">
        <v>-8.5836909871244704E-2</v>
      </c>
      <c r="F7311" s="90">
        <v>7303</v>
      </c>
      <c r="G7311" s="170">
        <f t="shared" ca="1" si="232"/>
        <v>-0.21636927882421209</v>
      </c>
    </row>
    <row r="7312" spans="2:7">
      <c r="B7312" t="s">
        <v>406</v>
      </c>
      <c r="C7312">
        <v>140.38999999999999</v>
      </c>
      <c r="D7312">
        <f t="shared" si="233"/>
        <v>-9.8966690199602178E-2</v>
      </c>
      <c r="E7312">
        <v>-8.6121598750162856E-2</v>
      </c>
      <c r="F7312" s="90">
        <v>7304</v>
      </c>
      <c r="G7312" s="170">
        <f t="shared" ca="1" si="232"/>
        <v>0.1999149214097852</v>
      </c>
    </row>
    <row r="7313" spans="2:7">
      <c r="B7313" t="s">
        <v>615</v>
      </c>
      <c r="C7313">
        <v>155.81</v>
      </c>
      <c r="D7313">
        <f t="shared" si="233"/>
        <v>10.08967971530249</v>
      </c>
      <c r="E7313">
        <v>-8.781687254844564E-2</v>
      </c>
      <c r="F7313" s="90">
        <v>7305</v>
      </c>
      <c r="G7313" s="170">
        <f t="shared" ca="1" si="232"/>
        <v>-1.0274011419344393</v>
      </c>
    </row>
    <row r="7314" spans="2:7">
      <c r="B7314" t="s">
        <v>5068</v>
      </c>
      <c r="C7314">
        <v>14.05</v>
      </c>
      <c r="D7314">
        <f t="shared" si="233"/>
        <v>0.28780934922089829</v>
      </c>
      <c r="E7314">
        <v>-8.8845654993514864E-2</v>
      </c>
      <c r="F7314" s="90">
        <v>7306</v>
      </c>
      <c r="G7314" s="170">
        <f t="shared" ca="1" si="232"/>
        <v>0.31167260471767211</v>
      </c>
    </row>
    <row r="7315" spans="2:7">
      <c r="B7315" t="s">
        <v>1653</v>
      </c>
      <c r="C7315">
        <v>10.91</v>
      </c>
      <c r="D7315">
        <f t="shared" si="233"/>
        <v>0.14360587002096448</v>
      </c>
      <c r="E7315">
        <v>-8.9315525876460786E-2</v>
      </c>
      <c r="F7315" s="90">
        <v>7307</v>
      </c>
      <c r="G7315" s="170">
        <f t="shared" ca="1" si="232"/>
        <v>4.4979454087897733E-2</v>
      </c>
    </row>
    <row r="7316" spans="2:7">
      <c r="B7316" t="s">
        <v>5047</v>
      </c>
      <c r="C7316">
        <v>9.5399999999999991</v>
      </c>
      <c r="D7316">
        <f t="shared" si="233"/>
        <v>1.4398976982097185</v>
      </c>
      <c r="E7316">
        <v>-9.0562440419447193E-2</v>
      </c>
      <c r="F7316" s="90">
        <v>7308</v>
      </c>
      <c r="G7316" s="170">
        <f t="shared" ca="1" si="232"/>
        <v>-0.32088043774703429</v>
      </c>
    </row>
    <row r="7317" spans="2:7">
      <c r="B7317" t="s">
        <v>5570</v>
      </c>
      <c r="C7317">
        <v>3.91</v>
      </c>
      <c r="D7317">
        <f t="shared" si="233"/>
        <v>-9.0697674418604587E-2</v>
      </c>
      <c r="E7317">
        <v>-9.0697674418604587E-2</v>
      </c>
      <c r="F7317" s="90">
        <v>7309</v>
      </c>
      <c r="G7317" s="170">
        <f t="shared" ca="1" si="232"/>
        <v>-0.70723208421460781</v>
      </c>
    </row>
    <row r="7318" spans="2:7">
      <c r="B7318" t="s">
        <v>5571</v>
      </c>
      <c r="C7318">
        <v>4.3</v>
      </c>
      <c r="D7318">
        <f t="shared" si="233"/>
        <v>-0.78435305917753262</v>
      </c>
      <c r="E7318">
        <v>-9.0909090909091023E-2</v>
      </c>
      <c r="F7318" s="90">
        <v>7310</v>
      </c>
      <c r="G7318" s="170">
        <f t="shared" ca="1" si="232"/>
        <v>-5.2419768882282516E-2</v>
      </c>
    </row>
    <row r="7319" spans="2:7">
      <c r="B7319" t="s">
        <v>4609</v>
      </c>
      <c r="C7319">
        <v>19.940000000000001</v>
      </c>
      <c r="D7319">
        <f t="shared" si="233"/>
        <v>-0.62291981845688349</v>
      </c>
      <c r="E7319">
        <v>-9.3636363636363573E-2</v>
      </c>
      <c r="F7319" s="90">
        <v>7311</v>
      </c>
      <c r="G7319" s="170">
        <f t="shared" ca="1" si="232"/>
        <v>0.23162001919031677</v>
      </c>
    </row>
    <row r="7320" spans="2:7">
      <c r="B7320" t="s">
        <v>1282</v>
      </c>
      <c r="C7320">
        <v>52.88</v>
      </c>
      <c r="D7320">
        <f t="shared" si="233"/>
        <v>27.278074866310163</v>
      </c>
      <c r="E7320">
        <v>-9.5759233926128492E-2</v>
      </c>
      <c r="F7320" s="90">
        <v>7312</v>
      </c>
      <c r="G7320" s="170">
        <f t="shared" ca="1" si="232"/>
        <v>0.26072061571544874</v>
      </c>
    </row>
    <row r="7321" spans="2:7">
      <c r="B7321" t="s">
        <v>7279</v>
      </c>
      <c r="C7321">
        <v>1.87</v>
      </c>
      <c r="D7321">
        <f t="shared" si="233"/>
        <v>-7.8817733990147645E-2</v>
      </c>
      <c r="E7321">
        <v>-9.6618357487922579E-2</v>
      </c>
      <c r="F7321" s="90">
        <v>7313</v>
      </c>
      <c r="G7321" s="170">
        <f t="shared" ca="1" si="232"/>
        <v>-3.8393542281243614E-2</v>
      </c>
    </row>
    <row r="7322" spans="2:7">
      <c r="B7322" t="s">
        <v>7430</v>
      </c>
      <c r="C7322">
        <v>2.0299999999999998</v>
      </c>
      <c r="D7322">
        <f t="shared" si="233"/>
        <v>-0.18473895582329333</v>
      </c>
      <c r="E7322">
        <v>-9.7777777777777866E-2</v>
      </c>
      <c r="F7322" s="90">
        <v>7314</v>
      </c>
      <c r="G7322" s="170">
        <f t="shared" ca="1" si="232"/>
        <v>0.51971818907439882</v>
      </c>
    </row>
    <row r="7323" spans="2:7">
      <c r="B7323" t="s">
        <v>7609</v>
      </c>
      <c r="C7323">
        <v>2.4900000000000002</v>
      </c>
      <c r="D7323">
        <f t="shared" si="233"/>
        <v>-0.75516224188790559</v>
      </c>
      <c r="E7323">
        <v>-9.7826086956521591E-2</v>
      </c>
      <c r="F7323" s="90">
        <v>7315</v>
      </c>
      <c r="G7323" s="170">
        <f t="shared" ca="1" si="232"/>
        <v>0.61116165145200529</v>
      </c>
    </row>
    <row r="7324" spans="2:7">
      <c r="B7324" t="s">
        <v>4917</v>
      </c>
      <c r="C7324">
        <v>10.17</v>
      </c>
      <c r="D7324">
        <f t="shared" si="233"/>
        <v>0.60410094637223977</v>
      </c>
      <c r="E7324">
        <v>-9.8404255319148898E-2</v>
      </c>
      <c r="F7324" s="90">
        <v>7316</v>
      </c>
      <c r="G7324" s="170">
        <f t="shared" ca="1" si="232"/>
        <v>0.79824199528269735</v>
      </c>
    </row>
    <row r="7325" spans="2:7">
      <c r="B7325" t="s">
        <v>4452</v>
      </c>
      <c r="C7325">
        <v>6.34</v>
      </c>
      <c r="D7325">
        <f t="shared" si="233"/>
        <v>-0.50738150738150734</v>
      </c>
      <c r="E7325">
        <v>-9.9431818181818205E-2</v>
      </c>
      <c r="F7325" s="90">
        <v>7317</v>
      </c>
      <c r="G7325" s="170">
        <f t="shared" ca="1" si="232"/>
        <v>0.11307876034021129</v>
      </c>
    </row>
    <row r="7326" spans="2:7">
      <c r="B7326" t="s">
        <v>4754</v>
      </c>
      <c r="C7326">
        <v>12.87</v>
      </c>
      <c r="D7326">
        <f t="shared" si="233"/>
        <v>5.1470588235294039E-2</v>
      </c>
      <c r="E7326">
        <v>-0.10188415910676908</v>
      </c>
      <c r="F7326" s="90">
        <v>7318</v>
      </c>
      <c r="G7326" s="170">
        <f t="shared" ca="1" si="232"/>
        <v>-0.42715446653828337</v>
      </c>
    </row>
    <row r="7327" spans="2:7">
      <c r="B7327" t="s">
        <v>4313</v>
      </c>
      <c r="C7327">
        <v>12.24</v>
      </c>
      <c r="D7327">
        <f t="shared" si="233"/>
        <v>5.9740259740259691E-2</v>
      </c>
      <c r="E7327">
        <v>-0.10198092443140136</v>
      </c>
      <c r="F7327" s="90">
        <v>7319</v>
      </c>
      <c r="G7327" s="170">
        <f t="shared" ca="1" si="232"/>
        <v>0.25031405824933289</v>
      </c>
    </row>
    <row r="7328" spans="2:7">
      <c r="B7328" t="s">
        <v>4472</v>
      </c>
      <c r="C7328">
        <v>11.55</v>
      </c>
      <c r="D7328">
        <f t="shared" si="233"/>
        <v>0.14356435643564366</v>
      </c>
      <c r="E7328">
        <v>-0.10326086956521739</v>
      </c>
      <c r="F7328" s="90">
        <v>7320</v>
      </c>
      <c r="G7328" s="170">
        <f t="shared" ca="1" si="232"/>
        <v>-0.11707053062313055</v>
      </c>
    </row>
    <row r="7329" spans="2:7">
      <c r="B7329" t="s">
        <v>4889</v>
      </c>
      <c r="C7329">
        <v>10.1</v>
      </c>
      <c r="D7329">
        <f t="shared" si="233"/>
        <v>0.26092384519350809</v>
      </c>
      <c r="E7329">
        <v>-0.10460992907801417</v>
      </c>
      <c r="F7329" s="90">
        <v>7321</v>
      </c>
      <c r="G7329" s="170">
        <f t="shared" ca="1" si="232"/>
        <v>0.15656631093032983</v>
      </c>
    </row>
    <row r="7330" spans="2:7">
      <c r="B7330" t="s">
        <v>4465</v>
      </c>
      <c r="C7330">
        <v>8.01</v>
      </c>
      <c r="D7330">
        <f t="shared" si="233"/>
        <v>0.42526690391459065</v>
      </c>
      <c r="E7330">
        <v>-0.10602678571428582</v>
      </c>
      <c r="F7330" s="90">
        <v>7322</v>
      </c>
      <c r="G7330" s="170">
        <f t="shared" ca="1" si="232"/>
        <v>0.16630865879637449</v>
      </c>
    </row>
    <row r="7331" spans="2:7">
      <c r="B7331" t="s">
        <v>4448</v>
      </c>
      <c r="C7331">
        <v>5.62</v>
      </c>
      <c r="D7331">
        <f t="shared" si="233"/>
        <v>-0.45383867832847419</v>
      </c>
      <c r="E7331">
        <v>-0.1079365079365079</v>
      </c>
      <c r="F7331" s="90">
        <v>7323</v>
      </c>
      <c r="G7331" s="170">
        <f t="shared" ca="1" si="232"/>
        <v>3.1998993895640138E-3</v>
      </c>
    </row>
    <row r="7332" spans="2:7">
      <c r="B7332" t="s">
        <v>4471</v>
      </c>
      <c r="C7332">
        <v>10.29</v>
      </c>
      <c r="D7332">
        <f t="shared" si="233"/>
        <v>-0.21149425287356333</v>
      </c>
      <c r="E7332">
        <v>-0.10909090909090922</v>
      </c>
      <c r="F7332" s="90">
        <v>7324</v>
      </c>
      <c r="G7332" s="170">
        <f t="shared" ca="1" si="232"/>
        <v>0.35619120504537782</v>
      </c>
    </row>
    <row r="7333" spans="2:7">
      <c r="B7333" t="s">
        <v>5065</v>
      </c>
      <c r="C7333">
        <v>13.05</v>
      </c>
      <c r="D7333">
        <f t="shared" si="233"/>
        <v>-0.30695698353690909</v>
      </c>
      <c r="E7333">
        <v>-0.10982264665757159</v>
      </c>
      <c r="F7333" s="90">
        <v>7325</v>
      </c>
      <c r="G7333" s="170">
        <f t="shared" ca="1" si="232"/>
        <v>-3.23782162734082E-2</v>
      </c>
    </row>
    <row r="7334" spans="2:7">
      <c r="B7334" t="s">
        <v>4535</v>
      </c>
      <c r="C7334">
        <v>18.829999999999998</v>
      </c>
      <c r="D7334">
        <f t="shared" si="233"/>
        <v>-9.989484752891761E-3</v>
      </c>
      <c r="E7334">
        <v>-0.11179245283018872</v>
      </c>
      <c r="F7334" s="90">
        <v>7326</v>
      </c>
      <c r="G7334" s="170">
        <f t="shared" ca="1" si="232"/>
        <v>3.7600489585811608E-5</v>
      </c>
    </row>
    <row r="7335" spans="2:7">
      <c r="B7335" t="s">
        <v>4715</v>
      </c>
      <c r="C7335">
        <v>19.02</v>
      </c>
      <c r="D7335">
        <f t="shared" si="233"/>
        <v>0.63261802575107284</v>
      </c>
      <c r="E7335">
        <v>-0.11328671328671328</v>
      </c>
      <c r="F7335" s="90">
        <v>7327</v>
      </c>
      <c r="G7335" s="170">
        <f t="shared" ref="G7335:G7361" ca="1" si="234">_xlfn.NORM.INV(RAND(),L$11,L$12)</f>
        <v>0.31038064345357613</v>
      </c>
    </row>
    <row r="7336" spans="2:7">
      <c r="B7336" t="s">
        <v>1658</v>
      </c>
      <c r="C7336">
        <v>11.65</v>
      </c>
      <c r="D7336">
        <f t="shared" si="233"/>
        <v>0.61805555555555558</v>
      </c>
      <c r="E7336">
        <v>-0.11339421613394217</v>
      </c>
      <c r="F7336" s="90">
        <v>7328</v>
      </c>
      <c r="G7336" s="170">
        <f t="shared" ca="1" si="234"/>
        <v>-0.2560682404163504</v>
      </c>
    </row>
    <row r="7337" spans="2:7">
      <c r="B7337" t="s">
        <v>4460</v>
      </c>
      <c r="C7337">
        <v>7.2</v>
      </c>
      <c r="D7337">
        <f t="shared" si="233"/>
        <v>0.24783362218370897</v>
      </c>
      <c r="E7337">
        <v>-0.1187270501835985</v>
      </c>
      <c r="F7337" s="90">
        <v>7329</v>
      </c>
      <c r="G7337" s="170">
        <f t="shared" ca="1" si="234"/>
        <v>0.10250073384026158</v>
      </c>
    </row>
    <row r="7338" spans="2:7">
      <c r="B7338" t="s">
        <v>4358</v>
      </c>
      <c r="C7338">
        <v>5.77</v>
      </c>
      <c r="D7338">
        <f t="shared" si="233"/>
        <v>-0.86631139944392965</v>
      </c>
      <c r="E7338">
        <v>-0.12042682926829269</v>
      </c>
      <c r="F7338" s="90">
        <v>7330</v>
      </c>
      <c r="G7338" s="170">
        <f t="shared" ca="1" si="234"/>
        <v>0.17914870805960928</v>
      </c>
    </row>
    <row r="7339" spans="2:7">
      <c r="B7339" t="s">
        <v>1116</v>
      </c>
      <c r="C7339">
        <v>43.16</v>
      </c>
      <c r="D7339">
        <f t="shared" si="233"/>
        <v>4.9367262723521321</v>
      </c>
      <c r="E7339">
        <v>-0.12631578947368424</v>
      </c>
      <c r="F7339" s="90">
        <v>7331</v>
      </c>
      <c r="G7339" s="170">
        <f t="shared" ca="1" si="234"/>
        <v>-0.23766090667905831</v>
      </c>
    </row>
    <row r="7340" spans="2:7">
      <c r="B7340" t="s">
        <v>2778</v>
      </c>
      <c r="C7340">
        <v>7.27</v>
      </c>
      <c r="D7340">
        <f t="shared" si="233"/>
        <v>0.32906764168190128</v>
      </c>
      <c r="E7340">
        <v>-0.13142174432497011</v>
      </c>
      <c r="F7340" s="90">
        <v>7332</v>
      </c>
      <c r="G7340" s="170">
        <f t="shared" ca="1" si="234"/>
        <v>2.6682177105436113E-2</v>
      </c>
    </row>
    <row r="7341" spans="2:7">
      <c r="B7341" t="s">
        <v>4451</v>
      </c>
      <c r="C7341">
        <v>5.47</v>
      </c>
      <c r="D7341">
        <f t="shared" si="233"/>
        <v>4.5889101338431992E-2</v>
      </c>
      <c r="E7341">
        <v>-0.13722397476340695</v>
      </c>
      <c r="F7341" s="90">
        <v>7333</v>
      </c>
      <c r="G7341" s="170">
        <f t="shared" ca="1" si="234"/>
        <v>-3.4750226775320484E-2</v>
      </c>
    </row>
    <row r="7342" spans="2:7">
      <c r="B7342" t="s">
        <v>4458</v>
      </c>
      <c r="C7342">
        <v>5.23</v>
      </c>
      <c r="D7342">
        <f t="shared" si="233"/>
        <v>-0.38106508875739636</v>
      </c>
      <c r="E7342">
        <v>-0.14402618657937805</v>
      </c>
      <c r="F7342" s="90">
        <v>7334</v>
      </c>
      <c r="G7342" s="170">
        <f t="shared" ca="1" si="234"/>
        <v>0.28080268964631067</v>
      </c>
    </row>
    <row r="7343" spans="2:7">
      <c r="B7343" t="s">
        <v>4468</v>
      </c>
      <c r="C7343">
        <v>8.4499999999999993</v>
      </c>
      <c r="D7343">
        <f t="shared" si="233"/>
        <v>0.38297872340425515</v>
      </c>
      <c r="E7343">
        <v>-0.14989939637826966</v>
      </c>
      <c r="F7343" s="90">
        <v>7335</v>
      </c>
      <c r="G7343" s="170">
        <f t="shared" ca="1" si="234"/>
        <v>0.74843664255807907</v>
      </c>
    </row>
    <row r="7344" spans="2:7">
      <c r="B7344" t="s">
        <v>4459</v>
      </c>
      <c r="C7344">
        <v>6.11</v>
      </c>
      <c r="D7344">
        <f t="shared" si="233"/>
        <v>3.1849315068493156</v>
      </c>
      <c r="E7344">
        <v>-0.15138888888888888</v>
      </c>
      <c r="F7344" s="90">
        <v>7336</v>
      </c>
      <c r="G7344" s="170">
        <f t="shared" ca="1" si="234"/>
        <v>-6.6013322355088777E-2</v>
      </c>
    </row>
    <row r="7345" spans="2:7">
      <c r="B7345" t="s">
        <v>6399</v>
      </c>
      <c r="C7345">
        <v>1.46</v>
      </c>
      <c r="D7345">
        <f t="shared" si="233"/>
        <v>-0.76862123613312205</v>
      </c>
      <c r="E7345">
        <v>-0.16091954022988508</v>
      </c>
      <c r="F7345" s="90">
        <v>7337</v>
      </c>
      <c r="G7345" s="170">
        <f t="shared" ca="1" si="234"/>
        <v>0.31765658328667573</v>
      </c>
    </row>
    <row r="7346" spans="2:7">
      <c r="B7346" t="s">
        <v>5671</v>
      </c>
      <c r="C7346">
        <v>6.31</v>
      </c>
      <c r="D7346">
        <f t="shared" si="233"/>
        <v>0.19961977186311786</v>
      </c>
      <c r="E7346">
        <v>-0.85253563916802988</v>
      </c>
      <c r="F7346" s="90">
        <v>7338</v>
      </c>
      <c r="G7346" s="170">
        <f t="shared" ca="1" si="234"/>
        <v>-7.9956788643013754E-2</v>
      </c>
    </row>
    <row r="7347" spans="2:7">
      <c r="B7347" t="s">
        <v>5692</v>
      </c>
      <c r="C7347">
        <v>5.26</v>
      </c>
      <c r="D7347">
        <f t="shared" si="233"/>
        <v>1.8279569892473115</v>
      </c>
      <c r="E7347">
        <v>-0.85640185640185651</v>
      </c>
      <c r="F7347" s="90">
        <v>7339</v>
      </c>
      <c r="G7347" s="170">
        <f t="shared" ca="1" si="234"/>
        <v>0.53268649470375418</v>
      </c>
    </row>
    <row r="7348" spans="2:7">
      <c r="B7348" t="s">
        <v>5854</v>
      </c>
      <c r="C7348">
        <v>1.86</v>
      </c>
      <c r="D7348">
        <f t="shared" si="233"/>
        <v>-0.67021276595744672</v>
      </c>
      <c r="E7348">
        <v>-0.86283185840707965</v>
      </c>
      <c r="F7348" s="90">
        <v>7340</v>
      </c>
      <c r="G7348" s="170">
        <f t="shared" ca="1" si="234"/>
        <v>-0.14405083292959714</v>
      </c>
    </row>
    <row r="7349" spans="2:7">
      <c r="B7349" t="s">
        <v>5584</v>
      </c>
      <c r="C7349">
        <v>5.64</v>
      </c>
      <c r="D7349">
        <f t="shared" si="233"/>
        <v>1.9528795811518322</v>
      </c>
      <c r="E7349">
        <v>-0.86779184247538677</v>
      </c>
      <c r="F7349" s="90">
        <v>7341</v>
      </c>
      <c r="G7349" s="170">
        <f t="shared" ca="1" si="234"/>
        <v>-7.8390477948560675E-2</v>
      </c>
    </row>
    <row r="7350" spans="2:7">
      <c r="B7350" t="s">
        <v>6738</v>
      </c>
      <c r="C7350">
        <v>1.91</v>
      </c>
      <c r="D7350">
        <f t="shared" si="233"/>
        <v>0.80188679245283001</v>
      </c>
      <c r="E7350">
        <v>-0.89686825053995678</v>
      </c>
      <c r="F7350" s="90">
        <v>7342</v>
      </c>
      <c r="G7350" s="170">
        <f t="shared" ca="1" si="234"/>
        <v>0.12591559330626054</v>
      </c>
    </row>
    <row r="7351" spans="2:7">
      <c r="B7351" t="s">
        <v>7012</v>
      </c>
      <c r="C7351">
        <v>1.06</v>
      </c>
      <c r="D7351">
        <f t="shared" si="233"/>
        <v>-0.2587412587412587</v>
      </c>
      <c r="E7351">
        <v>-0.90093457943925226</v>
      </c>
      <c r="F7351" s="90">
        <v>7343</v>
      </c>
      <c r="G7351" s="170">
        <f t="shared" ca="1" si="234"/>
        <v>1.1329892010689493</v>
      </c>
    </row>
    <row r="7352" spans="2:7">
      <c r="B7352" t="s">
        <v>6975</v>
      </c>
      <c r="C7352">
        <v>1.43</v>
      </c>
      <c r="D7352">
        <f t="shared" si="233"/>
        <v>0.50526315789473686</v>
      </c>
      <c r="E7352">
        <v>-0.90131124913733607</v>
      </c>
      <c r="F7352" s="90">
        <v>7344</v>
      </c>
      <c r="G7352" s="170">
        <f t="shared" ca="1" si="234"/>
        <v>-0.39181364910593131</v>
      </c>
    </row>
    <row r="7353" spans="2:7">
      <c r="B7353" t="s">
        <v>6888</v>
      </c>
      <c r="C7353">
        <v>0.95</v>
      </c>
      <c r="D7353">
        <f t="shared" si="233"/>
        <v>-0.34482758620689657</v>
      </c>
      <c r="E7353">
        <v>-0.90236382322713271</v>
      </c>
      <c r="F7353" s="90">
        <v>7345</v>
      </c>
      <c r="G7353" s="170">
        <f t="shared" ca="1" si="234"/>
        <v>-0.35334097453694963</v>
      </c>
    </row>
    <row r="7354" spans="2:7">
      <c r="B7354" t="s">
        <v>6928</v>
      </c>
      <c r="C7354">
        <v>1.45</v>
      </c>
      <c r="D7354">
        <f t="shared" si="233"/>
        <v>-0.29951690821256033</v>
      </c>
      <c r="E7354">
        <v>-0.90352628077178976</v>
      </c>
      <c r="F7354" s="90">
        <v>7346</v>
      </c>
      <c r="G7354" s="170">
        <f t="shared" ca="1" si="234"/>
        <v>-0.16565399168276829</v>
      </c>
    </row>
    <row r="7355" spans="2:7">
      <c r="B7355" t="s">
        <v>7528</v>
      </c>
      <c r="C7355">
        <v>2.0699999999999998</v>
      </c>
      <c r="D7355">
        <f t="shared" si="233"/>
        <v>2.4752475247524663E-2</v>
      </c>
      <c r="E7355">
        <v>-0.90358639962738707</v>
      </c>
      <c r="F7355" s="90">
        <v>7347</v>
      </c>
      <c r="G7355" s="170">
        <f t="shared" ca="1" si="234"/>
        <v>0.19933279334825899</v>
      </c>
    </row>
    <row r="7356" spans="2:7">
      <c r="B7356" t="s">
        <v>7419</v>
      </c>
      <c r="C7356">
        <v>2.02</v>
      </c>
      <c r="D7356">
        <f t="shared" si="233"/>
        <v>0.1222222222222222</v>
      </c>
      <c r="E7356">
        <v>-0.90494117647058825</v>
      </c>
      <c r="F7356" s="90">
        <v>7348</v>
      </c>
      <c r="G7356" s="170">
        <f t="shared" ca="1" si="234"/>
        <v>0.26867958062349728</v>
      </c>
    </row>
    <row r="7357" spans="2:7">
      <c r="B7357" t="s">
        <v>6749</v>
      </c>
      <c r="C7357">
        <v>1.8</v>
      </c>
      <c r="D7357">
        <f t="shared" si="233"/>
        <v>-0.2592592592592593</v>
      </c>
      <c r="E7357">
        <v>-0.90531299316149394</v>
      </c>
      <c r="F7357" s="90">
        <v>7349</v>
      </c>
      <c r="G7357" s="170">
        <f t="shared" ca="1" si="234"/>
        <v>0.53034527495963768</v>
      </c>
    </row>
    <row r="7358" spans="2:7">
      <c r="B7358" t="s">
        <v>7445</v>
      </c>
      <c r="C7358">
        <v>2.4300000000000002</v>
      </c>
      <c r="D7358">
        <f t="shared" si="233"/>
        <v>1.0769230769230771</v>
      </c>
      <c r="E7358">
        <v>-0.90885221305326336</v>
      </c>
      <c r="F7358" s="90">
        <v>7350</v>
      </c>
      <c r="G7358" s="170">
        <f t="shared" ca="1" si="234"/>
        <v>-0.2954228500492207</v>
      </c>
    </row>
    <row r="7359" spans="2:7">
      <c r="B7359" t="s">
        <v>6909</v>
      </c>
      <c r="C7359">
        <v>1.17</v>
      </c>
      <c r="D7359">
        <f t="shared" si="233"/>
        <v>0.10377358490566026</v>
      </c>
      <c r="E7359">
        <v>-0.90887850467289721</v>
      </c>
      <c r="F7359" s="90">
        <v>7351</v>
      </c>
      <c r="G7359" s="170">
        <f t="shared" ca="1" si="234"/>
        <v>0.29927805269317487</v>
      </c>
    </row>
    <row r="7360" spans="2:7">
      <c r="B7360" t="s">
        <v>6997</v>
      </c>
      <c r="C7360">
        <v>1.06</v>
      </c>
      <c r="D7360">
        <f t="shared" si="233"/>
        <v>-0.56557377049180324</v>
      </c>
      <c r="E7360">
        <v>-0.91024555461473322</v>
      </c>
      <c r="F7360" s="90">
        <v>7352</v>
      </c>
      <c r="G7360" s="170">
        <f t="shared" ca="1" si="234"/>
        <v>-0.26933196509198187</v>
      </c>
    </row>
    <row r="7361" spans="2:7">
      <c r="B7361" t="s">
        <v>7755</v>
      </c>
      <c r="C7361">
        <v>2.44</v>
      </c>
      <c r="F7361" s="90">
        <v>7353</v>
      </c>
      <c r="G7361" s="170">
        <f t="shared" ca="1" si="234"/>
        <v>1.2266450610587429</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3BEA2-5088-489E-931C-C6977D18007F}">
  <dimension ref="B2:E8"/>
  <sheetViews>
    <sheetView workbookViewId="0">
      <selection activeCell="H11" sqref="H11"/>
    </sheetView>
  </sheetViews>
  <sheetFormatPr defaultRowHeight="15"/>
  <sheetData>
    <row r="2" spans="2:5">
      <c r="C2" s="196" t="s">
        <v>229</v>
      </c>
      <c r="D2" s="196"/>
      <c r="E2" s="196"/>
    </row>
    <row r="3" spans="2:5">
      <c r="C3" s="73"/>
      <c r="D3" s="73" t="s">
        <v>230</v>
      </c>
      <c r="E3" s="73" t="s">
        <v>217</v>
      </c>
    </row>
    <row r="4" spans="2:5">
      <c r="B4">
        <v>1</v>
      </c>
      <c r="C4" t="s">
        <v>224</v>
      </c>
      <c r="D4">
        <v>95258</v>
      </c>
      <c r="E4">
        <v>245951.53</v>
      </c>
    </row>
    <row r="5" spans="2:5">
      <c r="B5">
        <v>2</v>
      </c>
      <c r="C5" t="s">
        <v>225</v>
      </c>
      <c r="D5">
        <v>99391.76</v>
      </c>
      <c r="E5">
        <v>175256.24</v>
      </c>
    </row>
    <row r="6" spans="2:5">
      <c r="B6">
        <v>3</v>
      </c>
      <c r="C6" t="s">
        <v>226</v>
      </c>
      <c r="D6">
        <v>17266.45</v>
      </c>
      <c r="E6">
        <v>86717.69</v>
      </c>
    </row>
    <row r="7" spans="2:5">
      <c r="B7">
        <v>4</v>
      </c>
      <c r="C7" t="s">
        <v>227</v>
      </c>
      <c r="D7">
        <v>698.92</v>
      </c>
      <c r="E7">
        <v>51029.18</v>
      </c>
    </row>
    <row r="8" spans="2:5">
      <c r="B8">
        <v>5</v>
      </c>
      <c r="C8" t="s">
        <v>228</v>
      </c>
      <c r="D8">
        <v>41265.03</v>
      </c>
      <c r="E8">
        <v>46509.71</v>
      </c>
    </row>
  </sheetData>
  <mergeCells count="1">
    <mergeCell ref="C2:E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K93"/>
  <sheetViews>
    <sheetView zoomScale="120" zoomScaleNormal="120" zoomScalePageLayoutView="120" workbookViewId="0">
      <pane xSplit="1" ySplit="1" topLeftCell="C52" activePane="bottomRight" state="frozen"/>
      <selection activeCell="C4" sqref="C4"/>
      <selection pane="topRight" activeCell="C4" sqref="C4"/>
      <selection pane="bottomLeft" activeCell="C4" sqref="C4"/>
      <selection pane="bottomRight" activeCell="B65" sqref="B65"/>
    </sheetView>
  </sheetViews>
  <sheetFormatPr defaultColWidth="8.85546875" defaultRowHeight="15"/>
  <cols>
    <col min="1" max="1" width="27.7109375" style="3" bestFit="1" customWidth="1"/>
    <col min="2" max="11" width="13.42578125" style="3" bestFit="1" customWidth="1"/>
    <col min="12" max="16384" width="8.85546875" style="3"/>
  </cols>
  <sheetData>
    <row r="1" spans="1:11" s="1" customFormat="1">
      <c r="A1" s="1" t="s">
        <v>0</v>
      </c>
      <c r="B1" s="1" t="s">
        <v>33</v>
      </c>
      <c r="E1" s="197" t="str">
        <f>IF(B2&lt;&gt;B3, "A NEW VERSION OF THE WORKSHEET IS AVAILABLE", "")</f>
        <v/>
      </c>
      <c r="F1" s="197"/>
      <c r="G1" s="197"/>
      <c r="H1" s="197"/>
      <c r="I1" s="197"/>
      <c r="J1" s="197"/>
      <c r="K1" s="197"/>
    </row>
    <row r="2" spans="1:11">
      <c r="A2" s="1" t="s">
        <v>31</v>
      </c>
      <c r="B2" s="3">
        <v>2.1</v>
      </c>
      <c r="E2" s="198" t="s">
        <v>21</v>
      </c>
      <c r="F2" s="198"/>
      <c r="G2" s="198"/>
      <c r="H2" s="198"/>
      <c r="I2" s="198"/>
      <c r="J2" s="198"/>
      <c r="K2" s="198"/>
    </row>
    <row r="3" spans="1:11">
      <c r="A3" s="1" t="s">
        <v>32</v>
      </c>
      <c r="B3" s="3">
        <v>2.1</v>
      </c>
    </row>
    <row r="4" spans="1:11">
      <c r="A4" s="1"/>
    </row>
    <row r="5" spans="1:11">
      <c r="A5" s="1" t="s">
        <v>34</v>
      </c>
    </row>
    <row r="6" spans="1:11">
      <c r="A6" s="3" t="s">
        <v>27</v>
      </c>
      <c r="B6" s="3">
        <f>IF(B9&gt;0, B9/B8, 0)</f>
        <v>1248.3530787753698</v>
      </c>
    </row>
    <row r="7" spans="1:11">
      <c r="A7" s="3" t="s">
        <v>16</v>
      </c>
      <c r="B7">
        <v>1</v>
      </c>
    </row>
    <row r="8" spans="1:11">
      <c r="A8" s="3" t="s">
        <v>28</v>
      </c>
      <c r="B8">
        <v>145.35</v>
      </c>
    </row>
    <row r="9" spans="1:11">
      <c r="A9" s="3" t="s">
        <v>44</v>
      </c>
      <c r="B9">
        <v>181448.12</v>
      </c>
    </row>
    <row r="15" spans="1:11">
      <c r="A15" s="1" t="s">
        <v>22</v>
      </c>
    </row>
    <row r="16" spans="1:11" s="7" customFormat="1">
      <c r="A16" s="6" t="s">
        <v>23</v>
      </c>
      <c r="B16" s="5">
        <v>42094</v>
      </c>
      <c r="C16" s="5">
        <v>42460</v>
      </c>
      <c r="D16" s="5">
        <v>42825</v>
      </c>
      <c r="E16" s="5">
        <v>43190</v>
      </c>
      <c r="F16" s="5">
        <v>43555</v>
      </c>
      <c r="G16" s="5">
        <v>43921</v>
      </c>
      <c r="H16" s="5">
        <v>44286</v>
      </c>
      <c r="I16" s="5">
        <v>44651</v>
      </c>
      <c r="J16" s="5">
        <v>45016</v>
      </c>
      <c r="K16" s="5">
        <v>45382</v>
      </c>
    </row>
    <row r="17" spans="1:11" s="4" customFormat="1">
      <c r="A17" s="4" t="s">
        <v>1</v>
      </c>
      <c r="B17">
        <v>139503.73000000001</v>
      </c>
      <c r="C17">
        <v>101964.72</v>
      </c>
      <c r="D17">
        <v>112299.42</v>
      </c>
      <c r="E17">
        <v>123249.07</v>
      </c>
      <c r="F17">
        <v>157668.99</v>
      </c>
      <c r="G17">
        <v>139816.65</v>
      </c>
      <c r="H17">
        <v>156294.18</v>
      </c>
      <c r="I17">
        <v>243959.17</v>
      </c>
      <c r="J17">
        <v>243352.69</v>
      </c>
      <c r="K17">
        <v>229170.78</v>
      </c>
    </row>
    <row r="18" spans="1:11" s="4" customFormat="1">
      <c r="A18" s="3" t="s">
        <v>45</v>
      </c>
      <c r="B18">
        <v>54545.26</v>
      </c>
      <c r="C18">
        <v>38696.269999999997</v>
      </c>
      <c r="D18">
        <v>43843.03</v>
      </c>
      <c r="E18">
        <v>46137.01</v>
      </c>
      <c r="F18">
        <v>60877.05</v>
      </c>
      <c r="G18">
        <v>58039.99</v>
      </c>
      <c r="H18">
        <v>55423.38</v>
      </c>
      <c r="I18">
        <v>91076.61</v>
      </c>
      <c r="J18">
        <v>116597.19</v>
      </c>
      <c r="K18">
        <v>97506.39</v>
      </c>
    </row>
    <row r="19" spans="1:11" s="4" customFormat="1">
      <c r="A19" s="3" t="s">
        <v>46</v>
      </c>
      <c r="B19">
        <v>-1122.18</v>
      </c>
      <c r="C19">
        <v>-1925.19</v>
      </c>
      <c r="D19">
        <v>4538.13</v>
      </c>
      <c r="E19">
        <v>-99.31</v>
      </c>
      <c r="F19">
        <v>96.71</v>
      </c>
      <c r="G19">
        <v>565.24</v>
      </c>
      <c r="H19">
        <v>-1516.77</v>
      </c>
      <c r="I19">
        <v>7597.87</v>
      </c>
      <c r="J19">
        <v>3358.89</v>
      </c>
      <c r="K19">
        <v>-4409.3500000000004</v>
      </c>
    </row>
    <row r="20" spans="1:11" s="4" customFormat="1">
      <c r="A20" s="3" t="s">
        <v>47</v>
      </c>
      <c r="B20">
        <v>6845.38</v>
      </c>
      <c r="C20">
        <v>4993.8900000000003</v>
      </c>
      <c r="D20">
        <v>5220.83</v>
      </c>
      <c r="E20">
        <v>4440.43</v>
      </c>
      <c r="F20">
        <v>5316.56</v>
      </c>
      <c r="G20">
        <v>5319.92</v>
      </c>
      <c r="H20">
        <v>5788.48</v>
      </c>
      <c r="I20">
        <v>8028.29</v>
      </c>
      <c r="J20">
        <v>9526.91</v>
      </c>
      <c r="K20">
        <v>10071.85</v>
      </c>
    </row>
    <row r="21" spans="1:11" s="4" customFormat="1">
      <c r="A21" s="3" t="s">
        <v>48</v>
      </c>
      <c r="B21">
        <v>20370.48</v>
      </c>
      <c r="C21">
        <v>16034.28</v>
      </c>
      <c r="D21">
        <v>15799.14</v>
      </c>
      <c r="E21">
        <v>16955.79</v>
      </c>
      <c r="F21">
        <v>20734.28</v>
      </c>
      <c r="G21">
        <v>21232.69</v>
      </c>
      <c r="H21">
        <v>20744.919999999998</v>
      </c>
      <c r="I21">
        <v>28834.06</v>
      </c>
      <c r="J21">
        <v>33144.83</v>
      </c>
      <c r="K21">
        <v>34263.1</v>
      </c>
    </row>
    <row r="22" spans="1:11" s="4" customFormat="1">
      <c r="A22" s="3" t="s">
        <v>49</v>
      </c>
      <c r="B22">
        <v>21407.64</v>
      </c>
      <c r="C22">
        <v>17587.63</v>
      </c>
      <c r="D22">
        <v>17252.22</v>
      </c>
      <c r="E22">
        <v>17077.509999999998</v>
      </c>
      <c r="F22">
        <v>18758.87</v>
      </c>
      <c r="G22">
        <v>18533.580000000002</v>
      </c>
      <c r="H22">
        <v>19908.810000000001</v>
      </c>
      <c r="I22">
        <v>23264.1</v>
      </c>
      <c r="J22">
        <v>22419.32</v>
      </c>
      <c r="K22">
        <v>24509.58</v>
      </c>
    </row>
    <row r="23" spans="1:11" s="4" customFormat="1">
      <c r="A23" s="3" t="s">
        <v>50</v>
      </c>
      <c r="B23">
        <v>15868.37</v>
      </c>
      <c r="C23">
        <v>12908.42</v>
      </c>
      <c r="D23">
        <v>13772.32</v>
      </c>
      <c r="E23">
        <v>14423.87</v>
      </c>
      <c r="F23">
        <v>16917.14</v>
      </c>
      <c r="G23">
        <v>15599.07</v>
      </c>
      <c r="H23">
        <v>16923.93</v>
      </c>
      <c r="I23">
        <v>27445.67</v>
      </c>
      <c r="J23">
        <v>25519.919999999998</v>
      </c>
      <c r="K23">
        <v>27155.29</v>
      </c>
    </row>
    <row r="24" spans="1:11" s="4" customFormat="1">
      <c r="A24" s="3" t="s">
        <v>51</v>
      </c>
      <c r="B24">
        <v>15935.54</v>
      </c>
      <c r="C24">
        <v>10444.280000000001</v>
      </c>
      <c r="D24">
        <v>7806.38</v>
      </c>
      <c r="E24">
        <v>2681.96</v>
      </c>
      <c r="F24">
        <v>5843.58</v>
      </c>
      <c r="G24">
        <v>4193.58</v>
      </c>
      <c r="H24">
        <v>5483.63</v>
      </c>
      <c r="I24">
        <v>9418.36</v>
      </c>
      <c r="J24">
        <v>7203.25</v>
      </c>
      <c r="K24">
        <v>9007.2999999999993</v>
      </c>
    </row>
    <row r="25" spans="1:11" s="4" customFormat="1">
      <c r="A25" s="4" t="s">
        <v>4</v>
      </c>
      <c r="B25">
        <v>5994.38</v>
      </c>
      <c r="C25">
        <v>10345.870000000001</v>
      </c>
      <c r="D25">
        <v>-3789.11</v>
      </c>
      <c r="E25">
        <v>10898.41</v>
      </c>
      <c r="F25">
        <v>1524.31</v>
      </c>
      <c r="G25">
        <v>-2883.63</v>
      </c>
      <c r="H25">
        <v>179.78</v>
      </c>
      <c r="I25">
        <v>1299.99</v>
      </c>
      <c r="J25">
        <v>1568.86</v>
      </c>
      <c r="K25">
        <v>-6005.23</v>
      </c>
    </row>
    <row r="26" spans="1:11" s="4" customFormat="1">
      <c r="A26" s="4" t="s">
        <v>5</v>
      </c>
      <c r="B26">
        <v>5943.6</v>
      </c>
      <c r="C26">
        <v>5306.35</v>
      </c>
      <c r="D26">
        <v>5672.88</v>
      </c>
      <c r="E26">
        <v>5741.7</v>
      </c>
      <c r="F26">
        <v>7341.83</v>
      </c>
      <c r="G26">
        <v>8440.73</v>
      </c>
      <c r="H26">
        <v>9233.64</v>
      </c>
      <c r="I26">
        <v>9100.8700000000008</v>
      </c>
      <c r="J26">
        <v>9335.2000000000007</v>
      </c>
      <c r="K26">
        <v>9882.16</v>
      </c>
    </row>
    <row r="27" spans="1:11" s="4" customFormat="1">
      <c r="A27" s="4" t="s">
        <v>6</v>
      </c>
      <c r="B27">
        <v>4847.75</v>
      </c>
      <c r="C27">
        <v>4221.41</v>
      </c>
      <c r="D27">
        <v>5072.2</v>
      </c>
      <c r="E27">
        <v>5454.74</v>
      </c>
      <c r="F27">
        <v>7660.1</v>
      </c>
      <c r="G27">
        <v>7533.46</v>
      </c>
      <c r="H27">
        <v>7606.71</v>
      </c>
      <c r="I27">
        <v>5462.2</v>
      </c>
      <c r="J27">
        <v>6298.7</v>
      </c>
      <c r="K27">
        <v>7507.57</v>
      </c>
    </row>
    <row r="28" spans="1:11" s="4" customFormat="1">
      <c r="A28" s="4" t="s">
        <v>7</v>
      </c>
      <c r="B28">
        <v>-1388.09</v>
      </c>
      <c r="C28">
        <v>192.87</v>
      </c>
      <c r="D28">
        <v>-1390.56</v>
      </c>
      <c r="E28">
        <v>21135.16</v>
      </c>
      <c r="F28">
        <v>15840.6</v>
      </c>
      <c r="G28">
        <v>-1394.76</v>
      </c>
      <c r="H28">
        <v>13843.69</v>
      </c>
      <c r="I28">
        <v>50226.87</v>
      </c>
      <c r="J28">
        <v>18235.12</v>
      </c>
      <c r="K28">
        <v>-1147.04</v>
      </c>
    </row>
    <row r="29" spans="1:11" s="4" customFormat="1">
      <c r="A29" s="4" t="s">
        <v>8</v>
      </c>
      <c r="B29">
        <v>2567.41</v>
      </c>
      <c r="C29">
        <v>689.96</v>
      </c>
      <c r="D29">
        <v>2778.01</v>
      </c>
      <c r="E29">
        <v>3392.33</v>
      </c>
      <c r="F29">
        <v>6718.43</v>
      </c>
      <c r="G29">
        <v>-2568.41</v>
      </c>
      <c r="H29">
        <v>5653.9</v>
      </c>
      <c r="I29">
        <v>8477.5499999999993</v>
      </c>
      <c r="J29">
        <v>10159.77</v>
      </c>
      <c r="K29">
        <v>3762.57</v>
      </c>
    </row>
    <row r="30" spans="1:11" s="4" customFormat="1">
      <c r="A30" s="4" t="s">
        <v>9</v>
      </c>
      <c r="B30">
        <v>-3925.52</v>
      </c>
      <c r="C30">
        <v>-382.78</v>
      </c>
      <c r="D30">
        <v>-4240.8</v>
      </c>
      <c r="E30">
        <v>13434.33</v>
      </c>
      <c r="F30">
        <v>10218.33</v>
      </c>
      <c r="G30">
        <v>1556.54</v>
      </c>
      <c r="H30">
        <v>7490.22</v>
      </c>
      <c r="I30">
        <v>40153.93</v>
      </c>
      <c r="J30">
        <v>8760.4</v>
      </c>
      <c r="K30">
        <v>-4437.4399999999996</v>
      </c>
    </row>
    <row r="31" spans="1:11" s="4" customFormat="1">
      <c r="A31" s="4" t="s">
        <v>35</v>
      </c>
      <c r="B31">
        <v>777.13</v>
      </c>
      <c r="C31">
        <v>776.19</v>
      </c>
      <c r="D31">
        <v>970.24</v>
      </c>
      <c r="E31">
        <v>1144.95</v>
      </c>
      <c r="F31">
        <v>1488.42</v>
      </c>
      <c r="G31">
        <v>1144.95</v>
      </c>
      <c r="H31">
        <v>2994.02</v>
      </c>
      <c r="I31">
        <v>6228.17</v>
      </c>
      <c r="J31">
        <v>4396.46</v>
      </c>
      <c r="K31">
        <v>4490.78</v>
      </c>
    </row>
    <row r="32" spans="1:11" s="4" customFormat="1"/>
    <row r="33" spans="1:11">
      <c r="A33" s="4" t="s">
        <v>176</v>
      </c>
      <c r="B33" s="3">
        <f>B17-SUM(B18:B24)</f>
        <v>5653.2400000000198</v>
      </c>
    </row>
    <row r="34" spans="1:11">
      <c r="A34" s="4" t="s">
        <v>67</v>
      </c>
    </row>
    <row r="35" spans="1:11">
      <c r="A35" s="4"/>
    </row>
    <row r="36" spans="1:11">
      <c r="A36" s="4"/>
    </row>
    <row r="37" spans="1:11">
      <c r="A37" s="4"/>
    </row>
    <row r="38" spans="1:11">
      <c r="A38" s="4"/>
    </row>
    <row r="39" spans="1:11">
      <c r="A39" s="4"/>
    </row>
    <row r="40" spans="1:11">
      <c r="A40" s="1" t="s">
        <v>24</v>
      </c>
    </row>
    <row r="41" spans="1:11" s="7" customFormat="1">
      <c r="A41" s="6" t="s">
        <v>23</v>
      </c>
      <c r="B41" s="5">
        <v>44834</v>
      </c>
      <c r="C41" s="5">
        <v>44926</v>
      </c>
      <c r="D41" s="5">
        <v>45016</v>
      </c>
      <c r="E41" s="5">
        <v>45107</v>
      </c>
      <c r="F41" s="5">
        <v>45199</v>
      </c>
      <c r="G41" s="5">
        <v>45291</v>
      </c>
      <c r="H41" s="5">
        <v>45382</v>
      </c>
      <c r="I41" s="5">
        <v>45473</v>
      </c>
      <c r="J41" s="5">
        <v>45565</v>
      </c>
      <c r="K41" s="5">
        <v>45657</v>
      </c>
    </row>
    <row r="42" spans="1:11" s="4" customFormat="1">
      <c r="A42" s="4" t="s">
        <v>1</v>
      </c>
      <c r="B42">
        <v>59877.52</v>
      </c>
      <c r="C42">
        <v>57083.56</v>
      </c>
      <c r="D42">
        <v>62961.54</v>
      </c>
      <c r="E42">
        <v>59489.66</v>
      </c>
      <c r="F42">
        <v>55681.93</v>
      </c>
      <c r="G42">
        <v>55311.88</v>
      </c>
      <c r="H42">
        <v>58687.31</v>
      </c>
      <c r="I42">
        <v>54771.39</v>
      </c>
      <c r="J42">
        <v>53904.71</v>
      </c>
      <c r="K42">
        <v>53648.3</v>
      </c>
    </row>
    <row r="43" spans="1:11" s="4" customFormat="1">
      <c r="A43" s="4" t="s">
        <v>2</v>
      </c>
      <c r="B43">
        <v>53817.2</v>
      </c>
      <c r="C43">
        <v>53035.72</v>
      </c>
      <c r="D43">
        <v>55742.34</v>
      </c>
      <c r="E43">
        <v>54587.06</v>
      </c>
      <c r="F43">
        <v>51414.11</v>
      </c>
      <c r="G43">
        <v>49048.31</v>
      </c>
      <c r="H43">
        <v>52086.68</v>
      </c>
      <c r="I43">
        <v>48076.92</v>
      </c>
      <c r="J43">
        <v>47788.92</v>
      </c>
      <c r="K43">
        <v>47744.81</v>
      </c>
    </row>
    <row r="44" spans="1:11" s="4" customFormat="1">
      <c r="A44" s="4" t="s">
        <v>4</v>
      </c>
      <c r="B44">
        <v>411.69</v>
      </c>
      <c r="C44">
        <v>491.43</v>
      </c>
      <c r="D44">
        <v>277.38</v>
      </c>
      <c r="E44">
        <v>1190.24</v>
      </c>
      <c r="F44">
        <v>-6567.77</v>
      </c>
      <c r="G44">
        <v>-32.840000000000003</v>
      </c>
      <c r="H44">
        <v>-381.56</v>
      </c>
      <c r="I44">
        <v>-5.51</v>
      </c>
      <c r="J44">
        <v>616.67999999999995</v>
      </c>
      <c r="K44">
        <v>141.82</v>
      </c>
    </row>
    <row r="45" spans="1:11" s="4" customFormat="1">
      <c r="A45" s="4" t="s">
        <v>5</v>
      </c>
      <c r="B45">
        <v>2347.8200000000002</v>
      </c>
      <c r="C45">
        <v>2368.38</v>
      </c>
      <c r="D45">
        <v>2382.21</v>
      </c>
      <c r="E45">
        <v>2412.3200000000002</v>
      </c>
      <c r="F45">
        <v>2479.85</v>
      </c>
      <c r="G45">
        <v>2422.04</v>
      </c>
      <c r="H45">
        <v>2567.9499999999998</v>
      </c>
      <c r="I45">
        <v>2535.4299999999998</v>
      </c>
      <c r="J45">
        <v>2596.7399999999998</v>
      </c>
      <c r="K45">
        <v>2569.19</v>
      </c>
    </row>
    <row r="46" spans="1:11" s="4" customFormat="1">
      <c r="A46" s="4" t="s">
        <v>6</v>
      </c>
      <c r="B46">
        <v>1519.07</v>
      </c>
      <c r="C46">
        <v>1767.92</v>
      </c>
      <c r="D46">
        <v>1793.6</v>
      </c>
      <c r="E46">
        <v>1825.15</v>
      </c>
      <c r="F46">
        <v>1959.39</v>
      </c>
      <c r="G46">
        <v>1880.78</v>
      </c>
      <c r="H46">
        <v>1842.25</v>
      </c>
      <c r="I46">
        <v>1776.71</v>
      </c>
      <c r="J46">
        <v>1971.4</v>
      </c>
      <c r="K46">
        <v>1804.09</v>
      </c>
    </row>
    <row r="47" spans="1:11" s="4" customFormat="1">
      <c r="A47" s="4" t="s">
        <v>7</v>
      </c>
      <c r="B47">
        <v>2605.12</v>
      </c>
      <c r="C47">
        <v>402.97</v>
      </c>
      <c r="D47">
        <v>3320.77</v>
      </c>
      <c r="E47">
        <v>1855.37</v>
      </c>
      <c r="F47">
        <v>-6739.19</v>
      </c>
      <c r="G47">
        <v>1927.91</v>
      </c>
      <c r="H47">
        <v>1808.87</v>
      </c>
      <c r="I47">
        <v>2376.8200000000002</v>
      </c>
      <c r="J47">
        <v>2164.33</v>
      </c>
      <c r="K47">
        <v>1672.03</v>
      </c>
    </row>
    <row r="48" spans="1:11" s="4" customFormat="1">
      <c r="A48" s="4" t="s">
        <v>8</v>
      </c>
      <c r="B48">
        <v>1308.06</v>
      </c>
      <c r="C48">
        <v>2904.92</v>
      </c>
      <c r="D48">
        <v>1754.53</v>
      </c>
      <c r="E48">
        <v>1330.52</v>
      </c>
      <c r="F48">
        <v>-228.03</v>
      </c>
      <c r="G48">
        <v>1405.77</v>
      </c>
      <c r="H48">
        <v>1254.31</v>
      </c>
      <c r="I48">
        <v>1458.25</v>
      </c>
      <c r="J48">
        <v>1405.49</v>
      </c>
      <c r="K48">
        <v>1376.54</v>
      </c>
    </row>
    <row r="49" spans="1:11" s="4" customFormat="1">
      <c r="A49" s="4" t="s">
        <v>9</v>
      </c>
      <c r="B49">
        <v>1514.42</v>
      </c>
      <c r="C49">
        <v>-2223.84</v>
      </c>
      <c r="D49">
        <v>1704.86</v>
      </c>
      <c r="E49">
        <v>633.95000000000005</v>
      </c>
      <c r="F49">
        <v>-6196.24</v>
      </c>
      <c r="G49">
        <v>513.37</v>
      </c>
      <c r="H49">
        <v>611.48</v>
      </c>
      <c r="I49">
        <v>959.61</v>
      </c>
      <c r="J49">
        <v>833.45</v>
      </c>
      <c r="K49">
        <v>326.64</v>
      </c>
    </row>
    <row r="50" spans="1:11">
      <c r="A50" s="4" t="s">
        <v>3</v>
      </c>
      <c r="B50">
        <v>6060.32</v>
      </c>
      <c r="C50">
        <v>4047.84</v>
      </c>
      <c r="D50">
        <v>7219.2</v>
      </c>
      <c r="E50">
        <v>4902.6000000000004</v>
      </c>
      <c r="F50">
        <v>4267.82</v>
      </c>
      <c r="G50">
        <v>6263.57</v>
      </c>
      <c r="H50">
        <v>6600.63</v>
      </c>
      <c r="I50">
        <v>6694.47</v>
      </c>
      <c r="J50">
        <v>6115.79</v>
      </c>
      <c r="K50">
        <v>5903.49</v>
      </c>
    </row>
    <row r="51" spans="1:11">
      <c r="A51" s="4"/>
    </row>
    <row r="52" spans="1:11">
      <c r="A52" s="4"/>
    </row>
    <row r="53" spans="1:11">
      <c r="A53" s="4"/>
    </row>
    <row r="54" spans="1:11">
      <c r="A54" s="4"/>
    </row>
    <row r="55" spans="1:11">
      <c r="A55" s="1" t="s">
        <v>25</v>
      </c>
    </row>
    <row r="56" spans="1:11" s="7" customFormat="1">
      <c r="A56" s="6" t="s">
        <v>23</v>
      </c>
      <c r="B56" s="5">
        <v>42094</v>
      </c>
      <c r="C56" s="5">
        <v>42460</v>
      </c>
      <c r="D56" s="5">
        <v>42825</v>
      </c>
      <c r="E56" s="5">
        <v>43190</v>
      </c>
      <c r="F56" s="5">
        <v>43555</v>
      </c>
      <c r="G56" s="5">
        <v>43921</v>
      </c>
      <c r="H56" s="5">
        <v>44286</v>
      </c>
      <c r="I56" s="5">
        <v>44651</v>
      </c>
      <c r="J56" s="5">
        <v>45016</v>
      </c>
      <c r="K56" s="5">
        <v>45382</v>
      </c>
    </row>
    <row r="57" spans="1:11">
      <c r="A57" s="4" t="s">
        <v>10</v>
      </c>
      <c r="B57">
        <v>971.41</v>
      </c>
      <c r="C57">
        <v>970.24</v>
      </c>
      <c r="D57">
        <v>970.24</v>
      </c>
      <c r="E57">
        <v>1144.95</v>
      </c>
      <c r="F57">
        <v>1144.94</v>
      </c>
      <c r="G57">
        <v>1144.95</v>
      </c>
      <c r="H57">
        <v>1197.6099999999999</v>
      </c>
      <c r="I57">
        <v>1221.21</v>
      </c>
      <c r="J57">
        <v>1221.24</v>
      </c>
      <c r="K57">
        <v>1247.44</v>
      </c>
    </row>
    <row r="58" spans="1:11">
      <c r="A58" s="4" t="s">
        <v>11</v>
      </c>
      <c r="B58">
        <v>30378</v>
      </c>
      <c r="C58">
        <v>42762.31</v>
      </c>
      <c r="D58">
        <v>36849.08</v>
      </c>
      <c r="E58">
        <v>59725.67</v>
      </c>
      <c r="F58">
        <v>67780.14</v>
      </c>
      <c r="G58">
        <v>72431.350000000006</v>
      </c>
      <c r="H58">
        <v>73041.16</v>
      </c>
      <c r="I58">
        <v>113221.83</v>
      </c>
      <c r="J58">
        <v>101860.86</v>
      </c>
      <c r="K58">
        <v>90788.32</v>
      </c>
    </row>
    <row r="59" spans="1:11">
      <c r="A59" s="4" t="s">
        <v>36</v>
      </c>
      <c r="B59">
        <v>80701.289999999994</v>
      </c>
      <c r="C59">
        <v>81986.929999999993</v>
      </c>
      <c r="D59">
        <v>83014.490000000005</v>
      </c>
      <c r="E59">
        <v>92147.05</v>
      </c>
      <c r="F59">
        <v>100816.22</v>
      </c>
      <c r="G59">
        <v>116328.2</v>
      </c>
      <c r="H59">
        <v>88501.41</v>
      </c>
      <c r="I59">
        <v>75561.350000000006</v>
      </c>
      <c r="J59">
        <v>84893.05</v>
      </c>
      <c r="K59">
        <v>87082.12</v>
      </c>
    </row>
    <row r="60" spans="1:11">
      <c r="A60" s="4" t="s">
        <v>37</v>
      </c>
      <c r="B60">
        <v>47058.6</v>
      </c>
      <c r="C60">
        <v>51164.51</v>
      </c>
      <c r="D60">
        <v>51613.56</v>
      </c>
      <c r="E60">
        <v>55704.47</v>
      </c>
      <c r="F60">
        <v>63032.14</v>
      </c>
      <c r="G60">
        <v>59244.62</v>
      </c>
      <c r="H60">
        <v>81169.009999999995</v>
      </c>
      <c r="I60">
        <v>92417.279999999999</v>
      </c>
      <c r="J60">
        <v>97420.63</v>
      </c>
      <c r="K60">
        <v>90194.54</v>
      </c>
    </row>
    <row r="61" spans="1:11" s="1" customFormat="1">
      <c r="A61" s="1" t="s">
        <v>12</v>
      </c>
      <c r="B61">
        <v>159109.29999999999</v>
      </c>
      <c r="C61">
        <v>176883.99</v>
      </c>
      <c r="D61">
        <v>172447.37</v>
      </c>
      <c r="E61">
        <v>208722.14</v>
      </c>
      <c r="F61">
        <v>232773.44</v>
      </c>
      <c r="G61">
        <v>249149.12</v>
      </c>
      <c r="H61">
        <v>243909.19</v>
      </c>
      <c r="I61">
        <v>282421.67</v>
      </c>
      <c r="J61">
        <v>285395.78000000003</v>
      </c>
      <c r="K61">
        <v>269312.42</v>
      </c>
    </row>
    <row r="62" spans="1:11">
      <c r="A62" s="4" t="s">
        <v>13</v>
      </c>
      <c r="B62">
        <v>68100.33</v>
      </c>
      <c r="C62">
        <v>72199.759999999995</v>
      </c>
      <c r="D62">
        <v>92006.55</v>
      </c>
      <c r="E62">
        <v>96104.89</v>
      </c>
      <c r="F62">
        <v>124441.91</v>
      </c>
      <c r="G62">
        <v>134550.66</v>
      </c>
      <c r="H62">
        <v>135775.18</v>
      </c>
      <c r="I62">
        <v>133287.82999999999</v>
      </c>
      <c r="J62">
        <v>146621.46</v>
      </c>
      <c r="K62">
        <v>148814.38</v>
      </c>
    </row>
    <row r="63" spans="1:11">
      <c r="A63" s="4" t="s">
        <v>14</v>
      </c>
      <c r="B63">
        <v>28678.12</v>
      </c>
      <c r="C63">
        <v>35996.089999999997</v>
      </c>
      <c r="D63">
        <v>15784.13</v>
      </c>
      <c r="E63">
        <v>16614.41</v>
      </c>
      <c r="F63">
        <v>18641.21</v>
      </c>
      <c r="G63">
        <v>19496.830000000002</v>
      </c>
      <c r="H63">
        <v>19007.400000000001</v>
      </c>
      <c r="I63">
        <v>22045.55</v>
      </c>
      <c r="J63">
        <v>31213.02</v>
      </c>
      <c r="K63">
        <v>34355.53</v>
      </c>
    </row>
    <row r="64" spans="1:11">
      <c r="A64" s="4" t="s">
        <v>15</v>
      </c>
      <c r="B64">
        <v>3455.05</v>
      </c>
      <c r="C64">
        <v>10713.71</v>
      </c>
      <c r="D64">
        <v>12457.12</v>
      </c>
      <c r="E64">
        <v>17899.47</v>
      </c>
      <c r="F64">
        <v>5738.17</v>
      </c>
      <c r="G64">
        <v>6285.18</v>
      </c>
      <c r="H64">
        <v>10681.93</v>
      </c>
      <c r="I64">
        <v>13139.85</v>
      </c>
      <c r="J64">
        <v>8410.31</v>
      </c>
      <c r="K64">
        <v>6257.57</v>
      </c>
    </row>
    <row r="65" spans="1:11">
      <c r="A65" s="4" t="s">
        <v>38</v>
      </c>
      <c r="B65">
        <v>58875.8</v>
      </c>
      <c r="C65">
        <v>57974.43</v>
      </c>
      <c r="D65">
        <v>52199.57</v>
      </c>
      <c r="E65">
        <v>78103.37</v>
      </c>
      <c r="F65">
        <v>83952.15</v>
      </c>
      <c r="G65">
        <v>88816.45</v>
      </c>
      <c r="H65">
        <v>78444.679999999993</v>
      </c>
      <c r="I65">
        <v>113948.44</v>
      </c>
      <c r="J65">
        <v>99150.99</v>
      </c>
      <c r="K65">
        <v>79884.94</v>
      </c>
    </row>
    <row r="66" spans="1:11" s="1" customFormat="1">
      <c r="A66" s="1" t="s">
        <v>12</v>
      </c>
      <c r="B66">
        <v>159109.29999999999</v>
      </c>
      <c r="C66">
        <v>176883.99</v>
      </c>
      <c r="D66">
        <v>172447.37</v>
      </c>
      <c r="E66">
        <v>208722.14</v>
      </c>
      <c r="F66">
        <v>232773.44</v>
      </c>
      <c r="G66">
        <v>249149.12</v>
      </c>
      <c r="H66">
        <v>243909.19</v>
      </c>
      <c r="I66">
        <v>282421.67</v>
      </c>
      <c r="J66">
        <v>285395.78000000003</v>
      </c>
      <c r="K66">
        <v>269312.42</v>
      </c>
    </row>
    <row r="67" spans="1:11" s="4" customFormat="1">
      <c r="A67" s="4" t="s">
        <v>43</v>
      </c>
      <c r="B67">
        <v>13309.87</v>
      </c>
      <c r="C67">
        <v>12066.22</v>
      </c>
      <c r="D67">
        <v>11586.82</v>
      </c>
      <c r="E67">
        <v>12415.52</v>
      </c>
      <c r="F67">
        <v>11811</v>
      </c>
      <c r="G67">
        <v>7884.91</v>
      </c>
      <c r="H67">
        <v>9539.84</v>
      </c>
      <c r="I67">
        <v>12246.43</v>
      </c>
      <c r="J67">
        <v>8257.24</v>
      </c>
      <c r="K67">
        <v>6263.53</v>
      </c>
    </row>
    <row r="68" spans="1:11">
      <c r="A68" s="4" t="s">
        <v>29</v>
      </c>
      <c r="B68">
        <v>25149.91</v>
      </c>
      <c r="C68">
        <v>20013.330000000002</v>
      </c>
      <c r="D68">
        <v>24803.82</v>
      </c>
      <c r="E68">
        <v>28331.040000000001</v>
      </c>
      <c r="F68">
        <v>31656.1</v>
      </c>
      <c r="G68">
        <v>31068.720000000001</v>
      </c>
      <c r="H68">
        <v>33276.379999999997</v>
      </c>
      <c r="I68">
        <v>48824.39</v>
      </c>
      <c r="J68">
        <v>54415.33</v>
      </c>
      <c r="K68">
        <v>49157.51</v>
      </c>
    </row>
    <row r="69" spans="1:11">
      <c r="A69" s="3" t="s">
        <v>52</v>
      </c>
      <c r="B69">
        <v>8749.94</v>
      </c>
      <c r="C69">
        <v>6186.34</v>
      </c>
      <c r="D69">
        <v>4921.05</v>
      </c>
      <c r="E69">
        <v>7937.85</v>
      </c>
      <c r="F69">
        <v>3341.37</v>
      </c>
      <c r="G69">
        <v>8054.72</v>
      </c>
      <c r="H69">
        <v>5782.18</v>
      </c>
      <c r="I69">
        <v>15898.93</v>
      </c>
      <c r="J69">
        <v>13357.26</v>
      </c>
      <c r="K69">
        <v>8677.7199999999993</v>
      </c>
    </row>
    <row r="70" spans="1:11">
      <c r="A70" s="3" t="s">
        <v>39</v>
      </c>
      <c r="B70">
        <v>971604916</v>
      </c>
      <c r="C70">
        <v>970436562</v>
      </c>
      <c r="D70">
        <v>970436562</v>
      </c>
      <c r="E70">
        <v>1203340563</v>
      </c>
      <c r="F70">
        <v>1203331928</v>
      </c>
      <c r="G70">
        <v>1203332459</v>
      </c>
      <c r="H70">
        <v>1203334622</v>
      </c>
      <c r="I70">
        <v>1221566453</v>
      </c>
      <c r="J70">
        <v>12212353070</v>
      </c>
      <c r="K70">
        <v>12474347611</v>
      </c>
    </row>
    <row r="71" spans="1:11">
      <c r="A71" s="3" t="s">
        <v>40</v>
      </c>
    </row>
    <row r="72" spans="1:11">
      <c r="A72" s="3" t="s">
        <v>53</v>
      </c>
      <c r="B72">
        <v>10</v>
      </c>
      <c r="C72">
        <v>10</v>
      </c>
      <c r="D72">
        <v>10</v>
      </c>
      <c r="E72">
        <v>10</v>
      </c>
      <c r="F72">
        <v>10</v>
      </c>
      <c r="G72">
        <v>10</v>
      </c>
      <c r="H72">
        <v>10</v>
      </c>
      <c r="I72">
        <v>10</v>
      </c>
      <c r="J72">
        <v>1</v>
      </c>
      <c r="K72">
        <v>1</v>
      </c>
    </row>
    <row r="74" spans="1:11">
      <c r="A74" s="4" t="s">
        <v>87</v>
      </c>
      <c r="B74" s="3">
        <f>B65-SUM(B67:B69)</f>
        <v>11666.080000000002</v>
      </c>
      <c r="C74" s="3">
        <f t="shared" ref="C74:K74" si="0">C65-SUM(C67:C69)</f>
        <v>19708.54</v>
      </c>
      <c r="D74" s="3">
        <f t="shared" si="0"/>
        <v>10887.879999999997</v>
      </c>
      <c r="E74" s="3">
        <f t="shared" si="0"/>
        <v>29418.959999999999</v>
      </c>
      <c r="F74" s="3">
        <f t="shared" si="0"/>
        <v>37143.679999999993</v>
      </c>
      <c r="G74" s="3">
        <f t="shared" si="0"/>
        <v>41808.099999999991</v>
      </c>
      <c r="H74" s="3">
        <f t="shared" si="0"/>
        <v>29846.279999999992</v>
      </c>
      <c r="I74" s="3">
        <f t="shared" si="0"/>
        <v>36978.69</v>
      </c>
      <c r="J74" s="3">
        <f t="shared" si="0"/>
        <v>23121.160000000003</v>
      </c>
      <c r="K74" s="3">
        <f t="shared" si="0"/>
        <v>15786.18</v>
      </c>
    </row>
    <row r="75" spans="1:11">
      <c r="A75" s="4"/>
    </row>
    <row r="76" spans="1:11">
      <c r="A76" s="4"/>
    </row>
    <row r="77" spans="1:11">
      <c r="A77" s="4"/>
    </row>
    <row r="78" spans="1:11">
      <c r="A78" s="4"/>
    </row>
    <row r="79" spans="1:11">
      <c r="A79" s="4"/>
    </row>
    <row r="80" spans="1:11">
      <c r="A80" s="1" t="s">
        <v>26</v>
      </c>
    </row>
    <row r="81" spans="1:11" s="7" customFormat="1">
      <c r="A81" s="6" t="s">
        <v>23</v>
      </c>
      <c r="B81" s="5">
        <v>42094</v>
      </c>
      <c r="C81" s="5">
        <v>42460</v>
      </c>
      <c r="D81" s="5">
        <v>42825</v>
      </c>
      <c r="E81" s="5">
        <v>43190</v>
      </c>
      <c r="F81" s="5">
        <v>43555</v>
      </c>
      <c r="G81" s="5">
        <v>43921</v>
      </c>
      <c r="H81" s="5">
        <v>44286</v>
      </c>
      <c r="I81" s="5">
        <v>44651</v>
      </c>
      <c r="J81" s="5">
        <v>45016</v>
      </c>
      <c r="K81" s="5">
        <v>45382</v>
      </c>
    </row>
    <row r="82" spans="1:11" s="1" customFormat="1">
      <c r="A82" s="4" t="s">
        <v>17</v>
      </c>
      <c r="B82">
        <v>11879.77</v>
      </c>
      <c r="C82">
        <v>11455.35</v>
      </c>
      <c r="D82">
        <v>10824.36</v>
      </c>
      <c r="E82">
        <v>8023.39</v>
      </c>
      <c r="F82">
        <v>25335.95</v>
      </c>
      <c r="G82">
        <v>20168.72</v>
      </c>
      <c r="H82">
        <v>44326.68</v>
      </c>
      <c r="I82">
        <v>44380.99</v>
      </c>
      <c r="J82">
        <v>21683.08</v>
      </c>
      <c r="K82">
        <v>20300.669999999998</v>
      </c>
    </row>
    <row r="83" spans="1:11" s="4" customFormat="1">
      <c r="A83" s="4" t="s">
        <v>18</v>
      </c>
      <c r="B83">
        <v>-9021.1299999999992</v>
      </c>
      <c r="C83">
        <v>-8794.31</v>
      </c>
      <c r="D83">
        <v>-9489.65</v>
      </c>
      <c r="E83">
        <v>-11730.31</v>
      </c>
      <c r="F83">
        <v>-29176.45</v>
      </c>
      <c r="G83">
        <v>-14012.06</v>
      </c>
      <c r="H83">
        <v>-9437.27</v>
      </c>
      <c r="I83">
        <v>-10905.02</v>
      </c>
      <c r="J83">
        <v>-18179.45</v>
      </c>
      <c r="K83">
        <v>-14252.74</v>
      </c>
    </row>
    <row r="84" spans="1:11" s="4" customFormat="1">
      <c r="A84" s="4" t="s">
        <v>19</v>
      </c>
      <c r="B84">
        <v>-2617.19</v>
      </c>
      <c r="C84">
        <v>-4729.12</v>
      </c>
      <c r="D84">
        <v>-2579.36</v>
      </c>
      <c r="E84">
        <v>6639.94</v>
      </c>
      <c r="F84">
        <v>-672.7</v>
      </c>
      <c r="G84">
        <v>-1694.62</v>
      </c>
      <c r="H84">
        <v>-37089.67</v>
      </c>
      <c r="I84">
        <v>-23401.09</v>
      </c>
      <c r="J84">
        <v>-6980.69</v>
      </c>
      <c r="K84">
        <v>-11096.99</v>
      </c>
    </row>
    <row r="85" spans="1:11" s="1" customFormat="1">
      <c r="A85" s="4" t="s">
        <v>20</v>
      </c>
      <c r="B85">
        <v>241.45</v>
      </c>
      <c r="C85">
        <v>-2068.08</v>
      </c>
      <c r="D85">
        <v>-1244.6500000000001</v>
      </c>
      <c r="E85">
        <v>2933.02</v>
      </c>
      <c r="F85">
        <v>-4513.2</v>
      </c>
      <c r="G85">
        <v>4462.04</v>
      </c>
      <c r="H85">
        <v>-2200.2600000000002</v>
      </c>
      <c r="I85">
        <v>10074.879999999999</v>
      </c>
      <c r="J85">
        <v>-3477.06</v>
      </c>
      <c r="K85">
        <v>-5049.0600000000004</v>
      </c>
    </row>
    <row r="86" spans="1:11">
      <c r="A86" s="4"/>
    </row>
    <row r="87" spans="1:11">
      <c r="A87" s="4"/>
    </row>
    <row r="88" spans="1:11">
      <c r="A88" s="4"/>
    </row>
    <row r="89" spans="1:11">
      <c r="A89" s="4"/>
    </row>
    <row r="90" spans="1:11" s="1" customFormat="1">
      <c r="A90" s="1" t="s">
        <v>42</v>
      </c>
      <c r="B90">
        <v>30.18</v>
      </c>
      <c r="C90">
        <v>30.46</v>
      </c>
      <c r="D90">
        <v>45.99</v>
      </c>
      <c r="E90">
        <v>57.11</v>
      </c>
      <c r="F90">
        <v>52.1</v>
      </c>
      <c r="G90">
        <v>26.96</v>
      </c>
      <c r="H90">
        <v>81.19</v>
      </c>
      <c r="I90">
        <v>130.72</v>
      </c>
      <c r="J90">
        <v>104.5</v>
      </c>
      <c r="K90">
        <v>155.85</v>
      </c>
    </row>
    <row r="92" spans="1:11" s="1" customFormat="1">
      <c r="A92" s="1" t="s">
        <v>41</v>
      </c>
    </row>
    <row r="93" spans="1:11">
      <c r="A93" s="3" t="s">
        <v>54</v>
      </c>
      <c r="B93" s="8">
        <v>1126.6199999999999</v>
      </c>
      <c r="C93" s="8">
        <v>1126.6199999999999</v>
      </c>
      <c r="D93" s="8">
        <v>1126.6199999999999</v>
      </c>
      <c r="E93" s="8">
        <v>1126.48</v>
      </c>
      <c r="F93" s="8">
        <v>1126.49</v>
      </c>
      <c r="G93" s="8">
        <v>1126.49</v>
      </c>
      <c r="H93" s="8">
        <v>1196.5899999999999</v>
      </c>
      <c r="I93" s="8">
        <v>1221.3</v>
      </c>
      <c r="J93" s="8">
        <v>1222.1500000000001</v>
      </c>
      <c r="K93" s="8">
        <v>1248.3499999999999</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B1322-5888-45A7-88CA-4C0E7FE8EBBF}">
  <dimension ref="B1:BF41"/>
  <sheetViews>
    <sheetView topLeftCell="Y20" workbookViewId="0">
      <selection activeCell="AU3" sqref="AU3:BF3"/>
    </sheetView>
  </sheetViews>
  <sheetFormatPr defaultRowHeight="15"/>
  <cols>
    <col min="2" max="2" width="28" bestFit="1" customWidth="1"/>
    <col min="3" max="4" width="7.28515625" bestFit="1" customWidth="1"/>
    <col min="5" max="5" width="7.140625" bestFit="1" customWidth="1"/>
    <col min="6" max="12" width="7.28515625" bestFit="1" customWidth="1"/>
    <col min="15" max="15" width="24.85546875" bestFit="1" customWidth="1"/>
    <col min="16" max="26" width="8.140625" bestFit="1" customWidth="1"/>
    <col min="29" max="29" width="24.85546875" bestFit="1" customWidth="1"/>
    <col min="30" max="42" width="8.140625" bestFit="1" customWidth="1"/>
    <col min="46" max="46" width="35.5703125" bestFit="1" customWidth="1"/>
    <col min="47" max="48" width="10.5703125" bestFit="1" customWidth="1"/>
    <col min="49" max="51" width="9.7109375" bestFit="1" customWidth="1"/>
    <col min="52" max="58" width="10.5703125" bestFit="1" customWidth="1"/>
  </cols>
  <sheetData>
    <row r="1" spans="2:58">
      <c r="O1" t="s">
        <v>83</v>
      </c>
    </row>
    <row r="2" spans="2:58">
      <c r="C2" s="19">
        <v>42064</v>
      </c>
      <c r="D2" s="19">
        <v>42430</v>
      </c>
      <c r="E2" s="19">
        <v>42795</v>
      </c>
      <c r="F2" s="19">
        <v>43160</v>
      </c>
      <c r="G2" s="19">
        <v>43525</v>
      </c>
      <c r="H2" s="19">
        <v>43891</v>
      </c>
      <c r="I2" s="19">
        <v>44256</v>
      </c>
      <c r="J2" s="19">
        <v>44621</v>
      </c>
      <c r="K2" s="19">
        <v>44986</v>
      </c>
      <c r="L2" s="19">
        <v>45352</v>
      </c>
      <c r="P2" s="19">
        <v>42064</v>
      </c>
      <c r="Q2" s="19">
        <v>42430</v>
      </c>
      <c r="R2" s="19">
        <v>42795</v>
      </c>
      <c r="S2" s="19">
        <v>43160</v>
      </c>
      <c r="T2" s="19">
        <v>43525</v>
      </c>
      <c r="U2" s="19">
        <v>43891</v>
      </c>
      <c r="V2" s="19">
        <v>44256</v>
      </c>
      <c r="W2" s="19">
        <v>44621</v>
      </c>
      <c r="X2" s="19">
        <v>44986</v>
      </c>
      <c r="Y2" s="19">
        <v>45352</v>
      </c>
      <c r="Z2" s="19">
        <v>45536</v>
      </c>
      <c r="AB2" t="s">
        <v>83</v>
      </c>
      <c r="AT2" t="s">
        <v>206</v>
      </c>
    </row>
    <row r="3" spans="2:58">
      <c r="B3" t="s">
        <v>91</v>
      </c>
      <c r="C3" s="20">
        <v>11880</v>
      </c>
      <c r="D3" s="20">
        <v>11455</v>
      </c>
      <c r="E3" s="20">
        <v>10824</v>
      </c>
      <c r="F3" s="20">
        <v>8023</v>
      </c>
      <c r="G3" s="20">
        <v>25336</v>
      </c>
      <c r="H3" s="20">
        <v>20169</v>
      </c>
      <c r="I3" s="20">
        <v>44327</v>
      </c>
      <c r="J3" s="20">
        <v>44381</v>
      </c>
      <c r="K3" s="20">
        <v>21683</v>
      </c>
      <c r="L3" s="20">
        <v>20301</v>
      </c>
      <c r="O3" t="s">
        <v>136</v>
      </c>
      <c r="P3">
        <v>971</v>
      </c>
      <c r="Q3">
        <v>970</v>
      </c>
      <c r="R3">
        <v>970</v>
      </c>
      <c r="S3" s="20">
        <v>1145</v>
      </c>
      <c r="T3" s="20">
        <v>1145</v>
      </c>
      <c r="U3" s="20">
        <v>1145</v>
      </c>
      <c r="V3" s="20">
        <v>1198</v>
      </c>
      <c r="W3" s="20">
        <v>1221</v>
      </c>
      <c r="X3" s="20">
        <v>1221</v>
      </c>
      <c r="Y3" s="20">
        <v>1247</v>
      </c>
      <c r="Z3" s="20">
        <v>1247</v>
      </c>
      <c r="AD3" s="19">
        <v>41334</v>
      </c>
      <c r="AE3" s="19">
        <v>41699</v>
      </c>
      <c r="AF3" s="19">
        <v>42064</v>
      </c>
      <c r="AG3" s="19">
        <v>42430</v>
      </c>
      <c r="AH3" s="19">
        <v>42795</v>
      </c>
      <c r="AI3" s="19">
        <v>43160</v>
      </c>
      <c r="AJ3" s="19">
        <v>43525</v>
      </c>
      <c r="AK3" s="19">
        <v>43891</v>
      </c>
      <c r="AL3" s="19">
        <v>44256</v>
      </c>
      <c r="AM3" s="19">
        <v>44621</v>
      </c>
      <c r="AN3" s="19">
        <v>44986</v>
      </c>
      <c r="AO3" s="19">
        <v>45352</v>
      </c>
      <c r="AP3" s="19">
        <v>45536</v>
      </c>
      <c r="AU3" s="61">
        <v>41334</v>
      </c>
      <c r="AV3" s="61">
        <v>41699</v>
      </c>
      <c r="AW3" s="61">
        <v>42064</v>
      </c>
      <c r="AX3" s="61">
        <v>42430</v>
      </c>
      <c r="AY3" s="61">
        <v>42795</v>
      </c>
      <c r="AZ3" s="61">
        <v>43160</v>
      </c>
      <c r="BA3" s="61">
        <v>43525</v>
      </c>
      <c r="BB3" s="61">
        <v>43891</v>
      </c>
      <c r="BC3" s="61">
        <v>44256</v>
      </c>
      <c r="BD3" s="61">
        <v>44621</v>
      </c>
      <c r="BE3" s="61">
        <v>44986</v>
      </c>
      <c r="BF3" s="61">
        <v>45352</v>
      </c>
    </row>
    <row r="4" spans="2:58">
      <c r="B4" t="s">
        <v>92</v>
      </c>
      <c r="C4" s="20">
        <v>13955</v>
      </c>
      <c r="D4" s="20">
        <v>6824</v>
      </c>
      <c r="E4" s="20">
        <v>17581</v>
      </c>
      <c r="F4" s="20">
        <v>20187</v>
      </c>
      <c r="G4" s="20">
        <v>27840</v>
      </c>
      <c r="H4" s="20">
        <v>18078</v>
      </c>
      <c r="I4" s="20">
        <v>28540</v>
      </c>
      <c r="J4" s="20">
        <v>65900</v>
      </c>
      <c r="K4" s="20">
        <v>30908</v>
      </c>
      <c r="L4" s="20">
        <v>22237</v>
      </c>
      <c r="M4" s="20"/>
      <c r="O4" t="s">
        <v>11</v>
      </c>
      <c r="P4" s="20">
        <v>30378</v>
      </c>
      <c r="Q4" s="20">
        <v>42762</v>
      </c>
      <c r="R4" s="20">
        <v>36849</v>
      </c>
      <c r="S4" s="20">
        <v>59726</v>
      </c>
      <c r="T4" s="20">
        <v>67780</v>
      </c>
      <c r="U4" s="20">
        <v>72431</v>
      </c>
      <c r="V4" s="20">
        <v>73041</v>
      </c>
      <c r="W4" s="20">
        <v>113222</v>
      </c>
      <c r="X4" s="20">
        <v>101861</v>
      </c>
      <c r="Y4" s="20">
        <v>90788</v>
      </c>
      <c r="Z4" s="20">
        <v>88900</v>
      </c>
      <c r="AC4" t="s">
        <v>136</v>
      </c>
      <c r="AD4">
        <v>971</v>
      </c>
      <c r="AE4">
        <v>971</v>
      </c>
      <c r="AF4">
        <v>971</v>
      </c>
      <c r="AG4">
        <v>970</v>
      </c>
      <c r="AH4">
        <v>970</v>
      </c>
      <c r="AI4" s="20">
        <v>1145</v>
      </c>
      <c r="AJ4" s="20">
        <v>1145</v>
      </c>
      <c r="AK4" s="20">
        <v>1145</v>
      </c>
      <c r="AL4" s="20">
        <v>1198</v>
      </c>
      <c r="AM4" s="20">
        <v>1221</v>
      </c>
      <c r="AN4" s="20">
        <v>1221</v>
      </c>
      <c r="AO4" s="20">
        <v>1247</v>
      </c>
      <c r="AP4" s="20">
        <v>1247</v>
      </c>
      <c r="AT4" s="62" t="s">
        <v>203</v>
      </c>
      <c r="AU4" s="63">
        <v>14035</v>
      </c>
      <c r="AV4" s="63">
        <v>13146</v>
      </c>
      <c r="AW4" s="63">
        <v>11880</v>
      </c>
      <c r="AX4" s="63">
        <v>11455</v>
      </c>
      <c r="AY4" s="63">
        <v>10824</v>
      </c>
      <c r="AZ4" s="63">
        <v>8023</v>
      </c>
      <c r="BA4" s="63">
        <v>25336</v>
      </c>
      <c r="BB4" s="63">
        <v>20169</v>
      </c>
      <c r="BC4" s="63">
        <v>44327</v>
      </c>
      <c r="BD4" s="63">
        <v>44381</v>
      </c>
      <c r="BE4" s="63">
        <v>21683</v>
      </c>
      <c r="BF4" s="63">
        <v>20301</v>
      </c>
    </row>
    <row r="5" spans="2:58">
      <c r="B5" t="s">
        <v>43</v>
      </c>
      <c r="C5" s="20">
        <v>1442</v>
      </c>
      <c r="D5">
        <v>0</v>
      </c>
      <c r="E5">
        <v>0</v>
      </c>
      <c r="F5">
        <v>0</v>
      </c>
      <c r="G5">
        <v>0</v>
      </c>
      <c r="H5">
        <v>0</v>
      </c>
      <c r="I5">
        <v>0</v>
      </c>
      <c r="J5">
        <v>0</v>
      </c>
      <c r="K5">
        <v>0</v>
      </c>
      <c r="L5">
        <v>0</v>
      </c>
      <c r="O5" t="s">
        <v>137</v>
      </c>
      <c r="P5" s="20">
        <v>80701</v>
      </c>
      <c r="Q5" s="20">
        <v>81987</v>
      </c>
      <c r="R5" s="20">
        <v>83014</v>
      </c>
      <c r="S5" s="20">
        <v>92147</v>
      </c>
      <c r="T5" s="20">
        <v>100816</v>
      </c>
      <c r="U5" s="20">
        <v>116328</v>
      </c>
      <c r="V5" s="20">
        <v>88501</v>
      </c>
      <c r="W5" s="20">
        <v>75561</v>
      </c>
      <c r="X5" s="20">
        <v>84893</v>
      </c>
      <c r="Y5" s="20">
        <v>87082</v>
      </c>
      <c r="Z5" s="20">
        <v>99392</v>
      </c>
      <c r="AC5" t="s">
        <v>11</v>
      </c>
      <c r="AD5" s="20">
        <v>33201</v>
      </c>
      <c r="AE5" s="20">
        <v>39561</v>
      </c>
      <c r="AF5" s="20">
        <v>30378</v>
      </c>
      <c r="AG5" s="20">
        <v>42762</v>
      </c>
      <c r="AH5" s="20">
        <v>36849</v>
      </c>
      <c r="AI5" s="20">
        <v>59726</v>
      </c>
      <c r="AJ5" s="20">
        <v>67780</v>
      </c>
      <c r="AK5" s="20">
        <v>72431</v>
      </c>
      <c r="AL5" s="20">
        <v>73041</v>
      </c>
      <c r="AM5" s="20">
        <v>113222</v>
      </c>
      <c r="AN5" s="20">
        <v>101861</v>
      </c>
      <c r="AO5" s="20">
        <v>90788</v>
      </c>
      <c r="AP5" s="20">
        <v>88900</v>
      </c>
      <c r="AT5" s="64" t="s">
        <v>92</v>
      </c>
      <c r="AU5" s="63">
        <v>12764</v>
      </c>
      <c r="AV5" s="63">
        <v>17507</v>
      </c>
      <c r="AW5" s="63">
        <v>13955</v>
      </c>
      <c r="AX5" s="63">
        <v>6824</v>
      </c>
      <c r="AY5" s="63">
        <v>17581</v>
      </c>
      <c r="AZ5" s="63">
        <v>20187</v>
      </c>
      <c r="BA5" s="63">
        <v>27840</v>
      </c>
      <c r="BB5" s="63">
        <v>18078</v>
      </c>
      <c r="BC5" s="63">
        <v>28540</v>
      </c>
      <c r="BD5" s="63">
        <v>65900</v>
      </c>
      <c r="BE5" s="63">
        <v>30908</v>
      </c>
      <c r="BF5" s="63">
        <v>22237</v>
      </c>
    </row>
    <row r="6" spans="2:58">
      <c r="B6" t="s">
        <v>29</v>
      </c>
      <c r="C6">
        <v>-485</v>
      </c>
      <c r="D6" s="20">
        <v>5618</v>
      </c>
      <c r="E6" s="20">
        <v>-8243</v>
      </c>
      <c r="F6" s="20">
        <v>-1595</v>
      </c>
      <c r="G6" s="20">
        <v>-1069</v>
      </c>
      <c r="H6" s="20">
        <v>1562</v>
      </c>
      <c r="I6">
        <v>46</v>
      </c>
      <c r="J6" s="20">
        <v>-16917</v>
      </c>
      <c r="K6" s="20">
        <v>-4031</v>
      </c>
      <c r="L6" s="20">
        <v>5566</v>
      </c>
      <c r="O6" t="s">
        <v>138</v>
      </c>
      <c r="P6" s="20">
        <v>65675</v>
      </c>
      <c r="Q6" s="20">
        <v>64873</v>
      </c>
      <c r="R6" s="20">
        <v>64022</v>
      </c>
      <c r="S6" s="20">
        <v>72789</v>
      </c>
      <c r="T6" s="20">
        <v>80343</v>
      </c>
      <c r="U6" s="20">
        <v>94105</v>
      </c>
      <c r="V6" s="20">
        <v>72409</v>
      </c>
      <c r="W6" s="20">
        <v>44764</v>
      </c>
      <c r="X6" s="20">
        <v>51446</v>
      </c>
      <c r="Y6" s="20">
        <v>51577</v>
      </c>
      <c r="Z6" s="20">
        <v>67148</v>
      </c>
      <c r="AC6" t="s">
        <v>137</v>
      </c>
      <c r="AD6" s="20">
        <v>68529</v>
      </c>
      <c r="AE6" s="20">
        <v>81629</v>
      </c>
      <c r="AF6" s="20">
        <v>80701</v>
      </c>
      <c r="AG6" s="20">
        <v>81987</v>
      </c>
      <c r="AH6" s="20">
        <v>83014</v>
      </c>
      <c r="AI6" s="20">
        <v>92147</v>
      </c>
      <c r="AJ6" s="20">
        <v>100816</v>
      </c>
      <c r="AK6" s="20">
        <v>116328</v>
      </c>
      <c r="AL6" s="20">
        <v>88501</v>
      </c>
      <c r="AM6" s="20">
        <v>75561</v>
      </c>
      <c r="AN6" s="20">
        <v>84893</v>
      </c>
      <c r="AO6" s="20">
        <v>87082</v>
      </c>
      <c r="AP6" s="20">
        <v>99392</v>
      </c>
      <c r="AT6" s="65" t="s">
        <v>43</v>
      </c>
      <c r="AU6" s="66">
        <v>1342</v>
      </c>
      <c r="AV6" s="66">
        <v>-1483</v>
      </c>
      <c r="AW6" s="66">
        <v>1442</v>
      </c>
      <c r="AX6" s="45">
        <v>0</v>
      </c>
      <c r="AY6" s="45">
        <v>0</v>
      </c>
      <c r="AZ6" s="45">
        <v>0</v>
      </c>
      <c r="BA6" s="45">
        <v>0</v>
      </c>
      <c r="BB6" s="45">
        <v>0</v>
      </c>
      <c r="BC6" s="45">
        <v>0</v>
      </c>
      <c r="BD6" s="45">
        <v>0</v>
      </c>
      <c r="BE6" s="45">
        <v>0</v>
      </c>
      <c r="BF6" s="45">
        <v>0</v>
      </c>
    </row>
    <row r="7" spans="2:58">
      <c r="B7" t="s">
        <v>93</v>
      </c>
      <c r="C7">
        <v>-605</v>
      </c>
      <c r="D7">
        <v>0</v>
      </c>
      <c r="E7">
        <v>0</v>
      </c>
      <c r="F7">
        <v>0</v>
      </c>
      <c r="G7">
        <v>0</v>
      </c>
      <c r="H7">
        <v>0</v>
      </c>
      <c r="I7">
        <v>0</v>
      </c>
      <c r="J7">
        <v>0</v>
      </c>
      <c r="K7">
        <v>0</v>
      </c>
      <c r="L7">
        <v>0</v>
      </c>
      <c r="O7" t="s">
        <v>139</v>
      </c>
      <c r="P7" s="20">
        <v>9599</v>
      </c>
      <c r="Q7" s="20">
        <v>15722</v>
      </c>
      <c r="R7" s="20">
        <v>18328</v>
      </c>
      <c r="S7" s="20">
        <v>15885</v>
      </c>
      <c r="T7" s="20">
        <v>10802</v>
      </c>
      <c r="U7" s="20">
        <v>19184</v>
      </c>
      <c r="V7" s="20">
        <v>9492</v>
      </c>
      <c r="W7" s="20">
        <v>24065</v>
      </c>
      <c r="X7" s="20">
        <v>26571</v>
      </c>
      <c r="Y7" s="20">
        <v>29997</v>
      </c>
      <c r="Z7" s="20">
        <v>26960</v>
      </c>
      <c r="AC7" t="s">
        <v>138</v>
      </c>
      <c r="AD7" s="20">
        <v>46858</v>
      </c>
      <c r="AE7" s="20">
        <v>52366</v>
      </c>
      <c r="AF7" s="20">
        <v>65675</v>
      </c>
      <c r="AG7" s="20">
        <v>64873</v>
      </c>
      <c r="AH7" s="20">
        <v>64022</v>
      </c>
      <c r="AI7" s="20">
        <v>72789</v>
      </c>
      <c r="AJ7" s="20">
        <v>80343</v>
      </c>
      <c r="AK7" s="20">
        <v>94105</v>
      </c>
      <c r="AL7" s="20">
        <v>72409</v>
      </c>
      <c r="AM7" s="20">
        <v>44764</v>
      </c>
      <c r="AN7" s="20">
        <v>51446</v>
      </c>
      <c r="AO7" s="20">
        <v>51577</v>
      </c>
      <c r="AP7" s="20">
        <v>67148</v>
      </c>
      <c r="AT7" s="65" t="s">
        <v>29</v>
      </c>
      <c r="AU7" s="66">
        <v>1915</v>
      </c>
      <c r="AV7" s="45">
        <v>389</v>
      </c>
      <c r="AW7" s="45">
        <v>-485</v>
      </c>
      <c r="AX7" s="66">
        <v>5618</v>
      </c>
      <c r="AY7" s="66">
        <v>-8243</v>
      </c>
      <c r="AZ7" s="66">
        <v>-1595</v>
      </c>
      <c r="BA7" s="66">
        <v>-1069</v>
      </c>
      <c r="BB7" s="66">
        <v>1562</v>
      </c>
      <c r="BC7" s="45">
        <v>46</v>
      </c>
      <c r="BD7" s="66">
        <v>-16917</v>
      </c>
      <c r="BE7" s="66">
        <v>-4031</v>
      </c>
      <c r="BF7" s="66">
        <v>5566</v>
      </c>
    </row>
    <row r="8" spans="2:58">
      <c r="B8" t="s">
        <v>94</v>
      </c>
      <c r="C8">
        <v>0</v>
      </c>
      <c r="D8">
        <v>548</v>
      </c>
      <c r="E8" s="20">
        <v>3329</v>
      </c>
      <c r="F8" s="20">
        <v>-7680</v>
      </c>
      <c r="G8" s="20">
        <v>3659</v>
      </c>
      <c r="H8" s="20">
        <v>2634</v>
      </c>
      <c r="I8" s="20">
        <v>16446</v>
      </c>
      <c r="J8" s="20">
        <v>7299</v>
      </c>
      <c r="K8">
        <v>325</v>
      </c>
      <c r="L8" s="20">
        <v>-2182</v>
      </c>
      <c r="O8" t="s">
        <v>140</v>
      </c>
      <c r="P8">
        <v>0</v>
      </c>
      <c r="Q8">
        <v>0</v>
      </c>
      <c r="R8">
        <v>0</v>
      </c>
      <c r="S8">
        <v>0</v>
      </c>
      <c r="T8">
        <v>0</v>
      </c>
      <c r="U8">
        <v>0</v>
      </c>
      <c r="V8">
        <v>0</v>
      </c>
      <c r="W8" s="20">
        <v>6733</v>
      </c>
      <c r="X8" s="20">
        <v>6875</v>
      </c>
      <c r="Y8" s="20">
        <v>5508</v>
      </c>
      <c r="Z8" s="20">
        <v>5284</v>
      </c>
      <c r="AC8" t="s">
        <v>139</v>
      </c>
      <c r="AD8" s="20">
        <v>10548</v>
      </c>
      <c r="AE8" s="20">
        <v>16026</v>
      </c>
      <c r="AF8" s="20">
        <v>9599</v>
      </c>
      <c r="AG8" s="20">
        <v>15722</v>
      </c>
      <c r="AH8" s="20">
        <v>18328</v>
      </c>
      <c r="AI8" s="20">
        <v>15885</v>
      </c>
      <c r="AJ8" s="20">
        <v>10802</v>
      </c>
      <c r="AK8" s="20">
        <v>19184</v>
      </c>
      <c r="AL8" s="20">
        <v>9492</v>
      </c>
      <c r="AM8" s="20">
        <v>24065</v>
      </c>
      <c r="AN8" s="20">
        <v>26571</v>
      </c>
      <c r="AO8" s="20">
        <v>29997</v>
      </c>
      <c r="AP8" s="20">
        <v>26960</v>
      </c>
      <c r="AT8" s="65" t="s">
        <v>93</v>
      </c>
      <c r="AU8" s="45">
        <v>583</v>
      </c>
      <c r="AV8" s="45">
        <v>-255</v>
      </c>
      <c r="AW8" s="45">
        <v>-605</v>
      </c>
      <c r="AX8" s="45">
        <v>0</v>
      </c>
      <c r="AY8" s="45">
        <v>0</v>
      </c>
      <c r="AZ8" s="45">
        <v>0</v>
      </c>
      <c r="BA8" s="45">
        <v>0</v>
      </c>
      <c r="BB8" s="45">
        <v>0</v>
      </c>
      <c r="BC8" s="45">
        <v>0</v>
      </c>
      <c r="BD8" s="45">
        <v>0</v>
      </c>
      <c r="BE8" s="45">
        <v>0</v>
      </c>
      <c r="BF8" s="45">
        <v>0</v>
      </c>
    </row>
    <row r="9" spans="2:58">
      <c r="B9" t="s">
        <v>95</v>
      </c>
      <c r="C9">
        <v>351</v>
      </c>
      <c r="D9" s="20">
        <v>6166</v>
      </c>
      <c r="E9" s="20">
        <v>-4914</v>
      </c>
      <c r="F9" s="20">
        <v>-9276</v>
      </c>
      <c r="G9" s="20">
        <v>2591</v>
      </c>
      <c r="H9" s="20">
        <v>4196</v>
      </c>
      <c r="I9" s="20">
        <v>16491</v>
      </c>
      <c r="J9" s="20">
        <v>-9618</v>
      </c>
      <c r="K9" s="20">
        <v>-3706</v>
      </c>
      <c r="L9" s="20">
        <v>3384</v>
      </c>
      <c r="O9" t="s">
        <v>141</v>
      </c>
      <c r="P9">
        <v>0</v>
      </c>
      <c r="Q9">
        <v>0</v>
      </c>
      <c r="R9">
        <v>0</v>
      </c>
      <c r="S9">
        <v>20</v>
      </c>
      <c r="T9">
        <v>13</v>
      </c>
      <c r="U9">
        <v>0</v>
      </c>
      <c r="V9">
        <v>0</v>
      </c>
      <c r="W9">
        <v>0</v>
      </c>
      <c r="X9">
        <v>0</v>
      </c>
      <c r="Y9">
        <v>0</v>
      </c>
      <c r="Z9">
        <v>0</v>
      </c>
      <c r="AC9" t="s">
        <v>140</v>
      </c>
      <c r="AD9">
        <v>0</v>
      </c>
      <c r="AE9">
        <v>0</v>
      </c>
      <c r="AF9">
        <v>0</v>
      </c>
      <c r="AG9">
        <v>0</v>
      </c>
      <c r="AH9">
        <v>0</v>
      </c>
      <c r="AI9">
        <v>0</v>
      </c>
      <c r="AJ9">
        <v>0</v>
      </c>
      <c r="AK9">
        <v>0</v>
      </c>
      <c r="AL9">
        <v>0</v>
      </c>
      <c r="AM9" s="20">
        <v>6733</v>
      </c>
      <c r="AN9" s="20">
        <v>6875</v>
      </c>
      <c r="AO9" s="20">
        <v>5508</v>
      </c>
      <c r="AP9" s="20">
        <v>5284</v>
      </c>
      <c r="AT9" s="65" t="s">
        <v>94</v>
      </c>
      <c r="AU9" s="45">
        <v>0</v>
      </c>
      <c r="AV9" s="45">
        <v>0</v>
      </c>
      <c r="AW9" s="45">
        <v>0</v>
      </c>
      <c r="AX9" s="45">
        <v>548</v>
      </c>
      <c r="AY9" s="66">
        <v>3329</v>
      </c>
      <c r="AZ9" s="66">
        <v>-7680</v>
      </c>
      <c r="BA9" s="66">
        <v>3659</v>
      </c>
      <c r="BB9" s="66">
        <v>2634</v>
      </c>
      <c r="BC9" s="66">
        <v>16446</v>
      </c>
      <c r="BD9" s="66">
        <v>7299</v>
      </c>
      <c r="BE9" s="45">
        <v>325</v>
      </c>
      <c r="BF9" s="66">
        <v>-2182</v>
      </c>
    </row>
    <row r="10" spans="2:58">
      <c r="B10" t="s">
        <v>96</v>
      </c>
      <c r="C10" s="20">
        <v>-2427</v>
      </c>
      <c r="D10" s="20">
        <v>-1534</v>
      </c>
      <c r="E10" s="20">
        <v>-1843</v>
      </c>
      <c r="F10" s="20">
        <v>-2888</v>
      </c>
      <c r="G10" s="20">
        <v>-5094</v>
      </c>
      <c r="H10" s="20">
        <v>-2106</v>
      </c>
      <c r="I10">
        <v>-704</v>
      </c>
      <c r="J10" s="20">
        <v>-11902</v>
      </c>
      <c r="K10" s="20">
        <v>-5519</v>
      </c>
      <c r="L10" s="20">
        <v>-5320</v>
      </c>
      <c r="O10" t="s">
        <v>142</v>
      </c>
      <c r="P10" s="20">
        <v>5428</v>
      </c>
      <c r="Q10" s="20">
        <v>1392</v>
      </c>
      <c r="R10">
        <v>664</v>
      </c>
      <c r="S10" s="20">
        <v>3473</v>
      </c>
      <c r="T10" s="20">
        <v>9671</v>
      </c>
      <c r="U10" s="20">
        <v>3039</v>
      </c>
      <c r="V10" s="20">
        <v>6601</v>
      </c>
      <c r="W10">
        <v>0</v>
      </c>
      <c r="X10">
        <v>0</v>
      </c>
      <c r="Y10">
        <v>0</v>
      </c>
      <c r="AC10" t="s">
        <v>141</v>
      </c>
      <c r="AD10">
        <v>21</v>
      </c>
      <c r="AE10">
        <v>20</v>
      </c>
      <c r="AF10">
        <v>0</v>
      </c>
      <c r="AG10">
        <v>0</v>
      </c>
      <c r="AH10">
        <v>0</v>
      </c>
      <c r="AI10">
        <v>20</v>
      </c>
      <c r="AJ10">
        <v>13</v>
      </c>
      <c r="AK10">
        <v>0</v>
      </c>
      <c r="AL10">
        <v>0</v>
      </c>
      <c r="AM10">
        <v>0</v>
      </c>
      <c r="AN10">
        <v>0</v>
      </c>
      <c r="AO10">
        <v>0</v>
      </c>
      <c r="AP10">
        <v>0</v>
      </c>
      <c r="AT10" s="64" t="s">
        <v>95</v>
      </c>
      <c r="AU10" s="63">
        <v>3841</v>
      </c>
      <c r="AV10" s="63">
        <v>-1349</v>
      </c>
      <c r="AW10" s="67">
        <v>351</v>
      </c>
      <c r="AX10" s="63">
        <v>6166</v>
      </c>
      <c r="AY10" s="63">
        <v>-4914</v>
      </c>
      <c r="AZ10" s="63">
        <v>-9276</v>
      </c>
      <c r="BA10" s="63">
        <v>2591</v>
      </c>
      <c r="BB10" s="63">
        <v>4196</v>
      </c>
      <c r="BC10" s="63">
        <v>16491</v>
      </c>
      <c r="BD10" s="63">
        <v>-9618</v>
      </c>
      <c r="BE10" s="63">
        <v>-3706</v>
      </c>
      <c r="BF10" s="63">
        <v>3384</v>
      </c>
    </row>
    <row r="11" spans="2:58">
      <c r="B11" t="s">
        <v>97</v>
      </c>
      <c r="C11" s="20">
        <v>-9021</v>
      </c>
      <c r="D11" s="20">
        <v>-8794</v>
      </c>
      <c r="E11" s="20">
        <v>-9490</v>
      </c>
      <c r="F11" s="20">
        <v>-11730</v>
      </c>
      <c r="G11" s="20">
        <v>-29176</v>
      </c>
      <c r="H11" s="20">
        <v>-14012</v>
      </c>
      <c r="I11" s="20">
        <v>-9437</v>
      </c>
      <c r="J11" s="20">
        <v>-10905</v>
      </c>
      <c r="K11" s="20">
        <v>-18179</v>
      </c>
      <c r="L11" s="20">
        <v>-14253</v>
      </c>
      <c r="O11" t="s">
        <v>143</v>
      </c>
      <c r="P11" s="20">
        <v>47059</v>
      </c>
      <c r="Q11" s="20">
        <v>51165</v>
      </c>
      <c r="R11" s="20">
        <v>51614</v>
      </c>
      <c r="S11" s="20">
        <v>55704</v>
      </c>
      <c r="T11" s="20">
        <v>63032</v>
      </c>
      <c r="U11" s="20">
        <v>59245</v>
      </c>
      <c r="V11" s="20">
        <v>81169</v>
      </c>
      <c r="W11" s="20">
        <v>92417</v>
      </c>
      <c r="X11" s="20">
        <v>97421</v>
      </c>
      <c r="Y11" s="20">
        <v>90195</v>
      </c>
      <c r="Z11" s="20">
        <v>91302</v>
      </c>
      <c r="AC11" t="s">
        <v>142</v>
      </c>
      <c r="AD11" s="20">
        <v>11123</v>
      </c>
      <c r="AE11" s="20">
        <v>13236</v>
      </c>
      <c r="AF11" s="20">
        <v>5428</v>
      </c>
      <c r="AG11" s="20">
        <v>1392</v>
      </c>
      <c r="AH11">
        <v>664</v>
      </c>
      <c r="AI11" s="20">
        <v>3473</v>
      </c>
      <c r="AJ11" s="20">
        <v>9671</v>
      </c>
      <c r="AK11" s="20">
        <v>3039</v>
      </c>
      <c r="AL11" s="20">
        <v>6601</v>
      </c>
      <c r="AM11">
        <v>0</v>
      </c>
      <c r="AN11">
        <v>0</v>
      </c>
      <c r="AO11">
        <v>0</v>
      </c>
      <c r="AT11" s="65" t="s">
        <v>96</v>
      </c>
      <c r="AU11" s="66">
        <v>-2569</v>
      </c>
      <c r="AV11" s="66">
        <v>-3013</v>
      </c>
      <c r="AW11" s="66">
        <v>-2427</v>
      </c>
      <c r="AX11" s="66">
        <v>-1534</v>
      </c>
      <c r="AY11" s="66">
        <v>-1843</v>
      </c>
      <c r="AZ11" s="66">
        <v>-2888</v>
      </c>
      <c r="BA11" s="66">
        <v>-5094</v>
      </c>
      <c r="BB11" s="66">
        <v>-2106</v>
      </c>
      <c r="BC11" s="45">
        <v>-704</v>
      </c>
      <c r="BD11" s="66">
        <v>-11902</v>
      </c>
      <c r="BE11" s="66">
        <v>-5519</v>
      </c>
      <c r="BF11" s="66">
        <v>-5320</v>
      </c>
    </row>
    <row r="12" spans="2:58">
      <c r="B12" t="s">
        <v>98</v>
      </c>
      <c r="C12" s="20">
        <v>-13492</v>
      </c>
      <c r="D12" s="20">
        <v>-10163</v>
      </c>
      <c r="E12" s="20">
        <v>-7716</v>
      </c>
      <c r="F12" s="20">
        <v>-7478</v>
      </c>
      <c r="G12" s="20">
        <v>-9091</v>
      </c>
      <c r="H12" s="20">
        <v>-10398</v>
      </c>
      <c r="I12" s="20">
        <v>-6979</v>
      </c>
      <c r="J12" s="20">
        <v>-10522</v>
      </c>
      <c r="K12" s="20">
        <v>-14142</v>
      </c>
      <c r="L12" s="20">
        <v>-18207</v>
      </c>
      <c r="O12" t="s">
        <v>144</v>
      </c>
      <c r="P12" s="20">
        <v>1704</v>
      </c>
      <c r="Q12">
        <v>781</v>
      </c>
      <c r="R12" s="20">
        <v>1602</v>
      </c>
      <c r="S12">
        <v>937</v>
      </c>
      <c r="T12" s="20">
        <v>2364</v>
      </c>
      <c r="U12" s="20">
        <v>2587</v>
      </c>
      <c r="V12" s="20">
        <v>3270</v>
      </c>
      <c r="W12" s="20">
        <v>2655</v>
      </c>
      <c r="X12" s="20">
        <v>2093</v>
      </c>
      <c r="Y12">
        <v>397</v>
      </c>
      <c r="Z12">
        <v>362</v>
      </c>
      <c r="AC12" t="s">
        <v>143</v>
      </c>
      <c r="AD12" s="20">
        <v>44176</v>
      </c>
      <c r="AE12" s="20">
        <v>49443</v>
      </c>
      <c r="AF12" s="20">
        <v>47059</v>
      </c>
      <c r="AG12" s="20">
        <v>51165</v>
      </c>
      <c r="AH12" s="20">
        <v>51614</v>
      </c>
      <c r="AI12" s="20">
        <v>55704</v>
      </c>
      <c r="AJ12" s="20">
        <v>63032</v>
      </c>
      <c r="AK12" s="20">
        <v>59245</v>
      </c>
      <c r="AL12" s="20">
        <v>81169</v>
      </c>
      <c r="AM12" s="20">
        <v>92417</v>
      </c>
      <c r="AN12" s="20">
        <v>97421</v>
      </c>
      <c r="AO12" s="20">
        <v>90195</v>
      </c>
      <c r="AP12" s="20">
        <v>91302</v>
      </c>
      <c r="AT12" s="62" t="s">
        <v>204</v>
      </c>
      <c r="AU12" s="63">
        <v>-13099</v>
      </c>
      <c r="AV12" s="63">
        <v>-15378</v>
      </c>
      <c r="AW12" s="63">
        <v>-9021</v>
      </c>
      <c r="AX12" s="63">
        <v>-8794</v>
      </c>
      <c r="AY12" s="63">
        <v>-9490</v>
      </c>
      <c r="AZ12" s="63">
        <v>-11730</v>
      </c>
      <c r="BA12" s="63">
        <v>-29176</v>
      </c>
      <c r="BB12" s="63">
        <v>-14012</v>
      </c>
      <c r="BC12" s="63">
        <v>-9437</v>
      </c>
      <c r="BD12" s="63">
        <v>-10905</v>
      </c>
      <c r="BE12" s="63">
        <v>-18179</v>
      </c>
      <c r="BF12" s="63">
        <v>-14253</v>
      </c>
    </row>
    <row r="13" spans="2:58">
      <c r="B13" t="s">
        <v>99</v>
      </c>
      <c r="C13" s="20">
        <v>1444</v>
      </c>
      <c r="D13">
        <v>231</v>
      </c>
      <c r="E13">
        <v>289</v>
      </c>
      <c r="F13">
        <v>179</v>
      </c>
      <c r="G13">
        <v>467</v>
      </c>
      <c r="H13">
        <v>386</v>
      </c>
      <c r="I13">
        <v>445</v>
      </c>
      <c r="J13">
        <v>569</v>
      </c>
      <c r="K13">
        <v>328</v>
      </c>
      <c r="L13">
        <v>475</v>
      </c>
      <c r="O13" t="s">
        <v>145</v>
      </c>
      <c r="P13" s="20">
        <v>19190</v>
      </c>
      <c r="Q13" s="20">
        <v>18557</v>
      </c>
      <c r="R13" s="20">
        <v>18574</v>
      </c>
      <c r="S13" s="20">
        <v>20414</v>
      </c>
      <c r="T13" s="20">
        <v>21717</v>
      </c>
      <c r="U13" s="20">
        <v>21381</v>
      </c>
      <c r="V13" s="20">
        <v>25967</v>
      </c>
      <c r="W13" s="20">
        <v>36765</v>
      </c>
      <c r="X13" s="20">
        <v>37833</v>
      </c>
      <c r="Y13" s="20">
        <v>35435</v>
      </c>
      <c r="Z13" s="20">
        <v>32502</v>
      </c>
      <c r="AC13" t="s">
        <v>144</v>
      </c>
      <c r="AD13" s="20">
        <v>1669</v>
      </c>
      <c r="AE13" s="20">
        <v>1738</v>
      </c>
      <c r="AF13" s="20">
        <v>1704</v>
      </c>
      <c r="AG13">
        <v>781</v>
      </c>
      <c r="AH13" s="20">
        <v>1602</v>
      </c>
      <c r="AI13">
        <v>937</v>
      </c>
      <c r="AJ13" s="20">
        <v>2364</v>
      </c>
      <c r="AK13" s="20">
        <v>2587</v>
      </c>
      <c r="AL13" s="20">
        <v>3270</v>
      </c>
      <c r="AM13" s="20">
        <v>2655</v>
      </c>
      <c r="AN13" s="20">
        <v>2093</v>
      </c>
      <c r="AO13">
        <v>397</v>
      </c>
      <c r="AP13">
        <v>362</v>
      </c>
      <c r="AT13" s="65" t="s">
        <v>98</v>
      </c>
      <c r="AU13" s="66">
        <v>-15472</v>
      </c>
      <c r="AV13" s="66">
        <v>-16420</v>
      </c>
      <c r="AW13" s="66">
        <v>-13492</v>
      </c>
      <c r="AX13" s="66">
        <v>-10163</v>
      </c>
      <c r="AY13" s="66">
        <v>-7716</v>
      </c>
      <c r="AZ13" s="66">
        <v>-7478</v>
      </c>
      <c r="BA13" s="66">
        <v>-9091</v>
      </c>
      <c r="BB13" s="66">
        <v>-10398</v>
      </c>
      <c r="BC13" s="66">
        <v>-6979</v>
      </c>
      <c r="BD13" s="66">
        <v>-10522</v>
      </c>
      <c r="BE13" s="66">
        <v>-14142</v>
      </c>
      <c r="BF13" s="66">
        <v>-18207</v>
      </c>
    </row>
    <row r="14" spans="2:58">
      <c r="B14" t="s">
        <v>100</v>
      </c>
      <c r="C14" s="20">
        <v>1531</v>
      </c>
      <c r="D14" s="20">
        <v>-3796</v>
      </c>
      <c r="E14">
        <v>-861</v>
      </c>
      <c r="F14" s="20">
        <v>-8641</v>
      </c>
      <c r="G14">
        <v>-490</v>
      </c>
      <c r="H14">
        <v>-828</v>
      </c>
      <c r="I14" s="20">
        <v>-3631</v>
      </c>
      <c r="J14" s="20">
        <v>-1153</v>
      </c>
      <c r="K14">
        <v>-326</v>
      </c>
      <c r="L14">
        <v>-4</v>
      </c>
      <c r="O14" t="s">
        <v>146</v>
      </c>
      <c r="P14">
        <v>367</v>
      </c>
      <c r="Q14">
        <v>456</v>
      </c>
      <c r="R14">
        <v>566</v>
      </c>
      <c r="S14">
        <v>616</v>
      </c>
      <c r="T14">
        <v>819</v>
      </c>
      <c r="U14">
        <v>869</v>
      </c>
      <c r="V14" s="20">
        <v>2399</v>
      </c>
      <c r="W14" s="20">
        <v>3253</v>
      </c>
      <c r="X14" s="20">
        <v>3394</v>
      </c>
      <c r="Y14" s="20">
        <v>2773</v>
      </c>
      <c r="AC14" t="s">
        <v>145</v>
      </c>
      <c r="AD14" s="20">
        <v>19340</v>
      </c>
      <c r="AE14" s="20">
        <v>22904</v>
      </c>
      <c r="AF14" s="20">
        <v>19190</v>
      </c>
      <c r="AG14" s="20">
        <v>18557</v>
      </c>
      <c r="AH14" s="20">
        <v>18574</v>
      </c>
      <c r="AI14" s="20">
        <v>20414</v>
      </c>
      <c r="AJ14" s="20">
        <v>21717</v>
      </c>
      <c r="AK14" s="20">
        <v>21381</v>
      </c>
      <c r="AL14" s="20">
        <v>25967</v>
      </c>
      <c r="AM14" s="20">
        <v>36765</v>
      </c>
      <c r="AN14" s="20">
        <v>37833</v>
      </c>
      <c r="AO14" s="20">
        <v>35435</v>
      </c>
      <c r="AP14" s="20">
        <v>32502</v>
      </c>
      <c r="AT14" s="65" t="s">
        <v>99</v>
      </c>
      <c r="AU14" s="45">
        <v>249</v>
      </c>
      <c r="AV14" s="45">
        <v>295</v>
      </c>
      <c r="AW14" s="66">
        <v>1444</v>
      </c>
      <c r="AX14" s="45">
        <v>231</v>
      </c>
      <c r="AY14" s="45">
        <v>289</v>
      </c>
      <c r="AZ14" s="45">
        <v>179</v>
      </c>
      <c r="BA14" s="45">
        <v>467</v>
      </c>
      <c r="BB14" s="45">
        <v>386</v>
      </c>
      <c r="BC14" s="45">
        <v>445</v>
      </c>
      <c r="BD14" s="45">
        <v>569</v>
      </c>
      <c r="BE14" s="45">
        <v>328</v>
      </c>
      <c r="BF14" s="45">
        <v>475</v>
      </c>
    </row>
    <row r="15" spans="2:58">
      <c r="B15" t="s">
        <v>101</v>
      </c>
      <c r="C15">
        <v>262</v>
      </c>
      <c r="D15" s="20">
        <v>4275</v>
      </c>
      <c r="E15">
        <v>91</v>
      </c>
      <c r="F15" s="20">
        <v>3899</v>
      </c>
      <c r="G15" s="20">
        <v>13556</v>
      </c>
      <c r="H15">
        <v>121</v>
      </c>
      <c r="I15">
        <v>0</v>
      </c>
      <c r="J15">
        <v>63</v>
      </c>
      <c r="K15" s="20">
        <v>5191</v>
      </c>
      <c r="L15" s="20">
        <v>3171</v>
      </c>
      <c r="O15" t="s">
        <v>147</v>
      </c>
      <c r="P15" s="20">
        <v>25798</v>
      </c>
      <c r="Q15" s="20">
        <v>31371</v>
      </c>
      <c r="R15" s="20">
        <v>30871</v>
      </c>
      <c r="S15" s="20">
        <v>33738</v>
      </c>
      <c r="T15" s="20">
        <v>38131</v>
      </c>
      <c r="U15" s="20">
        <v>34408</v>
      </c>
      <c r="V15" s="20">
        <v>49533</v>
      </c>
      <c r="W15" s="20">
        <v>49744</v>
      </c>
      <c r="X15" s="20">
        <v>54101</v>
      </c>
      <c r="Y15" s="20">
        <v>51590</v>
      </c>
      <c r="Z15" s="20">
        <v>58437</v>
      </c>
      <c r="AC15" t="s">
        <v>146</v>
      </c>
      <c r="AD15">
        <v>556</v>
      </c>
      <c r="AE15">
        <v>310</v>
      </c>
      <c r="AF15">
        <v>367</v>
      </c>
      <c r="AG15">
        <v>456</v>
      </c>
      <c r="AH15">
        <v>566</v>
      </c>
      <c r="AI15">
        <v>616</v>
      </c>
      <c r="AJ15">
        <v>819</v>
      </c>
      <c r="AK15">
        <v>869</v>
      </c>
      <c r="AL15" s="20">
        <v>2399</v>
      </c>
      <c r="AM15" s="20">
        <v>3253</v>
      </c>
      <c r="AN15" s="20">
        <v>3394</v>
      </c>
      <c r="AO15" s="20">
        <v>2773</v>
      </c>
      <c r="AT15" s="65" t="s">
        <v>100</v>
      </c>
      <c r="AU15" s="45">
        <v>0</v>
      </c>
      <c r="AV15" s="45">
        <v>-612</v>
      </c>
      <c r="AW15" s="66">
        <v>1531</v>
      </c>
      <c r="AX15" s="66">
        <v>-3796</v>
      </c>
      <c r="AY15" s="45">
        <v>-861</v>
      </c>
      <c r="AZ15" s="66">
        <v>-8641</v>
      </c>
      <c r="BA15" s="45">
        <v>-490</v>
      </c>
      <c r="BB15" s="45">
        <v>-828</v>
      </c>
      <c r="BC15" s="66">
        <v>-3631</v>
      </c>
      <c r="BD15" s="66">
        <v>-1153</v>
      </c>
      <c r="BE15" s="45">
        <v>-326</v>
      </c>
      <c r="BF15" s="45">
        <v>-4</v>
      </c>
    </row>
    <row r="16" spans="2:58">
      <c r="B16" t="s">
        <v>102</v>
      </c>
      <c r="C16">
        <v>211</v>
      </c>
      <c r="D16">
        <v>133</v>
      </c>
      <c r="E16">
        <v>140</v>
      </c>
      <c r="F16">
        <v>254</v>
      </c>
      <c r="G16">
        <v>175</v>
      </c>
      <c r="H16">
        <v>203</v>
      </c>
      <c r="I16">
        <v>266</v>
      </c>
      <c r="J16">
        <v>137</v>
      </c>
      <c r="K16">
        <v>248</v>
      </c>
      <c r="L16">
        <v>333</v>
      </c>
      <c r="O16" t="s">
        <v>148</v>
      </c>
      <c r="P16" s="20">
        <v>159109</v>
      </c>
      <c r="Q16" s="20">
        <v>176884</v>
      </c>
      <c r="R16" s="20">
        <v>172447</v>
      </c>
      <c r="S16" s="20">
        <v>208722</v>
      </c>
      <c r="T16" s="20">
        <v>232773</v>
      </c>
      <c r="U16" s="20">
        <v>249149</v>
      </c>
      <c r="V16" s="20">
        <v>243909</v>
      </c>
      <c r="W16" s="20">
        <v>282422</v>
      </c>
      <c r="X16" s="20">
        <v>285396</v>
      </c>
      <c r="Y16" s="20">
        <v>269312</v>
      </c>
      <c r="Z16" s="20">
        <v>280841</v>
      </c>
      <c r="AC16" t="s">
        <v>147</v>
      </c>
      <c r="AD16" s="20">
        <v>22610</v>
      </c>
      <c r="AE16" s="20">
        <v>24491</v>
      </c>
      <c r="AF16" s="20">
        <v>25798</v>
      </c>
      <c r="AG16" s="20">
        <v>31371</v>
      </c>
      <c r="AH16" s="20">
        <v>30871</v>
      </c>
      <c r="AI16" s="20">
        <v>33738</v>
      </c>
      <c r="AJ16" s="20">
        <v>38131</v>
      </c>
      <c r="AK16" s="20">
        <v>34408</v>
      </c>
      <c r="AL16" s="20">
        <v>49533</v>
      </c>
      <c r="AM16" s="20">
        <v>49744</v>
      </c>
      <c r="AN16" s="20">
        <v>54101</v>
      </c>
      <c r="AO16" s="20">
        <v>51590</v>
      </c>
      <c r="AP16" s="20">
        <v>58437</v>
      </c>
      <c r="AT16" s="65" t="s">
        <v>101</v>
      </c>
      <c r="AU16" s="45">
        <v>917</v>
      </c>
      <c r="AV16" s="45">
        <v>0</v>
      </c>
      <c r="AW16" s="45">
        <v>262</v>
      </c>
      <c r="AX16" s="66">
        <v>4275</v>
      </c>
      <c r="AY16" s="45">
        <v>91</v>
      </c>
      <c r="AZ16" s="66">
        <v>3899</v>
      </c>
      <c r="BA16" s="66">
        <v>13556</v>
      </c>
      <c r="BB16" s="45">
        <v>121</v>
      </c>
      <c r="BC16" s="45">
        <v>0</v>
      </c>
      <c r="BD16" s="45">
        <v>63</v>
      </c>
      <c r="BE16" s="66">
        <v>5191</v>
      </c>
      <c r="BF16" s="66">
        <v>3171</v>
      </c>
    </row>
    <row r="17" spans="2:58">
      <c r="B17" t="s">
        <v>103</v>
      </c>
      <c r="C17">
        <v>127</v>
      </c>
      <c r="D17">
        <v>108</v>
      </c>
      <c r="E17">
        <v>85</v>
      </c>
      <c r="F17">
        <v>111</v>
      </c>
      <c r="G17">
        <v>148</v>
      </c>
      <c r="H17">
        <v>103</v>
      </c>
      <c r="I17">
        <v>135</v>
      </c>
      <c r="J17">
        <v>162</v>
      </c>
      <c r="K17">
        <v>317</v>
      </c>
      <c r="L17">
        <v>336</v>
      </c>
      <c r="O17" t="s">
        <v>149</v>
      </c>
      <c r="P17" s="20">
        <v>68100</v>
      </c>
      <c r="Q17" s="20">
        <v>72200</v>
      </c>
      <c r="R17" s="20">
        <v>92007</v>
      </c>
      <c r="S17" s="20">
        <v>96105</v>
      </c>
      <c r="T17" s="20">
        <v>124442</v>
      </c>
      <c r="U17" s="20">
        <v>134551</v>
      </c>
      <c r="V17" s="20">
        <v>135775</v>
      </c>
      <c r="W17" s="20">
        <v>133288</v>
      </c>
      <c r="X17" s="20">
        <v>146621</v>
      </c>
      <c r="Y17" s="20">
        <v>148814</v>
      </c>
      <c r="Z17" s="20">
        <v>149550</v>
      </c>
      <c r="AC17" t="s">
        <v>148</v>
      </c>
      <c r="AD17" s="20">
        <v>146876</v>
      </c>
      <c r="AE17" s="20">
        <v>171604</v>
      </c>
      <c r="AF17" s="20">
        <v>159109</v>
      </c>
      <c r="AG17" s="20">
        <v>176884</v>
      </c>
      <c r="AH17" s="20">
        <v>172447</v>
      </c>
      <c r="AI17" s="20">
        <v>208722</v>
      </c>
      <c r="AJ17" s="20">
        <v>232773</v>
      </c>
      <c r="AK17" s="20">
        <v>249149</v>
      </c>
      <c r="AL17" s="20">
        <v>243909</v>
      </c>
      <c r="AM17" s="20">
        <v>282422</v>
      </c>
      <c r="AN17" s="20">
        <v>285396</v>
      </c>
      <c r="AO17" s="20">
        <v>269312</v>
      </c>
      <c r="AP17" s="20">
        <v>280841</v>
      </c>
      <c r="AT17" s="65" t="s">
        <v>102</v>
      </c>
      <c r="AU17" s="45">
        <v>211</v>
      </c>
      <c r="AV17" s="45">
        <v>265</v>
      </c>
      <c r="AW17" s="45">
        <v>211</v>
      </c>
      <c r="AX17" s="45">
        <v>133</v>
      </c>
      <c r="AY17" s="45">
        <v>140</v>
      </c>
      <c r="AZ17" s="45">
        <v>254</v>
      </c>
      <c r="BA17" s="45">
        <v>175</v>
      </c>
      <c r="BB17" s="45">
        <v>203</v>
      </c>
      <c r="BC17" s="45">
        <v>266</v>
      </c>
      <c r="BD17" s="45">
        <v>137</v>
      </c>
      <c r="BE17" s="45">
        <v>248</v>
      </c>
      <c r="BF17" s="45">
        <v>333</v>
      </c>
    </row>
    <row r="18" spans="2:58">
      <c r="B18" t="s">
        <v>104</v>
      </c>
      <c r="C18" s="20">
        <v>1301</v>
      </c>
      <c r="D18">
        <v>0</v>
      </c>
      <c r="E18">
        <v>0</v>
      </c>
      <c r="F18">
        <v>34</v>
      </c>
      <c r="G18">
        <v>156</v>
      </c>
      <c r="H18">
        <v>378</v>
      </c>
      <c r="I18">
        <v>90</v>
      </c>
      <c r="J18" s="20">
        <v>1208</v>
      </c>
      <c r="K18">
        <v>166</v>
      </c>
      <c r="L18">
        <v>123</v>
      </c>
      <c r="O18" t="s">
        <v>150</v>
      </c>
      <c r="P18" s="20">
        <v>2433</v>
      </c>
      <c r="Q18" s="20">
        <v>16499</v>
      </c>
      <c r="R18" s="20">
        <v>16545</v>
      </c>
      <c r="S18" s="20">
        <v>16955</v>
      </c>
      <c r="T18" s="20">
        <v>17126</v>
      </c>
      <c r="U18" s="20">
        <v>19853</v>
      </c>
      <c r="V18" s="20">
        <v>20656</v>
      </c>
      <c r="W18" s="20">
        <v>20770</v>
      </c>
      <c r="X18" s="20">
        <v>21701</v>
      </c>
      <c r="Y18" s="20">
        <v>22067</v>
      </c>
      <c r="AC18" t="s">
        <v>149</v>
      </c>
      <c r="AD18" s="20">
        <v>68002</v>
      </c>
      <c r="AE18" s="20">
        <v>74907</v>
      </c>
      <c r="AF18" s="20">
        <v>68100</v>
      </c>
      <c r="AG18" s="20">
        <v>72200</v>
      </c>
      <c r="AH18" s="20">
        <v>92007</v>
      </c>
      <c r="AI18" s="20">
        <v>96105</v>
      </c>
      <c r="AJ18" s="20">
        <v>124442</v>
      </c>
      <c r="AK18" s="20">
        <v>134551</v>
      </c>
      <c r="AL18" s="20">
        <v>135775</v>
      </c>
      <c r="AM18" s="20">
        <v>133288</v>
      </c>
      <c r="AN18" s="20">
        <v>146621</v>
      </c>
      <c r="AO18" s="20">
        <v>148814</v>
      </c>
      <c r="AP18" s="20">
        <v>149550</v>
      </c>
      <c r="AT18" s="65" t="s">
        <v>103</v>
      </c>
      <c r="AU18" s="45">
        <v>146</v>
      </c>
      <c r="AV18" s="45">
        <v>87</v>
      </c>
      <c r="AW18" s="45">
        <v>127</v>
      </c>
      <c r="AX18" s="45">
        <v>108</v>
      </c>
      <c r="AY18" s="45">
        <v>85</v>
      </c>
      <c r="AZ18" s="45">
        <v>111</v>
      </c>
      <c r="BA18" s="45">
        <v>148</v>
      </c>
      <c r="BB18" s="45">
        <v>103</v>
      </c>
      <c r="BC18" s="45">
        <v>135</v>
      </c>
      <c r="BD18" s="45">
        <v>162</v>
      </c>
      <c r="BE18" s="45">
        <v>317</v>
      </c>
      <c r="BF18" s="45">
        <v>336</v>
      </c>
    </row>
    <row r="19" spans="2:58">
      <c r="B19" t="s">
        <v>105</v>
      </c>
      <c r="C19">
        <v>-108</v>
      </c>
      <c r="D19">
        <v>-78</v>
      </c>
      <c r="E19" s="20">
        <v>-1081</v>
      </c>
      <c r="F19">
        <v>-255</v>
      </c>
      <c r="G19" s="20">
        <v>-34569</v>
      </c>
      <c r="H19" s="20">
        <v>-4433</v>
      </c>
      <c r="I19">
        <v>0</v>
      </c>
      <c r="J19">
        <v>-53</v>
      </c>
      <c r="K19" s="20">
        <v>-10569</v>
      </c>
      <c r="L19">
        <v>0</v>
      </c>
      <c r="O19" t="s">
        <v>151</v>
      </c>
      <c r="P19" s="20">
        <v>14186</v>
      </c>
      <c r="Q19" s="20">
        <v>11058</v>
      </c>
      <c r="R19" s="20">
        <v>11141</v>
      </c>
      <c r="S19" s="20">
        <v>12148</v>
      </c>
      <c r="T19" s="20">
        <v>21753</v>
      </c>
      <c r="U19" s="20">
        <v>25883</v>
      </c>
      <c r="V19" s="20">
        <v>26828</v>
      </c>
      <c r="W19" s="20">
        <v>27588</v>
      </c>
      <c r="X19" s="20">
        <v>28904</v>
      </c>
      <c r="Y19" s="20">
        <v>30173</v>
      </c>
      <c r="AC19" t="s">
        <v>150</v>
      </c>
      <c r="AD19" s="20">
        <v>2513</v>
      </c>
      <c r="AE19" s="20">
        <v>2758</v>
      </c>
      <c r="AF19" s="20">
        <v>2433</v>
      </c>
      <c r="AG19" s="20">
        <v>16499</v>
      </c>
      <c r="AH19" s="20">
        <v>16545</v>
      </c>
      <c r="AI19" s="20">
        <v>16955</v>
      </c>
      <c r="AJ19" s="20">
        <v>17126</v>
      </c>
      <c r="AK19" s="20">
        <v>19853</v>
      </c>
      <c r="AL19" s="20">
        <v>20656</v>
      </c>
      <c r="AM19" s="20">
        <v>20770</v>
      </c>
      <c r="AN19" s="20">
        <v>21701</v>
      </c>
      <c r="AO19" s="20">
        <v>22067</v>
      </c>
      <c r="AT19" s="65" t="s">
        <v>104</v>
      </c>
      <c r="AU19" s="45">
        <v>902</v>
      </c>
      <c r="AV19" s="45">
        <v>59</v>
      </c>
      <c r="AW19" s="66">
        <v>1301</v>
      </c>
      <c r="AX19" s="45">
        <v>0</v>
      </c>
      <c r="AY19" s="45">
        <v>0</v>
      </c>
      <c r="AZ19" s="45">
        <v>34</v>
      </c>
      <c r="BA19" s="45">
        <v>156</v>
      </c>
      <c r="BB19" s="45">
        <v>378</v>
      </c>
      <c r="BC19" s="45">
        <v>90</v>
      </c>
      <c r="BD19" s="66">
        <v>1208</v>
      </c>
      <c r="BE19" s="45">
        <v>166</v>
      </c>
      <c r="BF19" s="45">
        <v>123</v>
      </c>
    </row>
    <row r="20" spans="2:58">
      <c r="B20" t="s">
        <v>106</v>
      </c>
      <c r="C20">
        <v>277</v>
      </c>
      <c r="D20">
        <v>0</v>
      </c>
      <c r="E20">
        <v>0</v>
      </c>
      <c r="F20">
        <v>0</v>
      </c>
      <c r="G20">
        <v>0</v>
      </c>
      <c r="H20">
        <v>0</v>
      </c>
      <c r="I20">
        <v>0</v>
      </c>
      <c r="J20">
        <v>0</v>
      </c>
      <c r="K20">
        <v>0</v>
      </c>
      <c r="L20">
        <v>0</v>
      </c>
      <c r="O20" t="s">
        <v>152</v>
      </c>
      <c r="P20" s="20">
        <v>124249</v>
      </c>
      <c r="Q20" s="20">
        <v>73865</v>
      </c>
      <c r="R20" s="20">
        <v>93462</v>
      </c>
      <c r="S20" s="20">
        <v>104889</v>
      </c>
      <c r="T20" s="20">
        <v>127435</v>
      </c>
      <c r="U20" s="20">
        <v>141914</v>
      </c>
      <c r="V20" s="20">
        <v>155596</v>
      </c>
      <c r="W20" s="20">
        <v>152754</v>
      </c>
      <c r="X20" s="20">
        <v>163134</v>
      </c>
      <c r="Y20" s="20">
        <v>175111</v>
      </c>
      <c r="AC20" t="s">
        <v>151</v>
      </c>
      <c r="AD20" s="20">
        <v>13060</v>
      </c>
      <c r="AE20" s="20">
        <v>15141</v>
      </c>
      <c r="AF20" s="20">
        <v>14186</v>
      </c>
      <c r="AG20" s="20">
        <v>11058</v>
      </c>
      <c r="AH20" s="20">
        <v>11141</v>
      </c>
      <c r="AI20" s="20">
        <v>12148</v>
      </c>
      <c r="AJ20" s="20">
        <v>21753</v>
      </c>
      <c r="AK20" s="20">
        <v>25883</v>
      </c>
      <c r="AL20" s="20">
        <v>26828</v>
      </c>
      <c r="AM20" s="20">
        <v>27588</v>
      </c>
      <c r="AN20" s="20">
        <v>28904</v>
      </c>
      <c r="AO20" s="20">
        <v>30173</v>
      </c>
      <c r="AT20" s="65" t="s">
        <v>105</v>
      </c>
      <c r="AU20" s="45">
        <v>-156</v>
      </c>
      <c r="AV20" s="45">
        <v>0</v>
      </c>
      <c r="AW20" s="45">
        <v>-108</v>
      </c>
      <c r="AX20" s="45">
        <v>-78</v>
      </c>
      <c r="AY20" s="66">
        <v>-1081</v>
      </c>
      <c r="AZ20" s="45">
        <v>-255</v>
      </c>
      <c r="BA20" s="66">
        <v>-34569</v>
      </c>
      <c r="BB20" s="66">
        <v>-4433</v>
      </c>
      <c r="BC20" s="45">
        <v>0</v>
      </c>
      <c r="BD20" s="45">
        <v>-53</v>
      </c>
      <c r="BE20" s="66">
        <v>-10569</v>
      </c>
      <c r="BF20" s="45">
        <v>0</v>
      </c>
    </row>
    <row r="21" spans="2:58">
      <c r="B21" t="s">
        <v>107</v>
      </c>
      <c r="C21">
        <v>-573</v>
      </c>
      <c r="D21">
        <v>496</v>
      </c>
      <c r="E21">
        <v>-437</v>
      </c>
      <c r="F21">
        <v>166</v>
      </c>
      <c r="G21">
        <v>471</v>
      </c>
      <c r="H21">
        <v>456</v>
      </c>
      <c r="I21">
        <v>236</v>
      </c>
      <c r="J21" s="20">
        <v>-1315</v>
      </c>
      <c r="K21">
        <v>609</v>
      </c>
      <c r="L21">
        <v>-481</v>
      </c>
      <c r="O21" t="s">
        <v>153</v>
      </c>
      <c r="P21">
        <v>403</v>
      </c>
      <c r="Q21">
        <v>414</v>
      </c>
      <c r="R21">
        <v>543</v>
      </c>
      <c r="S21">
        <v>668</v>
      </c>
      <c r="T21">
        <v>739</v>
      </c>
      <c r="U21">
        <v>796</v>
      </c>
      <c r="V21" s="20">
        <v>1033</v>
      </c>
      <c r="W21">
        <v>0</v>
      </c>
      <c r="X21">
        <v>0</v>
      </c>
      <c r="Y21">
        <v>0</v>
      </c>
      <c r="AC21" t="s">
        <v>152</v>
      </c>
      <c r="AD21" s="20">
        <v>111394</v>
      </c>
      <c r="AE21" s="20">
        <v>128424</v>
      </c>
      <c r="AF21" s="20">
        <v>124249</v>
      </c>
      <c r="AG21" s="20">
        <v>73865</v>
      </c>
      <c r="AH21" s="20">
        <v>93462</v>
      </c>
      <c r="AI21" s="20">
        <v>104889</v>
      </c>
      <c r="AJ21" s="20">
        <v>127435</v>
      </c>
      <c r="AK21" s="20">
        <v>141914</v>
      </c>
      <c r="AL21" s="20">
        <v>155596</v>
      </c>
      <c r="AM21" s="20">
        <v>152754</v>
      </c>
      <c r="AN21" s="20">
        <v>163134</v>
      </c>
      <c r="AO21" s="20">
        <v>175111</v>
      </c>
      <c r="AT21" s="65" t="s">
        <v>106</v>
      </c>
      <c r="AU21" s="45">
        <v>-95</v>
      </c>
      <c r="AV21" s="45">
        <v>-96</v>
      </c>
      <c r="AW21" s="45">
        <v>277</v>
      </c>
      <c r="AX21" s="45">
        <v>0</v>
      </c>
      <c r="AY21" s="45">
        <v>0</v>
      </c>
      <c r="AZ21" s="45">
        <v>0</v>
      </c>
      <c r="BA21" s="45">
        <v>0</v>
      </c>
      <c r="BB21" s="45">
        <v>0</v>
      </c>
      <c r="BC21" s="45">
        <v>0</v>
      </c>
      <c r="BD21" s="45">
        <v>0</v>
      </c>
      <c r="BE21" s="45">
        <v>0</v>
      </c>
      <c r="BF21" s="45">
        <v>0</v>
      </c>
    </row>
    <row r="22" spans="2:58">
      <c r="B22" t="s">
        <v>108</v>
      </c>
      <c r="C22" s="20">
        <v>-2617</v>
      </c>
      <c r="D22" s="20">
        <v>-4729</v>
      </c>
      <c r="E22" s="20">
        <v>-2579</v>
      </c>
      <c r="F22" s="20">
        <v>6640</v>
      </c>
      <c r="G22">
        <v>-673</v>
      </c>
      <c r="H22" s="20">
        <v>-1695</v>
      </c>
      <c r="I22" s="20">
        <v>-37090</v>
      </c>
      <c r="J22" s="20">
        <v>-23401</v>
      </c>
      <c r="K22" s="20">
        <v>-6981</v>
      </c>
      <c r="L22" s="20">
        <v>-11097</v>
      </c>
      <c r="O22" t="s">
        <v>154</v>
      </c>
      <c r="P22">
        <v>916</v>
      </c>
      <c r="Q22">
        <v>0</v>
      </c>
      <c r="R22">
        <v>0</v>
      </c>
      <c r="S22">
        <v>0</v>
      </c>
      <c r="T22">
        <v>0</v>
      </c>
      <c r="U22">
        <v>19</v>
      </c>
      <c r="V22">
        <v>14</v>
      </c>
      <c r="W22">
        <v>991</v>
      </c>
      <c r="X22" s="20">
        <v>1111</v>
      </c>
      <c r="Y22" s="20">
        <v>1238</v>
      </c>
      <c r="AC22" t="s">
        <v>153</v>
      </c>
      <c r="AD22">
        <v>335</v>
      </c>
      <c r="AE22">
        <v>385</v>
      </c>
      <c r="AF22">
        <v>403</v>
      </c>
      <c r="AG22">
        <v>414</v>
      </c>
      <c r="AH22">
        <v>543</v>
      </c>
      <c r="AI22">
        <v>668</v>
      </c>
      <c r="AJ22">
        <v>739</v>
      </c>
      <c r="AK22">
        <v>796</v>
      </c>
      <c r="AL22" s="20">
        <v>1033</v>
      </c>
      <c r="AM22">
        <v>0</v>
      </c>
      <c r="AN22">
        <v>0</v>
      </c>
      <c r="AO22">
        <v>0</v>
      </c>
      <c r="AT22" s="65" t="s">
        <v>107</v>
      </c>
      <c r="AU22" s="45">
        <v>198</v>
      </c>
      <c r="AV22" s="66">
        <v>1044</v>
      </c>
      <c r="AW22" s="45">
        <v>-573</v>
      </c>
      <c r="AX22" s="45">
        <v>496</v>
      </c>
      <c r="AY22" s="45">
        <v>-437</v>
      </c>
      <c r="AZ22" s="45">
        <v>166</v>
      </c>
      <c r="BA22" s="45">
        <v>471</v>
      </c>
      <c r="BB22" s="45">
        <v>456</v>
      </c>
      <c r="BC22" s="45">
        <v>236</v>
      </c>
      <c r="BD22" s="66">
        <v>-1315</v>
      </c>
      <c r="BE22" s="45">
        <v>609</v>
      </c>
      <c r="BF22" s="45">
        <v>-481</v>
      </c>
    </row>
    <row r="23" spans="2:58">
      <c r="B23" t="s">
        <v>109</v>
      </c>
      <c r="C23">
        <v>13</v>
      </c>
      <c r="D23">
        <v>0</v>
      </c>
      <c r="E23">
        <v>652</v>
      </c>
      <c r="F23" s="20">
        <v>9087</v>
      </c>
      <c r="G23">
        <v>0</v>
      </c>
      <c r="H23">
        <v>188</v>
      </c>
      <c r="I23" s="20">
        <v>3239</v>
      </c>
      <c r="J23">
        <v>326</v>
      </c>
      <c r="K23">
        <v>1</v>
      </c>
      <c r="L23">
        <v>0</v>
      </c>
      <c r="O23" t="s">
        <v>155</v>
      </c>
      <c r="P23" s="20">
        <v>1239</v>
      </c>
      <c r="Q23">
        <v>757</v>
      </c>
      <c r="R23" s="20">
        <v>1350</v>
      </c>
      <c r="S23" s="20">
        <v>1397</v>
      </c>
      <c r="T23" s="20">
        <v>1549</v>
      </c>
      <c r="U23" s="20">
        <v>1676</v>
      </c>
      <c r="V23" s="20">
        <v>1671</v>
      </c>
      <c r="W23" s="20">
        <v>1780</v>
      </c>
      <c r="X23" s="20">
        <v>1841</v>
      </c>
      <c r="Y23" s="20">
        <v>1872</v>
      </c>
      <c r="AC23" t="s">
        <v>154</v>
      </c>
      <c r="AD23">
        <v>897</v>
      </c>
      <c r="AE23" s="20">
        <v>1064</v>
      </c>
      <c r="AF23">
        <v>916</v>
      </c>
      <c r="AG23">
        <v>0</v>
      </c>
      <c r="AH23">
        <v>0</v>
      </c>
      <c r="AI23">
        <v>0</v>
      </c>
      <c r="AJ23">
        <v>0</v>
      </c>
      <c r="AK23">
        <v>19</v>
      </c>
      <c r="AL23">
        <v>14</v>
      </c>
      <c r="AM23">
        <v>991</v>
      </c>
      <c r="AN23" s="20">
        <v>1111</v>
      </c>
      <c r="AO23" s="20">
        <v>1238</v>
      </c>
      <c r="AT23" s="62" t="s">
        <v>205</v>
      </c>
      <c r="AU23" s="63">
        <v>-1780</v>
      </c>
      <c r="AV23" s="63">
        <v>1015</v>
      </c>
      <c r="AW23" s="63">
        <v>-2617</v>
      </c>
      <c r="AX23" s="63">
        <v>-4729</v>
      </c>
      <c r="AY23" s="63">
        <v>-2579</v>
      </c>
      <c r="AZ23" s="63">
        <v>6640</v>
      </c>
      <c r="BA23" s="67">
        <v>-673</v>
      </c>
      <c r="BB23" s="63">
        <v>-1695</v>
      </c>
      <c r="BC23" s="63">
        <v>-37090</v>
      </c>
      <c r="BD23" s="63">
        <v>-23401</v>
      </c>
      <c r="BE23" s="63">
        <v>-6981</v>
      </c>
      <c r="BF23" s="63">
        <v>-11097</v>
      </c>
    </row>
    <row r="24" spans="2:58">
      <c r="B24" t="s">
        <v>110</v>
      </c>
      <c r="C24">
        <v>0</v>
      </c>
      <c r="D24">
        <v>0</v>
      </c>
      <c r="E24">
        <v>0</v>
      </c>
      <c r="F24">
        <v>0</v>
      </c>
      <c r="G24" s="20">
        <v>33344</v>
      </c>
      <c r="H24" s="20">
        <v>16574</v>
      </c>
      <c r="I24" s="20">
        <v>9801</v>
      </c>
      <c r="J24" s="20">
        <v>12439</v>
      </c>
      <c r="K24" s="20">
        <v>16769</v>
      </c>
      <c r="L24" s="20">
        <v>14120</v>
      </c>
      <c r="O24" t="s">
        <v>156</v>
      </c>
      <c r="P24">
        <v>376</v>
      </c>
      <c r="Q24">
        <v>335</v>
      </c>
      <c r="R24">
        <v>352</v>
      </c>
      <c r="S24">
        <v>343</v>
      </c>
      <c r="T24">
        <v>398</v>
      </c>
      <c r="U24">
        <v>615</v>
      </c>
      <c r="V24">
        <v>681</v>
      </c>
      <c r="W24">
        <v>686</v>
      </c>
      <c r="X24">
        <v>749</v>
      </c>
      <c r="Y24">
        <v>794</v>
      </c>
      <c r="AC24" t="s">
        <v>155</v>
      </c>
      <c r="AD24" s="20">
        <v>1234</v>
      </c>
      <c r="AE24" s="20">
        <v>1416</v>
      </c>
      <c r="AF24" s="20">
        <v>1239</v>
      </c>
      <c r="AG24">
        <v>757</v>
      </c>
      <c r="AH24" s="20">
        <v>1350</v>
      </c>
      <c r="AI24" s="20">
        <v>1397</v>
      </c>
      <c r="AJ24" s="20">
        <v>1549</v>
      </c>
      <c r="AK24" s="20">
        <v>1676</v>
      </c>
      <c r="AL24" s="20">
        <v>1671</v>
      </c>
      <c r="AM24" s="20">
        <v>1780</v>
      </c>
      <c r="AN24" s="20">
        <v>1841</v>
      </c>
      <c r="AO24" s="20">
        <v>1872</v>
      </c>
      <c r="AT24" s="65" t="s">
        <v>109</v>
      </c>
      <c r="AU24" s="45">
        <v>0</v>
      </c>
      <c r="AV24" s="45">
        <v>11</v>
      </c>
      <c r="AW24" s="45">
        <v>13</v>
      </c>
      <c r="AX24" s="45">
        <v>0</v>
      </c>
      <c r="AY24" s="45">
        <v>652</v>
      </c>
      <c r="AZ24" s="66">
        <v>9087</v>
      </c>
      <c r="BA24" s="45">
        <v>0</v>
      </c>
      <c r="BB24" s="45">
        <v>188</v>
      </c>
      <c r="BC24" s="66">
        <v>3239</v>
      </c>
      <c r="BD24" s="45">
        <v>326</v>
      </c>
      <c r="BE24" s="45">
        <v>1</v>
      </c>
      <c r="BF24" s="45">
        <v>0</v>
      </c>
    </row>
    <row r="25" spans="2:58">
      <c r="B25" t="s">
        <v>111</v>
      </c>
      <c r="C25">
        <v>0</v>
      </c>
      <c r="D25">
        <v>0</v>
      </c>
      <c r="E25">
        <v>0</v>
      </c>
      <c r="F25">
        <v>0</v>
      </c>
      <c r="G25" s="20">
        <v>-25077</v>
      </c>
      <c r="H25" s="20">
        <v>-7937</v>
      </c>
      <c r="I25" s="20">
        <v>-39177</v>
      </c>
      <c r="J25" s="20">
        <v>-26360</v>
      </c>
      <c r="K25" s="20">
        <v>-10226</v>
      </c>
      <c r="L25" s="20">
        <v>-11908</v>
      </c>
      <c r="O25" t="s">
        <v>157</v>
      </c>
      <c r="P25" s="20">
        <v>13500</v>
      </c>
      <c r="Q25" s="20">
        <v>6026</v>
      </c>
      <c r="R25" s="20">
        <v>4990</v>
      </c>
      <c r="S25" s="20">
        <v>5810</v>
      </c>
      <c r="T25" s="20">
        <v>4293</v>
      </c>
      <c r="U25" s="20">
        <v>5868</v>
      </c>
      <c r="V25" s="20">
        <v>6289</v>
      </c>
      <c r="W25" s="20">
        <v>6229</v>
      </c>
      <c r="X25" s="20">
        <v>7572</v>
      </c>
      <c r="Y25" s="20">
        <v>7772</v>
      </c>
      <c r="Z25" s="20">
        <v>18829</v>
      </c>
      <c r="AC25" t="s">
        <v>156</v>
      </c>
      <c r="AD25">
        <v>318</v>
      </c>
      <c r="AE25">
        <v>350</v>
      </c>
      <c r="AF25">
        <v>376</v>
      </c>
      <c r="AG25">
        <v>335</v>
      </c>
      <c r="AH25">
        <v>352</v>
      </c>
      <c r="AI25">
        <v>343</v>
      </c>
      <c r="AJ25">
        <v>398</v>
      </c>
      <c r="AK25">
        <v>615</v>
      </c>
      <c r="AL25">
        <v>681</v>
      </c>
      <c r="AM25">
        <v>686</v>
      </c>
      <c r="AN25">
        <v>749</v>
      </c>
      <c r="AO25">
        <v>794</v>
      </c>
      <c r="AT25" s="65" t="s">
        <v>110</v>
      </c>
      <c r="AU25" s="45">
        <v>0</v>
      </c>
      <c r="AV25" s="45">
        <v>0</v>
      </c>
      <c r="AW25" s="45">
        <v>0</v>
      </c>
      <c r="AX25" s="45">
        <v>0</v>
      </c>
      <c r="AY25" s="45">
        <v>0</v>
      </c>
      <c r="AZ25" s="45">
        <v>0</v>
      </c>
      <c r="BA25" s="66">
        <v>33344</v>
      </c>
      <c r="BB25" s="66">
        <v>16574</v>
      </c>
      <c r="BC25" s="66">
        <v>9801</v>
      </c>
      <c r="BD25" s="66">
        <v>12439</v>
      </c>
      <c r="BE25" s="66">
        <v>16769</v>
      </c>
      <c r="BF25" s="66">
        <v>14120</v>
      </c>
    </row>
    <row r="26" spans="2:58">
      <c r="B26" t="s">
        <v>112</v>
      </c>
      <c r="C26" s="20">
        <v>-5428</v>
      </c>
      <c r="D26" s="20">
        <v>-5483</v>
      </c>
      <c r="E26" s="20">
        <v>-4733</v>
      </c>
      <c r="F26" s="20">
        <v>-5146</v>
      </c>
      <c r="G26" s="20">
        <v>-6901</v>
      </c>
      <c r="H26" s="20">
        <v>-7419</v>
      </c>
      <c r="I26" s="20">
        <v>-6804</v>
      </c>
      <c r="J26" s="20">
        <v>-4687</v>
      </c>
      <c r="K26" s="20">
        <v>-6120</v>
      </c>
      <c r="L26" s="20">
        <v>-8145</v>
      </c>
      <c r="O26" t="s">
        <v>158</v>
      </c>
      <c r="P26" s="20">
        <v>7315</v>
      </c>
      <c r="Q26" s="20">
        <v>5154</v>
      </c>
      <c r="R26" s="20">
        <v>2919</v>
      </c>
      <c r="S26" s="20">
        <v>3233</v>
      </c>
      <c r="T26" s="20">
        <v>3742</v>
      </c>
      <c r="U26" s="20">
        <v>4424</v>
      </c>
      <c r="V26" s="20">
        <v>5171</v>
      </c>
      <c r="W26" s="20">
        <v>10953</v>
      </c>
      <c r="X26" s="20">
        <v>20384</v>
      </c>
      <c r="Y26" s="20">
        <v>20546</v>
      </c>
      <c r="AC26" t="s">
        <v>157</v>
      </c>
      <c r="AD26" s="20">
        <v>13154</v>
      </c>
      <c r="AE26" s="20">
        <v>15858</v>
      </c>
      <c r="AF26" s="20">
        <v>13500</v>
      </c>
      <c r="AG26" s="20">
        <v>6026</v>
      </c>
      <c r="AH26" s="20">
        <v>4990</v>
      </c>
      <c r="AI26" s="20">
        <v>5810</v>
      </c>
      <c r="AJ26" s="20">
        <v>4293</v>
      </c>
      <c r="AK26" s="20">
        <v>5868</v>
      </c>
      <c r="AL26" s="20">
        <v>6289</v>
      </c>
      <c r="AM26" s="20">
        <v>6229</v>
      </c>
      <c r="AN26" s="20">
        <v>7572</v>
      </c>
      <c r="AO26" s="20">
        <v>7772</v>
      </c>
      <c r="AP26" s="20">
        <v>18829</v>
      </c>
      <c r="AT26" s="65" t="s">
        <v>111</v>
      </c>
      <c r="AU26" s="45">
        <v>0</v>
      </c>
      <c r="AV26" s="45">
        <v>0</v>
      </c>
      <c r="AW26" s="45">
        <v>0</v>
      </c>
      <c r="AX26" s="45">
        <v>0</v>
      </c>
      <c r="AY26" s="45">
        <v>0</v>
      </c>
      <c r="AZ26" s="45">
        <v>0</v>
      </c>
      <c r="BA26" s="66">
        <v>-25077</v>
      </c>
      <c r="BB26" s="66">
        <v>-7937</v>
      </c>
      <c r="BC26" s="66">
        <v>-39177</v>
      </c>
      <c r="BD26" s="66">
        <v>-26360</v>
      </c>
      <c r="BE26" s="66">
        <v>-10226</v>
      </c>
      <c r="BF26" s="66">
        <v>-11908</v>
      </c>
    </row>
    <row r="27" spans="2:58">
      <c r="B27" t="s">
        <v>113</v>
      </c>
      <c r="C27">
        <v>-983</v>
      </c>
      <c r="D27">
        <v>-788</v>
      </c>
      <c r="E27">
        <v>-791</v>
      </c>
      <c r="F27">
        <v>-982</v>
      </c>
      <c r="G27" s="20">
        <v>-1186</v>
      </c>
      <c r="H27" s="20">
        <v>-1507</v>
      </c>
      <c r="I27" s="20">
        <v>-1151</v>
      </c>
      <c r="J27" s="20">
        <v>-3020</v>
      </c>
      <c r="K27" s="20">
        <v>-6293</v>
      </c>
      <c r="L27" s="20">
        <v>-4429</v>
      </c>
      <c r="O27" t="s">
        <v>159</v>
      </c>
      <c r="P27" s="20">
        <v>164618</v>
      </c>
      <c r="Q27" s="20">
        <v>114109</v>
      </c>
      <c r="R27" s="20">
        <v>131302</v>
      </c>
      <c r="S27" s="20">
        <v>145444</v>
      </c>
      <c r="T27" s="20">
        <v>177037</v>
      </c>
      <c r="U27" s="20">
        <v>201047</v>
      </c>
      <c r="V27" s="20">
        <v>217939</v>
      </c>
      <c r="W27" s="20">
        <v>221752</v>
      </c>
      <c r="X27" s="20">
        <v>245395</v>
      </c>
      <c r="Y27" s="20">
        <v>259572</v>
      </c>
      <c r="AC27" t="s">
        <v>158</v>
      </c>
      <c r="AD27" s="20">
        <v>4935</v>
      </c>
      <c r="AE27" s="20">
        <v>6495</v>
      </c>
      <c r="AF27" s="20">
        <v>7315</v>
      </c>
      <c r="AG27" s="20">
        <v>5154</v>
      </c>
      <c r="AH27" s="20">
        <v>2919</v>
      </c>
      <c r="AI27" s="20">
        <v>3233</v>
      </c>
      <c r="AJ27" s="20">
        <v>3742</v>
      </c>
      <c r="AK27" s="20">
        <v>4424</v>
      </c>
      <c r="AL27" s="20">
        <v>5171</v>
      </c>
      <c r="AM27" s="20">
        <v>10953</v>
      </c>
      <c r="AN27" s="20">
        <v>20384</v>
      </c>
      <c r="AO27" s="20">
        <v>20546</v>
      </c>
      <c r="AT27" s="65" t="s">
        <v>112</v>
      </c>
      <c r="AU27" s="66">
        <v>-3200</v>
      </c>
      <c r="AV27" s="66">
        <v>-3676</v>
      </c>
      <c r="AW27" s="66">
        <v>-5428</v>
      </c>
      <c r="AX27" s="66">
        <v>-5483</v>
      </c>
      <c r="AY27" s="66">
        <v>-4733</v>
      </c>
      <c r="AZ27" s="66">
        <v>-5146</v>
      </c>
      <c r="BA27" s="66">
        <v>-6901</v>
      </c>
      <c r="BB27" s="66">
        <v>-7419</v>
      </c>
      <c r="BC27" s="66">
        <v>-6804</v>
      </c>
      <c r="BD27" s="66">
        <v>-4687</v>
      </c>
      <c r="BE27" s="66">
        <v>-6120</v>
      </c>
      <c r="BF27" s="66">
        <v>-8145</v>
      </c>
    </row>
    <row r="28" spans="2:58">
      <c r="B28" t="s">
        <v>114</v>
      </c>
      <c r="C28">
        <v>0</v>
      </c>
      <c r="D28">
        <v>-200</v>
      </c>
      <c r="E28">
        <v>-208</v>
      </c>
      <c r="F28">
        <v>-211</v>
      </c>
      <c r="G28">
        <v>-276</v>
      </c>
      <c r="H28" s="20">
        <v>-1029</v>
      </c>
      <c r="I28" s="20">
        <v>-1284</v>
      </c>
      <c r="J28" s="20">
        <v>-1310</v>
      </c>
      <c r="K28" s="20">
        <v>-1114</v>
      </c>
      <c r="L28" s="20">
        <v>-1140</v>
      </c>
      <c r="O28" t="s">
        <v>160</v>
      </c>
      <c r="P28" s="20">
        <v>84913</v>
      </c>
      <c r="Q28" s="20">
        <v>36022</v>
      </c>
      <c r="R28" s="20">
        <v>35373</v>
      </c>
      <c r="S28" s="20">
        <v>46251</v>
      </c>
      <c r="T28" s="20">
        <v>49609</v>
      </c>
      <c r="U28" s="20">
        <v>61396</v>
      </c>
      <c r="V28" s="20">
        <v>71472</v>
      </c>
      <c r="W28" s="20">
        <v>77783</v>
      </c>
      <c r="X28" s="20">
        <v>88205</v>
      </c>
      <c r="Y28" s="20">
        <v>97940</v>
      </c>
      <c r="AC28" t="s">
        <v>159</v>
      </c>
      <c r="AD28" s="20">
        <v>147839</v>
      </c>
      <c r="AE28" s="20">
        <v>171891</v>
      </c>
      <c r="AF28" s="20">
        <v>164618</v>
      </c>
      <c r="AG28" s="20">
        <v>114109</v>
      </c>
      <c r="AH28" s="20">
        <v>131302</v>
      </c>
      <c r="AI28" s="20">
        <v>145444</v>
      </c>
      <c r="AJ28" s="20">
        <v>177037</v>
      </c>
      <c r="AK28" s="20">
        <v>201047</v>
      </c>
      <c r="AL28" s="20">
        <v>217939</v>
      </c>
      <c r="AM28" s="20">
        <v>221752</v>
      </c>
      <c r="AN28" s="20">
        <v>245395</v>
      </c>
      <c r="AO28" s="20">
        <v>259572</v>
      </c>
      <c r="AT28" s="65" t="s">
        <v>113</v>
      </c>
      <c r="AU28" s="66">
        <v>-1169</v>
      </c>
      <c r="AV28" s="45">
        <v>-787</v>
      </c>
      <c r="AW28" s="45">
        <v>-983</v>
      </c>
      <c r="AX28" s="45">
        <v>-788</v>
      </c>
      <c r="AY28" s="45">
        <v>-791</v>
      </c>
      <c r="AZ28" s="45">
        <v>-982</v>
      </c>
      <c r="BA28" s="66">
        <v>-1186</v>
      </c>
      <c r="BB28" s="66">
        <v>-1507</v>
      </c>
      <c r="BC28" s="66">
        <v>-1151</v>
      </c>
      <c r="BD28" s="66">
        <v>-3020</v>
      </c>
      <c r="BE28" s="66">
        <v>-6293</v>
      </c>
      <c r="BF28" s="66">
        <v>-4429</v>
      </c>
    </row>
    <row r="29" spans="2:58">
      <c r="B29" t="s">
        <v>115</v>
      </c>
      <c r="C29" s="20">
        <v>3781</v>
      </c>
      <c r="D29" s="20">
        <v>1743</v>
      </c>
      <c r="E29" s="20">
        <v>2501</v>
      </c>
      <c r="F29" s="20">
        <v>3892</v>
      </c>
      <c r="G29">
        <v>-576</v>
      </c>
      <c r="H29">
        <v>-564</v>
      </c>
      <c r="I29" s="20">
        <v>-1714</v>
      </c>
      <c r="J29">
        <v>-789</v>
      </c>
      <c r="K29">
        <v>2</v>
      </c>
      <c r="L29">
        <v>404</v>
      </c>
      <c r="O29" t="s">
        <v>161</v>
      </c>
      <c r="P29" s="20">
        <v>28678</v>
      </c>
      <c r="Q29" s="20">
        <v>35996</v>
      </c>
      <c r="R29" s="20">
        <v>15784</v>
      </c>
      <c r="S29" s="20">
        <v>16614</v>
      </c>
      <c r="T29" s="20">
        <v>18641</v>
      </c>
      <c r="U29" s="20">
        <v>19497</v>
      </c>
      <c r="V29" s="20">
        <v>19007</v>
      </c>
      <c r="W29" s="20">
        <v>22046</v>
      </c>
      <c r="X29" s="20">
        <v>31213</v>
      </c>
      <c r="Y29" s="20">
        <v>34356</v>
      </c>
      <c r="Z29" s="20">
        <v>39051</v>
      </c>
      <c r="AC29" t="s">
        <v>160</v>
      </c>
      <c r="AD29" s="20">
        <v>72716</v>
      </c>
      <c r="AE29" s="20">
        <v>88452</v>
      </c>
      <c r="AF29" s="20">
        <v>84913</v>
      </c>
      <c r="AG29" s="20">
        <v>36022</v>
      </c>
      <c r="AH29" s="20">
        <v>35373</v>
      </c>
      <c r="AI29" s="20">
        <v>46251</v>
      </c>
      <c r="AJ29" s="20">
        <v>49609</v>
      </c>
      <c r="AK29" s="20">
        <v>61396</v>
      </c>
      <c r="AL29" s="20">
        <v>71472</v>
      </c>
      <c r="AM29" s="20">
        <v>77783</v>
      </c>
      <c r="AN29" s="20">
        <v>88205</v>
      </c>
      <c r="AO29" s="20">
        <v>97940</v>
      </c>
      <c r="AT29" s="65" t="s">
        <v>114</v>
      </c>
      <c r="AU29" s="45">
        <v>0</v>
      </c>
      <c r="AV29" s="45">
        <v>0</v>
      </c>
      <c r="AW29" s="45">
        <v>0</v>
      </c>
      <c r="AX29" s="45">
        <v>-200</v>
      </c>
      <c r="AY29" s="45">
        <v>-208</v>
      </c>
      <c r="AZ29" s="45">
        <v>-211</v>
      </c>
      <c r="BA29" s="45">
        <v>-276</v>
      </c>
      <c r="BB29" s="66">
        <v>-1029</v>
      </c>
      <c r="BC29" s="66">
        <v>-1284</v>
      </c>
      <c r="BD29" s="66">
        <v>-1310</v>
      </c>
      <c r="BE29" s="66">
        <v>-1114</v>
      </c>
      <c r="BF29" s="66">
        <v>-1140</v>
      </c>
    </row>
    <row r="30" spans="2:58">
      <c r="B30" t="s">
        <v>20</v>
      </c>
      <c r="C30">
        <v>241</v>
      </c>
      <c r="D30" s="20">
        <v>-2068</v>
      </c>
      <c r="E30" s="20">
        <v>-1245</v>
      </c>
      <c r="F30" s="20">
        <v>2933</v>
      </c>
      <c r="G30" s="20">
        <v>-4513</v>
      </c>
      <c r="H30" s="20">
        <v>4462</v>
      </c>
      <c r="I30" s="20">
        <v>-2200</v>
      </c>
      <c r="J30" s="20">
        <v>10075</v>
      </c>
      <c r="K30" s="20">
        <v>-3477</v>
      </c>
      <c r="L30" s="20">
        <v>-5049</v>
      </c>
      <c r="O30" t="s">
        <v>15</v>
      </c>
      <c r="P30" s="20">
        <v>3455</v>
      </c>
      <c r="Q30" s="20">
        <v>10714</v>
      </c>
      <c r="R30" s="20">
        <v>12457</v>
      </c>
      <c r="S30" s="20">
        <v>17899</v>
      </c>
      <c r="T30" s="20">
        <v>5738</v>
      </c>
      <c r="U30" s="20">
        <v>6285</v>
      </c>
      <c r="V30" s="20">
        <v>10682</v>
      </c>
      <c r="W30" s="20">
        <v>13140</v>
      </c>
      <c r="X30" s="20">
        <v>8410</v>
      </c>
      <c r="Y30" s="20">
        <v>6258</v>
      </c>
      <c r="Z30" s="20">
        <v>6471</v>
      </c>
      <c r="AC30" t="s">
        <v>161</v>
      </c>
      <c r="AD30" s="20">
        <v>14277</v>
      </c>
      <c r="AE30" s="20">
        <v>26822</v>
      </c>
      <c r="AF30" s="20">
        <v>28678</v>
      </c>
      <c r="AG30" s="20">
        <v>35996</v>
      </c>
      <c r="AH30" s="20">
        <v>15784</v>
      </c>
      <c r="AI30" s="20">
        <v>16614</v>
      </c>
      <c r="AJ30" s="20">
        <v>18641</v>
      </c>
      <c r="AK30" s="20">
        <v>19497</v>
      </c>
      <c r="AL30" s="20">
        <v>19007</v>
      </c>
      <c r="AM30" s="20">
        <v>22046</v>
      </c>
      <c r="AN30" s="20">
        <v>31213</v>
      </c>
      <c r="AO30" s="20">
        <v>34356</v>
      </c>
      <c r="AP30" s="20">
        <v>39051</v>
      </c>
      <c r="AT30" s="65" t="s">
        <v>115</v>
      </c>
      <c r="AU30" s="66">
        <v>2589</v>
      </c>
      <c r="AV30" s="66">
        <v>5466</v>
      </c>
      <c r="AW30" s="66">
        <v>3781</v>
      </c>
      <c r="AX30" s="66">
        <v>1743</v>
      </c>
      <c r="AY30" s="66">
        <v>2501</v>
      </c>
      <c r="AZ30" s="66">
        <v>3892</v>
      </c>
      <c r="BA30" s="45">
        <v>-576</v>
      </c>
      <c r="BB30" s="45">
        <v>-564</v>
      </c>
      <c r="BC30" s="66">
        <v>-1714</v>
      </c>
      <c r="BD30" s="45">
        <v>-789</v>
      </c>
      <c r="BE30" s="45">
        <v>2</v>
      </c>
      <c r="BF30" s="45">
        <v>404</v>
      </c>
    </row>
    <row r="31" spans="2:58">
      <c r="O31" t="s">
        <v>162</v>
      </c>
      <c r="P31" s="20">
        <v>58876</v>
      </c>
      <c r="Q31" s="20">
        <v>57974</v>
      </c>
      <c r="R31" s="20">
        <v>52200</v>
      </c>
      <c r="S31" s="20">
        <v>78103</v>
      </c>
      <c r="T31" s="20">
        <v>83952</v>
      </c>
      <c r="U31" s="20">
        <v>88816</v>
      </c>
      <c r="V31" s="20">
        <v>78445</v>
      </c>
      <c r="W31" s="20">
        <v>113948</v>
      </c>
      <c r="X31" s="20">
        <v>99151</v>
      </c>
      <c r="Y31" s="20">
        <v>79885</v>
      </c>
      <c r="Z31" s="20">
        <v>85769</v>
      </c>
      <c r="AC31" t="s">
        <v>15</v>
      </c>
      <c r="AD31" s="20">
        <v>3258</v>
      </c>
      <c r="AE31" s="20">
        <v>5093</v>
      </c>
      <c r="AF31" s="20">
        <v>3455</v>
      </c>
      <c r="AG31" s="20">
        <v>10714</v>
      </c>
      <c r="AH31" s="20">
        <v>12457</v>
      </c>
      <c r="AI31" s="20">
        <v>17899</v>
      </c>
      <c r="AJ31" s="20">
        <v>5738</v>
      </c>
      <c r="AK31" s="20">
        <v>6285</v>
      </c>
      <c r="AL31" s="20">
        <v>10682</v>
      </c>
      <c r="AM31" s="20">
        <v>13140</v>
      </c>
      <c r="AN31" s="20">
        <v>8410</v>
      </c>
      <c r="AO31" s="20">
        <v>6258</v>
      </c>
      <c r="AP31" s="20">
        <v>6471</v>
      </c>
      <c r="AT31" s="62" t="s">
        <v>20</v>
      </c>
      <c r="AU31" s="67">
        <v>-844</v>
      </c>
      <c r="AV31" s="63">
        <v>-1218</v>
      </c>
      <c r="AW31" s="67">
        <v>241</v>
      </c>
      <c r="AX31" s="63">
        <v>-2068</v>
      </c>
      <c r="AY31" s="63">
        <v>-1245</v>
      </c>
      <c r="AZ31" s="63">
        <v>2933</v>
      </c>
      <c r="BA31" s="63">
        <v>-4513</v>
      </c>
      <c r="BB31" s="63">
        <v>4462</v>
      </c>
      <c r="BC31" s="63">
        <v>-2200</v>
      </c>
      <c r="BD31" s="63">
        <v>10075</v>
      </c>
      <c r="BE31" s="63">
        <v>-3477</v>
      </c>
      <c r="BF31" s="63">
        <v>-5049</v>
      </c>
    </row>
    <row r="32" spans="2:58">
      <c r="O32" t="s">
        <v>163</v>
      </c>
      <c r="P32" s="20">
        <v>25150</v>
      </c>
      <c r="Q32" s="20">
        <v>20013</v>
      </c>
      <c r="R32" s="20">
        <v>24804</v>
      </c>
      <c r="S32" s="20">
        <v>28331</v>
      </c>
      <c r="T32" s="20">
        <v>31656</v>
      </c>
      <c r="U32" s="20">
        <v>31069</v>
      </c>
      <c r="V32" s="20">
        <v>33276</v>
      </c>
      <c r="W32" s="20">
        <v>48824</v>
      </c>
      <c r="X32" s="20">
        <v>54415</v>
      </c>
      <c r="Y32" s="20">
        <v>49158</v>
      </c>
      <c r="Z32" s="20">
        <v>51172</v>
      </c>
      <c r="AC32" t="s">
        <v>162</v>
      </c>
      <c r="AD32" s="20">
        <v>61340</v>
      </c>
      <c r="AE32" s="20">
        <v>64781</v>
      </c>
      <c r="AF32" s="20">
        <v>58876</v>
      </c>
      <c r="AG32" s="20">
        <v>57974</v>
      </c>
      <c r="AH32" s="20">
        <v>52200</v>
      </c>
      <c r="AI32" s="20">
        <v>78103</v>
      </c>
      <c r="AJ32" s="20">
        <v>83952</v>
      </c>
      <c r="AK32" s="20">
        <v>88816</v>
      </c>
      <c r="AL32" s="20">
        <v>78445</v>
      </c>
      <c r="AM32" s="20">
        <v>113948</v>
      </c>
      <c r="AN32" s="20">
        <v>99151</v>
      </c>
      <c r="AO32" s="20">
        <v>79885</v>
      </c>
      <c r="AP32" s="20">
        <v>85769</v>
      </c>
    </row>
    <row r="33" spans="15:42">
      <c r="O33" t="s">
        <v>164</v>
      </c>
      <c r="P33" s="20">
        <v>13310</v>
      </c>
      <c r="Q33" s="20">
        <v>12066</v>
      </c>
      <c r="R33" s="20">
        <v>11587</v>
      </c>
      <c r="S33" s="20">
        <v>12416</v>
      </c>
      <c r="T33" s="20">
        <v>11811</v>
      </c>
      <c r="U33" s="20">
        <v>7885</v>
      </c>
      <c r="V33" s="20">
        <v>9540</v>
      </c>
      <c r="W33" s="20">
        <v>12246</v>
      </c>
      <c r="X33" s="20">
        <v>8257</v>
      </c>
      <c r="Y33" s="20">
        <v>6264</v>
      </c>
      <c r="Z33" s="20">
        <v>6041</v>
      </c>
      <c r="AC33" t="s">
        <v>163</v>
      </c>
      <c r="AD33" s="20">
        <v>24091</v>
      </c>
      <c r="AE33" s="20">
        <v>26880</v>
      </c>
      <c r="AF33" s="20">
        <v>25150</v>
      </c>
      <c r="AG33" s="20">
        <v>20013</v>
      </c>
      <c r="AH33" s="20">
        <v>24804</v>
      </c>
      <c r="AI33" s="20">
        <v>28331</v>
      </c>
      <c r="AJ33" s="20">
        <v>31656</v>
      </c>
      <c r="AK33" s="20">
        <v>31069</v>
      </c>
      <c r="AL33" s="20">
        <v>33276</v>
      </c>
      <c r="AM33" s="20">
        <v>48824</v>
      </c>
      <c r="AN33" s="20">
        <v>54415</v>
      </c>
      <c r="AO33" s="20">
        <v>49158</v>
      </c>
      <c r="AP33" s="20">
        <v>51172</v>
      </c>
    </row>
    <row r="34" spans="15:42">
      <c r="O34" t="s">
        <v>165</v>
      </c>
      <c r="P34">
        <v>443</v>
      </c>
      <c r="Q34">
        <v>0</v>
      </c>
      <c r="R34">
        <v>0</v>
      </c>
      <c r="S34">
        <v>0</v>
      </c>
      <c r="T34">
        <v>0</v>
      </c>
      <c r="U34">
        <v>0</v>
      </c>
      <c r="V34">
        <v>0</v>
      </c>
      <c r="W34">
        <v>563</v>
      </c>
      <c r="X34" s="20">
        <v>1051</v>
      </c>
      <c r="Y34">
        <v>608</v>
      </c>
      <c r="AC34" t="s">
        <v>164</v>
      </c>
      <c r="AD34" s="20">
        <v>13994</v>
      </c>
      <c r="AE34" s="20">
        <v>16006</v>
      </c>
      <c r="AF34" s="20">
        <v>13310</v>
      </c>
      <c r="AG34" s="20">
        <v>12066</v>
      </c>
      <c r="AH34" s="20">
        <v>11587</v>
      </c>
      <c r="AI34" s="20">
        <v>12416</v>
      </c>
      <c r="AJ34" s="20">
        <v>11811</v>
      </c>
      <c r="AK34" s="20">
        <v>7885</v>
      </c>
      <c r="AL34" s="20">
        <v>9540</v>
      </c>
      <c r="AM34" s="20">
        <v>12246</v>
      </c>
      <c r="AN34" s="20">
        <v>8257</v>
      </c>
      <c r="AO34" s="20">
        <v>6264</v>
      </c>
      <c r="AP34" s="20">
        <v>6041</v>
      </c>
    </row>
    <row r="35" spans="15:42">
      <c r="O35" t="s">
        <v>166</v>
      </c>
      <c r="P35" s="20">
        <v>13162</v>
      </c>
      <c r="Q35" s="20">
        <v>12386</v>
      </c>
      <c r="R35" s="20">
        <v>11814</v>
      </c>
      <c r="S35" s="20">
        <v>12666</v>
      </c>
      <c r="T35" s="20">
        <v>12204</v>
      </c>
      <c r="U35" s="20">
        <v>8194</v>
      </c>
      <c r="V35" s="20">
        <v>9899</v>
      </c>
      <c r="W35" s="20">
        <v>11948</v>
      </c>
      <c r="X35" s="20">
        <v>7961</v>
      </c>
      <c r="Y35" s="20">
        <v>5990</v>
      </c>
      <c r="AC35" t="s">
        <v>165</v>
      </c>
      <c r="AD35">
        <v>615</v>
      </c>
      <c r="AE35">
        <v>440</v>
      </c>
      <c r="AF35">
        <v>443</v>
      </c>
      <c r="AG35">
        <v>0</v>
      </c>
      <c r="AH35">
        <v>0</v>
      </c>
      <c r="AI35">
        <v>0</v>
      </c>
      <c r="AJ35">
        <v>0</v>
      </c>
      <c r="AK35">
        <v>0</v>
      </c>
      <c r="AL35">
        <v>0</v>
      </c>
      <c r="AM35">
        <v>563</v>
      </c>
      <c r="AN35" s="20">
        <v>1051</v>
      </c>
      <c r="AO35">
        <v>608</v>
      </c>
    </row>
    <row r="36" spans="15:42">
      <c r="O36" t="s">
        <v>167</v>
      </c>
      <c r="P36">
        <v>-295</v>
      </c>
      <c r="Q36">
        <v>-320</v>
      </c>
      <c r="R36">
        <v>-227</v>
      </c>
      <c r="S36">
        <v>-250</v>
      </c>
      <c r="T36">
        <v>-393</v>
      </c>
      <c r="U36">
        <v>-309</v>
      </c>
      <c r="V36">
        <v>-360</v>
      </c>
      <c r="W36">
        <v>-265</v>
      </c>
      <c r="X36">
        <v>-755</v>
      </c>
      <c r="Y36">
        <v>-335</v>
      </c>
      <c r="AC36" t="s">
        <v>166</v>
      </c>
      <c r="AD36" s="20">
        <v>13747</v>
      </c>
      <c r="AE36" s="20">
        <v>15923</v>
      </c>
      <c r="AF36" s="20">
        <v>13162</v>
      </c>
      <c r="AG36" s="20">
        <v>12386</v>
      </c>
      <c r="AH36" s="20">
        <v>11814</v>
      </c>
      <c r="AI36" s="20">
        <v>12666</v>
      </c>
      <c r="AJ36" s="20">
        <v>12204</v>
      </c>
      <c r="AK36" s="20">
        <v>8194</v>
      </c>
      <c r="AL36" s="20">
        <v>9899</v>
      </c>
      <c r="AM36" s="20">
        <v>11948</v>
      </c>
      <c r="AN36" s="20">
        <v>7961</v>
      </c>
      <c r="AO36" s="20">
        <v>5990</v>
      </c>
    </row>
    <row r="37" spans="15:42">
      <c r="O37" t="s">
        <v>168</v>
      </c>
      <c r="P37" s="20">
        <v>8750</v>
      </c>
      <c r="Q37" s="20">
        <v>6186</v>
      </c>
      <c r="R37" s="20">
        <v>4921</v>
      </c>
      <c r="S37" s="20">
        <v>7938</v>
      </c>
      <c r="T37" s="20">
        <v>3341</v>
      </c>
      <c r="U37" s="20">
        <v>8055</v>
      </c>
      <c r="V37" s="20">
        <v>5782</v>
      </c>
      <c r="W37" s="20">
        <v>15899</v>
      </c>
      <c r="X37" s="20">
        <v>13357</v>
      </c>
      <c r="Y37" s="20">
        <v>8678</v>
      </c>
      <c r="Z37" s="20">
        <v>9934</v>
      </c>
      <c r="AC37" t="s">
        <v>167</v>
      </c>
      <c r="AD37">
        <v>-368</v>
      </c>
      <c r="AE37">
        <v>-357</v>
      </c>
      <c r="AF37">
        <v>-295</v>
      </c>
      <c r="AG37">
        <v>-320</v>
      </c>
      <c r="AH37">
        <v>-227</v>
      </c>
      <c r="AI37">
        <v>-250</v>
      </c>
      <c r="AJ37">
        <v>-393</v>
      </c>
      <c r="AK37">
        <v>-309</v>
      </c>
      <c r="AL37">
        <v>-360</v>
      </c>
      <c r="AM37">
        <v>-265</v>
      </c>
      <c r="AN37">
        <v>-755</v>
      </c>
      <c r="AO37">
        <v>-335</v>
      </c>
    </row>
    <row r="38" spans="15:42">
      <c r="O38" t="s">
        <v>169</v>
      </c>
      <c r="P38">
        <v>-182</v>
      </c>
      <c r="Q38">
        <v>107</v>
      </c>
      <c r="R38">
        <v>98</v>
      </c>
      <c r="S38">
        <v>219</v>
      </c>
      <c r="T38">
        <v>-56</v>
      </c>
      <c r="U38">
        <v>195</v>
      </c>
      <c r="V38">
        <v>914</v>
      </c>
      <c r="W38">
        <v>-158</v>
      </c>
      <c r="X38">
        <v>-90</v>
      </c>
      <c r="Y38">
        <v>-56</v>
      </c>
      <c r="Z38" s="20">
        <v>1779</v>
      </c>
      <c r="AC38" t="s">
        <v>168</v>
      </c>
      <c r="AD38" s="20">
        <v>9834</v>
      </c>
      <c r="AE38" s="20">
        <v>8604</v>
      </c>
      <c r="AF38" s="20">
        <v>8750</v>
      </c>
      <c r="AG38" s="20">
        <v>6186</v>
      </c>
      <c r="AH38" s="20">
        <v>4921</v>
      </c>
      <c r="AI38" s="20">
        <v>7938</v>
      </c>
      <c r="AJ38" s="20">
        <v>3341</v>
      </c>
      <c r="AK38" s="20">
        <v>8055</v>
      </c>
      <c r="AL38" s="20">
        <v>5782</v>
      </c>
      <c r="AM38" s="20">
        <v>15899</v>
      </c>
      <c r="AN38" s="20">
        <v>13357</v>
      </c>
      <c r="AO38" s="20">
        <v>8678</v>
      </c>
      <c r="AP38" s="20">
        <v>9934</v>
      </c>
    </row>
    <row r="39" spans="15:42">
      <c r="O39" t="s">
        <v>170</v>
      </c>
      <c r="P39" s="20">
        <v>11848</v>
      </c>
      <c r="Q39" s="20">
        <v>19602</v>
      </c>
      <c r="R39" s="20">
        <v>10790</v>
      </c>
      <c r="S39" s="20">
        <v>29200</v>
      </c>
      <c r="T39" s="20">
        <v>37200</v>
      </c>
      <c r="U39" s="20">
        <v>41613</v>
      </c>
      <c r="V39" s="20">
        <v>28932</v>
      </c>
      <c r="W39" s="20">
        <v>37137</v>
      </c>
      <c r="X39" s="20">
        <v>23211</v>
      </c>
      <c r="Y39" s="20">
        <v>15842</v>
      </c>
      <c r="Z39" s="20">
        <v>16843</v>
      </c>
      <c r="AC39" t="s">
        <v>169</v>
      </c>
      <c r="AD39">
        <v>487</v>
      </c>
      <c r="AE39">
        <v>171</v>
      </c>
      <c r="AF39">
        <v>-182</v>
      </c>
      <c r="AG39">
        <v>107</v>
      </c>
      <c r="AH39">
        <v>98</v>
      </c>
      <c r="AI39">
        <v>219</v>
      </c>
      <c r="AJ39">
        <v>-56</v>
      </c>
      <c r="AK39">
        <v>195</v>
      </c>
      <c r="AL39">
        <v>914</v>
      </c>
      <c r="AM39">
        <v>-158</v>
      </c>
      <c r="AN39">
        <v>-90</v>
      </c>
      <c r="AO39">
        <v>-56</v>
      </c>
      <c r="AP39" s="20">
        <v>1779</v>
      </c>
    </row>
    <row r="40" spans="15:42">
      <c r="O40" t="s">
        <v>171</v>
      </c>
      <c r="P40" s="20">
        <v>159109</v>
      </c>
      <c r="Q40" s="20">
        <v>176884</v>
      </c>
      <c r="R40" s="20">
        <v>172447</v>
      </c>
      <c r="S40" s="20">
        <v>208722</v>
      </c>
      <c r="T40" s="20">
        <v>232773</v>
      </c>
      <c r="U40" s="20">
        <v>249149</v>
      </c>
      <c r="V40" s="20">
        <v>243909</v>
      </c>
      <c r="W40" s="20">
        <v>282422</v>
      </c>
      <c r="X40" s="20">
        <v>285396</v>
      </c>
      <c r="Y40" s="20">
        <v>269312</v>
      </c>
      <c r="Z40">
        <v>2</v>
      </c>
      <c r="AC40" t="s">
        <v>170</v>
      </c>
      <c r="AD40" s="20">
        <v>12934</v>
      </c>
      <c r="AE40" s="20">
        <v>13119</v>
      </c>
      <c r="AF40" s="20">
        <v>11848</v>
      </c>
      <c r="AG40" s="20">
        <v>19602</v>
      </c>
      <c r="AH40" s="20">
        <v>10790</v>
      </c>
      <c r="AI40" s="20">
        <v>29200</v>
      </c>
      <c r="AJ40" s="20">
        <v>37200</v>
      </c>
      <c r="AK40" s="20">
        <v>41613</v>
      </c>
      <c r="AL40" s="20">
        <v>28932</v>
      </c>
      <c r="AM40" s="20">
        <v>37137</v>
      </c>
      <c r="AN40" s="20">
        <v>23211</v>
      </c>
      <c r="AO40" s="20">
        <v>15842</v>
      </c>
      <c r="AP40" s="20">
        <v>16843</v>
      </c>
    </row>
    <row r="41" spans="15:42">
      <c r="AC41" t="s">
        <v>171</v>
      </c>
      <c r="AD41" s="20">
        <v>146876</v>
      </c>
      <c r="AE41" s="20">
        <v>171604</v>
      </c>
      <c r="AF41" s="20">
        <v>159109</v>
      </c>
      <c r="AG41" s="20">
        <v>176884</v>
      </c>
      <c r="AH41" s="20">
        <v>172447</v>
      </c>
      <c r="AI41" s="20">
        <v>208722</v>
      </c>
      <c r="AJ41" s="20">
        <v>232773</v>
      </c>
      <c r="AK41" s="20">
        <v>249149</v>
      </c>
      <c r="AL41" s="20">
        <v>243909</v>
      </c>
      <c r="AM41" s="20">
        <v>282422</v>
      </c>
      <c r="AN41" s="20">
        <v>285396</v>
      </c>
      <c r="AO41" s="20">
        <v>269312</v>
      </c>
      <c r="AP41" s="20">
        <v>280841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5BAE8-DDE4-47C8-8EC2-95EB44A18A40}">
  <dimension ref="B2:U66"/>
  <sheetViews>
    <sheetView showGridLines="0" zoomScaleNormal="100" workbookViewId="0">
      <selection activeCell="O13" sqref="O13"/>
    </sheetView>
  </sheetViews>
  <sheetFormatPr defaultRowHeight="15"/>
  <cols>
    <col min="1" max="1" width="1.85546875" customWidth="1"/>
    <col min="2" max="2" width="11.140625" bestFit="1" customWidth="1"/>
    <col min="3" max="3" width="12.28515625" bestFit="1" customWidth="1"/>
    <col min="4" max="4" width="10.28515625" bestFit="1" customWidth="1"/>
    <col min="5" max="5" width="10.28515625" customWidth="1"/>
    <col min="6" max="6" width="10.42578125" bestFit="1" customWidth="1"/>
    <col min="7" max="7" width="12.28515625" bestFit="1" customWidth="1"/>
    <col min="10" max="10" width="18.5703125" bestFit="1" customWidth="1"/>
    <col min="15" max="15" width="14.5703125" bestFit="1" customWidth="1"/>
    <col min="16" max="16" width="20.42578125" bestFit="1" customWidth="1"/>
  </cols>
  <sheetData>
    <row r="2" spans="2:16">
      <c r="B2" s="2" t="s">
        <v>256</v>
      </c>
    </row>
    <row r="4" spans="2:16">
      <c r="B4" s="189" t="s">
        <v>260</v>
      </c>
      <c r="C4" s="189"/>
      <c r="D4" s="189"/>
      <c r="F4" s="189" t="s">
        <v>261</v>
      </c>
      <c r="G4" s="189"/>
      <c r="H4" s="189"/>
      <c r="J4" s="189" t="s">
        <v>289</v>
      </c>
      <c r="K4" s="189"/>
      <c r="L4" s="189"/>
      <c r="O4" s="90" t="s">
        <v>262</v>
      </c>
      <c r="P4" s="35">
        <f>SLOPE(D8:D66,H8:H66)</f>
        <v>2.6354669350365136</v>
      </c>
    </row>
    <row r="5" spans="2:16">
      <c r="O5" s="90" t="s">
        <v>263</v>
      </c>
      <c r="P5" s="35">
        <f>_xlfn.COVARIANCE.S(D8:D66,H8:H66)/_xlfn.VAR.S(H8:H66)</f>
        <v>2.6354669350365132</v>
      </c>
    </row>
    <row r="6" spans="2:16">
      <c r="B6" s="83" t="s">
        <v>257</v>
      </c>
      <c r="C6" s="84" t="s">
        <v>258</v>
      </c>
      <c r="D6" s="84" t="s">
        <v>259</v>
      </c>
      <c r="E6" s="85"/>
      <c r="G6" s="84" t="s">
        <v>258</v>
      </c>
      <c r="H6" s="84" t="s">
        <v>259</v>
      </c>
      <c r="J6" t="s">
        <v>290</v>
      </c>
      <c r="L6">
        <f>P6</f>
        <v>2.6354669350365132</v>
      </c>
      <c r="O6" s="90" t="s">
        <v>264</v>
      </c>
      <c r="P6" s="35">
        <f>L31</f>
        <v>2.6354669350365132</v>
      </c>
    </row>
    <row r="7" spans="2:16" ht="14.25" customHeight="1">
      <c r="B7" s="82">
        <v>43952</v>
      </c>
      <c r="C7">
        <v>11.88</v>
      </c>
      <c r="D7" s="23"/>
      <c r="E7" s="23"/>
      <c r="G7" s="42">
        <v>9580.2999999999993</v>
      </c>
      <c r="H7" s="23"/>
      <c r="J7" t="s">
        <v>293</v>
      </c>
      <c r="L7" s="74">
        <f>75%</f>
        <v>0.75</v>
      </c>
    </row>
    <row r="8" spans="2:16">
      <c r="B8" s="82">
        <v>43983</v>
      </c>
      <c r="C8">
        <v>13.14</v>
      </c>
      <c r="D8" s="23">
        <f t="shared" ref="D8:D39" si="0">C8/C7-1</f>
        <v>0.10606060606060597</v>
      </c>
      <c r="E8" s="23"/>
      <c r="G8" s="42">
        <v>10302.1</v>
      </c>
      <c r="H8" s="23">
        <f t="shared" ref="H8:H39" si="1">G8/G7-1</f>
        <v>7.5342108284709441E-2</v>
      </c>
    </row>
    <row r="9" spans="2:16">
      <c r="B9" s="82">
        <v>44013</v>
      </c>
      <c r="C9">
        <v>14.74</v>
      </c>
      <c r="D9" s="23">
        <f t="shared" si="0"/>
        <v>0.12176560121765601</v>
      </c>
      <c r="E9" s="23"/>
      <c r="G9" s="42">
        <v>11073.45</v>
      </c>
      <c r="H9" s="23">
        <f t="shared" si="1"/>
        <v>7.4873084128478595E-2</v>
      </c>
      <c r="J9" t="s">
        <v>291</v>
      </c>
      <c r="L9">
        <v>1</v>
      </c>
    </row>
    <row r="10" spans="2:16">
      <c r="B10" s="82">
        <v>44044</v>
      </c>
      <c r="C10">
        <v>16.61</v>
      </c>
      <c r="D10" s="23">
        <f t="shared" si="0"/>
        <v>0.12686567164179108</v>
      </c>
      <c r="E10" s="23"/>
      <c r="G10" s="42">
        <v>11387.5</v>
      </c>
      <c r="H10" s="23">
        <f t="shared" si="1"/>
        <v>2.8360628349791472E-2</v>
      </c>
      <c r="J10" t="s">
        <v>292</v>
      </c>
      <c r="L10" s="75">
        <v>0.25</v>
      </c>
    </row>
    <row r="11" spans="2:16">
      <c r="B11" s="82">
        <v>44075</v>
      </c>
      <c r="C11">
        <v>14.85</v>
      </c>
      <c r="D11" s="23">
        <f t="shared" si="0"/>
        <v>-0.10596026490066224</v>
      </c>
      <c r="E11" s="23"/>
      <c r="G11" s="42">
        <v>11247.55</v>
      </c>
      <c r="H11" s="23">
        <f t="shared" si="1"/>
        <v>-1.2289791437980258E-2</v>
      </c>
    </row>
    <row r="12" spans="2:16">
      <c r="B12" s="82">
        <v>44105</v>
      </c>
      <c r="C12">
        <v>16.940000000000001</v>
      </c>
      <c r="D12" s="23">
        <f t="shared" si="0"/>
        <v>0.14074074074074083</v>
      </c>
      <c r="E12" s="23"/>
      <c r="G12" s="42">
        <v>11642.4</v>
      </c>
      <c r="H12" s="23">
        <f t="shared" si="1"/>
        <v>3.5105422958777721E-2</v>
      </c>
      <c r="J12" s="89" t="s">
        <v>294</v>
      </c>
      <c r="K12" s="89"/>
      <c r="L12" s="89">
        <f>(L6*L7)+(L9*L10)</f>
        <v>2.2266002012773849</v>
      </c>
    </row>
    <row r="13" spans="2:16">
      <c r="B13" s="82">
        <v>44136</v>
      </c>
      <c r="C13">
        <v>23.83</v>
      </c>
      <c r="D13" s="23">
        <f t="shared" si="0"/>
        <v>0.40672963400236117</v>
      </c>
      <c r="E13" s="23"/>
      <c r="G13" s="42">
        <v>12968.95</v>
      </c>
      <c r="H13" s="23">
        <f t="shared" si="1"/>
        <v>0.11394128358414091</v>
      </c>
    </row>
    <row r="14" spans="2:16">
      <c r="B14" s="82">
        <v>44166</v>
      </c>
      <c r="C14">
        <v>26.57</v>
      </c>
      <c r="D14" s="23">
        <f t="shared" si="0"/>
        <v>0.1149811162400336</v>
      </c>
      <c r="E14" s="23"/>
      <c r="G14" s="42">
        <v>13981.75</v>
      </c>
      <c r="H14" s="23">
        <f t="shared" si="1"/>
        <v>7.8094217342190353E-2</v>
      </c>
      <c r="K14" t="s">
        <v>265</v>
      </c>
    </row>
    <row r="15" spans="2:16" ht="15.75" thickBot="1">
      <c r="B15" s="82">
        <v>44197</v>
      </c>
      <c r="C15">
        <v>24.8</v>
      </c>
      <c r="D15" s="23">
        <f t="shared" si="0"/>
        <v>-6.661648475724502E-2</v>
      </c>
      <c r="E15" s="23"/>
      <c r="G15" s="42">
        <v>13634.6</v>
      </c>
      <c r="H15" s="23">
        <f t="shared" si="1"/>
        <v>-2.4828794678777633E-2</v>
      </c>
    </row>
    <row r="16" spans="2:16">
      <c r="B16" s="82">
        <v>44228</v>
      </c>
      <c r="C16">
        <v>29.52</v>
      </c>
      <c r="D16" s="23">
        <f t="shared" si="0"/>
        <v>0.19032258064516117</v>
      </c>
      <c r="E16" s="23"/>
      <c r="G16" s="42">
        <v>14529.15</v>
      </c>
      <c r="H16" s="23">
        <f t="shared" si="1"/>
        <v>6.5608818740557018E-2</v>
      </c>
      <c r="K16" s="87" t="s">
        <v>266</v>
      </c>
      <c r="L16" s="87"/>
      <c r="M16" s="88"/>
      <c r="N16" s="88"/>
    </row>
    <row r="17" spans="2:21">
      <c r="B17" s="82">
        <v>44256</v>
      </c>
      <c r="C17">
        <v>33.51</v>
      </c>
      <c r="D17" s="23">
        <f t="shared" si="0"/>
        <v>0.13516260162601612</v>
      </c>
      <c r="E17" s="23"/>
      <c r="G17" s="42">
        <v>14690.7</v>
      </c>
      <c r="H17" s="23">
        <f t="shared" si="1"/>
        <v>1.111902623346861E-2</v>
      </c>
      <c r="K17" t="s">
        <v>267</v>
      </c>
      <c r="L17">
        <v>0.42254286096482302</v>
      </c>
    </row>
    <row r="18" spans="2:21">
      <c r="B18" s="82">
        <v>44287</v>
      </c>
      <c r="C18">
        <v>42.68</v>
      </c>
      <c r="D18" s="23">
        <f t="shared" si="0"/>
        <v>0.27364965681886</v>
      </c>
      <c r="E18" s="23"/>
      <c r="G18" s="42">
        <v>14631.1</v>
      </c>
      <c r="H18" s="23">
        <f t="shared" si="1"/>
        <v>-4.0569884348601315E-3</v>
      </c>
      <c r="K18" t="s">
        <v>268</v>
      </c>
      <c r="L18">
        <v>0.17854246935233775</v>
      </c>
    </row>
    <row r="19" spans="2:21">
      <c r="B19" s="82">
        <v>44317</v>
      </c>
      <c r="C19">
        <v>46.46</v>
      </c>
      <c r="D19" s="23">
        <f t="shared" si="0"/>
        <v>8.8566073102155585E-2</v>
      </c>
      <c r="E19" s="23"/>
      <c r="G19" s="42">
        <v>15582.8</v>
      </c>
      <c r="H19" s="23">
        <f t="shared" si="1"/>
        <v>6.5046373820150105E-2</v>
      </c>
      <c r="K19" t="s">
        <v>269</v>
      </c>
      <c r="L19">
        <v>0.16413093372694018</v>
      </c>
    </row>
    <row r="20" spans="2:21">
      <c r="B20" s="82">
        <v>44348</v>
      </c>
      <c r="C20">
        <v>48.15</v>
      </c>
      <c r="D20" s="23">
        <f t="shared" si="0"/>
        <v>3.6375376668101644E-2</v>
      </c>
      <c r="E20" s="23"/>
      <c r="G20" s="42">
        <v>15721.5</v>
      </c>
      <c r="H20" s="23">
        <f t="shared" si="1"/>
        <v>8.9008393870164682E-3</v>
      </c>
      <c r="K20" t="s">
        <v>270</v>
      </c>
      <c r="L20">
        <v>0.23232439587093481</v>
      </c>
    </row>
    <row r="21" spans="2:21" ht="15.75" thickBot="1">
      <c r="B21" s="82">
        <v>44378</v>
      </c>
      <c r="C21">
        <v>60.52</v>
      </c>
      <c r="D21" s="23">
        <f t="shared" si="0"/>
        <v>0.25690550363447562</v>
      </c>
      <c r="E21" s="23"/>
      <c r="G21" s="42">
        <v>15763.05</v>
      </c>
      <c r="H21" s="23">
        <f t="shared" si="1"/>
        <v>2.6428775880162902E-3</v>
      </c>
      <c r="K21" s="39" t="s">
        <v>271</v>
      </c>
      <c r="L21" s="39">
        <v>59</v>
      </c>
    </row>
    <row r="22" spans="2:21">
      <c r="B22" s="82">
        <v>44409</v>
      </c>
      <c r="C22">
        <v>61.2</v>
      </c>
      <c r="D22" s="23">
        <f t="shared" si="0"/>
        <v>1.1235955056179803E-2</v>
      </c>
      <c r="E22" s="23"/>
      <c r="G22" s="42">
        <v>17132.2</v>
      </c>
      <c r="H22" s="23">
        <f t="shared" si="1"/>
        <v>8.6858190515160638E-2</v>
      </c>
    </row>
    <row r="23" spans="2:21" ht="15.75" thickBot="1">
      <c r="B23" s="82">
        <v>44440</v>
      </c>
      <c r="C23">
        <v>54.39</v>
      </c>
      <c r="D23" s="23">
        <f t="shared" si="0"/>
        <v>-0.11127450980392162</v>
      </c>
      <c r="E23" s="23"/>
      <c r="G23" s="42">
        <v>17618.150000000001</v>
      </c>
      <c r="H23" s="23">
        <f t="shared" si="1"/>
        <v>2.8364716732235173E-2</v>
      </c>
      <c r="K23" t="s">
        <v>272</v>
      </c>
    </row>
    <row r="24" spans="2:21">
      <c r="B24" s="82">
        <v>44470</v>
      </c>
      <c r="C24">
        <v>55.53</v>
      </c>
      <c r="D24" s="23">
        <f t="shared" si="0"/>
        <v>2.0959735245449584E-2</v>
      </c>
      <c r="E24" s="23"/>
      <c r="G24" s="42">
        <v>17671.650000000001</v>
      </c>
      <c r="H24" s="23">
        <f t="shared" si="1"/>
        <v>3.0366411910445201E-3</v>
      </c>
      <c r="K24" s="86"/>
      <c r="L24" s="86" t="s">
        <v>276</v>
      </c>
      <c r="M24" s="86"/>
      <c r="N24" s="86"/>
      <c r="O24" s="86" t="s">
        <v>277</v>
      </c>
      <c r="P24" s="86" t="s">
        <v>278</v>
      </c>
      <c r="Q24" s="86" t="s">
        <v>279</v>
      </c>
      <c r="R24" s="86" t="s">
        <v>280</v>
      </c>
    </row>
    <row r="25" spans="2:21">
      <c r="B25" s="82">
        <v>44501</v>
      </c>
      <c r="C25">
        <v>45.2</v>
      </c>
      <c r="D25" s="23">
        <f t="shared" si="0"/>
        <v>-0.18602557176301093</v>
      </c>
      <c r="E25" s="23"/>
      <c r="G25" s="42">
        <v>16983.2</v>
      </c>
      <c r="H25" s="23">
        <f t="shared" si="1"/>
        <v>-3.8957878862471818E-2</v>
      </c>
      <c r="K25" t="s">
        <v>273</v>
      </c>
      <c r="L25">
        <v>1</v>
      </c>
      <c r="O25">
        <v>0.66868396717056378</v>
      </c>
      <c r="P25">
        <v>0.66868396717056378</v>
      </c>
      <c r="Q25">
        <v>12.388858064347474</v>
      </c>
      <c r="R25">
        <v>8.566994064542324E-4</v>
      </c>
    </row>
    <row r="26" spans="2:21">
      <c r="B26" s="82">
        <v>44531</v>
      </c>
      <c r="C26">
        <v>46.9</v>
      </c>
      <c r="D26" s="23">
        <f t="shared" si="0"/>
        <v>3.7610619469026441E-2</v>
      </c>
      <c r="E26" s="23"/>
      <c r="G26" s="42">
        <v>17354.05</v>
      </c>
      <c r="H26" s="23">
        <f t="shared" si="1"/>
        <v>2.1836285270149247E-2</v>
      </c>
      <c r="K26" t="s">
        <v>274</v>
      </c>
      <c r="L26">
        <v>57</v>
      </c>
      <c r="O26">
        <v>3.0765536202573056</v>
      </c>
      <c r="P26">
        <v>5.3974624916794833E-2</v>
      </c>
    </row>
    <row r="27" spans="2:21" ht="15.75" thickBot="1">
      <c r="B27" s="82">
        <v>44562</v>
      </c>
      <c r="C27">
        <v>45.81</v>
      </c>
      <c r="D27" s="23">
        <f t="shared" si="0"/>
        <v>-2.3240938166311231E-2</v>
      </c>
      <c r="E27" s="23"/>
      <c r="G27" s="42">
        <v>17339.849999999999</v>
      </c>
      <c r="H27" s="23">
        <f t="shared" si="1"/>
        <v>-8.1825279977876253E-4</v>
      </c>
      <c r="K27" s="39" t="s">
        <v>12</v>
      </c>
      <c r="L27" s="39">
        <v>58</v>
      </c>
      <c r="M27" s="39"/>
      <c r="N27" s="39"/>
      <c r="O27" s="39">
        <v>3.7452375874278694</v>
      </c>
      <c r="P27" s="39"/>
      <c r="Q27" s="39"/>
      <c r="R27" s="39"/>
    </row>
    <row r="28" spans="2:21" ht="15.75" thickBot="1">
      <c r="B28" s="82">
        <v>44593</v>
      </c>
      <c r="C28">
        <v>51.51</v>
      </c>
      <c r="D28" s="23">
        <f t="shared" si="0"/>
        <v>0.12442698100851324</v>
      </c>
      <c r="E28" s="23"/>
      <c r="G28" s="42">
        <v>16793.900000000001</v>
      </c>
      <c r="H28" s="23">
        <f t="shared" si="1"/>
        <v>-3.1485278131010208E-2</v>
      </c>
    </row>
    <row r="29" spans="2:21">
      <c r="B29" s="82">
        <v>44621</v>
      </c>
      <c r="C29">
        <v>55.16</v>
      </c>
      <c r="D29" s="23">
        <f t="shared" si="0"/>
        <v>7.0860027179188378E-2</v>
      </c>
      <c r="E29" s="23"/>
      <c r="G29" s="42">
        <v>17464.75</v>
      </c>
      <c r="H29" s="23">
        <f t="shared" si="1"/>
        <v>3.9946051840251462E-2</v>
      </c>
      <c r="K29" s="86"/>
      <c r="L29" s="86" t="s">
        <v>281</v>
      </c>
      <c r="M29" s="86"/>
      <c r="N29" s="86"/>
      <c r="O29" s="86" t="s">
        <v>270</v>
      </c>
      <c r="P29" s="86" t="s">
        <v>282</v>
      </c>
      <c r="Q29" s="86" t="s">
        <v>283</v>
      </c>
      <c r="R29" s="86" t="s">
        <v>284</v>
      </c>
      <c r="S29" s="86" t="s">
        <v>285</v>
      </c>
      <c r="T29" s="86" t="s">
        <v>286</v>
      </c>
      <c r="U29" s="86" t="s">
        <v>287</v>
      </c>
    </row>
    <row r="30" spans="2:21">
      <c r="B30" s="82">
        <v>44652</v>
      </c>
      <c r="C30">
        <v>53.63</v>
      </c>
      <c r="D30" s="23">
        <f t="shared" si="0"/>
        <v>-2.7737490935460407E-2</v>
      </c>
      <c r="E30" s="23"/>
      <c r="G30" s="42">
        <v>17102.55</v>
      </c>
      <c r="H30" s="23">
        <f t="shared" si="1"/>
        <v>-2.0738916961307807E-2</v>
      </c>
      <c r="K30" t="s">
        <v>275</v>
      </c>
      <c r="L30">
        <v>1.8669320092094592E-2</v>
      </c>
      <c r="O30">
        <v>3.2445422127933568E-2</v>
      </c>
      <c r="P30">
        <v>0.57540691005593125</v>
      </c>
      <c r="Q30">
        <v>0.56728081761407889</v>
      </c>
      <c r="R30">
        <v>-4.6301517031208488E-2</v>
      </c>
      <c r="S30">
        <v>8.3640157215397665E-2</v>
      </c>
      <c r="T30">
        <v>-4.6301517031208488E-2</v>
      </c>
      <c r="U30">
        <v>8.3640157215397665E-2</v>
      </c>
    </row>
    <row r="31" spans="2:21" ht="15.75" thickBot="1">
      <c r="B31" s="82">
        <v>44682</v>
      </c>
      <c r="C31">
        <v>44.54</v>
      </c>
      <c r="D31" s="23">
        <f t="shared" si="0"/>
        <v>-0.1694946858101809</v>
      </c>
      <c r="E31" s="23"/>
      <c r="G31" s="42">
        <v>16584.55</v>
      </c>
      <c r="H31" s="23">
        <f t="shared" si="1"/>
        <v>-3.0287881046978327E-2</v>
      </c>
      <c r="K31" s="39" t="s">
        <v>288</v>
      </c>
      <c r="L31" s="39">
        <v>2.6354669350365132</v>
      </c>
      <c r="M31" s="39"/>
      <c r="N31" s="39"/>
      <c r="O31" s="39">
        <v>0.74875878891926295</v>
      </c>
      <c r="P31" s="39">
        <v>3.5197809682347381</v>
      </c>
      <c r="Q31" s="39">
        <v>8.566994064542324E-4</v>
      </c>
      <c r="R31" s="39">
        <v>1.1361033228851236</v>
      </c>
      <c r="S31" s="39">
        <v>4.134830547187903</v>
      </c>
      <c r="T31" s="39">
        <v>1.1361033228851236</v>
      </c>
      <c r="U31" s="39">
        <v>4.134830547187903</v>
      </c>
    </row>
    <row r="32" spans="2:21">
      <c r="B32" s="82">
        <v>44713</v>
      </c>
      <c r="C32">
        <v>36.590000000000003</v>
      </c>
      <c r="D32" s="23">
        <f t="shared" si="0"/>
        <v>-0.17849124382577453</v>
      </c>
      <c r="E32" s="23"/>
      <c r="G32" s="42">
        <v>15780.25</v>
      </c>
      <c r="H32" s="23">
        <f t="shared" si="1"/>
        <v>-4.8496944445281853E-2</v>
      </c>
    </row>
    <row r="33" spans="2:8">
      <c r="B33" s="82">
        <v>44743</v>
      </c>
      <c r="C33">
        <v>102.14</v>
      </c>
      <c r="D33" s="23">
        <f t="shared" si="0"/>
        <v>1.7914730800765235</v>
      </c>
      <c r="E33" s="23"/>
      <c r="G33" s="42">
        <v>17158.25</v>
      </c>
      <c r="H33" s="23">
        <f t="shared" si="1"/>
        <v>8.7324345305048956E-2</v>
      </c>
    </row>
    <row r="34" spans="2:8">
      <c r="B34" s="82">
        <v>44774</v>
      </c>
      <c r="C34">
        <v>102.81</v>
      </c>
      <c r="D34" s="23">
        <f t="shared" si="0"/>
        <v>6.5596240454277588E-3</v>
      </c>
      <c r="E34" s="23"/>
      <c r="G34" s="42">
        <v>17759.3</v>
      </c>
      <c r="H34" s="23">
        <f t="shared" si="1"/>
        <v>3.5029796162195925E-2</v>
      </c>
    </row>
    <row r="35" spans="2:8">
      <c r="B35" s="82">
        <v>44805</v>
      </c>
      <c r="C35">
        <v>94.26</v>
      </c>
      <c r="D35" s="23">
        <f t="shared" si="0"/>
        <v>-8.3163116428362938E-2</v>
      </c>
      <c r="E35" s="23"/>
      <c r="G35" s="42">
        <v>17094.349999999999</v>
      </c>
      <c r="H35" s="23">
        <f t="shared" si="1"/>
        <v>-3.7442354146841383E-2</v>
      </c>
    </row>
    <row r="36" spans="2:8">
      <c r="B36" s="82">
        <v>44835</v>
      </c>
      <c r="C36">
        <v>96.4</v>
      </c>
      <c r="D36" s="23">
        <f t="shared" si="0"/>
        <v>2.2703161468279331E-2</v>
      </c>
      <c r="E36" s="23"/>
      <c r="G36" s="42">
        <v>18012.2</v>
      </c>
      <c r="H36" s="23">
        <f t="shared" si="1"/>
        <v>5.3693179325332796E-2</v>
      </c>
    </row>
    <row r="37" spans="2:8">
      <c r="B37" s="82">
        <v>44866</v>
      </c>
      <c r="C37">
        <v>102.19</v>
      </c>
      <c r="D37" s="23">
        <f t="shared" si="0"/>
        <v>6.0062240663900424E-2</v>
      </c>
      <c r="E37" s="23"/>
      <c r="G37" s="42">
        <v>18758.349999999999</v>
      </c>
      <c r="H37" s="23">
        <f t="shared" si="1"/>
        <v>4.1424701035964295E-2</v>
      </c>
    </row>
    <row r="38" spans="2:8">
      <c r="B38" s="82">
        <v>44896</v>
      </c>
      <c r="C38">
        <v>106.94</v>
      </c>
      <c r="D38" s="23">
        <f t="shared" si="0"/>
        <v>4.6482043252764393E-2</v>
      </c>
      <c r="E38" s="23"/>
      <c r="G38" s="42">
        <v>18105.3</v>
      </c>
      <c r="H38" s="23">
        <f t="shared" si="1"/>
        <v>-3.4813829574562805E-2</v>
      </c>
    </row>
    <row r="39" spans="2:8">
      <c r="B39" s="82">
        <v>44927</v>
      </c>
      <c r="C39">
        <v>113.63</v>
      </c>
      <c r="D39" s="23">
        <f t="shared" si="0"/>
        <v>6.2558443987282608E-2</v>
      </c>
      <c r="E39" s="23"/>
      <c r="G39" s="42">
        <v>17662.150000000001</v>
      </c>
      <c r="H39" s="23">
        <f t="shared" si="1"/>
        <v>-2.4476258333195111E-2</v>
      </c>
    </row>
    <row r="40" spans="2:8">
      <c r="B40" s="82">
        <v>44958</v>
      </c>
      <c r="C40">
        <v>98.68</v>
      </c>
      <c r="D40" s="23">
        <f t="shared" ref="D40:D63" si="2">C40/C39-1</f>
        <v>-0.13156736777259515</v>
      </c>
      <c r="E40" s="23"/>
      <c r="G40" s="42">
        <v>17303.95</v>
      </c>
      <c r="H40" s="23">
        <f t="shared" ref="H40:H66" si="3">G40/G39-1</f>
        <v>-2.0280656658447582E-2</v>
      </c>
    </row>
    <row r="41" spans="2:8">
      <c r="B41" s="82">
        <v>44986</v>
      </c>
      <c r="C41">
        <v>99.2</v>
      </c>
      <c r="D41" s="23">
        <f t="shared" si="2"/>
        <v>5.2695581678150472E-3</v>
      </c>
      <c r="E41" s="23"/>
      <c r="G41" s="42">
        <v>17359.75</v>
      </c>
      <c r="H41" s="23">
        <f t="shared" si="3"/>
        <v>3.2246972512055549E-3</v>
      </c>
    </row>
    <row r="42" spans="2:8">
      <c r="B42" s="82">
        <v>45017</v>
      </c>
      <c r="C42">
        <v>102.47</v>
      </c>
      <c r="D42" s="23">
        <f t="shared" si="2"/>
        <v>3.2963709677419351E-2</v>
      </c>
      <c r="E42" s="23"/>
      <c r="G42" s="42">
        <v>18065</v>
      </c>
      <c r="H42" s="23">
        <f t="shared" si="3"/>
        <v>4.0625585045867663E-2</v>
      </c>
    </row>
    <row r="43" spans="2:8">
      <c r="B43" s="82">
        <v>45047</v>
      </c>
      <c r="C43">
        <v>100.43</v>
      </c>
      <c r="D43" s="23">
        <f t="shared" si="2"/>
        <v>-1.9908265833902483E-2</v>
      </c>
      <c r="E43" s="23"/>
      <c r="G43" s="42">
        <v>18534.400000000001</v>
      </c>
      <c r="H43" s="23">
        <f t="shared" si="3"/>
        <v>2.5983946858566309E-2</v>
      </c>
    </row>
    <row r="44" spans="2:8">
      <c r="B44" s="82">
        <v>45078</v>
      </c>
      <c r="C44">
        <v>106.32</v>
      </c>
      <c r="D44" s="23">
        <f t="shared" si="2"/>
        <v>5.8647814398087972E-2</v>
      </c>
      <c r="E44" s="23"/>
      <c r="G44" s="42">
        <v>19189.05</v>
      </c>
      <c r="H44" s="23">
        <f t="shared" si="3"/>
        <v>3.5320808874309328E-2</v>
      </c>
    </row>
    <row r="45" spans="2:8">
      <c r="B45" s="82">
        <v>45108</v>
      </c>
      <c r="C45">
        <v>120.72</v>
      </c>
      <c r="D45" s="23">
        <f t="shared" si="2"/>
        <v>0.13544018058690743</v>
      </c>
      <c r="E45" s="23"/>
      <c r="G45" s="42">
        <v>19753.8</v>
      </c>
      <c r="H45" s="23">
        <f t="shared" si="3"/>
        <v>2.9430847280089489E-2</v>
      </c>
    </row>
    <row r="46" spans="2:8">
      <c r="B46" s="82">
        <v>45139</v>
      </c>
      <c r="C46">
        <v>120.47</v>
      </c>
      <c r="D46" s="23">
        <f t="shared" si="2"/>
        <v>-2.0709078860172703E-3</v>
      </c>
      <c r="E46" s="23"/>
      <c r="G46" s="42">
        <v>19253.8</v>
      </c>
      <c r="H46" s="23">
        <f t="shared" si="3"/>
        <v>-2.5311585618969512E-2</v>
      </c>
    </row>
    <row r="47" spans="2:8">
      <c r="B47" s="82">
        <v>45170</v>
      </c>
      <c r="C47">
        <v>126.35</v>
      </c>
      <c r="D47" s="23">
        <f t="shared" si="2"/>
        <v>4.8808832074375363E-2</v>
      </c>
      <c r="E47" s="23"/>
      <c r="G47" s="42">
        <v>19638.3</v>
      </c>
      <c r="H47" s="23">
        <f t="shared" si="3"/>
        <v>1.9970083827608009E-2</v>
      </c>
    </row>
    <row r="48" spans="2:8">
      <c r="B48" s="82">
        <v>45200</v>
      </c>
      <c r="C48">
        <v>116.4</v>
      </c>
      <c r="D48" s="23">
        <f t="shared" si="2"/>
        <v>-7.8749505342303072E-2</v>
      </c>
      <c r="E48" s="23"/>
      <c r="G48" s="42">
        <v>19079.599999999999</v>
      </c>
      <c r="H48" s="23">
        <f t="shared" si="3"/>
        <v>-2.844950937708457E-2</v>
      </c>
    </row>
    <row r="49" spans="2:8">
      <c r="B49" s="82">
        <v>45231</v>
      </c>
      <c r="C49">
        <v>125.37</v>
      </c>
      <c r="D49" s="23">
        <f t="shared" si="2"/>
        <v>7.7061855670103041E-2</v>
      </c>
      <c r="E49" s="23"/>
      <c r="G49" s="42">
        <v>20133.150000000001</v>
      </c>
      <c r="H49" s="23">
        <f t="shared" si="3"/>
        <v>5.5218662865049728E-2</v>
      </c>
    </row>
    <row r="50" spans="2:8">
      <c r="B50" s="82">
        <v>45261</v>
      </c>
      <c r="C50">
        <v>136.84</v>
      </c>
      <c r="D50" s="23">
        <f t="shared" si="2"/>
        <v>9.1489191991704466E-2</v>
      </c>
      <c r="E50" s="23"/>
      <c r="G50" s="42">
        <v>21731.4</v>
      </c>
      <c r="H50" s="23">
        <f t="shared" si="3"/>
        <v>7.9384001013254268E-2</v>
      </c>
    </row>
    <row r="51" spans="2:8">
      <c r="B51" s="82">
        <v>45292</v>
      </c>
      <c r="C51">
        <v>133.27000000000001</v>
      </c>
      <c r="D51" s="23">
        <f t="shared" si="2"/>
        <v>-2.6088862905583099E-2</v>
      </c>
      <c r="E51" s="23"/>
      <c r="G51" s="42">
        <v>21725.7</v>
      </c>
      <c r="H51" s="23">
        <f t="shared" si="3"/>
        <v>-2.6229327148741266E-4</v>
      </c>
    </row>
    <row r="52" spans="2:8">
      <c r="B52" s="82">
        <v>45323</v>
      </c>
      <c r="C52">
        <v>138.07</v>
      </c>
      <c r="D52" s="23">
        <f t="shared" si="2"/>
        <v>3.6017108126359831E-2</v>
      </c>
      <c r="E52" s="23"/>
      <c r="G52" s="42">
        <v>21982.799999999999</v>
      </c>
      <c r="H52" s="23">
        <f t="shared" si="3"/>
        <v>1.1833910990209695E-2</v>
      </c>
    </row>
    <row r="53" spans="2:8">
      <c r="B53" s="82">
        <v>45352</v>
      </c>
      <c r="C53">
        <v>152.77000000000001</v>
      </c>
      <c r="D53" s="23">
        <f t="shared" si="2"/>
        <v>0.1064677337582387</v>
      </c>
      <c r="E53" s="23"/>
      <c r="G53" s="42">
        <v>22326.9</v>
      </c>
      <c r="H53" s="23">
        <f t="shared" si="3"/>
        <v>1.5653147005840973E-2</v>
      </c>
    </row>
    <row r="54" spans="2:8">
      <c r="B54" s="82">
        <v>45383</v>
      </c>
      <c r="C54">
        <v>161.74</v>
      </c>
      <c r="D54" s="23">
        <f t="shared" si="2"/>
        <v>5.8715716436473109E-2</v>
      </c>
      <c r="E54" s="23"/>
      <c r="G54" s="42">
        <v>22604.85</v>
      </c>
      <c r="H54" s="23">
        <f t="shared" si="3"/>
        <v>1.2449108474530624E-2</v>
      </c>
    </row>
    <row r="55" spans="2:8">
      <c r="B55" s="82">
        <v>45413</v>
      </c>
      <c r="C55">
        <v>163.9</v>
      </c>
      <c r="D55" s="23">
        <f t="shared" si="2"/>
        <v>1.3354766909855265E-2</v>
      </c>
      <c r="E55" s="23"/>
      <c r="G55" s="42">
        <v>22530.7</v>
      </c>
      <c r="H55" s="23">
        <f t="shared" si="3"/>
        <v>-3.2802694996869608E-3</v>
      </c>
    </row>
    <row r="56" spans="2:8">
      <c r="B56" s="82">
        <v>45444</v>
      </c>
      <c r="C56">
        <v>170.57</v>
      </c>
      <c r="D56" s="23">
        <f t="shared" si="2"/>
        <v>4.0695546064673405E-2</v>
      </c>
      <c r="E56" s="23"/>
      <c r="G56" s="42">
        <v>24010.6</v>
      </c>
      <c r="H56" s="23">
        <f t="shared" si="3"/>
        <v>6.5683711558007341E-2</v>
      </c>
    </row>
    <row r="57" spans="2:8">
      <c r="B57" s="82">
        <v>45474</v>
      </c>
      <c r="C57">
        <v>165.33</v>
      </c>
      <c r="D57" s="23">
        <f t="shared" si="2"/>
        <v>-3.0720525297531664E-2</v>
      </c>
      <c r="E57" s="23"/>
      <c r="G57" s="42">
        <v>24951.15</v>
      </c>
      <c r="H57" s="23">
        <f t="shared" si="3"/>
        <v>3.917228224200997E-2</v>
      </c>
    </row>
    <row r="58" spans="2:8">
      <c r="B58" s="82">
        <v>45505</v>
      </c>
      <c r="C58">
        <v>152.76</v>
      </c>
      <c r="D58" s="23">
        <f t="shared" si="2"/>
        <v>-7.6029758664489355E-2</v>
      </c>
      <c r="E58" s="23"/>
      <c r="G58" s="42">
        <v>25235.9</v>
      </c>
      <c r="H58" s="23">
        <f t="shared" si="3"/>
        <v>1.141229963348378E-2</v>
      </c>
    </row>
    <row r="59" spans="2:8">
      <c r="B59" s="82">
        <v>45536</v>
      </c>
      <c r="C59">
        <v>168.55</v>
      </c>
      <c r="D59" s="23">
        <f t="shared" si="2"/>
        <v>0.10336475517151111</v>
      </c>
      <c r="E59" s="23"/>
      <c r="G59" s="42">
        <v>25810.85</v>
      </c>
      <c r="H59" s="23">
        <f t="shared" si="3"/>
        <v>2.2783019428670892E-2</v>
      </c>
    </row>
    <row r="60" spans="2:8">
      <c r="B60" s="82">
        <v>45566</v>
      </c>
      <c r="C60">
        <v>148.56</v>
      </c>
      <c r="D60" s="23">
        <f t="shared" si="2"/>
        <v>-0.11859982201127262</v>
      </c>
      <c r="E60" s="23"/>
      <c r="G60" s="42">
        <v>24205.35</v>
      </c>
      <c r="H60" s="23">
        <f t="shared" si="3"/>
        <v>-6.2202523357425266E-2</v>
      </c>
    </row>
    <row r="61" spans="2:8">
      <c r="B61" s="82">
        <v>45597</v>
      </c>
      <c r="C61">
        <v>144.54</v>
      </c>
      <c r="D61" s="23">
        <f t="shared" si="2"/>
        <v>-2.7059773828756128E-2</v>
      </c>
      <c r="E61" s="23"/>
      <c r="G61" s="42">
        <v>24131.1</v>
      </c>
      <c r="H61" s="23">
        <f t="shared" si="3"/>
        <v>-3.0675036717089377E-3</v>
      </c>
    </row>
    <row r="62" spans="2:8">
      <c r="B62" s="82">
        <v>45627</v>
      </c>
      <c r="C62">
        <v>138.05000000000001</v>
      </c>
      <c r="D62" s="23">
        <f t="shared" si="2"/>
        <v>-4.4901065449010513E-2</v>
      </c>
      <c r="E62" s="23"/>
      <c r="G62" s="42">
        <v>23644.799999999999</v>
      </c>
      <c r="H62" s="23">
        <f t="shared" si="3"/>
        <v>-2.0152417419844082E-2</v>
      </c>
    </row>
    <row r="63" spans="2:8">
      <c r="B63" s="82">
        <v>45658</v>
      </c>
      <c r="C63">
        <v>140.38999999999999</v>
      </c>
      <c r="D63" s="23">
        <f t="shared" si="2"/>
        <v>1.6950380296993695E-2</v>
      </c>
      <c r="E63" s="23"/>
      <c r="G63" s="42">
        <v>23508.400000000001</v>
      </c>
      <c r="H63" s="23">
        <f t="shared" si="3"/>
        <v>-5.7687102449586192E-3</v>
      </c>
    </row>
    <row r="64" spans="2:8">
      <c r="B64" s="82">
        <v>45689</v>
      </c>
      <c r="C64">
        <v>154.24</v>
      </c>
      <c r="D64" s="23">
        <f t="shared" ref="D64" si="4">C64/C63-1</f>
        <v>9.8653750267113205E-2</v>
      </c>
      <c r="E64" s="23"/>
      <c r="G64" s="42">
        <v>22124.7</v>
      </c>
      <c r="H64" s="23">
        <f t="shared" si="3"/>
        <v>-5.8859811811948104E-2</v>
      </c>
    </row>
    <row r="65" spans="2:8">
      <c r="B65" s="82">
        <v>45717</v>
      </c>
      <c r="C65">
        <v>137.19999999999999</v>
      </c>
      <c r="D65" s="23">
        <f>C65/C64-1</f>
        <v>-0.11047717842323668</v>
      </c>
      <c r="E65" s="23"/>
      <c r="G65" s="42">
        <v>23519.35</v>
      </c>
      <c r="H65" s="23">
        <f t="shared" si="3"/>
        <v>6.3035882972424462E-2</v>
      </c>
    </row>
    <row r="66" spans="2:8">
      <c r="B66" s="82">
        <v>45748</v>
      </c>
      <c r="C66">
        <v>134.62</v>
      </c>
      <c r="D66" s="23">
        <f>C66/C65-1</f>
        <v>-1.8804664723031994E-2</v>
      </c>
      <c r="E66" s="23"/>
      <c r="G66" s="42">
        <v>22904.45</v>
      </c>
      <c r="H66" s="23">
        <f t="shared" si="3"/>
        <v>-2.6144430011883713E-2</v>
      </c>
    </row>
  </sheetData>
  <mergeCells count="3">
    <mergeCell ref="B4:D4"/>
    <mergeCell ref="F4:H4"/>
    <mergeCell ref="J4:L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BEB23-62D3-4B24-BD6B-FC1CA1D9511B}">
  <dimension ref="B2:G31"/>
  <sheetViews>
    <sheetView showGridLines="0" workbookViewId="0">
      <selection activeCell="K19" sqref="K19"/>
    </sheetView>
  </sheetViews>
  <sheetFormatPr defaultRowHeight="15"/>
  <cols>
    <col min="1" max="1" width="1.85546875" customWidth="1"/>
  </cols>
  <sheetData>
    <row r="2" spans="2:7">
      <c r="B2" s="9" t="s">
        <v>297</v>
      </c>
      <c r="C2" s="9"/>
      <c r="D2" s="9"/>
      <c r="E2" s="9"/>
      <c r="F2" s="9"/>
      <c r="G2" s="9"/>
    </row>
    <row r="5" spans="2:7">
      <c r="B5" s="41" t="s">
        <v>55</v>
      </c>
      <c r="C5" s="90" t="s">
        <v>299</v>
      </c>
    </row>
    <row r="6" spans="2:7">
      <c r="B6" s="41">
        <v>2000</v>
      </c>
      <c r="C6" s="23">
        <v>-0.14649999999999999</v>
      </c>
      <c r="E6" t="s">
        <v>300</v>
      </c>
      <c r="G6" s="24">
        <f>AVERAGE(C6:C30)</f>
        <v>0.15334799999999998</v>
      </c>
    </row>
    <row r="7" spans="2:7">
      <c r="B7" s="41">
        <v>2001</v>
      </c>
      <c r="C7" s="23">
        <v>-0.1618</v>
      </c>
      <c r="E7" t="s">
        <v>301</v>
      </c>
      <c r="G7" s="24">
        <v>1.32E-2</v>
      </c>
    </row>
    <row r="8" spans="2:7">
      <c r="B8" s="41">
        <v>2002</v>
      </c>
      <c r="C8" s="23">
        <v>3.2500000000000001E-2</v>
      </c>
      <c r="E8" s="56" t="s">
        <v>302</v>
      </c>
      <c r="F8" s="56"/>
      <c r="G8" s="96">
        <f>SUM(G6:G7)</f>
        <v>0.16654799999999997</v>
      </c>
    </row>
    <row r="9" spans="2:7">
      <c r="B9" s="41">
        <v>2003</v>
      </c>
      <c r="C9" s="23">
        <v>0.71900000000000008</v>
      </c>
    </row>
    <row r="10" spans="2:7">
      <c r="B10" s="41">
        <v>2004</v>
      </c>
      <c r="C10" s="23">
        <v>0.10679999999999999</v>
      </c>
    </row>
    <row r="11" spans="2:7">
      <c r="B11" s="41">
        <v>2005</v>
      </c>
      <c r="C11" s="23">
        <v>0.36340000000000006</v>
      </c>
    </row>
    <row r="12" spans="2:7">
      <c r="B12" s="41">
        <v>2006</v>
      </c>
      <c r="C12" s="23">
        <v>0.39829999999999999</v>
      </c>
    </row>
    <row r="13" spans="2:7">
      <c r="B13" s="41">
        <v>2007</v>
      </c>
      <c r="C13" s="23">
        <v>0.54770000000000008</v>
      </c>
    </row>
    <row r="14" spans="2:7">
      <c r="B14" s="41">
        <v>2008</v>
      </c>
      <c r="C14" s="23">
        <v>-0.51790000000000003</v>
      </c>
    </row>
    <row r="15" spans="2:7">
      <c r="B15" s="41">
        <v>2009</v>
      </c>
      <c r="C15" s="23">
        <v>0.75760000000000005</v>
      </c>
    </row>
    <row r="16" spans="2:7">
      <c r="B16" s="41">
        <v>2010</v>
      </c>
      <c r="C16" s="23">
        <v>0.17949999999999999</v>
      </c>
    </row>
    <row r="17" spans="2:3">
      <c r="B17" s="41">
        <v>2011</v>
      </c>
      <c r="C17" s="23">
        <v>-0.2462</v>
      </c>
    </row>
    <row r="18" spans="2:3">
      <c r="B18" s="41">
        <v>2012</v>
      </c>
      <c r="C18" s="23">
        <v>0.27699999999999997</v>
      </c>
    </row>
    <row r="19" spans="2:3">
      <c r="B19" s="41">
        <v>2013</v>
      </c>
      <c r="C19" s="23">
        <v>6.7599999999999993E-2</v>
      </c>
    </row>
    <row r="20" spans="2:3">
      <c r="B20" s="41">
        <v>2014</v>
      </c>
      <c r="C20" s="23">
        <v>0.31390000000000001</v>
      </c>
    </row>
    <row r="21" spans="2:3">
      <c r="B21" s="41">
        <v>2015</v>
      </c>
      <c r="C21" s="23">
        <v>-4.0599999999999997E-2</v>
      </c>
    </row>
    <row r="22" spans="2:3">
      <c r="B22" s="41">
        <v>2016</v>
      </c>
      <c r="C22" s="23">
        <v>3.0099999999999998E-2</v>
      </c>
    </row>
    <row r="23" spans="2:3">
      <c r="B23" s="41">
        <v>2017</v>
      </c>
      <c r="C23" s="23">
        <v>0.28649999999999998</v>
      </c>
    </row>
    <row r="24" spans="2:3">
      <c r="B24" s="41">
        <v>2018</v>
      </c>
      <c r="C24" s="23">
        <v>3.15E-2</v>
      </c>
    </row>
    <row r="25" spans="2:3">
      <c r="B25" s="41">
        <v>2019</v>
      </c>
      <c r="C25" s="23">
        <v>0.1202</v>
      </c>
    </row>
    <row r="26" spans="2:3">
      <c r="B26" s="41">
        <v>2020</v>
      </c>
      <c r="C26" s="23">
        <v>0.14899999999999999</v>
      </c>
    </row>
    <row r="27" spans="2:3">
      <c r="B27" s="41">
        <v>2021</v>
      </c>
      <c r="C27" s="23">
        <v>0.2412</v>
      </c>
    </row>
    <row r="28" spans="2:3">
      <c r="B28" s="41">
        <v>2022</v>
      </c>
      <c r="C28" s="23">
        <v>4.3200000000000002E-2</v>
      </c>
    </row>
    <row r="29" spans="2:3">
      <c r="B29" s="41">
        <v>2023</v>
      </c>
      <c r="C29" s="23">
        <v>0.19420000000000001</v>
      </c>
    </row>
    <row r="30" spans="2:3">
      <c r="B30" s="41">
        <v>2024</v>
      </c>
      <c r="C30" s="23">
        <v>8.7499999999999994E-2</v>
      </c>
    </row>
    <row r="31" spans="2:3">
      <c r="B31" s="4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DCF86-328C-4EBB-B658-632940F7C9A5}">
  <dimension ref="A2:N9"/>
  <sheetViews>
    <sheetView workbookViewId="0">
      <selection activeCell="A14" sqref="A14"/>
    </sheetView>
  </sheetViews>
  <sheetFormatPr defaultRowHeight="15"/>
  <cols>
    <col min="1" max="1" width="11.42578125" customWidth="1"/>
    <col min="2" max="2" width="5.7109375" bestFit="1" customWidth="1"/>
    <col min="3" max="3" width="17" bestFit="1" customWidth="1"/>
    <col min="4" max="4" width="8" bestFit="1" customWidth="1"/>
    <col min="5" max="5" width="10.7109375" bestFit="1" customWidth="1"/>
    <col min="6" max="6" width="13.7109375" bestFit="1" customWidth="1"/>
    <col min="7" max="7" width="11" bestFit="1" customWidth="1"/>
    <col min="8" max="8" width="10" bestFit="1" customWidth="1"/>
    <col min="9" max="9" width="11.28515625" bestFit="1" customWidth="1"/>
    <col min="10" max="10" width="11.28515625" customWidth="1"/>
    <col min="11" max="11" width="14.42578125" bestFit="1" customWidth="1"/>
    <col min="12" max="12" width="14.42578125" customWidth="1"/>
    <col min="13" max="13" width="16.5703125" bestFit="1" customWidth="1"/>
    <col min="14" max="14" width="14.140625" bestFit="1" customWidth="1"/>
  </cols>
  <sheetData>
    <row r="2" spans="1:14">
      <c r="B2" t="s">
        <v>367</v>
      </c>
      <c r="C2" t="s">
        <v>368</v>
      </c>
      <c r="D2" t="s">
        <v>369</v>
      </c>
      <c r="E2" t="s">
        <v>370</v>
      </c>
      <c r="F2" t="s">
        <v>371</v>
      </c>
      <c r="G2" t="s">
        <v>372</v>
      </c>
      <c r="H2" t="s">
        <v>373</v>
      </c>
      <c r="I2" t="s">
        <v>374</v>
      </c>
      <c r="J2" t="s">
        <v>201</v>
      </c>
      <c r="K2" t="s">
        <v>375</v>
      </c>
      <c r="L2" t="s">
        <v>380</v>
      </c>
      <c r="M2" t="s">
        <v>376</v>
      </c>
      <c r="N2" t="s">
        <v>377</v>
      </c>
    </row>
    <row r="3" spans="1:14">
      <c r="B3">
        <v>1</v>
      </c>
      <c r="C3" t="s">
        <v>224</v>
      </c>
      <c r="D3">
        <v>956.2</v>
      </c>
      <c r="E3">
        <v>95258</v>
      </c>
      <c r="F3">
        <v>234035.56</v>
      </c>
      <c r="G3">
        <v>170274</v>
      </c>
      <c r="H3">
        <v>320004.56</v>
      </c>
      <c r="I3">
        <v>13.8</v>
      </c>
      <c r="J3">
        <f>H3/I3</f>
        <v>23188.736231884057</v>
      </c>
      <c r="K3">
        <v>12348</v>
      </c>
      <c r="L3">
        <f>E3-K3</f>
        <v>82910</v>
      </c>
      <c r="M3">
        <v>244.55</v>
      </c>
      <c r="N3">
        <v>3498.48</v>
      </c>
    </row>
    <row r="4" spans="1:14">
      <c r="B4">
        <v>2</v>
      </c>
      <c r="C4" t="s">
        <v>225</v>
      </c>
      <c r="D4">
        <v>130.19999999999999</v>
      </c>
      <c r="E4">
        <v>99391.76</v>
      </c>
      <c r="F4">
        <v>162385.01999999999</v>
      </c>
      <c r="G4">
        <v>221011.71</v>
      </c>
      <c r="H4">
        <v>251842.87</v>
      </c>
      <c r="I4">
        <v>9.42</v>
      </c>
      <c r="J4">
        <f t="shared" ref="J4:J9" si="0">H4/I4</f>
        <v>26734.911889596602</v>
      </c>
      <c r="K4">
        <v>8677.7199999999993</v>
      </c>
      <c r="L4">
        <f t="shared" ref="L4:L9" si="1">E4-K4</f>
        <v>90714.04</v>
      </c>
      <c r="M4">
        <v>1248.3499999999999</v>
      </c>
      <c r="N4">
        <v>2831.41</v>
      </c>
    </row>
    <row r="5" spans="1:14">
      <c r="B5">
        <v>3</v>
      </c>
      <c r="C5" t="s">
        <v>226</v>
      </c>
      <c r="D5">
        <v>801.35</v>
      </c>
      <c r="E5">
        <v>17266.45</v>
      </c>
      <c r="F5">
        <v>81703.45</v>
      </c>
      <c r="G5">
        <v>50068.78</v>
      </c>
      <c r="H5">
        <v>95446.77</v>
      </c>
      <c r="I5">
        <v>9.74</v>
      </c>
      <c r="J5">
        <f t="shared" si="0"/>
        <v>9799.4630390143739</v>
      </c>
      <c r="K5">
        <v>4024.13</v>
      </c>
      <c r="L5">
        <f t="shared" si="1"/>
        <v>13242.32</v>
      </c>
      <c r="M5">
        <v>102.01</v>
      </c>
      <c r="N5">
        <v>4082.33</v>
      </c>
    </row>
    <row r="6" spans="1:14">
      <c r="A6" t="s">
        <v>381</v>
      </c>
      <c r="B6">
        <v>4</v>
      </c>
      <c r="C6" t="s">
        <v>227</v>
      </c>
      <c r="D6">
        <v>2570</v>
      </c>
      <c r="E6">
        <v>698.92</v>
      </c>
      <c r="F6">
        <v>49705.77</v>
      </c>
      <c r="G6">
        <v>18804.8</v>
      </c>
      <c r="H6">
        <v>48868.6</v>
      </c>
      <c r="I6">
        <v>21.66</v>
      </c>
      <c r="J6">
        <f t="shared" si="0"/>
        <v>2256.1680517082177</v>
      </c>
      <c r="K6">
        <v>1227.4000000000001</v>
      </c>
      <c r="L6">
        <f t="shared" si="1"/>
        <v>-528.48000000000013</v>
      </c>
      <c r="M6">
        <v>19.350000000000001</v>
      </c>
      <c r="N6">
        <v>819.65</v>
      </c>
    </row>
    <row r="7" spans="1:14">
      <c r="B7">
        <v>5</v>
      </c>
      <c r="C7" t="s">
        <v>228</v>
      </c>
      <c r="D7">
        <v>104.8</v>
      </c>
      <c r="E7">
        <v>41265.03</v>
      </c>
      <c r="F7">
        <v>43300.32</v>
      </c>
      <c r="G7">
        <v>101121.44</v>
      </c>
      <c r="H7">
        <v>83810.929999999993</v>
      </c>
      <c r="I7">
        <v>6.94</v>
      </c>
      <c r="J7">
        <f t="shared" si="0"/>
        <v>12076.502881844379</v>
      </c>
      <c r="K7">
        <v>672.95</v>
      </c>
      <c r="L7">
        <f t="shared" si="1"/>
        <v>40592.080000000002</v>
      </c>
      <c r="M7">
        <v>413.05</v>
      </c>
      <c r="N7">
        <v>2921.77</v>
      </c>
    </row>
    <row r="8" spans="1:14">
      <c r="B8">
        <v>6</v>
      </c>
      <c r="C8" t="s">
        <v>378</v>
      </c>
      <c r="D8">
        <v>524.1</v>
      </c>
      <c r="E8">
        <v>6473.08</v>
      </c>
      <c r="F8">
        <v>43177.95</v>
      </c>
      <c r="G8">
        <v>38567.910000000003</v>
      </c>
      <c r="H8">
        <v>47533.45</v>
      </c>
      <c r="I8">
        <v>9.75</v>
      </c>
      <c r="J8">
        <f t="shared" si="0"/>
        <v>4875.2256410256405</v>
      </c>
      <c r="K8">
        <v>1988.11</v>
      </c>
      <c r="L8">
        <f t="shared" si="1"/>
        <v>4484.97</v>
      </c>
      <c r="M8">
        <v>82.38</v>
      </c>
      <c r="N8">
        <v>2411.59</v>
      </c>
    </row>
    <row r="9" spans="1:14">
      <c r="B9">
        <v>7</v>
      </c>
      <c r="C9" t="s">
        <v>379</v>
      </c>
      <c r="D9">
        <v>1467.55</v>
      </c>
      <c r="E9">
        <v>1022.59</v>
      </c>
      <c r="F9">
        <v>40736.61</v>
      </c>
      <c r="G9">
        <v>19946.68</v>
      </c>
      <c r="H9">
        <v>41555.879999999997</v>
      </c>
      <c r="I9">
        <v>36.28</v>
      </c>
      <c r="J9">
        <f t="shared" si="0"/>
        <v>1145.4211686879823</v>
      </c>
      <c r="K9">
        <v>347.6</v>
      </c>
      <c r="L9">
        <f t="shared" si="1"/>
        <v>674.99</v>
      </c>
      <c r="M9">
        <v>27.75</v>
      </c>
      <c r="N9">
        <v>634.39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vt:i4>
      </vt:variant>
    </vt:vector>
  </HeadingPairs>
  <TitlesOfParts>
    <vt:vector size="23" baseType="lpstr">
      <vt:lpstr>Financial&gt;</vt:lpstr>
      <vt:lpstr>Histoirical FC</vt:lpstr>
      <vt:lpstr>Ratio Analysis</vt:lpstr>
      <vt:lpstr>Common Size Statement</vt:lpstr>
      <vt:lpstr>Forcasting</vt:lpstr>
      <vt:lpstr>DCF&gt;</vt:lpstr>
      <vt:lpstr>WACC</vt:lpstr>
      <vt:lpstr>Relative Valuation</vt:lpstr>
      <vt:lpstr>Football Field Analysis</vt:lpstr>
      <vt:lpstr>Intrinsic Growth</vt:lpstr>
      <vt:lpstr>Raw FC</vt:lpstr>
      <vt:lpstr>Dupont Analysis</vt:lpstr>
      <vt:lpstr>Alt Man Z Score</vt:lpstr>
      <vt:lpstr>VAR</vt:lpstr>
      <vt:lpstr>Monte Carlo Simulation</vt:lpstr>
      <vt:lpstr>Peer Comps</vt:lpstr>
      <vt:lpstr>Data Sheet</vt:lpstr>
      <vt:lpstr>Rough Data</vt:lpstr>
      <vt:lpstr>Beta</vt:lpstr>
      <vt:lpstr>RM</vt:lpstr>
      <vt:lpstr>Rough Data Relative valuation</vt:lpstr>
      <vt:lpstr>'Dupont Analysis'!Print_Area</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Rohit Routh</cp:lastModifiedBy>
  <cp:lastPrinted>2025-04-14T05:36:49Z</cp:lastPrinted>
  <dcterms:created xsi:type="dcterms:W3CDTF">2012-08-17T09:55:37Z</dcterms:created>
  <dcterms:modified xsi:type="dcterms:W3CDTF">2025-04-14T05:40:53Z</dcterms:modified>
</cp:coreProperties>
</file>