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6.xml" ContentType="application/vnd.openxmlformats-officedocument.spreadsheetml.table+xml"/>
  <Override PartName="/xl/drawings/drawing6.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ables/table7.xml" ContentType="application/vnd.openxmlformats-officedocument.spreadsheetml.tab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hidePivotFieldList="1" defaultThemeVersion="166925"/>
  <mc:AlternateContent xmlns:mc="http://schemas.openxmlformats.org/markup-compatibility/2006">
    <mc:Choice Requires="x15">
      <x15ac:absPath xmlns:x15ac="http://schemas.microsoft.com/office/spreadsheetml/2010/11/ac" url="https://d.docs.live.net/82cddc8f393049dc/Desktop/Excel Works/"/>
    </mc:Choice>
  </mc:AlternateContent>
  <xr:revisionPtr revIDLastSave="2" documentId="8_{F9082655-32B1-4625-A3E8-0D6353484C23}" xr6:coauthVersionLast="47" xr6:coauthVersionMax="47" xr10:uidLastSave="{45CC85FA-3A26-4C3C-BBAE-D6B042430167}"/>
  <bookViews>
    <workbookView xWindow="-96" yWindow="0" windowWidth="11712" windowHeight="12336" tabRatio="1000" firstSheet="15" activeTab="18" xr2:uid="{00000000-000D-0000-FFFF-FFFF00000000}"/>
  </bookViews>
  <sheets>
    <sheet name="Sheet1" sheetId="21" r:id="rId1"/>
    <sheet name="Creating Tables" sheetId="2" r:id="rId2"/>
    <sheet name="Custom Sorting" sheetId="3" r:id="rId3"/>
    <sheet name="Subtotals" sheetId="4" r:id="rId4"/>
    <sheet name="Charting 1" sheetId="5" r:id="rId5"/>
    <sheet name="Charting 2" sheetId="6" r:id="rId6"/>
    <sheet name="SparkLines" sheetId="18" r:id="rId7"/>
    <sheet name="MOD3 END" sheetId="1" r:id="rId8"/>
    <sheet name="Pivot Table Diagram" sheetId="7" r:id="rId9"/>
    <sheet name="Pivot Table" sheetId="8" r:id="rId10"/>
    <sheet name="Nancy's Sales" sheetId="26" r:id="rId11"/>
    <sheet name="Anne sales" sheetId="27" r:id="rId12"/>
    <sheet name="Lara Sales" sheetId="28" r:id="rId13"/>
    <sheet name="PT2" sheetId="22" r:id="rId14"/>
    <sheet name="Data" sheetId="9" r:id="rId15"/>
    <sheet name="Data Validation" sheetId="10" r:id="rId16"/>
    <sheet name="Sheet1-Conditional Format" sheetId="11" r:id="rId17"/>
    <sheet name="Sheet2-Conditional Fromat" sheetId="12" state="hidden" r:id="rId18"/>
    <sheet name="Linking Data" sheetId="13" r:id="rId19"/>
    <sheet name="Linkfromhere" sheetId="14" r:id="rId20"/>
    <sheet name="Protection" sheetId="15" r:id="rId21"/>
    <sheet name=" Complete Data" sheetId="20" r:id="rId22"/>
    <sheet name="MOD4 END" sheetId="16" r:id="rId23"/>
  </sheets>
  <externalReferences>
    <externalReference r:id="rId24"/>
  </externalReferences>
  <definedNames>
    <definedName name="_xlnm._FilterDatabase" localSheetId="21" hidden="1">' Complete Data'!$A$3:$Z$372</definedName>
    <definedName name="_xlnm._FilterDatabase" localSheetId="2" hidden="1">'Custom Sorting'!$A$3:$J$52</definedName>
    <definedName name="_xlnm._FilterDatabase" localSheetId="14" hidden="1">Data!$A$3:$Z$68</definedName>
    <definedName name="_xlnm._FilterDatabase" localSheetId="16" hidden="1">'Sheet1-Conditional Format'!$A$1:$F$1</definedName>
    <definedName name="Category">'[1]Database Functions'!$C$5:$C$62</definedName>
    <definedName name="Division">'[1]Database Functions'!$B$5:$B$62</definedName>
    <definedName name="Gross_Margin" localSheetId="14">#REF!</definedName>
    <definedName name="Gross_Margin" localSheetId="15">#REF!</definedName>
    <definedName name="Gross_Margin" localSheetId="19">#REF!</definedName>
    <definedName name="Gross_Margin" localSheetId="18">#REF!</definedName>
    <definedName name="Gross_Margin" localSheetId="8">#REF!</definedName>
    <definedName name="Gross_Margin" localSheetId="20">#REF!</definedName>
    <definedName name="Gross_Margin" localSheetId="16">#REF!</definedName>
    <definedName name="Gross_Margin" localSheetId="17">#REF!</definedName>
    <definedName name="Gross_Margin">#REF!</definedName>
    <definedName name="link">Linkfromhere!$E$1:$E$14</definedName>
    <definedName name="List" localSheetId="14">#REF!</definedName>
    <definedName name="List" localSheetId="15">#REF!</definedName>
    <definedName name="List" localSheetId="19">#REF!</definedName>
    <definedName name="List" localSheetId="18">#REF!</definedName>
    <definedName name="List" localSheetId="8">#REF!</definedName>
    <definedName name="List" localSheetId="20">#REF!</definedName>
    <definedName name="List" localSheetId="16">#REF!</definedName>
    <definedName name="List" localSheetId="17">#REF!</definedName>
    <definedName name="List">#REF!</definedName>
    <definedName name="NativeTimeline_Order_Date">#N/A</definedName>
    <definedName name="Q1soft" localSheetId="15">#REF!</definedName>
    <definedName name="Q1soft" localSheetId="19">#REF!</definedName>
    <definedName name="Q1soft" localSheetId="18">#REF!</definedName>
    <definedName name="Q1soft" localSheetId="20">#REF!</definedName>
    <definedName name="Q1soft" localSheetId="16">#REF!</definedName>
    <definedName name="Q1soft" localSheetId="17">#REF!</definedName>
    <definedName name="Q1soft">#REF!</definedName>
    <definedName name="Slicer_Customer_ID">#N/A</definedName>
    <definedName name="Slicer_Dept">#N/A</definedName>
    <definedName name="Slicer_Location">#N/A</definedName>
    <definedName name="Slicer_Salesperson">#N/A</definedName>
    <definedName name="Total_Expenses">'[1]Database Functions'!$G$5:$G$62</definedName>
    <definedName name="vlookup_table" localSheetId="14">#REF!</definedName>
    <definedName name="vlookup_table" localSheetId="15">#REF!</definedName>
    <definedName name="vlookup_table" localSheetId="19">#REF!</definedName>
    <definedName name="vlookup_table" localSheetId="18">#REF!</definedName>
    <definedName name="vlookup_table" localSheetId="8">#REF!</definedName>
    <definedName name="vlookup_table" localSheetId="20">#REF!</definedName>
    <definedName name="vlookup_table" localSheetId="16">#REF!</definedName>
    <definedName name="vlookup_table" localSheetId="17">#REF!</definedName>
    <definedName name="vlookup_table">#REF!</definedName>
  </definedNames>
  <calcPr calcId="181029"/>
  <pivotCaches>
    <pivotCache cacheId="6" r:id="rId25"/>
  </pivotCaches>
  <extLst>
    <ext xmlns:x14="http://schemas.microsoft.com/office/spreadsheetml/2009/9/main" uri="{BBE1A952-AA13-448e-AADC-164F8A28A991}">
      <x14:slicerCaches>
        <x14:slicerCache r:id="rId26"/>
        <x14:slicerCache r:id="rId2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8"/>
      </x15:timelineCacheRefs>
    </ext>
    <ext xmlns:x15="http://schemas.microsoft.com/office/spreadsheetml/2010/11/main" uri="{46BE6895-7355-4a93-B00E-2C351335B9C9}">
      <x15:slicerCaches xmlns:x14="http://schemas.microsoft.com/office/spreadsheetml/2009/9/main">
        <x14:slicerCache r:id="rId29"/>
        <x14:slicerCache r:id="rId30"/>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3" i="13" l="1"/>
  <c r="G11" i="13"/>
  <c r="G7" i="13"/>
  <c r="B10" i="5"/>
  <c r="C10" i="5"/>
  <c r="D10" i="5"/>
  <c r="E10" i="5"/>
  <c r="B42" i="2"/>
  <c r="I42" i="2"/>
  <c r="B9" i="12"/>
  <c r="B8" i="12"/>
  <c r="B7" i="12"/>
  <c r="B6" i="12"/>
  <c r="B5" i="12"/>
  <c r="B4" i="12"/>
  <c r="B3" i="12"/>
  <c r="B2" i="12"/>
  <c r="L66" i="9"/>
  <c r="L65" i="9"/>
  <c r="L64" i="9"/>
  <c r="L63" i="9"/>
  <c r="L62" i="9"/>
  <c r="L61" i="9"/>
  <c r="L60" i="9"/>
  <c r="L59" i="9"/>
  <c r="L58" i="9"/>
  <c r="L53" i="9"/>
  <c r="L52" i="9"/>
  <c r="L51" i="9"/>
  <c r="L50" i="9"/>
  <c r="L49" i="9"/>
  <c r="L48" i="9"/>
  <c r="L47" i="9"/>
  <c r="L46" i="9"/>
  <c r="L45" i="9"/>
  <c r="L44" i="9"/>
  <c r="L43" i="9"/>
  <c r="L42" i="9"/>
  <c r="L41" i="9"/>
  <c r="L40" i="9"/>
  <c r="L39" i="9"/>
  <c r="L38" i="9"/>
  <c r="L37" i="9"/>
  <c r="L36" i="9"/>
  <c r="L35" i="9"/>
  <c r="L34" i="9"/>
  <c r="L33" i="9"/>
  <c r="L32" i="9"/>
  <c r="L31" i="9"/>
  <c r="L30" i="9"/>
  <c r="L29" i="9"/>
  <c r="L28" i="9"/>
  <c r="L22" i="9"/>
  <c r="L21" i="9"/>
  <c r="L20" i="9"/>
  <c r="L18" i="9"/>
  <c r="L17" i="9"/>
  <c r="L16" i="9"/>
  <c r="L15" i="9"/>
  <c r="L14" i="9"/>
  <c r="L13" i="9"/>
  <c r="L12" i="9"/>
  <c r="L11" i="9"/>
  <c r="L10" i="9"/>
  <c r="L9" i="9"/>
  <c r="L8" i="9"/>
  <c r="L7" i="9"/>
  <c r="L6" i="9"/>
  <c r="L5" i="9"/>
  <c r="L4" i="9"/>
  <c r="F168" i="8"/>
  <c r="F167" i="8"/>
  <c r="F166" i="8"/>
  <c r="F165" i="8"/>
  <c r="F164" i="8"/>
  <c r="F163" i="8"/>
  <c r="F162" i="8"/>
  <c r="F161" i="8"/>
  <c r="F160" i="8"/>
  <c r="F159" i="8"/>
  <c r="F158" i="8"/>
  <c r="F157" i="8"/>
  <c r="F156" i="8"/>
  <c r="F155" i="8"/>
  <c r="F154" i="8"/>
  <c r="F153" i="8"/>
  <c r="F152" i="8"/>
  <c r="F151" i="8"/>
  <c r="F150" i="8"/>
  <c r="F149" i="8"/>
  <c r="F148" i="8"/>
  <c r="F147" i="8"/>
  <c r="F146" i="8"/>
  <c r="F145" i="8"/>
  <c r="F144" i="8"/>
  <c r="F143" i="8"/>
  <c r="F142" i="8"/>
  <c r="F141" i="8"/>
  <c r="F140" i="8"/>
  <c r="F139" i="8"/>
  <c r="F138" i="8"/>
  <c r="F137" i="8"/>
  <c r="F136" i="8"/>
  <c r="F135" i="8"/>
  <c r="F134" i="8"/>
  <c r="F133" i="8"/>
  <c r="F132" i="8"/>
  <c r="F131" i="8"/>
  <c r="F130" i="8"/>
  <c r="F129" i="8"/>
  <c r="F128" i="8"/>
  <c r="F127" i="8"/>
  <c r="F126" i="8"/>
  <c r="F125" i="8"/>
  <c r="F124" i="8"/>
  <c r="F123" i="8"/>
  <c r="F122" i="8"/>
  <c r="F121" i="8"/>
  <c r="F120" i="8"/>
  <c r="F119" i="8"/>
  <c r="F118" i="8"/>
  <c r="F117" i="8"/>
  <c r="F116" i="8"/>
  <c r="F115" i="8"/>
  <c r="F114" i="8"/>
  <c r="F113" i="8"/>
  <c r="F112" i="8"/>
  <c r="F111" i="8"/>
  <c r="F110" i="8"/>
  <c r="F109" i="8"/>
  <c r="F108" i="8"/>
  <c r="F107" i="8"/>
  <c r="F106" i="8"/>
  <c r="F105" i="8"/>
  <c r="F104" i="8"/>
  <c r="F103" i="8"/>
  <c r="F102" i="8"/>
  <c r="F101" i="8"/>
  <c r="F100" i="8"/>
  <c r="F99" i="8"/>
  <c r="F98" i="8"/>
  <c r="F97" i="8"/>
  <c r="F96" i="8"/>
  <c r="F95" i="8"/>
  <c r="F94" i="8"/>
  <c r="F93" i="8"/>
  <c r="F92" i="8"/>
  <c r="F91" i="8"/>
  <c r="F90" i="8"/>
  <c r="F89" i="8"/>
  <c r="F88" i="8"/>
  <c r="F87" i="8"/>
  <c r="F86" i="8"/>
  <c r="F85" i="8"/>
  <c r="F84" i="8"/>
  <c r="F83" i="8"/>
  <c r="F82" i="8"/>
  <c r="F81" i="8"/>
  <c r="F80" i="8"/>
  <c r="F79" i="8"/>
  <c r="F78" i="8"/>
  <c r="F77" i="8"/>
  <c r="F76" i="8"/>
  <c r="F75" i="8"/>
  <c r="F74" i="8"/>
  <c r="F73" i="8"/>
  <c r="F72" i="8"/>
  <c r="F71" i="8"/>
  <c r="F70" i="8"/>
  <c r="F69" i="8"/>
  <c r="F68" i="8"/>
  <c r="F67" i="8"/>
  <c r="F66" i="8"/>
  <c r="F65" i="8"/>
  <c r="F64" i="8"/>
  <c r="F63" i="8"/>
  <c r="F62" i="8"/>
  <c r="F61" i="8"/>
  <c r="F60" i="8"/>
  <c r="F59" i="8"/>
  <c r="F58" i="8"/>
  <c r="F57" i="8"/>
  <c r="F56" i="8"/>
  <c r="F55" i="8"/>
  <c r="F54" i="8"/>
  <c r="F53" i="8"/>
  <c r="F52" i="8"/>
  <c r="F51" i="8"/>
  <c r="F50" i="8"/>
  <c r="F49" i="8"/>
  <c r="F48" i="8"/>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F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A1" authorId="0" shapeId="0" xr:uid="{40471925-06B9-4043-B7CE-9D20E39C5E75}">
      <text>
        <r>
          <rPr>
            <b/>
            <sz val="9"/>
            <color indexed="81"/>
            <rFont val="Tahoma"/>
            <charset val="1"/>
          </rPr>
          <t>hp:</t>
        </r>
        <r>
          <rPr>
            <sz val="9"/>
            <color indexed="81"/>
            <rFont val="Tahoma"/>
            <charset val="1"/>
          </rPr>
          <t xml:space="preserve">
Lets link this cell to G7
</t>
        </r>
      </text>
    </comment>
    <comment ref="A25" authorId="0" shapeId="0" xr:uid="{EB16BA67-ECCB-43AF-99E8-18BEC0426E82}">
      <text>
        <r>
          <rPr>
            <b/>
            <sz val="9"/>
            <color indexed="81"/>
            <rFont val="Tahoma"/>
            <charset val="1"/>
          </rPr>
          <t>hp:</t>
        </r>
        <r>
          <rPr>
            <sz val="9"/>
            <color indexed="81"/>
            <rFont val="Tahoma"/>
            <charset val="1"/>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Karim Abdul</author>
  </authors>
  <commentList>
    <comment ref="A3" authorId="0" shapeId="0" xr:uid="{00000000-0006-0000-0F00-000001000000}">
      <text>
        <r>
          <rPr>
            <b/>
            <sz val="9"/>
            <color indexed="81"/>
            <rFont val="Tahoma"/>
            <family val="2"/>
          </rPr>
          <t>Karim Abdul:</t>
        </r>
        <r>
          <rPr>
            <sz val="9"/>
            <color indexed="81"/>
            <rFont val="Tahoma"/>
            <family val="2"/>
          </rPr>
          <t xml:space="preserve">
Lets Unlock These Cells 
(yellow cells), then protect this sheet. Like a knight in shining Armor.</t>
        </r>
      </text>
    </comment>
  </commentList>
</comments>
</file>

<file path=xl/sharedStrings.xml><?xml version="1.0" encoding="utf-8"?>
<sst xmlns="http://schemas.openxmlformats.org/spreadsheetml/2006/main" count="13506" uniqueCount="700">
  <si>
    <t xml:space="preserve">Creating Tables </t>
  </si>
  <si>
    <t>Emp ID</t>
  </si>
  <si>
    <t>Last Name</t>
  </si>
  <si>
    <t>First Name</t>
  </si>
  <si>
    <t>Dept</t>
  </si>
  <si>
    <t>E-mail</t>
  </si>
  <si>
    <t>Phone Ext</t>
  </si>
  <si>
    <t>Location</t>
  </si>
  <si>
    <t>Hire Date</t>
  </si>
  <si>
    <t>Pay Rate</t>
  </si>
  <si>
    <t>Smith</t>
  </si>
  <si>
    <t>Howard</t>
  </si>
  <si>
    <t>AT</t>
  </si>
  <si>
    <t>howards</t>
  </si>
  <si>
    <t>Building 1</t>
  </si>
  <si>
    <t>Gonzales</t>
  </si>
  <si>
    <t>Joe</t>
  </si>
  <si>
    <t>joeg</t>
  </si>
  <si>
    <t>Scote</t>
  </si>
  <si>
    <t>Gail</t>
  </si>
  <si>
    <t>gails</t>
  </si>
  <si>
    <t>Kane</t>
  </si>
  <si>
    <t>Sheryl</t>
  </si>
  <si>
    <t>AD</t>
  </si>
  <si>
    <t>sherylk</t>
  </si>
  <si>
    <t>Building 2</t>
  </si>
  <si>
    <t>Hapsbuch</t>
  </si>
  <si>
    <t>Kendrick</t>
  </si>
  <si>
    <t>AC</t>
  </si>
  <si>
    <t>kendrickh</t>
  </si>
  <si>
    <t>Henders</t>
  </si>
  <si>
    <t>Mark</t>
  </si>
  <si>
    <t>markh</t>
  </si>
  <si>
    <t>Atherton</t>
  </si>
  <si>
    <t>Katie</t>
  </si>
  <si>
    <t>HR</t>
  </si>
  <si>
    <t>katiea</t>
  </si>
  <si>
    <t>Building 3</t>
  </si>
  <si>
    <t>Bellwood</t>
  </si>
  <si>
    <t>Frank</t>
  </si>
  <si>
    <t>MK</t>
  </si>
  <si>
    <t>frankb</t>
  </si>
  <si>
    <t>Cooper</t>
  </si>
  <si>
    <t>Linda</t>
  </si>
  <si>
    <t>lindac</t>
  </si>
  <si>
    <t>Cronwith</t>
  </si>
  <si>
    <t>Brent</t>
  </si>
  <si>
    <t>brentc</t>
  </si>
  <si>
    <t>Simpson</t>
  </si>
  <si>
    <t>Sandrae</t>
  </si>
  <si>
    <t>MF</t>
  </si>
  <si>
    <t>sandraes</t>
  </si>
  <si>
    <t>Sindole</t>
  </si>
  <si>
    <t>Randy</t>
  </si>
  <si>
    <t>randys</t>
  </si>
  <si>
    <t>Ellen</t>
  </si>
  <si>
    <t>ellens</t>
  </si>
  <si>
    <t>Vuanuo</t>
  </si>
  <si>
    <t>Tuome</t>
  </si>
  <si>
    <t>tuomev</t>
  </si>
  <si>
    <t>Szcznyck</t>
  </si>
  <si>
    <t>Tadeuz</t>
  </si>
  <si>
    <t>tadeuzs</t>
  </si>
  <si>
    <t>Wu</t>
  </si>
  <si>
    <t>Tammy</t>
  </si>
  <si>
    <t>tammyw</t>
  </si>
  <si>
    <t>Kegler</t>
  </si>
  <si>
    <t>Pam</t>
  </si>
  <si>
    <t>pamk</t>
  </si>
  <si>
    <t>Bell</t>
  </si>
  <si>
    <t>Tom</t>
  </si>
  <si>
    <t>tomb</t>
  </si>
  <si>
    <t>Kellerman</t>
  </si>
  <si>
    <t>Tommie</t>
  </si>
  <si>
    <t>tomk</t>
  </si>
  <si>
    <t>Kourios</t>
  </si>
  <si>
    <t>Theo</t>
  </si>
  <si>
    <t>theok</t>
  </si>
  <si>
    <t>Dixon-Waite</t>
  </si>
  <si>
    <t>Sherrie</t>
  </si>
  <si>
    <t>sherried</t>
  </si>
  <si>
    <t>Boughton</t>
  </si>
  <si>
    <t>fboughton</t>
  </si>
  <si>
    <t>Miller</t>
  </si>
  <si>
    <t>Janet</t>
  </si>
  <si>
    <t>janetm</t>
  </si>
  <si>
    <t>Alstain</t>
  </si>
  <si>
    <t>Isolde</t>
  </si>
  <si>
    <t>isoldea</t>
  </si>
  <si>
    <t>Sammler</t>
  </si>
  <si>
    <t>marks</t>
  </si>
  <si>
    <t>Brwyne</t>
  </si>
  <si>
    <t>Melia</t>
  </si>
  <si>
    <t>meliab</t>
  </si>
  <si>
    <t>Barton</t>
  </si>
  <si>
    <t>Eileen</t>
  </si>
  <si>
    <t>eileenb</t>
  </si>
  <si>
    <t>Al-Sabah</t>
  </si>
  <si>
    <t>Daoud</t>
  </si>
  <si>
    <t>daouda</t>
  </si>
  <si>
    <t>Zostoc</t>
  </si>
  <si>
    <t>Melissa</t>
  </si>
  <si>
    <t>melissaz</t>
  </si>
  <si>
    <t>Mueller</t>
  </si>
  <si>
    <t>Ursula</t>
  </si>
  <si>
    <t>ursulam</t>
  </si>
  <si>
    <t>Fontaine</t>
  </si>
  <si>
    <t>Jean</t>
  </si>
  <si>
    <t>jeanf</t>
  </si>
  <si>
    <t>Corwick</t>
  </si>
  <si>
    <t>Rob</t>
  </si>
  <si>
    <t>robertc</t>
  </si>
  <si>
    <t>Franklin</t>
  </si>
  <si>
    <t>Larry</t>
  </si>
  <si>
    <t>larryf</t>
  </si>
  <si>
    <t>Judy</t>
  </si>
  <si>
    <t>judyc</t>
  </si>
  <si>
    <t>Chang</t>
  </si>
  <si>
    <t>Jessica</t>
  </si>
  <si>
    <t>jessc</t>
  </si>
  <si>
    <t>Mivelli</t>
  </si>
  <si>
    <t>Maria</t>
  </si>
  <si>
    <t>mariam</t>
  </si>
  <si>
    <t>Atherly</t>
  </si>
  <si>
    <t>Katherine</t>
  </si>
  <si>
    <t>kathya</t>
  </si>
  <si>
    <t>Pear Company Employee Master List</t>
  </si>
  <si>
    <t>Full Name</t>
  </si>
  <si>
    <t>Zone</t>
  </si>
  <si>
    <t>Day Off</t>
  </si>
  <si>
    <t>Gorton</t>
  </si>
  <si>
    <t>Hazel</t>
  </si>
  <si>
    <t>Central</t>
  </si>
  <si>
    <t>hazelg</t>
  </si>
  <si>
    <t>Wednesday</t>
  </si>
  <si>
    <t>Mountain</t>
  </si>
  <si>
    <t>Monday</t>
  </si>
  <si>
    <t>Saturday</t>
  </si>
  <si>
    <t>Thursday</t>
  </si>
  <si>
    <t>Friday</t>
  </si>
  <si>
    <t>Hawaii</t>
  </si>
  <si>
    <t>Tuesday</t>
  </si>
  <si>
    <t>Sunday</t>
  </si>
  <si>
    <t>Berwick</t>
  </si>
  <si>
    <t>Sam</t>
  </si>
  <si>
    <t>samb</t>
  </si>
  <si>
    <t>Pacific</t>
  </si>
  <si>
    <t>Alaska</t>
  </si>
  <si>
    <t>Ygarre</t>
  </si>
  <si>
    <t>Lisa</t>
  </si>
  <si>
    <t>lisay</t>
  </si>
  <si>
    <t>Morton</t>
  </si>
  <si>
    <t>Norman</t>
  </si>
  <si>
    <t>normanm</t>
  </si>
  <si>
    <t>Lampstone</t>
  </si>
  <si>
    <t>Pete</t>
  </si>
  <si>
    <t>petel</t>
  </si>
  <si>
    <t>Tuppman</t>
  </si>
  <si>
    <t>Lise-Anne</t>
  </si>
  <si>
    <t>lise-annt</t>
  </si>
  <si>
    <t>Bankler</t>
  </si>
  <si>
    <t>Rowena</t>
  </si>
  <si>
    <t>rowenab</t>
  </si>
  <si>
    <t>Barbara</t>
  </si>
  <si>
    <t>barbaras</t>
  </si>
  <si>
    <t>Sampson</t>
  </si>
  <si>
    <t>Carla</t>
  </si>
  <si>
    <t>carlas</t>
  </si>
  <si>
    <t>Cortlandt</t>
  </si>
  <si>
    <t>Charles</t>
  </si>
  <si>
    <t>charlesc</t>
  </si>
  <si>
    <t>Elaine</t>
  </si>
  <si>
    <t>eberwick</t>
  </si>
  <si>
    <t>MacDonald</t>
  </si>
  <si>
    <t>Bronwyn</t>
  </si>
  <si>
    <t>bronm</t>
  </si>
  <si>
    <t>Pear Wine Distribution</t>
  </si>
  <si>
    <t>Trans. #</t>
  </si>
  <si>
    <t>Rep</t>
  </si>
  <si>
    <t>State</t>
  </si>
  <si>
    <t>Month</t>
  </si>
  <si>
    <t>Type</t>
  </si>
  <si>
    <t>Group</t>
  </si>
  <si>
    <t>Part</t>
  </si>
  <si>
    <t>Sales</t>
  </si>
  <si>
    <t>Margin</t>
  </si>
  <si>
    <t>Quantity</t>
  </si>
  <si>
    <t>John Wade</t>
  </si>
  <si>
    <t>WA</t>
  </si>
  <si>
    <t>Red</t>
  </si>
  <si>
    <t>Pinot Noir</t>
  </si>
  <si>
    <t>Smithbrook Pinot Noir</t>
  </si>
  <si>
    <t>Blend</t>
  </si>
  <si>
    <t>Stonyfell Metala</t>
  </si>
  <si>
    <t>Mike Davies</t>
  </si>
  <si>
    <t>Shiraz</t>
  </si>
  <si>
    <t>Rymill Shiraz</t>
  </si>
  <si>
    <t>Roland Wahlquist</t>
  </si>
  <si>
    <t>Vic</t>
  </si>
  <si>
    <t>Merlot</t>
  </si>
  <si>
    <t>Cassegrain Merlot</t>
  </si>
  <si>
    <t>Mark Shield</t>
  </si>
  <si>
    <t>Mountadam Pinot Noir</t>
  </si>
  <si>
    <t>White</t>
  </si>
  <si>
    <t>Riesling</t>
  </si>
  <si>
    <t>Grant Burge Riesling</t>
  </si>
  <si>
    <t>Heggies Riesling</t>
  </si>
  <si>
    <t>Ian McKenzie</t>
  </si>
  <si>
    <t>Semillon</t>
  </si>
  <si>
    <t>Campbells Limited Release</t>
  </si>
  <si>
    <t>Blue Pyrenees Estate</t>
  </si>
  <si>
    <t>Heggies Pinot Noir</t>
  </si>
  <si>
    <t>Penfolds Bin 389</t>
  </si>
  <si>
    <t>Houghton Rhine Riesilng</t>
  </si>
  <si>
    <t>Peter Douglas</t>
  </si>
  <si>
    <t>SA</t>
  </si>
  <si>
    <t>Geg Clayfield</t>
  </si>
  <si>
    <t>Grosset Polish Hill</t>
  </si>
  <si>
    <t>Kym Tolley</t>
  </si>
  <si>
    <t>Shottesbrooke Merlot</t>
  </si>
  <si>
    <t>Mount Hurtle Shiraz</t>
  </si>
  <si>
    <t>Bob Oatley</t>
  </si>
  <si>
    <t>Frankand Estate Riesling</t>
  </si>
  <si>
    <t>Delatite Riesling</t>
  </si>
  <si>
    <t>Wynns Coonawarra Hermitage</t>
  </si>
  <si>
    <t>Maxwell Semillon</t>
  </si>
  <si>
    <t>Henshke Mt Edelstone</t>
  </si>
  <si>
    <t>Huon Hooke</t>
  </si>
  <si>
    <t>NSW</t>
  </si>
  <si>
    <t>Keith Tulloch</t>
  </si>
  <si>
    <t>Dave Robertson</t>
  </si>
  <si>
    <t>Tyrrel's Vat 1</t>
  </si>
  <si>
    <t>Henschke Julius</t>
  </si>
  <si>
    <t>Sales Figures</t>
  </si>
  <si>
    <t>Salesperson</t>
  </si>
  <si>
    <t>Week 1</t>
  </si>
  <si>
    <t>Week 2</t>
  </si>
  <si>
    <t>Week 3</t>
  </si>
  <si>
    <t>Week 4</t>
  </si>
  <si>
    <t>R.Smith</t>
  </si>
  <si>
    <t>H. James</t>
  </si>
  <si>
    <t>S.O'Brian</t>
  </si>
  <si>
    <t>L. Carrie</t>
  </si>
  <si>
    <t>K. Dunn</t>
  </si>
  <si>
    <t>Pear Records Sales</t>
  </si>
  <si>
    <t>FY 2014</t>
  </si>
  <si>
    <t>Genre</t>
  </si>
  <si>
    <t>1st Qtr</t>
  </si>
  <si>
    <t>2nd Qtr</t>
  </si>
  <si>
    <t>3rd Qtr</t>
  </si>
  <si>
    <t>4th Qtr</t>
  </si>
  <si>
    <t>Country</t>
  </si>
  <si>
    <t>Jazz</t>
  </si>
  <si>
    <t>Pop</t>
  </si>
  <si>
    <t>Rock</t>
  </si>
  <si>
    <t>Rap</t>
  </si>
  <si>
    <t xml:space="preserve">Don’t Forget To Fill out A evaluation at www.learnit.com/evaluations </t>
  </si>
  <si>
    <t xml:space="preserve">Pear Creamery Sales </t>
  </si>
  <si>
    <t>Year</t>
  </si>
  <si>
    <t>Region</t>
  </si>
  <si>
    <t>Units</t>
  </si>
  <si>
    <t>January</t>
  </si>
  <si>
    <t>Ice Cream</t>
  </si>
  <si>
    <t>Bishop</t>
  </si>
  <si>
    <t>North</t>
  </si>
  <si>
    <t>Frozen Yogurt</t>
  </si>
  <si>
    <t>Pullen</t>
  </si>
  <si>
    <t>Tasty Treats</t>
  </si>
  <si>
    <t>Watson</t>
  </si>
  <si>
    <t>Popsicles</t>
  </si>
  <si>
    <t>February</t>
  </si>
  <si>
    <t>West</t>
  </si>
  <si>
    <t>March</t>
  </si>
  <si>
    <t>April</t>
  </si>
  <si>
    <t>May</t>
  </si>
  <si>
    <t>June</t>
  </si>
  <si>
    <t>July</t>
  </si>
  <si>
    <t>August</t>
  </si>
  <si>
    <t>September</t>
  </si>
  <si>
    <t>October</t>
  </si>
  <si>
    <t>November</t>
  </si>
  <si>
    <t>December</t>
  </si>
  <si>
    <t>Order Details for December 2014</t>
  </si>
  <si>
    <t>Order ID</t>
  </si>
  <si>
    <t>Order Date</t>
  </si>
  <si>
    <t>Customer ID</t>
  </si>
  <si>
    <t>Customer Name</t>
  </si>
  <si>
    <t>Address</t>
  </si>
  <si>
    <t>City</t>
  </si>
  <si>
    <t>ZIP/Postal Code</t>
  </si>
  <si>
    <t>Country/Region</t>
  </si>
  <si>
    <t>Shipped Date</t>
  </si>
  <si>
    <t>Shipper Name</t>
  </si>
  <si>
    <t>Ship Name</t>
  </si>
  <si>
    <t>Ship Address</t>
  </si>
  <si>
    <t>Ship City</t>
  </si>
  <si>
    <t>Ship State</t>
  </si>
  <si>
    <t>Ship ZIP/Postal Code</t>
  </si>
  <si>
    <t>Ship Country/Region</t>
  </si>
  <si>
    <t>Payment Type</t>
  </si>
  <si>
    <t>Product Name</t>
  </si>
  <si>
    <t>Category</t>
  </si>
  <si>
    <t>Unit Price</t>
  </si>
  <si>
    <t>Revenue</t>
  </si>
  <si>
    <t>Shipping Fee</t>
  </si>
  <si>
    <t>Company AA</t>
  </si>
  <si>
    <t>789 27th Street</t>
  </si>
  <si>
    <t>Las Vegas</t>
  </si>
  <si>
    <t>NV</t>
  </si>
  <si>
    <t>USA</t>
  </si>
  <si>
    <t>Mariya Sergienko</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</si>
  <si>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</si>
  <si>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</si>
  <si>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</si>
  <si>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</si>
  <si>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</si>
  <si>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</si>
  <si>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</si>
  <si>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</si>
  <si>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</si>
  <si>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</si>
  <si>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</si>
  <si>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</si>
  <si>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</si>
  <si>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</si>
  <si>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</si>
  <si>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</si>
  <si>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</si>
  <si>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</si>
  <si>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</si>
  <si>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</si>
  <si>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</si>
  <si>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</si>
  <si>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</si>
  <si>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</si>
  <si>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</si>
  <si>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</si>
  <si>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</si>
  <si>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</si>
  <si>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</si>
  <si>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</si>
  <si>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</si>
  <si>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</si>
  <si>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</si>
  <si>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</si>
  <si>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</si>
  <si>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</si>
  <si>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</si>
  <si>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</si>
  <si>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</si>
  <si>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</si>
  <si>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</si>
  <si>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</si>
  <si>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</si>
  <si>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</si>
  <si>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</si>
  <si>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</si>
  <si>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</si>
  <si>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</si>
  <si>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</si>
  <si>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</si>
  <si>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</si>
  <si>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</si>
  <si>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</si>
  <si>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</si>
  <si>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</si>
  <si>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</si>
  <si>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</si>
  <si>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</si>
  <si>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</si>
  <si>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</si>
  <si>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</si>
  <si>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</si>
  <si>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</si>
  <si>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</si>
  <si>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</si>
  <si>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</si>
  <si>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</si>
  <si>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</si>
  <si>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</si>
  <si>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</si>
  <si>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</si>
  <si>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</si>
  <si>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</si>
  <si>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</si>
  <si>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</si>
  <si>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</si>
  <si>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</si>
  <si>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</si>
  <si>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</si>
  <si>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</si>
  <si>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</si>
  <si>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</si>
  <si>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</si>
  <si>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</si>
  <si>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</si>
  <si>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</si>
  <si>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</si>
  <si>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Anna Bedecs</t>
  </si>
  <si>
    <t>Crab Meat</t>
  </si>
  <si>
    <t>Canned Meat</t>
  </si>
  <si>
    <t>Company I</t>
  </si>
  <si>
    <t>123 9th Street</t>
  </si>
  <si>
    <t>Salt Lake City</t>
  </si>
  <si>
    <t>UT</t>
  </si>
  <si>
    <t>Robert Zare</t>
  </si>
  <si>
    <t>Sven Mortensen</t>
  </si>
  <si>
    <t>Ravioli</t>
  </si>
  <si>
    <t>Pasta</t>
  </si>
  <si>
    <t>Mozzarella</t>
  </si>
  <si>
    <t>Dairy Products</t>
  </si>
  <si>
    <t>Company Y</t>
  </si>
  <si>
    <t>789 25th Street</t>
  </si>
  <si>
    <t>John Rodman</t>
  </si>
  <si>
    <t>Scones</t>
  </si>
  <si>
    <t>Company Z</t>
  </si>
  <si>
    <t>789 26th Street</t>
  </si>
  <si>
    <t>Run Liu</t>
  </si>
  <si>
    <t>Olive Oil</t>
  </si>
  <si>
    <t>Oil</t>
  </si>
  <si>
    <t>Marmalade</t>
  </si>
  <si>
    <t>Long Grain Rice</t>
  </si>
  <si>
    <t>Grains</t>
  </si>
  <si>
    <t>Syrup</t>
  </si>
  <si>
    <t>Almonds</t>
  </si>
  <si>
    <t>Fruit Cocktail</t>
  </si>
  <si>
    <t>Fruit &amp; Veg</t>
  </si>
  <si>
    <t>Gnocchi</t>
  </si>
  <si>
    <t>Customer Credit Information</t>
  </si>
  <si>
    <t>Customer #</t>
  </si>
  <si>
    <t>Contact Name</t>
  </si>
  <si>
    <t>Sales Rep</t>
  </si>
  <si>
    <t>Credit Limit</t>
  </si>
  <si>
    <t xml:space="preserve">Date </t>
  </si>
  <si>
    <t>Sales Person</t>
  </si>
  <si>
    <t>Peter Riley</t>
  </si>
  <si>
    <t>Jack Tate</t>
  </si>
  <si>
    <t>JT</t>
  </si>
  <si>
    <t>Joan Simmons</t>
  </si>
  <si>
    <t>Kyle Tucker</t>
  </si>
  <si>
    <t>KT</t>
  </si>
  <si>
    <t>Karen Jensen</t>
  </si>
  <si>
    <t>Michelle Simmons</t>
  </si>
  <si>
    <t>MS</t>
  </si>
  <si>
    <t>Bill Watts</t>
  </si>
  <si>
    <t>Wendy Su</t>
  </si>
  <si>
    <t>WS</t>
  </si>
  <si>
    <t>Sandra James</t>
  </si>
  <si>
    <t>Kevin Winslow</t>
  </si>
  <si>
    <t>Barbara Baker</t>
  </si>
  <si>
    <t>House</t>
  </si>
  <si>
    <t>Listing Price</t>
  </si>
  <si>
    <t>Town</t>
  </si>
  <si>
    <t>Square Feet</t>
  </si>
  <si>
    <t>Bedrooms</t>
  </si>
  <si>
    <t>Bathrooms</t>
  </si>
  <si>
    <t>House1</t>
  </si>
  <si>
    <t>Fayetteville</t>
  </si>
  <si>
    <t>House10</t>
  </si>
  <si>
    <t>Dewitt</t>
  </si>
  <si>
    <t>House100</t>
  </si>
  <si>
    <t>House101</t>
  </si>
  <si>
    <t>Jamesville</t>
  </si>
  <si>
    <t>House102</t>
  </si>
  <si>
    <t>Cicero</t>
  </si>
  <si>
    <t>House103</t>
  </si>
  <si>
    <t>House104</t>
  </si>
  <si>
    <t>Camillus</t>
  </si>
  <si>
    <t>House105</t>
  </si>
  <si>
    <t>Manlius</t>
  </si>
  <si>
    <t>House106</t>
  </si>
  <si>
    <t>House107</t>
  </si>
  <si>
    <t>House108</t>
  </si>
  <si>
    <t>House109</t>
  </si>
  <si>
    <t>House11</t>
  </si>
  <si>
    <t>House110</t>
  </si>
  <si>
    <t>House111</t>
  </si>
  <si>
    <t>House112</t>
  </si>
  <si>
    <t>House113</t>
  </si>
  <si>
    <t>House114</t>
  </si>
  <si>
    <t>House115</t>
  </si>
  <si>
    <t>House116</t>
  </si>
  <si>
    <t>House117</t>
  </si>
  <si>
    <t>House118</t>
  </si>
  <si>
    <t>House119</t>
  </si>
  <si>
    <t>House12</t>
  </si>
  <si>
    <t>House120</t>
  </si>
  <si>
    <t>House121</t>
  </si>
  <si>
    <t>House122</t>
  </si>
  <si>
    <t>House123</t>
  </si>
  <si>
    <t>House124</t>
  </si>
  <si>
    <t>House125</t>
  </si>
  <si>
    <t>House126</t>
  </si>
  <si>
    <t>House127</t>
  </si>
  <si>
    <t>House128</t>
  </si>
  <si>
    <t>House129</t>
  </si>
  <si>
    <t>House13</t>
  </si>
  <si>
    <t>House130</t>
  </si>
  <si>
    <t>House131</t>
  </si>
  <si>
    <t>House132</t>
  </si>
  <si>
    <t>House14</t>
  </si>
  <si>
    <t>House15</t>
  </si>
  <si>
    <t>House16</t>
  </si>
  <si>
    <t>House17</t>
  </si>
  <si>
    <t>House18</t>
  </si>
  <si>
    <t>House19</t>
  </si>
  <si>
    <t>House2</t>
  </si>
  <si>
    <t>House20</t>
  </si>
  <si>
    <t>House21</t>
  </si>
  <si>
    <t>House22</t>
  </si>
  <si>
    <t>House23</t>
  </si>
  <si>
    <t>House24</t>
  </si>
  <si>
    <t>House25</t>
  </si>
  <si>
    <t>House26</t>
  </si>
  <si>
    <t>House27</t>
  </si>
  <si>
    <t>House28</t>
  </si>
  <si>
    <t>House29</t>
  </si>
  <si>
    <t>House3</t>
  </si>
  <si>
    <t>House30</t>
  </si>
  <si>
    <t>House31</t>
  </si>
  <si>
    <t>House32</t>
  </si>
  <si>
    <t>House33</t>
  </si>
  <si>
    <t>House34</t>
  </si>
  <si>
    <t>House35</t>
  </si>
  <si>
    <t>House36</t>
  </si>
  <si>
    <t>House37</t>
  </si>
  <si>
    <t>House38</t>
  </si>
  <si>
    <t>House39</t>
  </si>
  <si>
    <t>House4</t>
  </si>
  <si>
    <t>House40</t>
  </si>
  <si>
    <t>House41</t>
  </si>
  <si>
    <t>House42</t>
  </si>
  <si>
    <t>House43</t>
  </si>
  <si>
    <t>House44</t>
  </si>
  <si>
    <t>House45</t>
  </si>
  <si>
    <t>House46</t>
  </si>
  <si>
    <t>House47</t>
  </si>
  <si>
    <t>House48</t>
  </si>
  <si>
    <t>House49</t>
  </si>
  <si>
    <t>House5</t>
  </si>
  <si>
    <t>House50</t>
  </si>
  <si>
    <t>House51</t>
  </si>
  <si>
    <t>House52</t>
  </si>
  <si>
    <t>House53</t>
  </si>
  <si>
    <t>House54</t>
  </si>
  <si>
    <t>House55</t>
  </si>
  <si>
    <t>House56</t>
  </si>
  <si>
    <t>House57</t>
  </si>
  <si>
    <t>House58</t>
  </si>
  <si>
    <t>House59</t>
  </si>
  <si>
    <t>House6</t>
  </si>
  <si>
    <t>House60</t>
  </si>
  <si>
    <t>House61</t>
  </si>
  <si>
    <t>House62</t>
  </si>
  <si>
    <t>House63</t>
  </si>
  <si>
    <t>House64</t>
  </si>
  <si>
    <t>House65</t>
  </si>
  <si>
    <t>House66</t>
  </si>
  <si>
    <t>House67</t>
  </si>
  <si>
    <t>House68</t>
  </si>
  <si>
    <t>House69</t>
  </si>
  <si>
    <t>House7</t>
  </si>
  <si>
    <t>House70</t>
  </si>
  <si>
    <t>House71</t>
  </si>
  <si>
    <t>House72</t>
  </si>
  <si>
    <t>House73</t>
  </si>
  <si>
    <t>House74</t>
  </si>
  <si>
    <t>House75</t>
  </si>
  <si>
    <t>House76</t>
  </si>
  <si>
    <t>House77</t>
  </si>
  <si>
    <t>House78</t>
  </si>
  <si>
    <t>House79</t>
  </si>
  <si>
    <t>House8</t>
  </si>
  <si>
    <t>House80</t>
  </si>
  <si>
    <t>House81</t>
  </si>
  <si>
    <t>House82</t>
  </si>
  <si>
    <t>House83</t>
  </si>
  <si>
    <t>House84</t>
  </si>
  <si>
    <t>House85</t>
  </si>
  <si>
    <t>House86</t>
  </si>
  <si>
    <t>House87</t>
  </si>
  <si>
    <t>House88</t>
  </si>
  <si>
    <t>House89</t>
  </si>
  <si>
    <t>House9</t>
  </si>
  <si>
    <t>House90</t>
  </si>
  <si>
    <t>House91</t>
  </si>
  <si>
    <t>House92</t>
  </si>
  <si>
    <t>House93</t>
  </si>
  <si>
    <t>House94</t>
  </si>
  <si>
    <t>House95</t>
  </si>
  <si>
    <t>House96</t>
  </si>
  <si>
    <t>House97</t>
  </si>
  <si>
    <t>House98</t>
  </si>
  <si>
    <t>House99</t>
  </si>
  <si>
    <t>ToDo</t>
  </si>
  <si>
    <t>Date Due</t>
  </si>
  <si>
    <t>Task 3</t>
  </si>
  <si>
    <t>Task 4</t>
  </si>
  <si>
    <t>Task 5</t>
  </si>
  <si>
    <t>Task 6</t>
  </si>
  <si>
    <t>Task 7</t>
  </si>
  <si>
    <t>Task 8</t>
  </si>
  <si>
    <t>Task 9</t>
  </si>
  <si>
    <t>Task 10</t>
  </si>
  <si>
    <t>Excel is even better than I expected!</t>
  </si>
  <si>
    <t>Linking Data</t>
  </si>
  <si>
    <t xml:space="preserve">Faz will always Protect you, Unless you unlocked your cells. Those Faz wont Protect. </t>
  </si>
  <si>
    <t>Let Me Know How This Class Went!</t>
  </si>
  <si>
    <t>Aug.</t>
  </si>
  <si>
    <t>Sept.</t>
  </si>
  <si>
    <t>Oct.</t>
  </si>
  <si>
    <t>Albertson, Kathy</t>
  </si>
  <si>
    <t>Allenson, Carol</t>
  </si>
  <si>
    <t>Altman, Zoey</t>
  </si>
  <si>
    <t>Bittiman, William</t>
  </si>
  <si>
    <t>Brennan, Michael</t>
  </si>
  <si>
    <t>Carlson, David</t>
  </si>
  <si>
    <t>Collman, Harry</t>
  </si>
  <si>
    <t>Counts, Elizabeth</t>
  </si>
  <si>
    <t>David, Chloe</t>
  </si>
  <si>
    <t>Davis, William</t>
  </si>
  <si>
    <t>Dumlao, Richard</t>
  </si>
  <si>
    <t>Farmer, Kim</t>
  </si>
  <si>
    <t>Ferguson, Elizabeth</t>
  </si>
  <si>
    <t>Flores, Tia</t>
  </si>
  <si>
    <t>Ford, Victor</t>
  </si>
  <si>
    <t>Hodges, Melissa</t>
  </si>
  <si>
    <t>Jameson, Robinson</t>
  </si>
  <si>
    <t>Kellerman, Frances</t>
  </si>
  <si>
    <t>Mark, Katharine</t>
  </si>
  <si>
    <t>Morrison, Thomas</t>
  </si>
  <si>
    <t>Moss, Pete</t>
  </si>
  <si>
    <t>Paul, Henry David</t>
  </si>
  <si>
    <t>Post, Melissa</t>
  </si>
  <si>
    <t>Robinson, Betty</t>
  </si>
  <si>
    <t>Shadow, Elizabeth</t>
  </si>
  <si>
    <t>Smith, Harold</t>
  </si>
  <si>
    <t>Thomas, Robert</t>
  </si>
  <si>
    <t>Thompson, Shannon</t>
  </si>
  <si>
    <t>Walters, Chris</t>
  </si>
  <si>
    <t>Zimmerman, Kate</t>
  </si>
  <si>
    <t>Order Details for 2014</t>
  </si>
  <si>
    <t>Total</t>
  </si>
  <si>
    <t>Hazel Gorton</t>
  </si>
  <si>
    <t>Howard Smith</t>
  </si>
  <si>
    <t>Joe Gonzales</t>
  </si>
  <si>
    <t>Gail Scote</t>
  </si>
  <si>
    <t>Sheryl Kane</t>
  </si>
  <si>
    <t>Kendrick Hapsbuch</t>
  </si>
  <si>
    <t>Mark Henders</t>
  </si>
  <si>
    <t>Sam Berwick</t>
  </si>
  <si>
    <t>Katie Atherton</t>
  </si>
  <si>
    <t>Frank Bellwood</t>
  </si>
  <si>
    <t>Linda Cooper</t>
  </si>
  <si>
    <t>Brent Cronwith</t>
  </si>
  <si>
    <t>Sandrae Simpson</t>
  </si>
  <si>
    <t>Randy Sindole</t>
  </si>
  <si>
    <t>Ellen Smith</t>
  </si>
  <si>
    <t>Tuome Vuanuo</t>
  </si>
  <si>
    <t>Tadeuz Szcznyck</t>
  </si>
  <si>
    <t>Lisa Ygarre</t>
  </si>
  <si>
    <t>Norman Morton</t>
  </si>
  <si>
    <t>Tammy Wu</t>
  </si>
  <si>
    <t>Pete Lampstone</t>
  </si>
  <si>
    <t>Pam Kegler</t>
  </si>
  <si>
    <t>Tom Bell</t>
  </si>
  <si>
    <t>Tommie Kellerman</t>
  </si>
  <si>
    <t>Lise-Anne Tuppman</t>
  </si>
  <si>
    <t>Theo Kourios</t>
  </si>
  <si>
    <t>Sherrie Dixon-Waite</t>
  </si>
  <si>
    <t>Frank Boughton</t>
  </si>
  <si>
    <t>Janet Miller</t>
  </si>
  <si>
    <t>Isolde Alstain</t>
  </si>
  <si>
    <t>Mark Sammler</t>
  </si>
  <si>
    <t>Melia Brwyne</t>
  </si>
  <si>
    <t>Eileen Barton</t>
  </si>
  <si>
    <t>Daoud Al-Sabah</t>
  </si>
  <si>
    <t>Rowena Bankler</t>
  </si>
  <si>
    <t>Melissa Zostoc</t>
  </si>
  <si>
    <t>Barbara Smith</t>
  </si>
  <si>
    <t>Ursula Mueller</t>
  </si>
  <si>
    <t>Carla Sampson</t>
  </si>
  <si>
    <t>Jean Fontaine</t>
  </si>
  <si>
    <t>Rob Corwick</t>
  </si>
  <si>
    <t>Charles Cortlandt</t>
  </si>
  <si>
    <t>Larry Franklin</t>
  </si>
  <si>
    <t>Elaine Berwick</t>
  </si>
  <si>
    <t>Judy Corwick</t>
  </si>
  <si>
    <t>Bronwyn MacDonald</t>
  </si>
  <si>
    <t>Jessica Chang</t>
  </si>
  <si>
    <t>Maria Mivelli</t>
  </si>
  <si>
    <t>Katherine Atherly</t>
  </si>
  <si>
    <t>Average</t>
  </si>
  <si>
    <t>Row Labels</t>
  </si>
  <si>
    <t>Grand Total</t>
  </si>
  <si>
    <t>Sum of Revenue</t>
  </si>
  <si>
    <t>Details for Sum of Revenue - Salesperson: Nancy Freehafer</t>
  </si>
  <si>
    <t>Details for Sum of Revenue - Salesperson: Anne Larsen</t>
  </si>
  <si>
    <t>Details for Sum of Revenue - Salesperson: Laura Giussani</t>
  </si>
  <si>
    <t>werwerewre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</si>
</sst>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quot;* #,##0.00_);_(&quot;$&quot;* \(#,##0.00\);_(&quot;$&quot;* &quot;-&quot;??_);_(@_)"/>
    <numFmt numFmtId="165" formatCode="_(* #,##0.00_);_(* \(#,##0.00\);_(* &quot;-&quot;??_);_(@_)"/>
    <numFmt numFmtId="166" formatCode="&quot;$&quot;#,##0.00"/>
    <numFmt numFmtId="167" formatCode="[$-409]mmm\-yy;@"/>
    <numFmt numFmtId="168" formatCode="[$-409]mmmm\ yyyy;@"/>
    <numFmt numFmtId="169" formatCode="&quot;$&quot;#,##0"/>
    <numFmt numFmtId="170" formatCode="mm/dd/yy;@"/>
    <numFmt numFmtId="171" formatCode="_(* #,##0_);_(* \(#,##0\);_(* &quot;-&quot;??_);_(@_)"/>
  </numFmts>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3"/>
      <color theme="3"/>
      <name val="Calibri"/>
      <family val="2"/>
      <scheme val="minor"/>
    </font>
    <font>
      <b/>
      <sz val="11"/>
      <color theme="3"/>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22"/>
      <color theme="3"/>
      <name val="Calibri Light"/>
      <family val="2"/>
      <scheme val="major"/>
    </font>
    <font>
      <sz val="10"/>
      <name val="Arial"/>
      <family val="2"/>
    </font>
    <font>
      <b/>
      <sz val="18"/>
      <color theme="3"/>
      <name val="Calibri"/>
      <family val="2"/>
      <scheme val="minor"/>
    </font>
    <font>
      <sz val="18"/>
      <name val="Calibri"/>
      <family val="2"/>
      <scheme val="minor"/>
    </font>
    <font>
      <b/>
      <sz val="18"/>
      <color theme="3"/>
      <name val="Calibri Light"/>
      <family val="2"/>
      <scheme val="major"/>
    </font>
    <font>
      <sz val="11"/>
      <name val="Calibri"/>
      <family val="2"/>
      <scheme val="minor"/>
    </font>
    <font>
      <b/>
      <sz val="10"/>
      <name val="Arial"/>
      <family val="2"/>
    </font>
    <font>
      <sz val="20"/>
      <color rgb="FFFF0000"/>
      <name val="Calibri"/>
      <family val="2"/>
      <scheme val="minor"/>
    </font>
    <font>
      <u/>
      <sz val="11"/>
      <color theme="10"/>
      <name val="Calibri"/>
      <family val="2"/>
      <scheme val="minor"/>
    </font>
    <font>
      <sz val="10"/>
      <name val="Arial"/>
      <family val="2"/>
    </font>
    <font>
      <sz val="10"/>
      <name val="MS Sans Serif"/>
      <family val="2"/>
    </font>
    <font>
      <b/>
      <u/>
      <sz val="12"/>
      <name val="MS Sans Serif"/>
      <family val="2"/>
    </font>
    <font>
      <b/>
      <sz val="14"/>
      <color theme="1"/>
      <name val="Calibri"/>
      <family val="2"/>
      <scheme val="minor"/>
    </font>
    <font>
      <b/>
      <sz val="18"/>
      <name val="Calibri Light"/>
      <family val="2"/>
      <scheme val="major"/>
    </font>
    <font>
      <b/>
      <sz val="11"/>
      <name val="Calibri"/>
      <family val="2"/>
      <scheme val="minor"/>
    </font>
    <font>
      <sz val="12"/>
      <name val="Calibri"/>
      <family val="2"/>
      <scheme val="minor"/>
    </font>
    <font>
      <b/>
      <sz val="12"/>
      <name val="Calibri"/>
      <family val="2"/>
      <scheme val="minor"/>
    </font>
    <font>
      <b/>
      <sz val="9"/>
      <color indexed="81"/>
      <name val="Tahoma"/>
      <family val="2"/>
    </font>
    <font>
      <sz val="9"/>
      <color indexed="81"/>
      <name val="Tahoma"/>
      <family val="2"/>
    </font>
    <font>
      <sz val="16"/>
      <color rgb="FFFF0000"/>
      <name val="Calibri"/>
      <family val="2"/>
      <scheme val="minor"/>
    </font>
    <font>
      <sz val="9"/>
      <color indexed="81"/>
      <name val="Tahoma"/>
      <charset val="1"/>
    </font>
    <font>
      <b/>
      <sz val="9"/>
      <color indexed="81"/>
      <name val="Tahoma"/>
      <charset val="1"/>
    </font>
  </fonts>
  <fills count="12">
    <fill>
      <patternFill patternType="none"/>
    </fill>
    <fill>
      <patternFill patternType="gray125"/>
    </fill>
    <fill>
      <patternFill patternType="solid">
        <fgColor rgb="FFFFCC99"/>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s>
  <borders count="28">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indexed="64"/>
      </left>
      <right style="thin">
        <color indexed="64"/>
      </right>
      <top style="thin">
        <color indexed="64"/>
      </top>
      <bottom style="thin">
        <color indexed="64"/>
      </bottom>
      <diagonal/>
    </border>
    <border>
      <left style="medium">
        <color auto="1"/>
      </left>
      <right style="thin">
        <color auto="1"/>
      </right>
      <top/>
      <bottom style="thin">
        <color auto="1"/>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4" fillId="0" borderId="0" applyNumberFormat="0" applyFill="0" applyBorder="0" applyAlignment="0" applyProtection="0"/>
    <xf numFmtId="0" fontId="5" fillId="2" borderId="3" applyNumberFormat="0" applyAlignment="0" applyProtection="0"/>
    <xf numFmtId="0" fontId="1" fillId="5" borderId="0" applyNumberFormat="0" applyBorder="0" applyAlignment="0" applyProtection="0"/>
    <xf numFmtId="0" fontId="1" fillId="6" borderId="0" applyNumberFormat="0" applyBorder="0" applyAlignment="0" applyProtection="0"/>
    <xf numFmtId="0" fontId="10" fillId="0" borderId="0"/>
    <xf numFmtId="0" fontId="1" fillId="0" borderId="0"/>
    <xf numFmtId="0" fontId="17" fillId="0" borderId="0" applyNumberFormat="0" applyFill="0" applyBorder="0" applyAlignment="0" applyProtection="0"/>
    <xf numFmtId="0" fontId="18" fillId="0" borderId="0"/>
    <xf numFmtId="0" fontId="19" fillId="0" borderId="0"/>
    <xf numFmtId="164" fontId="1" fillId="0" borderId="0" applyFont="0" applyFill="0" applyBorder="0" applyAlignment="0" applyProtection="0"/>
    <xf numFmtId="0" fontId="18" fillId="0" borderId="0"/>
    <xf numFmtId="0" fontId="18" fillId="0" borderId="0"/>
    <xf numFmtId="0" fontId="1" fillId="4" borderId="0" applyNumberFormat="0" applyBorder="0" applyAlignment="0" applyProtection="0"/>
    <xf numFmtId="164" fontId="18" fillId="0" borderId="0" applyFont="0" applyFill="0" applyBorder="0" applyAlignment="0" applyProtection="0"/>
    <xf numFmtId="165" fontId="1" fillId="0" borderId="0" applyFont="0" applyFill="0" applyBorder="0" applyAlignment="0" applyProtection="0"/>
    <xf numFmtId="0" fontId="8" fillId="3" borderId="0" applyNumberFormat="0" applyBorder="0" applyAlignment="0" applyProtection="0"/>
    <xf numFmtId="164" fontId="1" fillId="0" borderId="0" applyFont="0" applyFill="0" applyBorder="0" applyAlignment="0" applyProtection="0"/>
  </cellStyleXfs>
  <cellXfs count="115">
    <xf numFmtId="0" fontId="0" fillId="0" borderId="0" xfId="0"/>
    <xf numFmtId="0" fontId="10" fillId="0" borderId="0" xfId="8"/>
    <xf numFmtId="0" fontId="12" fillId="0" borderId="0" xfId="8" applyFont="1"/>
    <xf numFmtId="14" fontId="12" fillId="0" borderId="0" xfId="8" applyNumberFormat="1" applyFont="1"/>
    <xf numFmtId="166" fontId="12" fillId="0" borderId="0" xfId="8" applyNumberFormat="1" applyFont="1"/>
    <xf numFmtId="0" fontId="13" fillId="0" borderId="0" xfId="1" applyFont="1"/>
    <xf numFmtId="0" fontId="3" fillId="0" borderId="1" xfId="2"/>
    <xf numFmtId="14" fontId="3" fillId="0" borderId="1" xfId="2" applyNumberFormat="1"/>
    <xf numFmtId="0" fontId="14" fillId="0" borderId="0" xfId="8" applyFont="1"/>
    <xf numFmtId="14" fontId="14" fillId="0" borderId="0" xfId="8" applyNumberFormat="1" applyFont="1"/>
    <xf numFmtId="0" fontId="13" fillId="0" borderId="0" xfId="1" applyFont="1" applyBorder="1"/>
    <xf numFmtId="0" fontId="15" fillId="0" borderId="0" xfId="8" applyFont="1"/>
    <xf numFmtId="167" fontId="14" fillId="0" borderId="0" xfId="8" applyNumberFormat="1" applyFont="1"/>
    <xf numFmtId="166" fontId="14" fillId="0" borderId="0" xfId="8" applyNumberFormat="1" applyFont="1"/>
    <xf numFmtId="0" fontId="4" fillId="0" borderId="2" xfId="3"/>
    <xf numFmtId="169" fontId="14" fillId="0" borderId="0" xfId="8" applyNumberFormat="1" applyFont="1"/>
    <xf numFmtId="0" fontId="4" fillId="0" borderId="0" xfId="4"/>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9" borderId="0" xfId="0" applyFill="1"/>
    <xf numFmtId="0" fontId="6" fillId="9" borderId="0" xfId="0" applyFont="1" applyFill="1"/>
    <xf numFmtId="0" fontId="16" fillId="9" borderId="0" xfId="0" applyFont="1" applyFill="1" applyAlignment="1">
      <alignment horizontal="center" vertical="center"/>
    </xf>
    <xf numFmtId="0" fontId="7" fillId="0" borderId="0" xfId="9" applyFont="1"/>
    <xf numFmtId="0" fontId="1" fillId="0" borderId="0" xfId="9"/>
    <xf numFmtId="0" fontId="17" fillId="0" borderId="0" xfId="10"/>
    <xf numFmtId="0" fontId="14" fillId="0" borderId="0" xfId="11" applyFont="1"/>
    <xf numFmtId="0" fontId="19" fillId="0" borderId="0" xfId="12"/>
    <xf numFmtId="169" fontId="3" fillId="0" borderId="1" xfId="2" applyNumberFormat="1"/>
    <xf numFmtId="0" fontId="20" fillId="0" borderId="0" xfId="12" applyFont="1" applyAlignment="1">
      <alignment horizontal="center"/>
    </xf>
    <xf numFmtId="14" fontId="14" fillId="0" borderId="0" xfId="11" applyNumberFormat="1" applyFont="1"/>
    <xf numFmtId="169" fontId="14" fillId="0" borderId="0" xfId="11" applyNumberFormat="1" applyFont="1"/>
    <xf numFmtId="1" fontId="14" fillId="0" borderId="0" xfId="11" applyNumberFormat="1" applyFont="1"/>
    <xf numFmtId="0" fontId="21" fillId="0" borderId="0" xfId="9" applyFont="1"/>
    <xf numFmtId="0" fontId="7" fillId="10" borderId="0" xfId="9" applyFont="1" applyFill="1"/>
    <xf numFmtId="170" fontId="1" fillId="0" borderId="0" xfId="9" applyNumberFormat="1"/>
    <xf numFmtId="166" fontId="0" fillId="0" borderId="0" xfId="13" applyNumberFormat="1" applyFont="1"/>
    <xf numFmtId="166" fontId="1" fillId="0" borderId="0" xfId="9" applyNumberFormat="1"/>
    <xf numFmtId="0" fontId="14" fillId="0" borderId="0" xfId="14" applyFont="1"/>
    <xf numFmtId="0" fontId="14" fillId="0" borderId="0" xfId="15" applyFont="1"/>
    <xf numFmtId="0" fontId="1" fillId="6" borderId="4" xfId="7" applyBorder="1" applyAlignment="1">
      <alignment horizontal="center" vertical="center"/>
    </xf>
    <xf numFmtId="0" fontId="1" fillId="6" borderId="5" xfId="7" applyBorder="1" applyAlignment="1">
      <alignment horizontal="center" vertical="center"/>
    </xf>
    <xf numFmtId="0" fontId="1" fillId="6" borderId="6" xfId="7" applyBorder="1" applyAlignment="1">
      <alignment horizontal="center" vertical="center"/>
    </xf>
    <xf numFmtId="0" fontId="23" fillId="11" borderId="7" xfId="14" applyFont="1" applyFill="1" applyBorder="1" applyAlignment="1">
      <alignment horizontal="center" vertical="center"/>
    </xf>
    <xf numFmtId="0" fontId="23" fillId="0" borderId="8" xfId="14" applyFont="1" applyBorder="1" applyAlignment="1">
      <alignment horizontal="center"/>
    </xf>
    <xf numFmtId="0" fontId="14" fillId="0" borderId="9" xfId="14" applyFont="1" applyBorder="1"/>
    <xf numFmtId="0" fontId="14" fillId="0" borderId="9" xfId="14" applyFont="1" applyBorder="1" applyAlignment="1">
      <alignment horizontal="center"/>
    </xf>
    <xf numFmtId="14" fontId="14" fillId="0" borderId="9" xfId="14" applyNumberFormat="1" applyFont="1" applyBorder="1" applyAlignment="1">
      <alignment horizontal="center"/>
    </xf>
    <xf numFmtId="0" fontId="1" fillId="4" borderId="7" xfId="16" applyBorder="1" applyAlignment="1">
      <alignment horizontal="center"/>
    </xf>
    <xf numFmtId="0" fontId="1" fillId="5" borderId="7" xfId="6" applyBorder="1" applyAlignment="1">
      <alignment horizontal="center"/>
    </xf>
    <xf numFmtId="0" fontId="23" fillId="0" borderId="10" xfId="14" applyFont="1" applyBorder="1" applyAlignment="1">
      <alignment horizontal="center"/>
    </xf>
    <xf numFmtId="0" fontId="14" fillId="0" borderId="7" xfId="14" applyFont="1" applyBorder="1"/>
    <xf numFmtId="0" fontId="14" fillId="0" borderId="7" xfId="14" applyFont="1" applyBorder="1" applyAlignment="1">
      <alignment horizontal="center"/>
    </xf>
    <xf numFmtId="164" fontId="23" fillId="0" borderId="7" xfId="17" applyFont="1" applyBorder="1" applyAlignment="1">
      <alignment horizontal="center"/>
    </xf>
    <xf numFmtId="14" fontId="14" fillId="0" borderId="7" xfId="14" applyNumberFormat="1" applyFont="1" applyBorder="1" applyAlignment="1">
      <alignment horizontal="center"/>
    </xf>
    <xf numFmtId="0" fontId="23" fillId="0" borderId="11" xfId="14" applyFont="1" applyBorder="1" applyAlignment="1">
      <alignment horizontal="center"/>
    </xf>
    <xf numFmtId="0" fontId="14" fillId="0" borderId="12" xfId="14" applyFont="1" applyBorder="1"/>
    <xf numFmtId="0" fontId="14" fillId="0" borderId="12" xfId="14" applyFont="1" applyBorder="1" applyAlignment="1">
      <alignment horizontal="center"/>
    </xf>
    <xf numFmtId="164" fontId="23" fillId="0" borderId="12" xfId="17" applyFont="1" applyBorder="1" applyAlignment="1">
      <alignment horizontal="center"/>
    </xf>
    <xf numFmtId="14" fontId="14" fillId="0" borderId="12" xfId="14" applyNumberFormat="1" applyFont="1" applyBorder="1" applyAlignment="1">
      <alignment horizontal="center"/>
    </xf>
    <xf numFmtId="0" fontId="7" fillId="0" borderId="13" xfId="9" applyFont="1" applyBorder="1"/>
    <xf numFmtId="171" fontId="7" fillId="0" borderId="13" xfId="18" applyNumberFormat="1" applyFont="1" applyBorder="1"/>
    <xf numFmtId="171" fontId="0" fillId="0" borderId="0" xfId="18" applyNumberFormat="1" applyFont="1"/>
    <xf numFmtId="171" fontId="1" fillId="0" borderId="0" xfId="9" applyNumberFormat="1"/>
    <xf numFmtId="0" fontId="7" fillId="0" borderId="14" xfId="9" applyFont="1" applyBorder="1"/>
    <xf numFmtId="16" fontId="1" fillId="0" borderId="0" xfId="9" applyNumberFormat="1"/>
    <xf numFmtId="0" fontId="24" fillId="0" borderId="0" xfId="15" applyFont="1"/>
    <xf numFmtId="0" fontId="25" fillId="0" borderId="0" xfId="15" applyFont="1"/>
    <xf numFmtId="0" fontId="18" fillId="0" borderId="0" xfId="15"/>
    <xf numFmtId="0" fontId="5" fillId="2" borderId="3" xfId="5"/>
    <xf numFmtId="164" fontId="5" fillId="2" borderId="3" xfId="5" applyNumberFormat="1"/>
    <xf numFmtId="0" fontId="7" fillId="3" borderId="7" xfId="19" applyFont="1" applyBorder="1" applyAlignment="1">
      <alignment horizontal="center" vertical="center"/>
    </xf>
    <xf numFmtId="164" fontId="14" fillId="0" borderId="7" xfId="17" applyFont="1" applyBorder="1"/>
    <xf numFmtId="164" fontId="18" fillId="0" borderId="0" xfId="15" applyNumberFormat="1"/>
    <xf numFmtId="0" fontId="6" fillId="9" borderId="25" xfId="0" applyFont="1" applyFill="1" applyBorder="1"/>
    <xf numFmtId="0" fontId="6" fillId="9" borderId="26" xfId="0" applyFont="1" applyFill="1" applyBorder="1"/>
    <xf numFmtId="0" fontId="16" fillId="9" borderId="26" xfId="0" applyFont="1" applyFill="1" applyBorder="1" applyAlignment="1">
      <alignment horizontal="center" vertical="center"/>
    </xf>
    <xf numFmtId="0" fontId="6" fillId="9" borderId="27" xfId="0" applyFont="1" applyFill="1" applyBorder="1"/>
    <xf numFmtId="0" fontId="0" fillId="0" borderId="0" xfId="0" applyAlignment="1">
      <alignment horizontal="left"/>
    </xf>
    <xf numFmtId="166" fontId="0" fillId="0" borderId="0" xfId="0" applyNumberFormat="1" applyAlignment="1">
      <alignment horizontal="right"/>
    </xf>
    <xf numFmtId="166" fontId="0" fillId="0" borderId="0" xfId="0" applyNumberFormat="1"/>
    <xf numFmtId="0" fontId="7" fillId="0" borderId="0" xfId="0" applyFont="1"/>
    <xf numFmtId="166" fontId="7" fillId="0" borderId="0" xfId="13" applyNumberFormat="1" applyFont="1"/>
    <xf numFmtId="166" fontId="0" fillId="0" borderId="0" xfId="20" applyNumberFormat="1" applyFont="1"/>
    <xf numFmtId="170" fontId="0" fillId="0" borderId="0" xfId="0" applyNumberFormat="1"/>
    <xf numFmtId="0" fontId="7" fillId="10" borderId="0" xfId="0" applyFont="1" applyFill="1"/>
    <xf numFmtId="0" fontId="21" fillId="0" borderId="0" xfId="0" applyFont="1"/>
    <xf numFmtId="0" fontId="24" fillId="9" borderId="0" xfId="15" applyFont="1" applyFill="1"/>
    <xf numFmtId="0" fontId="12" fillId="0" borderId="0" xfId="0" applyFont="1"/>
    <xf numFmtId="166" fontId="12" fillId="0" borderId="0" xfId="0" applyNumberFormat="1" applyFont="1"/>
    <xf numFmtId="0" fontId="11" fillId="0" borderId="1" xfId="0" applyFont="1" applyBorder="1"/>
    <xf numFmtId="14" fontId="11" fillId="0" borderId="1" xfId="0" applyNumberFormat="1" applyFont="1" applyBorder="1"/>
    <xf numFmtId="166" fontId="11" fillId="0" borderId="1" xfId="0" applyNumberFormat="1" applyFont="1" applyBorder="1"/>
    <xf numFmtId="0" fontId="23" fillId="0" borderId="0" xfId="8" applyFont="1"/>
    <xf numFmtId="167" fontId="3" fillId="0" borderId="1" xfId="2" applyNumberFormat="1"/>
    <xf numFmtId="166" fontId="3" fillId="0" borderId="1" xfId="2" applyNumberFormat="1"/>
    <xf numFmtId="169" fontId="23" fillId="0" borderId="0" xfId="8" applyNumberFormat="1" applyFont="1"/>
    <xf numFmtId="0" fontId="0" fillId="0" borderId="0" xfId="0" pivotButton="1"/>
    <xf numFmtId="0" fontId="9" fillId="0" borderId="0" xfId="1" applyFont="1" applyAlignment="1">
      <alignment horizontal="center"/>
    </xf>
    <xf numFmtId="0" fontId="13" fillId="0" borderId="0" xfId="1" applyFont="1" applyAlignment="1">
      <alignment horizontal="center"/>
    </xf>
    <xf numFmtId="168" fontId="13" fillId="0" borderId="0" xfId="1" applyNumberFormat="1" applyFont="1" applyAlignment="1">
      <alignment horizontal="center"/>
    </xf>
    <xf numFmtId="0" fontId="22" fillId="8" borderId="0" xfId="1" applyFont="1" applyFill="1" applyAlignment="1">
      <alignment horizontal="center"/>
    </xf>
    <xf numFmtId="0" fontId="13" fillId="7" borderId="15" xfId="1" applyFont="1" applyFill="1" applyBorder="1" applyAlignment="1">
      <alignment horizontal="center" vertical="center"/>
    </xf>
    <xf numFmtId="0" fontId="13" fillId="7" borderId="16" xfId="1" applyFont="1" applyFill="1" applyBorder="1" applyAlignment="1">
      <alignment horizontal="center" vertical="center"/>
    </xf>
    <xf numFmtId="0" fontId="13" fillId="7" borderId="17" xfId="1" applyFont="1" applyFill="1" applyBorder="1" applyAlignment="1">
      <alignment horizontal="center" vertical="center"/>
    </xf>
    <xf numFmtId="0" fontId="28" fillId="9" borderId="18" xfId="0" applyFont="1" applyFill="1" applyBorder="1" applyAlignment="1">
      <alignment horizontal="center" vertical="center" wrapText="1"/>
    </xf>
    <xf numFmtId="0" fontId="28" fillId="9" borderId="19"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21" xfId="0" applyFont="1" applyFill="1" applyBorder="1" applyAlignment="1">
      <alignment horizontal="center" vertical="center" wrapText="1"/>
    </xf>
    <xf numFmtId="0" fontId="28" fillId="9" borderId="0" xfId="0" applyFont="1" applyFill="1" applyAlignment="1">
      <alignment horizontal="center" vertical="center" wrapText="1"/>
    </xf>
    <xf numFmtId="0" fontId="28" fillId="9" borderId="22" xfId="0" applyFont="1" applyFill="1" applyBorder="1" applyAlignment="1">
      <alignment horizontal="center" vertical="center" wrapText="1"/>
    </xf>
    <xf numFmtId="0" fontId="28" fillId="9" borderId="23" xfId="0" applyFont="1" applyFill="1" applyBorder="1" applyAlignment="1">
      <alignment horizontal="center" vertical="center" wrapText="1"/>
    </xf>
    <xf numFmtId="0" fontId="28" fillId="9" borderId="13" xfId="0" applyFont="1" applyFill="1" applyBorder="1" applyAlignment="1">
      <alignment horizontal="center" vertical="center" wrapText="1"/>
    </xf>
    <xf numFmtId="0" fontId="28" fillId="9" borderId="24" xfId="0" applyFont="1" applyFill="1" applyBorder="1" applyAlignment="1">
      <alignment horizontal="center" vertical="center" wrapText="1"/>
    </xf>
    <xf numFmtId="14" fontId="0" fillId="0" borderId="0" xfId="0" applyNumberFormat="1"/>
  </cellXfs>
  <cellStyles count="21">
    <cellStyle name="20% - Accent2 2" xfId="16" xr:uid="{00000000-0005-0000-0000-000000000000}"/>
    <cellStyle name="40% - Accent2" xfId="6" builtinId="35"/>
    <cellStyle name="40% - Accent4" xfId="7" builtinId="43"/>
    <cellStyle name="60% - Accent1 2" xfId="19" xr:uid="{00000000-0005-0000-0000-000003000000}"/>
    <cellStyle name="Comma 2" xfId="18" xr:uid="{00000000-0005-0000-0000-000004000000}"/>
    <cellStyle name="Currency" xfId="20" builtinId="4"/>
    <cellStyle name="Currency 2 2" xfId="13" xr:uid="{00000000-0005-0000-0000-000006000000}"/>
    <cellStyle name="Currency 2 2 2" xfId="17" xr:uid="{00000000-0005-0000-0000-000007000000}"/>
    <cellStyle name="Heading 2" xfId="2" builtinId="17"/>
    <cellStyle name="Heading 3" xfId="3" builtinId="18"/>
    <cellStyle name="Heading 4" xfId="4" builtinId="19"/>
    <cellStyle name="Hyperlink" xfId="10" builtinId="8"/>
    <cellStyle name="Input" xfId="5" builtinId="20"/>
    <cellStyle name="Normal" xfId="0" builtinId="0"/>
    <cellStyle name="Normal 2" xfId="8" xr:uid="{00000000-0005-0000-0000-00000E000000}"/>
    <cellStyle name="Normal 2 2" xfId="15" xr:uid="{00000000-0005-0000-0000-00000F000000}"/>
    <cellStyle name="Normal 3" xfId="9" xr:uid="{00000000-0005-0000-0000-000010000000}"/>
    <cellStyle name="Normal 3 2" xfId="14" xr:uid="{00000000-0005-0000-0000-000011000000}"/>
    <cellStyle name="Normal 4" xfId="11" xr:uid="{00000000-0005-0000-0000-000012000000}"/>
    <cellStyle name="Normal_EXCEL3-2" xfId="12" xr:uid="{00000000-0005-0000-0000-000013000000}"/>
    <cellStyle name="Title" xfId="1" builtinId="15"/>
  </cellStyles>
  <dxfs count="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9" formatCode="dd/mm/yyyy"/>
    </dxf>
    <dxf>
      <numFmt numFmtId="19" formatCode="dd/mm/yyyy"/>
    </dxf>
    <dxf>
      <numFmt numFmtId="19" formatCode="dd/mm/yyyy"/>
    </dxf>
    <dxf>
      <numFmt numFmtId="19" formatCode="dd/mm/yyyy"/>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dxf>
    <dxf>
      <numFmt numFmtId="166" formatCode="&quot;$&quot;#,##0.00"/>
    </dxf>
    <dxf>
      <font>
        <b val="0"/>
        <i val="0"/>
        <strike val="0"/>
        <condense val="0"/>
        <extend val="0"/>
        <outline val="0"/>
        <shadow val="0"/>
        <u val="none"/>
        <vertAlign val="baseline"/>
        <sz val="11"/>
        <color theme="1"/>
        <name val="Calibri"/>
        <family val="2"/>
        <scheme val="minor"/>
      </font>
      <numFmt numFmtId="166" formatCode="&quot;$&quot;#,##0.00"/>
    </dxf>
    <dxf>
      <numFmt numFmtId="170" formatCode="mm/dd/yy;@"/>
    </dxf>
    <dxf>
      <numFmt numFmtId="170" formatCode="mm/dd/yy;@"/>
    </dxf>
    <dxf>
      <numFmt numFmtId="166" formatCode="&quot;$&quot;#,##0.00"/>
    </dxf>
    <dxf>
      <font>
        <b val="0"/>
        <i val="0"/>
        <strike val="0"/>
        <condense val="0"/>
        <extend val="0"/>
        <outline val="0"/>
        <shadow val="0"/>
        <u val="none"/>
        <vertAlign val="baseline"/>
        <sz val="11"/>
        <color theme="1"/>
        <name val="Calibri"/>
        <family val="2"/>
        <scheme val="minor"/>
      </font>
      <numFmt numFmtId="166" formatCode="&quot;$&quot;#,##0.00"/>
    </dxf>
    <dxf>
      <font>
        <b val="0"/>
        <i val="0"/>
        <strike val="0"/>
        <condense val="0"/>
        <extend val="0"/>
        <outline val="0"/>
        <shadow val="0"/>
        <u val="none"/>
        <vertAlign val="baseline"/>
        <sz val="11"/>
        <color theme="1"/>
        <name val="Calibri"/>
        <family val="2"/>
        <scheme val="minor"/>
      </font>
      <numFmt numFmtId="166" formatCode="&quot;$&quot;#,##0.00"/>
    </dxf>
    <dxf>
      <numFmt numFmtId="170" formatCode="mm/dd/yy;@"/>
    </dxf>
    <dxf>
      <numFmt numFmtId="170" formatCode="mm/dd/yy;@"/>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dxf>
    <dxf>
      <font>
        <strike val="0"/>
        <outline val="0"/>
        <shadow val="0"/>
        <u val="none"/>
        <vertAlign val="baseline"/>
        <sz val="11"/>
        <color theme="1"/>
        <name val="Calibri"/>
        <scheme val="minor"/>
      </font>
      <numFmt numFmtId="166" formatCode="&quot;$&quot;#,##0.00"/>
    </dxf>
    <dxf>
      <font>
        <strike val="0"/>
        <outline val="0"/>
        <shadow val="0"/>
        <u val="none"/>
        <vertAlign val="baseline"/>
        <sz val="11"/>
        <color theme="1"/>
        <name val="Calibri"/>
        <scheme val="minor"/>
      </font>
      <numFmt numFmtId="166" formatCode="&quot;$&quot;#,##0.00"/>
    </dxf>
    <dxf>
      <font>
        <strike val="0"/>
        <outline val="0"/>
        <shadow val="0"/>
        <u val="none"/>
        <vertAlign val="baseline"/>
        <sz val="11"/>
        <color theme="1"/>
        <name val="Calibri"/>
        <scheme val="minor"/>
      </font>
      <numFmt numFmtId="166" formatCode="&quot;$&quot;#,##0.00"/>
    </dxf>
    <dxf>
      <font>
        <strike val="0"/>
        <outline val="0"/>
        <shadow val="0"/>
        <u val="none"/>
        <vertAlign val="baseline"/>
        <sz val="11"/>
        <color theme="1"/>
        <name val="Calibri"/>
        <scheme val="minor"/>
      </font>
      <numFmt numFmtId="166" formatCode="&quot;$&quot;#,##0.00"/>
    </dxf>
    <dxf>
      <font>
        <strike val="0"/>
        <outline val="0"/>
        <shadow val="0"/>
        <u val="none"/>
        <vertAlign val="baseline"/>
        <sz val="11"/>
        <color theme="1"/>
        <name val="Calibri"/>
        <scheme val="minor"/>
      </font>
      <numFmt numFmtId="166" formatCode="&quot;$&quot;#,##0.00"/>
    </dxf>
    <dxf>
      <font>
        <strike val="0"/>
        <outline val="0"/>
        <shadow val="0"/>
        <u val="none"/>
        <vertAlign val="baseline"/>
        <sz val="11"/>
        <color theme="1"/>
        <name val="Calibri"/>
        <scheme val="minor"/>
      </font>
      <numFmt numFmtId="166" formatCode="&quot;$&quot;#,##0.00"/>
      <alignment horizontal="right" vertical="bottom" textRotation="0" wrapText="0" indent="0" justifyLastLine="0" shrinkToFit="0" readingOrder="0"/>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8"/>
        <color auto="1"/>
        <name val="Calibri"/>
        <family val="2"/>
        <scheme val="minor"/>
      </font>
      <numFmt numFmtId="166" formatCode="&quot;$&quot;#,##0.0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8"/>
        <color auto="1"/>
        <name val="Calibri"/>
        <family val="2"/>
        <scheme val="minor"/>
      </font>
      <numFmt numFmtId="166" formatCode="&quot;$&quot;#,##0.00"/>
    </dxf>
    <dxf>
      <font>
        <b val="0"/>
        <i val="0"/>
        <strike val="0"/>
        <condense val="0"/>
        <extend val="0"/>
        <outline val="0"/>
        <shadow val="0"/>
        <u val="none"/>
        <vertAlign val="baseline"/>
        <sz val="18"/>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8"/>
        <color auto="1"/>
        <name val="Calibri"/>
        <family val="2"/>
        <scheme val="minor"/>
      </font>
      <numFmt numFmtId="19" formatCode="dd/mm/yyyy"/>
    </dxf>
    <dxf>
      <font>
        <b val="0"/>
        <i val="0"/>
        <strike val="0"/>
        <condense val="0"/>
        <extend val="0"/>
        <outline val="0"/>
        <shadow val="0"/>
        <u val="none"/>
        <vertAlign val="baseline"/>
        <sz val="18"/>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dxf>
    <dxf>
      <border outline="0">
        <bottom style="thick">
          <color theme="4" tint="0.499984740745262"/>
        </bottom>
      </border>
    </dxf>
    <dxf>
      <font>
        <b/>
        <i val="0"/>
        <strike val="0"/>
        <condense val="0"/>
        <extend val="0"/>
        <outline val="0"/>
        <shadow val="0"/>
        <u val="none"/>
        <vertAlign val="baseline"/>
        <sz val="18"/>
        <color theme="3"/>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1.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07/relationships/slicerCache" Target="slicerCaches/slicerCache2.xml"/><Relationship Id="rId30" Type="http://schemas.microsoft.com/office/2007/relationships/slicerCache" Target="slicerCaches/slicerCache4.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Figures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'Charting 1'!$B$4</c:f>
              <c:strCache>
                <c:ptCount val="1"/>
                <c:pt idx="0">
                  <c:v>Week 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'Charting 1'!$A$5:$A$10</c:f>
              <c:strCache>
                <c:ptCount val="6"/>
                <c:pt idx="0">
                  <c:v>R.Smith</c:v>
                </c:pt>
                <c:pt idx="1">
                  <c:v>H. James</c:v>
                </c:pt>
                <c:pt idx="2">
                  <c:v>S.O'Brian</c:v>
                </c:pt>
                <c:pt idx="3">
                  <c:v>L. Carrie</c:v>
                </c:pt>
                <c:pt idx="4">
                  <c:v>K. Dunn</c:v>
                </c:pt>
                <c:pt idx="5">
                  <c:v>Average</c:v>
                </c:pt>
              </c:strCache>
            </c:strRef>
          </c:cat>
          <c:val>
            <c:numRef>
              <c:f>'Charting 1'!$B$5:$B$10</c:f>
              <c:numCache>
                <c:formatCode>"$"#,##0</c:formatCode>
                <c:ptCount val="6"/>
                <c:pt idx="0">
                  <c:v>4520</c:v>
                </c:pt>
                <c:pt idx="1">
                  <c:v>3220</c:v>
                </c:pt>
                <c:pt idx="2">
                  <c:v>4560</c:v>
                </c:pt>
                <c:pt idx="3">
                  <c:v>5600</c:v>
                </c:pt>
                <c:pt idx="4">
                  <c:v>2330</c:v>
                </c:pt>
                <c:pt idx="5">
                  <c:v>4046</c:v>
                </c:pt>
              </c:numCache>
            </c:numRef>
          </c:val>
          <c:extLst>
            <c:ext xmlns:c16="http://schemas.microsoft.com/office/drawing/2014/chart" uri="{C3380CC4-5D6E-409C-BE32-E72D297353CC}">
              <c16:uniqueId val="{00000000-DEAE-45C6-935E-194CA611C18E}"/>
            </c:ext>
          </c:extLst>
        </c:ser>
        <c:ser>
          <c:idx val="1"/>
          <c:order val="1"/>
          <c:tx>
            <c:strRef>
              <c:f>'Charting 1'!$C$4</c:f>
              <c:strCache>
                <c:ptCount val="1"/>
                <c:pt idx="0">
                  <c:v>Week 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'Charting 1'!$A$5:$A$10</c:f>
              <c:strCache>
                <c:ptCount val="6"/>
                <c:pt idx="0">
                  <c:v>R.Smith</c:v>
                </c:pt>
                <c:pt idx="1">
                  <c:v>H. James</c:v>
                </c:pt>
                <c:pt idx="2">
                  <c:v>S.O'Brian</c:v>
                </c:pt>
                <c:pt idx="3">
                  <c:v>L. Carrie</c:v>
                </c:pt>
                <c:pt idx="4">
                  <c:v>K. Dunn</c:v>
                </c:pt>
                <c:pt idx="5">
                  <c:v>Average</c:v>
                </c:pt>
              </c:strCache>
            </c:strRef>
          </c:cat>
          <c:val>
            <c:numRef>
              <c:f>'Charting 1'!$C$5:$C$10</c:f>
              <c:numCache>
                <c:formatCode>"$"#,##0</c:formatCode>
                <c:ptCount val="6"/>
                <c:pt idx="0">
                  <c:v>3620</c:v>
                </c:pt>
                <c:pt idx="1">
                  <c:v>5230</c:v>
                </c:pt>
                <c:pt idx="2">
                  <c:v>2320</c:v>
                </c:pt>
                <c:pt idx="3">
                  <c:v>6510</c:v>
                </c:pt>
                <c:pt idx="4">
                  <c:v>4520</c:v>
                </c:pt>
                <c:pt idx="5">
                  <c:v>4440</c:v>
                </c:pt>
              </c:numCache>
            </c:numRef>
          </c:val>
          <c:extLst>
            <c:ext xmlns:c16="http://schemas.microsoft.com/office/drawing/2014/chart" uri="{C3380CC4-5D6E-409C-BE32-E72D297353CC}">
              <c16:uniqueId val="{00000001-DEAE-45C6-935E-194CA611C18E}"/>
            </c:ext>
          </c:extLst>
        </c:ser>
        <c:dLbls>
          <c:showLegendKey val="0"/>
          <c:showVal val="0"/>
          <c:showCatName val="0"/>
          <c:showSerName val="0"/>
          <c:showPercent val="0"/>
          <c:showBubbleSize val="0"/>
        </c:dLbls>
        <c:gapWidth val="269"/>
        <c:axId val="302451808"/>
        <c:axId val="302444608"/>
      </c:barChart>
      <c:lineChart>
        <c:grouping val="standard"/>
        <c:varyColors val="0"/>
        <c:ser>
          <c:idx val="2"/>
          <c:order val="2"/>
          <c:tx>
            <c:strRef>
              <c:f>'Charting 1'!$D$4</c:f>
              <c:strCache>
                <c:ptCount val="1"/>
                <c:pt idx="0">
                  <c:v>Week 3</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'Charting 1'!$A$5:$A$10</c:f>
              <c:strCache>
                <c:ptCount val="6"/>
                <c:pt idx="0">
                  <c:v>R.Smith</c:v>
                </c:pt>
                <c:pt idx="1">
                  <c:v>H. James</c:v>
                </c:pt>
                <c:pt idx="2">
                  <c:v>S.O'Brian</c:v>
                </c:pt>
                <c:pt idx="3">
                  <c:v>L. Carrie</c:v>
                </c:pt>
                <c:pt idx="4">
                  <c:v>K. Dunn</c:v>
                </c:pt>
                <c:pt idx="5">
                  <c:v>Average</c:v>
                </c:pt>
              </c:strCache>
            </c:strRef>
          </c:cat>
          <c:val>
            <c:numRef>
              <c:f>'Charting 1'!$D$5:$D$10</c:f>
              <c:numCache>
                <c:formatCode>"$"#,##0</c:formatCode>
                <c:ptCount val="6"/>
                <c:pt idx="0">
                  <c:v>2560</c:v>
                </c:pt>
                <c:pt idx="1">
                  <c:v>4550</c:v>
                </c:pt>
                <c:pt idx="2">
                  <c:v>3220</c:v>
                </c:pt>
                <c:pt idx="3">
                  <c:v>5660</c:v>
                </c:pt>
                <c:pt idx="4">
                  <c:v>5500</c:v>
                </c:pt>
                <c:pt idx="5">
                  <c:v>4298</c:v>
                </c:pt>
              </c:numCache>
            </c:numRef>
          </c:val>
          <c:smooth val="0"/>
          <c:extLst>
            <c:ext xmlns:c16="http://schemas.microsoft.com/office/drawing/2014/chart" uri="{C3380CC4-5D6E-409C-BE32-E72D297353CC}">
              <c16:uniqueId val="{00000002-DEAE-45C6-935E-194CA611C18E}"/>
            </c:ext>
          </c:extLst>
        </c:ser>
        <c:ser>
          <c:idx val="3"/>
          <c:order val="3"/>
          <c:tx>
            <c:strRef>
              <c:f>'Charting 1'!$E$4</c:f>
              <c:strCache>
                <c:ptCount val="1"/>
                <c:pt idx="0">
                  <c:v>Week 4</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'Charting 1'!$A$5:$A$10</c:f>
              <c:strCache>
                <c:ptCount val="6"/>
                <c:pt idx="0">
                  <c:v>R.Smith</c:v>
                </c:pt>
                <c:pt idx="1">
                  <c:v>H. James</c:v>
                </c:pt>
                <c:pt idx="2">
                  <c:v>S.O'Brian</c:v>
                </c:pt>
                <c:pt idx="3">
                  <c:v>L. Carrie</c:v>
                </c:pt>
                <c:pt idx="4">
                  <c:v>K. Dunn</c:v>
                </c:pt>
                <c:pt idx="5">
                  <c:v>Average</c:v>
                </c:pt>
              </c:strCache>
            </c:strRef>
          </c:cat>
          <c:val>
            <c:numRef>
              <c:f>'Charting 1'!$E$5:$E$10</c:f>
              <c:numCache>
                <c:formatCode>"$"#,##0</c:formatCode>
                <c:ptCount val="6"/>
                <c:pt idx="0">
                  <c:v>2750</c:v>
                </c:pt>
                <c:pt idx="1">
                  <c:v>5400</c:v>
                </c:pt>
                <c:pt idx="2">
                  <c:v>2320</c:v>
                </c:pt>
                <c:pt idx="3">
                  <c:v>4500</c:v>
                </c:pt>
                <c:pt idx="4">
                  <c:v>4510</c:v>
                </c:pt>
                <c:pt idx="5">
                  <c:v>3896</c:v>
                </c:pt>
              </c:numCache>
            </c:numRef>
          </c:val>
          <c:smooth val="0"/>
          <c:extLst>
            <c:ext xmlns:c16="http://schemas.microsoft.com/office/drawing/2014/chart" uri="{C3380CC4-5D6E-409C-BE32-E72D297353CC}">
              <c16:uniqueId val="{00000003-DEAE-45C6-935E-194CA611C18E}"/>
            </c:ext>
          </c:extLst>
        </c:ser>
        <c:dLbls>
          <c:showLegendKey val="0"/>
          <c:showVal val="0"/>
          <c:showCatName val="0"/>
          <c:showSerName val="0"/>
          <c:showPercent val="0"/>
          <c:showBubbleSize val="0"/>
        </c:dLbls>
        <c:marker val="1"/>
        <c:smooth val="0"/>
        <c:axId val="302451808"/>
        <c:axId val="302444608"/>
      </c:lineChart>
      <c:catAx>
        <c:axId val="3024518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2444608"/>
        <c:crosses val="autoZero"/>
        <c:auto val="1"/>
        <c:lblAlgn val="ctr"/>
        <c:lblOffset val="100"/>
        <c:noMultiLvlLbl val="0"/>
      </c:catAx>
      <c:valAx>
        <c:axId val="3024446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2451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Intermediate Clean file.xlsx]PT2!PivotTable1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'PT2'!$A$4:$A$12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'PT2'!$B$4:$B$12</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2422-4C2C-B6F7-5BB4E7D524B5}"/>
            </c:ext>
          </c:extLst>
        </c:ser>
        <c:dLbls>
          <c:dLblPos val="outEnd"/>
          <c:showLegendKey val="0"/>
          <c:showVal val="1"/>
          <c:showCatName val="0"/>
          <c:showSerName val="0"/>
          <c:showPercent val="0"/>
          <c:showBubbleSize val="0"/>
        </c:dLbls>
        <c:gapWidth val="54"/>
        <c:overlap val="-20"/>
        <c:axId val="1654818672"/>
        <c:axId val="1654809552"/>
      </c:barChart>
      <c:catAx>
        <c:axId val="16548186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4809552"/>
        <c:crosses val="autoZero"/>
        <c:auto val="1"/>
        <c:lblAlgn val="ctr"/>
        <c:lblOffset val="100"/>
        <c:noMultiLvlLbl val="0"/>
      </c:catAx>
      <c:valAx>
        <c:axId val="1654809552"/>
        <c:scaling>
          <c:orientation val="minMax"/>
        </c:scaling>
        <c:delete val="0"/>
        <c:axPos val="b"/>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481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absolute">
    <xdr:from>
      <xdr:col>9</xdr:col>
      <xdr:colOff>180063</xdr:colOff>
      <xdr:row>2</xdr:row>
      <xdr:rowOff>14472</xdr:rowOff>
    </xdr:from>
    <xdr:to>
      <xdr:col>12</xdr:col>
      <xdr:colOff>233851</xdr:colOff>
      <xdr:row>6</xdr:row>
      <xdr:rowOff>10886</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75FA98B4-7F01-C5B6-4A1E-0C61F8B6A0EC}"/>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473990" y="540945"/>
              <a:ext cx="1841025" cy="118790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175261</xdr:colOff>
      <xdr:row>6</xdr:row>
      <xdr:rowOff>114299</xdr:rowOff>
    </xdr:from>
    <xdr:to>
      <xdr:col>12</xdr:col>
      <xdr:colOff>207918</xdr:colOff>
      <xdr:row>14</xdr:row>
      <xdr:rowOff>229960</xdr:rowOff>
    </xdr:to>
    <mc:AlternateContent xmlns:mc="http://schemas.openxmlformats.org/markup-compatibility/2006" xmlns:sle15="http://schemas.microsoft.com/office/drawing/2012/slicer">
      <mc:Choice Requires="sle15">
        <xdr:graphicFrame macro="">
          <xdr:nvGraphicFramePr>
            <xdr:cNvPr id="4" name="Dept">
              <a:extLst>
                <a:ext uri="{FF2B5EF4-FFF2-40B4-BE49-F238E27FC236}">
                  <a16:creationId xmlns:a16="http://schemas.microsoft.com/office/drawing/2014/main" id="{40873758-2639-8CC5-BB23-537D8AD7F552}"/>
                </a:ext>
              </a:extLst>
            </xdr:cNvPr>
            <xdr:cNvGraphicFramePr/>
          </xdr:nvGraphicFramePr>
          <xdr:xfrm>
            <a:off x="0" y="0"/>
            <a:ext cx="0" cy="0"/>
          </xdr:xfrm>
          <a:graphic>
            <a:graphicData uri="http://schemas.microsoft.com/office/drawing/2010/slicer">
              <sle:slicer xmlns:sle="http://schemas.microsoft.com/office/drawing/2010/slicer" name="Dept"/>
            </a:graphicData>
          </a:graphic>
        </xdr:graphicFrame>
      </mc:Choice>
      <mc:Fallback xmlns="">
        <xdr:sp macro="" textlink="">
          <xdr:nvSpPr>
            <xdr:cNvPr id="0" name=""/>
            <xdr:cNvSpPr>
              <a:spLocks noTextEdit="1"/>
            </xdr:cNvSpPr>
          </xdr:nvSpPr>
          <xdr:spPr>
            <a:xfrm>
              <a:off x="10469188" y="1832263"/>
              <a:ext cx="1819894" cy="2443224"/>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190499</xdr:colOff>
      <xdr:row>0</xdr:row>
      <xdr:rowOff>287215</xdr:rowOff>
    </xdr:from>
    <xdr:to>
      <xdr:col>12</xdr:col>
      <xdr:colOff>395653</xdr:colOff>
      <xdr:row>15</xdr:row>
      <xdr:rowOff>58615</xdr:rowOff>
    </xdr:to>
    <xdr:graphicFrame macro="">
      <xdr:nvGraphicFramePr>
        <xdr:cNvPr id="6" name="Chart 5">
          <a:extLst>
            <a:ext uri="{FF2B5EF4-FFF2-40B4-BE49-F238E27FC236}">
              <a16:creationId xmlns:a16="http://schemas.microsoft.com/office/drawing/2014/main" id="{5E478393-7F10-6DEC-AF5B-D834B859C9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469901</xdr:colOff>
      <xdr:row>0</xdr:row>
      <xdr:rowOff>52162</xdr:rowOff>
    </xdr:from>
    <xdr:to>
      <xdr:col>15</xdr:col>
      <xdr:colOff>387351</xdr:colOff>
      <xdr:row>19</xdr:row>
      <xdr:rowOff>78246</xdr:rowOff>
    </xdr:to>
    <xdr:grpSp>
      <xdr:nvGrpSpPr>
        <xdr:cNvPr id="5" name="Group 4">
          <a:extLst>
            <a:ext uri="{FF2B5EF4-FFF2-40B4-BE49-F238E27FC236}">
              <a16:creationId xmlns:a16="http://schemas.microsoft.com/office/drawing/2014/main" id="{D84F337C-46B5-45AE-9792-411D445EFBDA}"/>
            </a:ext>
          </a:extLst>
        </xdr:cNvPr>
        <xdr:cNvGrpSpPr/>
      </xdr:nvGrpSpPr>
      <xdr:grpSpPr>
        <a:xfrm>
          <a:off x="2908301" y="52162"/>
          <a:ext cx="6623050" cy="3500804"/>
          <a:chOff x="2908301" y="52162"/>
          <a:chExt cx="6623050" cy="3524934"/>
        </a:xfrm>
      </xdr:grpSpPr>
      <xdr:pic>
        <xdr:nvPicPr>
          <xdr:cNvPr id="3" name="Picture 2" descr="Image result for excel meme">
            <a:extLst>
              <a:ext uri="{FF2B5EF4-FFF2-40B4-BE49-F238E27FC236}">
                <a16:creationId xmlns:a16="http://schemas.microsoft.com/office/drawing/2014/main" id="{408D11F4-8344-43A9-9A4C-AD16D54383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8301" y="52162"/>
            <a:ext cx="6623050" cy="3524934"/>
          </a:xfrm>
          <a:prstGeom prst="rect">
            <a:avLst/>
          </a:prstGeom>
          <a:solidFill>
            <a:schemeClr val="accent2"/>
          </a:solidFill>
        </xdr:spPr>
      </xdr:pic>
      <xdr:sp macro="" textlink="">
        <xdr:nvSpPr>
          <xdr:cNvPr id="4" name="Rectangle 3">
            <a:extLst>
              <a:ext uri="{FF2B5EF4-FFF2-40B4-BE49-F238E27FC236}">
                <a16:creationId xmlns:a16="http://schemas.microsoft.com/office/drawing/2014/main" id="{58233E48-605E-4FC3-9073-6F7071866316}"/>
              </a:ext>
            </a:extLst>
          </xdr:cNvPr>
          <xdr:cNvSpPr/>
        </xdr:nvSpPr>
        <xdr:spPr>
          <a:xfrm>
            <a:off x="8153400" y="3378200"/>
            <a:ext cx="1346200" cy="146050"/>
          </a:xfrm>
          <a:prstGeom prst="rect">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2" name="Picture 1">
          <a:extLst>
            <a:ext uri="{FF2B5EF4-FFF2-40B4-BE49-F238E27FC236}">
              <a16:creationId xmlns:a16="http://schemas.microsoft.com/office/drawing/2014/main" id="{AFFFA1A6-DBF3-4C83-85D1-FD4590C7E389}"/>
            </a:ext>
          </a:extLst>
        </xdr:cNvPr>
        <xdr:cNvPicPr>
          <a:picLocks noChangeAspect="1"/>
        </xdr:cNvPicPr>
      </xdr:nvPicPr>
      <xdr:blipFill>
        <a:blip xmlns:r="http://schemas.openxmlformats.org/officeDocument/2006/relationships" r:embed="rId1"/>
        <a:stretch>
          <a:fillRect/>
        </a:stretch>
      </xdr:blipFill>
      <xdr:spPr>
        <a:xfrm>
          <a:off x="514350" y="327025"/>
          <a:ext cx="6403214" cy="291744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68580</xdr:colOff>
      <xdr:row>2</xdr:row>
      <xdr:rowOff>38101</xdr:rowOff>
    </xdr:from>
    <xdr:to>
      <xdr:col>3</xdr:col>
      <xdr:colOff>548640</xdr:colOff>
      <xdr:row>13</xdr:row>
      <xdr:rowOff>91441</xdr:rowOff>
    </xdr:to>
    <mc:AlternateContent xmlns:mc="http://schemas.openxmlformats.org/markup-compatibility/2006" xmlns:a14="http://schemas.microsoft.com/office/drawing/2010/main">
      <mc:Choice Requires="a14">
        <xdr:graphicFrame macro="">
          <xdr:nvGraphicFramePr>
            <xdr:cNvPr id="2" name="Salesperson">
              <a:extLst>
                <a:ext uri="{FF2B5EF4-FFF2-40B4-BE49-F238E27FC236}">
                  <a16:creationId xmlns:a16="http://schemas.microsoft.com/office/drawing/2014/main" id="{1122059B-CA95-2211-A2D8-501167C14586}"/>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2125980" y="403861"/>
              <a:ext cx="1714500" cy="2065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815340</xdr:colOff>
      <xdr:row>2</xdr:row>
      <xdr:rowOff>22860</xdr:rowOff>
    </xdr:from>
    <xdr:to>
      <xdr:col>6</xdr:col>
      <xdr:colOff>320040</xdr:colOff>
      <xdr:row>9</xdr:row>
      <xdr:rowOff>114300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CCE1CB93-4745-5709-0EE8-BF28311555E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107180" y="388620"/>
              <a:ext cx="27508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38106</xdr:colOff>
      <xdr:row>14</xdr:row>
      <xdr:rowOff>3810</xdr:rowOff>
    </xdr:from>
    <xdr:to>
      <xdr:col>4</xdr:col>
      <xdr:colOff>312420</xdr:colOff>
      <xdr:row>27</xdr:row>
      <xdr:rowOff>114300</xdr:rowOff>
    </xdr:to>
    <xdr:graphicFrame macro="">
      <xdr:nvGraphicFramePr>
        <xdr:cNvPr id="4" name="Chart 3">
          <a:extLst>
            <a:ext uri="{FF2B5EF4-FFF2-40B4-BE49-F238E27FC236}">
              <a16:creationId xmlns:a16="http://schemas.microsoft.com/office/drawing/2014/main" id="{FA1C89CF-A7C5-DD8D-D4AA-956FEF0FE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571500</xdr:colOff>
      <xdr:row>10</xdr:row>
      <xdr:rowOff>121920</xdr:rowOff>
    </xdr:from>
    <xdr:to>
      <xdr:col>6</xdr:col>
      <xdr:colOff>236220</xdr:colOff>
      <xdr:row>24</xdr:row>
      <xdr:rowOff>28575</xdr:rowOff>
    </xdr:to>
    <mc:AlternateContent xmlns:mc="http://schemas.openxmlformats.org/markup-compatibility/2006" xmlns:a14="http://schemas.microsoft.com/office/drawing/2010/main">
      <mc:Choice Requires="a14">
        <xdr:graphicFrame macro="">
          <xdr:nvGraphicFramePr>
            <xdr:cNvPr id="5" name="Customer ID">
              <a:extLst>
                <a:ext uri="{FF2B5EF4-FFF2-40B4-BE49-F238E27FC236}">
                  <a16:creationId xmlns:a16="http://schemas.microsoft.com/office/drawing/2014/main" id="{D7A84331-20B3-3693-DF4D-F322A400C1F0}"/>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mlns="">
        <xdr:sp macro="" textlink="">
          <xdr:nvSpPr>
            <xdr:cNvPr id="0" name=""/>
            <xdr:cNvSpPr>
              <a:spLocks noTextEdit="1"/>
            </xdr:cNvSpPr>
          </xdr:nvSpPr>
          <xdr:spPr>
            <a:xfrm>
              <a:off x="4945380" y="1950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50800</xdr:colOff>
      <xdr:row>4</xdr:row>
      <xdr:rowOff>196849</xdr:rowOff>
    </xdr:from>
    <xdr:to>
      <xdr:col>5</xdr:col>
      <xdr:colOff>63500</xdr:colOff>
      <xdr:row>7</xdr:row>
      <xdr:rowOff>63499</xdr:rowOff>
    </xdr:to>
    <xdr:sp macro="" textlink="">
      <xdr:nvSpPr>
        <xdr:cNvPr id="2" name="Text Box 1">
          <a:extLst>
            <a:ext uri="{FF2B5EF4-FFF2-40B4-BE49-F238E27FC236}">
              <a16:creationId xmlns:a16="http://schemas.microsoft.com/office/drawing/2014/main" id="{534EB049-E75D-4F64-9286-AA322B4AB2B3}"/>
            </a:ext>
          </a:extLst>
        </xdr:cNvPr>
        <xdr:cNvSpPr txBox="1">
          <a:spLocks noChangeArrowheads="1"/>
        </xdr:cNvSpPr>
      </xdr:nvSpPr>
      <xdr:spPr bwMode="auto">
        <a:xfrm>
          <a:off x="50800" y="1073149"/>
          <a:ext cx="3194050" cy="457200"/>
        </a:xfrm>
        <a:prstGeom prst="rect">
          <a:avLst/>
        </a:prstGeom>
        <a:solidFill>
          <a:schemeClr val="accent2">
            <a:lumMod val="20000"/>
            <a:lumOff val="80000"/>
          </a:schemeClr>
        </a:solidFill>
        <a:ln w="9525">
          <a:solidFill>
            <a:srgbClr val="000000"/>
          </a:solidFill>
          <a:miter lim="800000"/>
          <a:headEnd/>
          <a:tailEnd/>
        </a:ln>
      </xdr:spPr>
      <xdr:txBody>
        <a:bodyPr vertOverflow="clip" wrap="square" lIns="36576" tIns="27432" rIns="36576" bIns="0" anchor="ctr" upright="1"/>
        <a:lstStyle/>
        <a:p>
          <a:pPr algn="ctr" rtl="1">
            <a:defRPr sz="1000"/>
          </a:pPr>
          <a:r>
            <a:rPr lang="en-US" sz="1400" b="0" i="0" strike="noStrike">
              <a:solidFill>
                <a:srgbClr val="000000"/>
              </a:solidFill>
              <a:latin typeface="+mj-lt"/>
              <a:cs typeface="Arial"/>
            </a:rPr>
            <a:t>Link A1's value here:</a:t>
          </a:r>
        </a:p>
      </xdr:txBody>
    </xdr:sp>
    <xdr:clientData/>
  </xdr:twoCellAnchor>
  <xdr:twoCellAnchor>
    <xdr:from>
      <xdr:col>0</xdr:col>
      <xdr:colOff>38100</xdr:colOff>
      <xdr:row>9</xdr:row>
      <xdr:rowOff>9524</xdr:rowOff>
    </xdr:from>
    <xdr:to>
      <xdr:col>5</xdr:col>
      <xdr:colOff>50800</xdr:colOff>
      <xdr:row>11</xdr:row>
      <xdr:rowOff>73024</xdr:rowOff>
    </xdr:to>
    <xdr:sp macro="" textlink="">
      <xdr:nvSpPr>
        <xdr:cNvPr id="3" name="Text Box 2">
          <a:extLst>
            <a:ext uri="{FF2B5EF4-FFF2-40B4-BE49-F238E27FC236}">
              <a16:creationId xmlns:a16="http://schemas.microsoft.com/office/drawing/2014/main" id="{DBF49012-1FB7-498C-9175-3F3D7E985851}"/>
            </a:ext>
          </a:extLst>
        </xdr:cNvPr>
        <xdr:cNvSpPr txBox="1">
          <a:spLocks noChangeArrowheads="1"/>
        </xdr:cNvSpPr>
      </xdr:nvSpPr>
      <xdr:spPr bwMode="auto">
        <a:xfrm>
          <a:off x="38100" y="1870074"/>
          <a:ext cx="3194050" cy="457200"/>
        </a:xfrm>
        <a:prstGeom prst="rect">
          <a:avLst/>
        </a:prstGeom>
        <a:solidFill>
          <a:schemeClr val="accent2">
            <a:lumMod val="20000"/>
            <a:lumOff val="80000"/>
          </a:schemeClr>
        </a:solidFill>
        <a:ln w="9525">
          <a:solidFill>
            <a:srgbClr val="000000"/>
          </a:solidFill>
          <a:miter lim="800000"/>
          <a:headEnd/>
          <a:tailEnd/>
        </a:ln>
      </xdr:spPr>
      <xdr:txBody>
        <a:bodyPr vertOverflow="clip" wrap="square" lIns="36576" tIns="27432" rIns="36576" bIns="0" anchor="ctr" upright="1"/>
        <a:lstStyle/>
        <a:p>
          <a:pPr algn="ctr" rtl="1">
            <a:defRPr sz="1000"/>
          </a:pPr>
          <a:r>
            <a:rPr lang="en-US" sz="1400" b="0" i="0" strike="noStrike">
              <a:solidFill>
                <a:srgbClr val="000000"/>
              </a:solidFill>
              <a:latin typeface="+mj-lt"/>
              <a:cs typeface="Arial"/>
            </a:rPr>
            <a:t>Link data from another sheet here:</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546100</xdr:colOff>
      <xdr:row>0</xdr:row>
      <xdr:rowOff>0</xdr:rowOff>
    </xdr:from>
    <xdr:to>
      <xdr:col>12</xdr:col>
      <xdr:colOff>584200</xdr:colOff>
      <xdr:row>16</xdr:row>
      <xdr:rowOff>97663</xdr:rowOff>
    </xdr:to>
    <xdr:pic>
      <xdr:nvPicPr>
        <xdr:cNvPr id="2" name="Picture 1" descr="Image result for excel meme">
          <a:extLst>
            <a:ext uri="{FF2B5EF4-FFF2-40B4-BE49-F238E27FC236}">
              <a16:creationId xmlns:a16="http://schemas.microsoft.com/office/drawing/2014/main" id="{D411681E-B919-46DB-9656-2A120B1A6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94100" y="0"/>
          <a:ext cx="4305300" cy="3056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olumes\LaCie\Excel%25202016%2520Outlines\Excel%2520Day%25203%2520Workfi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 Functions"/>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30.538110879628" createdVersion="8" refreshedVersion="8" minRefreshableVersion="3" recordCount="369" xr:uid="{54C6B9D6-8257-40E5-936E-74D58661AA1F}">
  <cacheSource type="worksheet">
    <worksheetSource name="TCompletedata"/>
  </cacheSource>
  <cacheFields count="26">
    <cacheField name="Order ID" numFmtId="0">
      <sharedItems containsSemiMixedTypes="0" containsString="0" containsNumber="1" containsInteger="1" minValue="1001" maxValue="1432"/>
    </cacheField>
    <cacheField name="Order Date" numFmtId="170">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cacheField>
    <cacheField name="Customer ID" numFmtId="0">
      <sharedItems containsSemiMixedTypes="0" containsString="0" containsNumber="1" containsInteger="1" minValue="1" maxValue="29" count="15">
        <n v="27"/>
        <n v="4"/>
        <n v="12"/>
        <n v="8"/>
        <n v="29"/>
        <n v="3"/>
        <n v="6"/>
        <n v="28"/>
        <n v="10"/>
        <n v="7"/>
        <n v="11"/>
        <n v="1"/>
        <n v="9"/>
        <n v="25"/>
        <n v="26"/>
      </sharedItems>
    </cacheField>
    <cacheField name="Customer Name" numFmtId="0">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ntainsBlank="1"/>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0" maxValue="7938"/>
    </cacheField>
    <cacheField name="Shipping Fee" numFmtId="166">
      <sharedItems containsSemiMixedTypes="0" containsString="0" containsNumber="1" minValue="3.7345000000000002" maxValue="769.98599999999999"/>
    </cacheField>
  </cacheFields>
  <extLst>
    <ext xmlns:x14="http://schemas.microsoft.com/office/spreadsheetml/2009/9/main" uri="{725AE2AE-9491-48be-B2B4-4EB974FC3084}">
      <x14:pivotCacheDefinition pivotCacheId="3648991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x v="0"/>
    <s v="Company AA"/>
    <s v="789 27th Street"/>
    <s v="Las Vegas"/>
    <s v="NV"/>
    <n v="99999"/>
    <s v="USA"/>
    <x v="0"/>
    <s v="West"/>
    <d v="2014-01-29T00:00:00"/>
    <s v="Shipping Company B"/>
    <s v="Karen Toh"/>
    <s v="789 27th Street"/>
    <s v="Las Vegas"/>
    <s v="NV"/>
    <n v="99999"/>
    <s v="USA"/>
    <s v="Check"/>
    <s v="Beer"/>
    <s v="Beverages"/>
    <n v="14"/>
    <n v="49"/>
    <n v="686"/>
    <n v="66.542000000000002"/>
  </r>
  <r>
    <n v="1002"/>
    <x v="0"/>
    <x v="0"/>
    <s v="Company AA"/>
    <s v="789 27th Street"/>
    <s v="Las Vegas"/>
    <s v="NV"/>
    <n v="99999"/>
    <s v="USA"/>
    <x v="0"/>
    <s v="West"/>
    <d v="2014-01-29T00:00:00"/>
    <s v="Shipping Company B"/>
    <s v="Karen Toh"/>
    <s v="789 27th Street"/>
    <s v="Las Vegas"/>
    <s v="NV"/>
    <n v="99999"/>
    <s v="USA"/>
    <s v="Check"/>
    <s v="Dried Plums"/>
    <s v="Dried Fruit &amp; Nuts"/>
    <n v="3.5"/>
    <n v="47"/>
    <n v="164.5"/>
    <n v="16.6145"/>
  </r>
  <r>
    <n v="1003"/>
    <x v="1"/>
    <x v="1"/>
    <s v="Company D"/>
    <s v="123 4th Street"/>
    <s v="New York"/>
    <s v="NY"/>
    <n v="99999"/>
    <s v="USA"/>
    <x v="1"/>
    <s v="East"/>
    <d v="2014-01-06T00:00:00"/>
    <s v="Shipping Company A"/>
    <s v="Christina Lee"/>
    <s v="123 4th Street"/>
    <s v="New York"/>
    <s v="NY"/>
    <n v="99999"/>
    <s v="USA"/>
    <s v="Credit Card"/>
    <s v="Dried Pears"/>
    <s v="Dried Fruit &amp; Nuts"/>
    <n v="30"/>
    <n v="69"/>
    <n v="2070"/>
    <n v="198.72"/>
  </r>
  <r>
    <n v="1004"/>
    <x v="1"/>
    <x v="1"/>
    <s v="Company D"/>
    <s v="123 4th Street"/>
    <s v="New York"/>
    <s v="NY"/>
    <n v="99999"/>
    <s v="USA"/>
    <x v="1"/>
    <s v="East"/>
    <d v="2014-01-06T00:00:00"/>
    <s v="Shipping Company A"/>
    <s v="Christina Lee"/>
    <s v="123 4th Street"/>
    <s v="New York"/>
    <s v="NY"/>
    <n v="99999"/>
    <s v="USA"/>
    <s v="Credit Card"/>
    <s v="Dried Apples"/>
    <s v="Dried Fruit &amp; Nuts"/>
    <n v="53"/>
    <n v="89"/>
    <n v="4717"/>
    <n v="448.11500000000001"/>
  </r>
  <r>
    <n v="1005"/>
    <x v="1"/>
    <x v="1"/>
    <s v="Company D"/>
    <s v="123 4th Street"/>
    <s v="New York"/>
    <s v="NY"/>
    <n v="99999"/>
    <s v="USA"/>
    <x v="1"/>
    <s v="East"/>
    <d v="2014-01-06T00:00:00"/>
    <s v="Shipping Company A"/>
    <s v="Christina Lee"/>
    <s v="123 4th Street"/>
    <s v="New York"/>
    <s v="NY"/>
    <n v="99999"/>
    <s v="USA"/>
    <s v="Credit Card"/>
    <s v="Dried Plums"/>
    <s v="Dried Fruit &amp; Nuts"/>
    <n v="3.5"/>
    <n v="11"/>
    <n v="38.5"/>
    <n v="3.7345000000000002"/>
  </r>
  <r>
    <n v="1006"/>
    <x v="2"/>
    <x v="2"/>
    <s v="Company L"/>
    <s v="123 12th Street"/>
    <s v="Las Vegas"/>
    <s v="NV"/>
    <n v="99999"/>
    <s v="USA"/>
    <x v="0"/>
    <s v="West"/>
    <d v="2014-01-14T00:00:00"/>
    <s v="Shipping Company B"/>
    <s v="John Edwards"/>
    <s v="123 12th Street"/>
    <s v="Las Vegas"/>
    <s v="NV"/>
    <n v="99999"/>
    <s v="USA"/>
    <s v="Credit Card"/>
    <s v="Chai"/>
    <s v="Beverages"/>
    <n v="18"/>
    <n v="81"/>
    <n v="1458"/>
    <n v="141.42600000000002"/>
  </r>
  <r>
    <n v="1007"/>
    <x v="2"/>
    <x v="2"/>
    <s v="Company L"/>
    <s v="123 12th Street"/>
    <s v="Las Vegas"/>
    <s v="NV"/>
    <n v="99999"/>
    <s v="USA"/>
    <x v="0"/>
    <s v="West"/>
    <d v="2014-01-14T00:00:00"/>
    <s v="Shipping Company B"/>
    <s v="John Edwards"/>
    <s v="123 12th Street"/>
    <s v="Las Vegas"/>
    <s v="NV"/>
    <n v="99999"/>
    <s v="USA"/>
    <s v="Credit Card"/>
    <s v="Coffee"/>
    <s v="Beverages"/>
    <n v="46"/>
    <n v="44"/>
    <n v="2024"/>
    <n v="198.352"/>
  </r>
  <r>
    <n v="1008"/>
    <x v="3"/>
    <x v="3"/>
    <s v="Company H"/>
    <s v="123 8th Street"/>
    <s v="Portland"/>
    <s v="OR"/>
    <n v="99999"/>
    <s v="USA"/>
    <x v="2"/>
    <s v="North"/>
    <d v="2014-01-10T00:00:00"/>
    <s v="Shipping Company C"/>
    <s v="Elizabeth Andersen"/>
    <s v="123 8th Street"/>
    <s v="Portland"/>
    <s v="OR"/>
    <n v="99999"/>
    <s v="USA"/>
    <s v="Credit Card"/>
    <s v="Chocolate Biscuits Mix"/>
    <s v="Baked Goods &amp; Mixes"/>
    <n v="9.1999999999999993"/>
    <n v="38"/>
    <n v="349.59999999999997"/>
    <n v="36.008800000000001"/>
  </r>
  <r>
    <n v="1009"/>
    <x v="1"/>
    <x v="1"/>
    <s v="Company D"/>
    <s v="123 4th Street"/>
    <s v="New York"/>
    <s v="NY"/>
    <n v="99999"/>
    <s v="USA"/>
    <x v="1"/>
    <m/>
    <d v="2014-01-06T00:00:00"/>
    <s v="Shipping Company C"/>
    <s v="Christina Lee"/>
    <s v="123 4th Street"/>
    <s v="New York"/>
    <s v="NY"/>
    <n v="99999"/>
    <s v="USA"/>
    <s v="Check"/>
    <s v="Chocolate Biscuits Mix"/>
    <s v="Baked Goods &amp; Mixes"/>
    <n v="9.1999999999999993"/>
    <n v="88"/>
    <n v="809.59999999999991"/>
    <n v="79.340799999999987"/>
  </r>
  <r>
    <n v="1010"/>
    <x v="4"/>
    <x v="4"/>
    <s v="Company CC"/>
    <s v="789 29th Street"/>
    <s v="Denver"/>
    <s v="CO"/>
    <n v="99999"/>
    <s v="USA"/>
    <x v="3"/>
    <s v="West"/>
    <d v="2014-01-31T00:00:00"/>
    <s v="Shipping Company B"/>
    <s v="Soo Jung Lee"/>
    <s v="789 29th Street"/>
    <s v="Denver"/>
    <s v="CO"/>
    <n v="99999"/>
    <s v="USA"/>
    <s v="Check"/>
    <s v="Chocolate"/>
    <s v="Candy"/>
    <n v="12.75"/>
    <n v="94"/>
    <n v="1198.5"/>
    <n v="122.24700000000001"/>
  </r>
  <r>
    <n v="1011"/>
    <x v="5"/>
    <x v="5"/>
    <s v="Company C"/>
    <s v="123 3rd Street"/>
    <s v="Los Angelas"/>
    <s v="CA"/>
    <n v="99999"/>
    <s v="USA"/>
    <x v="0"/>
    <s v="West"/>
    <d v="2014-01-05T00:00:00"/>
    <s v="Shipping Company B"/>
    <s v="Thomas Axerr"/>
    <s v="123 3rd Street"/>
    <s v="Los Angelas"/>
    <s v="CA"/>
    <n v="99999"/>
    <s v="USA"/>
    <s v="Cash"/>
    <s v="Clam Chowder"/>
    <s v="Soups"/>
    <n v="9.65"/>
    <n v="91"/>
    <n v="878.15"/>
    <n v="92.205749999999995"/>
  </r>
  <r>
    <n v="1012"/>
    <x v="6"/>
    <x v="6"/>
    <s v="Company F"/>
    <s v="123 6th Street"/>
    <s v="Milwaukee"/>
    <s v="WI"/>
    <n v="99999"/>
    <s v="USA"/>
    <x v="4"/>
    <s v="North"/>
    <d v="2014-01-08T00:00:00"/>
    <s v="Shipping Company B"/>
    <s v="Francisco Pérez-Olaeta"/>
    <s v="123 6th Street"/>
    <s v="Milwaukee"/>
    <s v="WI"/>
    <n v="99999"/>
    <s v="USA"/>
    <s v="Credit Card"/>
    <s v="Curry Sauce"/>
    <s v="Sauces"/>
    <n v="40"/>
    <n v="32"/>
    <n v="1280"/>
    <n v="133.12"/>
  </r>
  <r>
    <n v="1013"/>
    <x v="7"/>
    <x v="7"/>
    <s v="Company BB"/>
    <s v="789 28th Street"/>
    <s v="Memphis"/>
    <s v="TN"/>
    <n v="99999"/>
    <s v="USA"/>
    <x v="5"/>
    <s v="South"/>
    <d v="2014-01-30T00:00:00"/>
    <s v="Shipping Company C"/>
    <s v="Amritansh Raghav"/>
    <s v="789 28th Street"/>
    <s v="Memphis"/>
    <s v="TN"/>
    <n v="99999"/>
    <s v="USA"/>
    <s v="Check"/>
    <s v="Coffee"/>
    <s v="Beverages"/>
    <n v="46"/>
    <n v="55"/>
    <n v="2530"/>
    <n v="253"/>
  </r>
  <r>
    <n v="1014"/>
    <x v="3"/>
    <x v="3"/>
    <s v="Company H"/>
    <s v="123 8th Street"/>
    <s v="Portland"/>
    <s v="OR"/>
    <n v="99999"/>
    <s v="USA"/>
    <x v="2"/>
    <s v="North"/>
    <d v="2014-01-10T00:00:00"/>
    <s v="Shipping Company C"/>
    <s v="Elizabeth Andersen"/>
    <s v="123 8th Street"/>
    <s v="Portland"/>
    <s v="OR"/>
    <n v="99999"/>
    <s v="USA"/>
    <s v="Check"/>
    <s v="Chocolate"/>
    <s v="Candy"/>
    <n v="12.75"/>
    <n v="47"/>
    <n v="599.25"/>
    <n v="61.722750000000005"/>
  </r>
  <r>
    <n v="1015"/>
    <x v="8"/>
    <x v="8"/>
    <s v="Company J"/>
    <s v="123 10th Street"/>
    <s v="Chicago"/>
    <s v="IL"/>
    <n v="99999"/>
    <s v="USA"/>
    <x v="6"/>
    <s v="East"/>
    <d v="2014-01-12T00:00:00"/>
    <s v="Shipping Company B"/>
    <s v="Roland Wacker"/>
    <s v="123 10th Street"/>
    <s v="Chicago"/>
    <s v="IL"/>
    <n v="99999"/>
    <s v="USA"/>
    <s v="Credit Card"/>
    <s v="Green Tea"/>
    <s v="Beverages"/>
    <n v="2.99"/>
    <n v="90"/>
    <n v="269.10000000000002"/>
    <n v="27.717300000000005"/>
  </r>
  <r>
    <n v="1016"/>
    <x v="9"/>
    <x v="9"/>
    <s v="Company G"/>
    <s v="123 7th Street"/>
    <s v="Boise"/>
    <s v="ID"/>
    <n v="99999"/>
    <s v="USA"/>
    <x v="2"/>
    <s v="North"/>
    <m/>
    <m/>
    <s v="Ming-Yang Xie"/>
    <s v="123 7th Street"/>
    <s v="Boise"/>
    <s v="ID"/>
    <n v="99999"/>
    <s v="USA"/>
    <m/>
    <s v="Coffee"/>
    <s v="Beverages"/>
    <n v="46"/>
    <n v="24"/>
    <n v="1104"/>
    <n v="110.4"/>
  </r>
  <r>
    <n v="1017"/>
    <x v="8"/>
    <x v="8"/>
    <s v="Company J"/>
    <s v="123 10th Street"/>
    <s v="Chicago"/>
    <s v="IL"/>
    <n v="99999"/>
    <s v="USA"/>
    <x v="6"/>
    <s v="East"/>
    <d v="2014-01-12T00:00:00"/>
    <s v="Shipping Company A"/>
    <s v="Roland Wacker"/>
    <s v="123 10th Street"/>
    <s v="Chicago"/>
    <s v="IL"/>
    <n v="99999"/>
    <s v="USA"/>
    <m/>
    <s v="Boysenberry Spread"/>
    <s v="Jams, Preserves"/>
    <n v="25"/>
    <n v="34"/>
    <n v="850"/>
    <n v="80.75"/>
  </r>
  <r>
    <n v="1018"/>
    <x v="8"/>
    <x v="8"/>
    <s v="Company J"/>
    <s v="123 10th Street"/>
    <s v="Chicago"/>
    <s v="IL"/>
    <n v="99999"/>
    <s v="USA"/>
    <x v="6"/>
    <s v="East"/>
    <d v="2014-01-12T00:00:00"/>
    <s v="Shipping Company A"/>
    <s v="Roland Wacker"/>
    <s v="123 10th Street"/>
    <s v="Chicago"/>
    <s v="IL"/>
    <n v="99999"/>
    <s v="USA"/>
    <m/>
    <s v="Cajun Seasoning"/>
    <s v="Condiments"/>
    <n v="22"/>
    <n v="17"/>
    <n v="374"/>
    <n v="35.903999999999996"/>
  </r>
  <r>
    <n v="1019"/>
    <x v="8"/>
    <x v="8"/>
    <s v="Company J"/>
    <s v="123 10th Street"/>
    <s v="Chicago"/>
    <s v="IL"/>
    <n v="99999"/>
    <s v="USA"/>
    <x v="6"/>
    <s v="East"/>
    <d v="2014-01-12T00:00:00"/>
    <s v="Shipping Company A"/>
    <s v="Roland Wacker"/>
    <s v="123 10th Street"/>
    <s v="Chicago"/>
    <s v="IL"/>
    <n v="99999"/>
    <s v="USA"/>
    <m/>
    <s v="Chocolate Biscuits Mix"/>
    <s v="Baked Goods &amp; Mixes"/>
    <n v="9.1999999999999993"/>
    <n v="44"/>
    <n v="404.79999999999995"/>
    <n v="42.099199999999996"/>
  </r>
  <r>
    <n v="1020"/>
    <x v="10"/>
    <x v="10"/>
    <s v="Company K"/>
    <s v="123 11th Street"/>
    <s v="Miami"/>
    <s v="FL"/>
    <n v="99999"/>
    <s v="USA"/>
    <x v="5"/>
    <s v="South"/>
    <m/>
    <s v="Shipping Company C"/>
    <s v="Peter Krschne"/>
    <s v="123 11th Street"/>
    <s v="Miami"/>
    <s v="FL"/>
    <n v="99999"/>
    <s v="USA"/>
    <m/>
    <s v="Dried Plums"/>
    <s v="Dried Fruit &amp; Nuts"/>
    <n v="3.5"/>
    <n v="81"/>
    <n v="283.5"/>
    <n v="27.499500000000001"/>
  </r>
  <r>
    <n v="1021"/>
    <x v="10"/>
    <x v="10"/>
    <s v="Company K"/>
    <s v="123 11th Street"/>
    <s v="Miami"/>
    <s v="FL"/>
    <n v="99999"/>
    <s v="USA"/>
    <x v="5"/>
    <s v="South"/>
    <m/>
    <s v="Shipping Company C"/>
    <s v="Peter Krschne"/>
    <s v="123 11th Street"/>
    <s v="Miami"/>
    <s v="FL"/>
    <n v="99999"/>
    <s v="USA"/>
    <m/>
    <s v="Green Tea"/>
    <s v="Beverages"/>
    <n v="2.99"/>
    <n v="49"/>
    <n v="146.51000000000002"/>
    <n v="15.090530000000005"/>
  </r>
  <r>
    <n v="1022"/>
    <x v="11"/>
    <x v="11"/>
    <s v="Company A"/>
    <s v="123 1st Street"/>
    <s v="Seattle"/>
    <s v="WA"/>
    <n v="99999"/>
    <s v="USA"/>
    <x v="2"/>
    <s v="North"/>
    <m/>
    <m/>
    <s v="Anna Bedecs"/>
    <s v="123 1st Street"/>
    <s v="Seattle"/>
    <s v="WA"/>
    <n v="99999"/>
    <s v="USA"/>
    <m/>
    <s v="Chai"/>
    <s v="Beverages"/>
    <n v="18"/>
    <n v="42"/>
    <n v="756"/>
    <n v="75.600000000000009"/>
  </r>
  <r>
    <n v="1023"/>
    <x v="11"/>
    <x v="11"/>
    <s v="Company A"/>
    <s v="123 1st Street"/>
    <s v="Seattle"/>
    <s v="WA"/>
    <n v="99999"/>
    <s v="USA"/>
    <x v="2"/>
    <s v="North"/>
    <m/>
    <m/>
    <s v="Anna Bedecs"/>
    <s v="123 1st Street"/>
    <s v="Seattle"/>
    <s v="WA"/>
    <n v="99999"/>
    <s v="USA"/>
    <m/>
    <s v="Coffee"/>
    <s v="Beverages"/>
    <n v="46"/>
    <n v="58"/>
    <n v="2668"/>
    <n v="269.46800000000002"/>
  </r>
  <r>
    <n v="1024"/>
    <x v="11"/>
    <x v="11"/>
    <s v="Company A"/>
    <s v="123 1st Street"/>
    <s v="Seattle"/>
    <s v="WA"/>
    <n v="99999"/>
    <s v="USA"/>
    <x v="2"/>
    <s v="North"/>
    <m/>
    <m/>
    <s v="Anna Bedecs"/>
    <s v="123 1st Street"/>
    <s v="Seattle"/>
    <s v="WA"/>
    <n v="99999"/>
    <s v="USA"/>
    <m/>
    <s v="Green Tea"/>
    <s v="Beverages"/>
    <n v="2.99"/>
    <n v="67"/>
    <n v="200.33"/>
    <n v="20.033000000000001"/>
  </r>
  <r>
    <n v="1025"/>
    <x v="7"/>
    <x v="7"/>
    <s v="Company BB"/>
    <s v="789 28th Street"/>
    <s v="Memphis"/>
    <s v="TN"/>
    <n v="99999"/>
    <s v="USA"/>
    <x v="5"/>
    <s v="South"/>
    <d v="2014-01-30T00:00:00"/>
    <s v="Shipping Company C"/>
    <s v="Amritansh Raghav"/>
    <s v="789 28th Street"/>
    <s v="Memphis"/>
    <s v="TN"/>
    <n v="99999"/>
    <s v="USA"/>
    <s v="Credit Card"/>
    <s v="Clam Chowder"/>
    <s v="Soups"/>
    <n v="9.65"/>
    <n v="100"/>
    <n v="965"/>
    <n v="93.605000000000004"/>
  </r>
  <r>
    <n v="1026"/>
    <x v="7"/>
    <x v="7"/>
    <s v="Company BB"/>
    <s v="789 28th Street"/>
    <s v="Memphis"/>
    <s v="TN"/>
    <n v="99999"/>
    <s v="USA"/>
    <x v="5"/>
    <s v="South"/>
    <d v="2014-01-30T00:00:00"/>
    <s v="Shipping Company C"/>
    <s v="Amritansh Raghav"/>
    <s v="789 28th Street"/>
    <s v="Memphis"/>
    <s v="TN"/>
    <n v="99999"/>
    <s v="USA"/>
    <s v="Credit Card"/>
    <s v="Crab Meat"/>
    <s v="Canned Meat"/>
    <n v="18.399999999999999"/>
    <n v="63"/>
    <n v="1159.1999999999998"/>
    <n v="114.76079999999999"/>
  </r>
  <r>
    <n v="1027"/>
    <x v="12"/>
    <x v="12"/>
    <s v="Company I"/>
    <s v="123 9th Street"/>
    <s v="Salt Lake City"/>
    <s v="UT"/>
    <n v="99999"/>
    <s v="USA"/>
    <x v="7"/>
    <s v="West"/>
    <d v="2014-01-11T00:00:00"/>
    <s v="Shipping Company A"/>
    <s v="Sven Mortensen"/>
    <s v="123 9th Street"/>
    <s v="Salt Lake City"/>
    <s v="UT"/>
    <n v="99999"/>
    <s v="USA"/>
    <s v="Check"/>
    <s v="Ravioli"/>
    <s v="Pasta"/>
    <n v="19.5"/>
    <n v="57"/>
    <n v="1111.5"/>
    <n v="110.0385"/>
  </r>
  <r>
    <n v="1028"/>
    <x v="12"/>
    <x v="12"/>
    <s v="Company I"/>
    <s v="123 9th Street"/>
    <s v="Salt Lake City"/>
    <s v="UT"/>
    <n v="99999"/>
    <s v="USA"/>
    <x v="7"/>
    <s v="West"/>
    <d v="2014-01-11T00:00:00"/>
    <s v="Shipping Company A"/>
    <s v="Sven Mortensen"/>
    <s v="123 9th Street"/>
    <s v="Salt Lake City"/>
    <s v="UT"/>
    <n v="99999"/>
    <s v="USA"/>
    <s v="Check"/>
    <s v="Mozzarella"/>
    <s v="Dairy Products"/>
    <n v="34.799999999999997"/>
    <n v="81"/>
    <n v="2818.7999999999997"/>
    <n v="295.97399999999999"/>
  </r>
  <r>
    <n v="1029"/>
    <x v="6"/>
    <x v="6"/>
    <s v="Company F"/>
    <s v="123 6th Street"/>
    <s v="Milwaukee"/>
    <s v="WI"/>
    <n v="99999"/>
    <s v="USA"/>
    <x v="4"/>
    <s v="North"/>
    <d v="2014-01-08T00:00:00"/>
    <s v="Shipping Company B"/>
    <s v="Francisco Pérez-Olaeta"/>
    <s v="123 6th Street"/>
    <s v="Milwaukee"/>
    <s v="WI"/>
    <n v="99999"/>
    <s v="USA"/>
    <s v="Credit Card"/>
    <s v="Beer"/>
    <s v="Beverages"/>
    <n v="14"/>
    <n v="71"/>
    <n v="994"/>
    <n v="95.424000000000007"/>
  </r>
  <r>
    <n v="1030"/>
    <x v="13"/>
    <x v="3"/>
    <s v="Company H"/>
    <s v="123 8th Street"/>
    <s v="Portland"/>
    <s v="OR"/>
    <n v="99999"/>
    <s v="USA"/>
    <x v="2"/>
    <s v="North"/>
    <d v="2014-02-10T00:00:00"/>
    <s v="Shipping Company B"/>
    <s v="Elizabeth Andersen"/>
    <s v="123 8th Street"/>
    <s v="Portland"/>
    <s v="OR"/>
    <n v="99999"/>
    <s v="USA"/>
    <s v="Check"/>
    <s v="Curry Sauce"/>
    <s v="Sauces"/>
    <n v="40"/>
    <n v="32"/>
    <n v="1280"/>
    <n v="129.28"/>
  </r>
  <r>
    <n v="1031"/>
    <x v="14"/>
    <x v="5"/>
    <s v="Company C"/>
    <s v="123 3rd Street"/>
    <s v="Los Angelas"/>
    <s v="CA"/>
    <n v="99999"/>
    <s v="USA"/>
    <x v="0"/>
    <s v="West"/>
    <d v="2014-02-05T00:00:00"/>
    <s v="Shipping Company B"/>
    <s v="Thomas Axerr"/>
    <s v="123 3rd Street"/>
    <s v="Los Angelas"/>
    <s v="CA"/>
    <n v="99999"/>
    <s v="USA"/>
    <s v="Cash"/>
    <s v="Syrup"/>
    <s v="Condiments"/>
    <n v="10"/>
    <n v="63"/>
    <n v="630"/>
    <n v="65.52"/>
  </r>
  <r>
    <n v="1032"/>
    <x v="14"/>
    <x v="5"/>
    <s v="Company C"/>
    <s v="123 3rd Street"/>
    <s v="Los Angelas"/>
    <s v="CA"/>
    <n v="99999"/>
    <s v="USA"/>
    <x v="0"/>
    <s v="West"/>
    <d v="2014-02-05T00:00:00"/>
    <s v="Shipping Company B"/>
    <s v="Thomas Axerr"/>
    <s v="123 3rd Street"/>
    <s v="Los Angelas"/>
    <s v="CA"/>
    <n v="99999"/>
    <s v="USA"/>
    <s v="Cash"/>
    <s v="Curry Sauce"/>
    <s v="Sauces"/>
    <n v="40"/>
    <n v="30"/>
    <n v="1200"/>
    <n v="120"/>
  </r>
  <r>
    <n v="1033"/>
    <x v="15"/>
    <x v="6"/>
    <s v="Company F"/>
    <s v="123 6th Street"/>
    <s v="Milwaukee"/>
    <s v="WI"/>
    <n v="99999"/>
    <s v="USA"/>
    <x v="4"/>
    <s v="North"/>
    <d v="2014-02-08T00:00:00"/>
    <s v="Shipping Company B"/>
    <s v="Francisco Pérez-Olaeta"/>
    <s v="123 6th Street"/>
    <s v="Milwaukee"/>
    <s v="WI"/>
    <n v="99999"/>
    <s v="USA"/>
    <s v="Credit Card"/>
    <m/>
    <m/>
    <m/>
    <m/>
    <n v="0"/>
    <n v="43"/>
  </r>
  <r>
    <n v="1034"/>
    <x v="16"/>
    <x v="7"/>
    <s v="Company BB"/>
    <s v="789 28th Street"/>
    <s v="Memphis"/>
    <s v="TN"/>
    <n v="99999"/>
    <s v="USA"/>
    <x v="5"/>
    <s v="South"/>
    <d v="2014-03-02T00:00:00"/>
    <s v="Shipping Company C"/>
    <s v="Amritansh Raghav"/>
    <s v="789 28th Street"/>
    <s v="Memphis"/>
    <s v="TN"/>
    <n v="99999"/>
    <s v="USA"/>
    <s v="Check"/>
    <m/>
    <m/>
    <m/>
    <m/>
    <n v="0"/>
    <n v="31"/>
  </r>
  <r>
    <n v="1035"/>
    <x v="13"/>
    <x v="3"/>
    <s v="Company H"/>
    <s v="123 8th Street"/>
    <s v="Portland"/>
    <s v="OR"/>
    <n v="99999"/>
    <s v="USA"/>
    <x v="2"/>
    <s v="North"/>
    <d v="2014-02-10T00:00:00"/>
    <s v="Shipping Company C"/>
    <s v="Elizabeth Andersen"/>
    <s v="123 8th Street"/>
    <s v="Portland"/>
    <s v="OR"/>
    <n v="99999"/>
    <s v="USA"/>
    <s v="Check"/>
    <m/>
    <m/>
    <m/>
    <m/>
    <n v="0"/>
    <n v="46"/>
  </r>
  <r>
    <n v="1036"/>
    <x v="17"/>
    <x v="8"/>
    <s v="Company J"/>
    <s v="123 10th Street"/>
    <s v="Chicago"/>
    <s v="IL"/>
    <n v="99999"/>
    <s v="USA"/>
    <x v="6"/>
    <s v="East"/>
    <d v="2014-02-12T00:00:00"/>
    <s v="Shipping Company B"/>
    <s v="Roland Wacker"/>
    <s v="123 10th Street"/>
    <s v="Chicago"/>
    <s v="IL"/>
    <n v="99999"/>
    <s v="USA"/>
    <s v="Credit Card"/>
    <s v="Almonds"/>
    <s v="Dried Fruit &amp; Nuts"/>
    <n v="10"/>
    <n v="47"/>
    <n v="470"/>
    <n v="48.88"/>
  </r>
  <r>
    <n v="1038"/>
    <x v="17"/>
    <x v="8"/>
    <s v="Company J"/>
    <s v="123 10th Street"/>
    <s v="Chicago"/>
    <s v="IL"/>
    <n v="99999"/>
    <s v="USA"/>
    <x v="6"/>
    <s v="East"/>
    <m/>
    <s v="Shipping Company A"/>
    <s v="Roland Wacker"/>
    <s v="123 10th Street"/>
    <s v="Chicago"/>
    <s v="IL"/>
    <n v="99999"/>
    <s v="USA"/>
    <m/>
    <s v="Dried Plums"/>
    <s v="Dried Fruit &amp; Nuts"/>
    <n v="3.5"/>
    <n v="49"/>
    <n v="171.5"/>
    <n v="16.464000000000002"/>
  </r>
  <r>
    <n v="1039"/>
    <x v="18"/>
    <x v="10"/>
    <s v="Company K"/>
    <s v="123 11th Street"/>
    <s v="Miami"/>
    <s v="FL"/>
    <n v="99999"/>
    <s v="USA"/>
    <x v="5"/>
    <s v="South"/>
    <m/>
    <s v="Shipping Company C"/>
    <s v="Peter Krschne"/>
    <s v="123 11th Street"/>
    <s v="Miami"/>
    <s v="FL"/>
    <n v="99999"/>
    <s v="USA"/>
    <m/>
    <s v="Curry Sauce"/>
    <s v="Sauces"/>
    <n v="40"/>
    <n v="72"/>
    <n v="2880"/>
    <n v="285.12"/>
  </r>
  <r>
    <n v="1040"/>
    <x v="19"/>
    <x v="11"/>
    <s v="Company A"/>
    <s v="123 1st Street"/>
    <s v="Seattle"/>
    <s v="WA"/>
    <n v="99999"/>
    <s v="USA"/>
    <x v="2"/>
    <s v="North"/>
    <m/>
    <s v="Shipping Company C"/>
    <s v="Anna Bedecs"/>
    <s v="123 1st Street"/>
    <s v="Seattle"/>
    <s v="WA"/>
    <n v="99999"/>
    <s v="USA"/>
    <m/>
    <s v="Crab Meat"/>
    <s v="Canned Meat"/>
    <n v="18.399999999999999"/>
    <n v="13"/>
    <n v="239.2"/>
    <n v="23.680800000000001"/>
  </r>
  <r>
    <n v="1041"/>
    <x v="16"/>
    <x v="7"/>
    <s v="Company BB"/>
    <s v="789 28th Street"/>
    <s v="Memphis"/>
    <s v="TN"/>
    <n v="99999"/>
    <s v="USA"/>
    <x v="5"/>
    <s v="South"/>
    <n v="41700"/>
    <s v="Shipping Company C"/>
    <s v="Amritansh Raghav"/>
    <s v="789 28th Street"/>
    <s v="Memphis"/>
    <s v="TN"/>
    <n v="99999"/>
    <s v="USA"/>
    <s v="Credit Card"/>
    <s v="Coffee"/>
    <s v="Beverages"/>
    <n v="46"/>
    <n v="32"/>
    <n v="1472"/>
    <n v="148.67200000000003"/>
  </r>
  <r>
    <n v="1042"/>
    <x v="20"/>
    <x v="12"/>
    <s v="Company I"/>
    <s v="123 9th Street"/>
    <s v="Salt Lake City"/>
    <s v="UT"/>
    <n v="99999"/>
    <s v="USA"/>
    <x v="7"/>
    <s v="West"/>
    <d v="2014-02-11T00:00:00"/>
    <s v="Shipping Company A"/>
    <s v="Sven Mortensen"/>
    <s v="123 9th Street"/>
    <s v="Salt Lake City"/>
    <s v="UT"/>
    <n v="99999"/>
    <s v="USA"/>
    <s v="Check"/>
    <s v="Clam Chowder"/>
    <s v="Soups"/>
    <n v="9.65"/>
    <n v="27"/>
    <n v="260.55"/>
    <n v="24.752250000000004"/>
  </r>
  <r>
    <n v="1043"/>
    <x v="15"/>
    <x v="6"/>
    <s v="Company F"/>
    <s v="123 6th Street"/>
    <s v="Milwaukee"/>
    <s v="WI"/>
    <n v="99999"/>
    <s v="USA"/>
    <x v="4"/>
    <s v="North"/>
    <d v="2014-02-08T00:00:00"/>
    <s v="Shipping Company B"/>
    <s v="Francisco Pérez-Olaeta"/>
    <s v="123 6th Street"/>
    <s v="Milwaukee"/>
    <s v="WI"/>
    <n v="99999"/>
    <s v="USA"/>
    <s v="Credit Card"/>
    <s v="Chocolate"/>
    <s v="Candy"/>
    <n v="12.75"/>
    <n v="71"/>
    <n v="905.25"/>
    <n v="91.430250000000001"/>
  </r>
  <r>
    <n v="1044"/>
    <x v="13"/>
    <x v="3"/>
    <s v="Company H"/>
    <s v="123 8th Street"/>
    <s v="Portland"/>
    <s v="OR"/>
    <n v="99999"/>
    <s v="USA"/>
    <x v="2"/>
    <s v="North"/>
    <d v="2014-02-10T00:00:00"/>
    <s v="Shipping Company B"/>
    <s v="Elizabeth Andersen"/>
    <s v="123 8th Street"/>
    <s v="Portland"/>
    <s v="OR"/>
    <n v="99999"/>
    <s v="USA"/>
    <s v="Check"/>
    <s v="Chocolate"/>
    <s v="Candy"/>
    <n v="12.75"/>
    <n v="13"/>
    <n v="165.75"/>
    <n v="15.746249999999998"/>
  </r>
  <r>
    <n v="1045"/>
    <x v="21"/>
    <x v="13"/>
    <s v="Company Y"/>
    <s v="789 25th Street"/>
    <s v="Chicago"/>
    <s v="IL"/>
    <n v="99999"/>
    <s v="USA"/>
    <x v="6"/>
    <s v="East"/>
    <d v="2014-02-27T00:00:00"/>
    <s v="Shipping Company A"/>
    <s v="John Rodman"/>
    <s v="789 25th Street"/>
    <s v="Chicago"/>
    <s v="IL"/>
    <n v="99999"/>
    <s v="USA"/>
    <s v="Cash"/>
    <s v="Cajun Seasoning"/>
    <s v="Condiments"/>
    <n v="22"/>
    <n v="98"/>
    <n v="2156"/>
    <n v="204.82000000000002"/>
  </r>
  <r>
    <n v="1046"/>
    <x v="22"/>
    <x v="14"/>
    <s v="Company Z"/>
    <s v="789 26th Street"/>
    <s v="Miami"/>
    <s v="FL"/>
    <n v="99999"/>
    <s v="USA"/>
    <x v="5"/>
    <s v="South"/>
    <d v="2014-02-28T00:00:00"/>
    <s v="Shipping Company C"/>
    <s v="Run Liu"/>
    <s v="789 26th Street"/>
    <s v="Miami"/>
    <s v="FL"/>
    <n v="99999"/>
    <s v="USA"/>
    <s v="Credit Card"/>
    <s v="Boysenberry Spread"/>
    <s v="Jams, Preserves"/>
    <n v="25"/>
    <n v="21"/>
    <n v="525"/>
    <n v="53.550000000000004"/>
  </r>
  <r>
    <n v="1047"/>
    <x v="23"/>
    <x v="4"/>
    <s v="Company CC"/>
    <s v="789 29th Street"/>
    <s v="Denver"/>
    <s v="CO"/>
    <n v="99999"/>
    <s v="USA"/>
    <x v="3"/>
    <s v="West"/>
    <d v="2014-03-03T00:00:00"/>
    <s v="Shipping Company B"/>
    <s v="Soo Jung Lee"/>
    <s v="789 29th Street"/>
    <s v="Denver"/>
    <s v="CO"/>
    <n v="99999"/>
    <s v="USA"/>
    <s v="Check"/>
    <s v="Fruit Cocktail"/>
    <s v="Fruit &amp; Veg"/>
    <n v="39"/>
    <n v="26"/>
    <n v="1014"/>
    <n v="106.47000000000001"/>
  </r>
  <r>
    <n v="1048"/>
    <x v="15"/>
    <x v="6"/>
    <s v="Company F"/>
    <s v="123 6th Street"/>
    <s v="Milwaukee"/>
    <s v="WI"/>
    <n v="99999"/>
    <s v="USA"/>
    <x v="4"/>
    <s v="North"/>
    <d v="2014-02-08T00:00:00"/>
    <s v="Shipping Company C"/>
    <s v="Francisco Pérez-Olaeta"/>
    <s v="123 6th Street"/>
    <s v="Milwaukee"/>
    <s v="WI"/>
    <n v="99999"/>
    <s v="USA"/>
    <s v="Check"/>
    <s v="Dried Pears"/>
    <s v="Dried Fruit &amp; Nuts"/>
    <n v="30"/>
    <n v="96"/>
    <n v="2880"/>
    <n v="296.64"/>
  </r>
  <r>
    <n v="1049"/>
    <x v="15"/>
    <x v="6"/>
    <s v="Company F"/>
    <s v="123 6th Street"/>
    <s v="Milwaukee"/>
    <s v="WI"/>
    <n v="99999"/>
    <s v="USA"/>
    <x v="4"/>
    <s v="North"/>
    <d v="2014-02-08T00:00:00"/>
    <s v="Shipping Company C"/>
    <s v="Francisco Pérez-Olaeta"/>
    <s v="123 6th Street"/>
    <s v="Milwaukee"/>
    <s v="WI"/>
    <n v="99999"/>
    <s v="USA"/>
    <s v="Check"/>
    <s v="Dried Apples"/>
    <s v="Dried Fruit &amp; Nuts"/>
    <n v="53"/>
    <n v="16"/>
    <n v="848"/>
    <n v="88.192000000000021"/>
  </r>
  <r>
    <n v="1050"/>
    <x v="24"/>
    <x v="1"/>
    <s v="Company D"/>
    <s v="123 4th Street"/>
    <s v="New York"/>
    <s v="NY"/>
    <n v="99999"/>
    <s v="USA"/>
    <x v="1"/>
    <s v="East"/>
    <m/>
    <m/>
    <s v="Christina Lee"/>
    <s v="123 4th Street"/>
    <s v="New York"/>
    <s v="NY"/>
    <n v="99999"/>
    <s v="USA"/>
    <m/>
    <s v="Gnocchi"/>
    <s v="Pasta"/>
    <n v="38"/>
    <n v="96"/>
    <n v="3648"/>
    <n v="346.56"/>
  </r>
  <r>
    <n v="1051"/>
    <x v="14"/>
    <x v="5"/>
    <s v="Company C"/>
    <s v="123 3rd Street"/>
    <s v="Los Angelas"/>
    <s v="CA"/>
    <n v="99999"/>
    <s v="USA"/>
    <x v="0"/>
    <s v="West"/>
    <m/>
    <m/>
    <s v="Thomas Axerr"/>
    <s v="123 3rd Street"/>
    <s v="Los Angelas"/>
    <s v="CA"/>
    <n v="99999"/>
    <s v="USA"/>
    <m/>
    <s v="Green Tea"/>
    <s v="Beverages"/>
    <n v="2.99"/>
    <n v="75"/>
    <n v="224.25000000000003"/>
    <n v="23.097750000000005"/>
  </r>
  <r>
    <n v="1052"/>
    <x v="25"/>
    <x v="12"/>
    <s v="Company I"/>
    <s v="123 9th Street"/>
    <s v="Salt Lake City"/>
    <s v="UT"/>
    <n v="99999"/>
    <s v="USA"/>
    <x v="7"/>
    <s v="West"/>
    <n v="41709"/>
    <s v="Shipping Company A"/>
    <s v="Sven Mortensen"/>
    <s v="123 9th Street"/>
    <s v="Salt Lake City"/>
    <s v="UT"/>
    <n v="99999"/>
    <s v="USA"/>
    <s v="Check"/>
    <s v="Ravioli"/>
    <s v="Pasta"/>
    <n v="19.5"/>
    <n v="55"/>
    <n v="1072.5"/>
    <n v="108.32250000000001"/>
  </r>
  <r>
    <n v="1053"/>
    <x v="25"/>
    <x v="12"/>
    <s v="Company I"/>
    <s v="123 9th Street"/>
    <s v="Salt Lake City"/>
    <s v="UT"/>
    <n v="99999"/>
    <s v="USA"/>
    <x v="7"/>
    <s v="West"/>
    <d v="2014-03-11T00:00:00"/>
    <s v="Shipping Company A"/>
    <s v="Sven Mortensen"/>
    <s v="123 9th Street"/>
    <s v="Salt Lake City"/>
    <s v="UT"/>
    <n v="99999"/>
    <s v="USA"/>
    <s v="Check"/>
    <s v="Mozzarella"/>
    <s v="Dairy Products"/>
    <n v="34.799999999999997"/>
    <n v="11"/>
    <n v="382.79999999999995"/>
    <n v="36.748799999999996"/>
  </r>
  <r>
    <n v="1054"/>
    <x v="26"/>
    <x v="6"/>
    <s v="Company F"/>
    <s v="123 6th Street"/>
    <s v="Milwaukee"/>
    <s v="WI"/>
    <n v="99999"/>
    <s v="USA"/>
    <x v="4"/>
    <s v="North"/>
    <d v="2014-03-08T00:00:00"/>
    <s v="Shipping Company B"/>
    <s v="Francisco Pérez-Olaeta"/>
    <s v="123 6th Street"/>
    <s v="Milwaukee"/>
    <s v="WI"/>
    <n v="99999"/>
    <s v="USA"/>
    <s v="Credit Card"/>
    <s v="Beer"/>
    <s v="Beverages"/>
    <n v="14"/>
    <n v="53"/>
    <n v="742"/>
    <n v="71.974000000000004"/>
  </r>
  <r>
    <n v="1055"/>
    <x v="27"/>
    <x v="3"/>
    <s v="Company H"/>
    <s v="123 8th Street"/>
    <s v="Portland"/>
    <s v="OR"/>
    <n v="99999"/>
    <s v="USA"/>
    <x v="2"/>
    <s v="North"/>
    <d v="2014-03-10T00:00:00"/>
    <s v="Shipping Company B"/>
    <s v="Elizabeth Andersen"/>
    <s v="123 8th Street"/>
    <s v="Portland"/>
    <s v="OR"/>
    <n v="99999"/>
    <s v="USA"/>
    <s v="Check"/>
    <s v="Curry Sauce"/>
    <s v="Sauces"/>
    <n v="40"/>
    <n v="85"/>
    <n v="3400"/>
    <n v="357"/>
  </r>
  <r>
    <n v="1056"/>
    <x v="27"/>
    <x v="3"/>
    <s v="Company H"/>
    <s v="123 8th Street"/>
    <s v="Portland"/>
    <s v="OR"/>
    <n v="99999"/>
    <s v="USA"/>
    <x v="2"/>
    <s v="North"/>
    <d v="2014-03-10T00:00:00"/>
    <s v="Shipping Company B"/>
    <s v="Elizabeth Andersen"/>
    <s v="123 8th Street"/>
    <s v="Portland"/>
    <s v="OR"/>
    <n v="99999"/>
    <s v="USA"/>
    <s v="Check"/>
    <s v="Chocolate Biscuits Mix"/>
    <s v="Baked Goods &amp; Mixes"/>
    <n v="9.1999999999999993"/>
    <n v="97"/>
    <n v="892.4"/>
    <n v="91.024800000000013"/>
  </r>
  <r>
    <n v="1057"/>
    <x v="28"/>
    <x v="13"/>
    <s v="Company Y"/>
    <s v="789 25th Street"/>
    <s v="Chicago"/>
    <s v="IL"/>
    <n v="99999"/>
    <s v="USA"/>
    <x v="6"/>
    <s v="East"/>
    <d v="2014-03-27T00:00:00"/>
    <s v="Shipping Company A"/>
    <s v="John Rodman"/>
    <s v="789 25th Street"/>
    <s v="Chicago"/>
    <s v="IL"/>
    <n v="99999"/>
    <s v="USA"/>
    <s v="Cash"/>
    <s v="Scones"/>
    <s v="Baked Goods &amp; Mixes"/>
    <n v="10"/>
    <n v="46"/>
    <n v="460"/>
    <n v="46.46"/>
  </r>
  <r>
    <n v="1058"/>
    <x v="29"/>
    <x v="14"/>
    <s v="Company Z"/>
    <s v="789 26th Street"/>
    <s v="Miami"/>
    <s v="FL"/>
    <n v="99999"/>
    <s v="USA"/>
    <x v="5"/>
    <s v="South"/>
    <d v="2014-03-28T00:00:00"/>
    <s v="Shipping Company C"/>
    <s v="Run Liu"/>
    <s v="789 26th Street"/>
    <s v="Miami"/>
    <s v="FL"/>
    <n v="99999"/>
    <s v="USA"/>
    <s v="Credit Card"/>
    <s v="Olive Oil"/>
    <s v="Oil"/>
    <n v="21.35"/>
    <n v="97"/>
    <n v="2070.9500000000003"/>
    <n v="196.74025"/>
  </r>
  <r>
    <n v="1059"/>
    <x v="29"/>
    <x v="14"/>
    <s v="Company Z"/>
    <s v="789 26th Street"/>
    <s v="Miami"/>
    <s v="FL"/>
    <n v="99999"/>
    <s v="USA"/>
    <x v="5"/>
    <s v="South"/>
    <d v="2014-03-28T00:00:00"/>
    <s v="Shipping Company C"/>
    <s v="Run Liu"/>
    <s v="789 26th Street"/>
    <s v="Miami"/>
    <s v="FL"/>
    <n v="99999"/>
    <s v="USA"/>
    <s v="Credit Card"/>
    <s v="Clam Chowder"/>
    <s v="Soups"/>
    <n v="9.65"/>
    <n v="97"/>
    <n v="936.05000000000007"/>
    <n v="95.477100000000021"/>
  </r>
  <r>
    <n v="1060"/>
    <x v="29"/>
    <x v="14"/>
    <s v="Company Z"/>
    <s v="789 26th Street"/>
    <s v="Miami"/>
    <s v="FL"/>
    <n v="99999"/>
    <s v="USA"/>
    <x v="5"/>
    <s v="South"/>
    <d v="2014-03-28T00:00:00"/>
    <s v="Shipping Company C"/>
    <s v="Run Liu"/>
    <s v="789 26th Street"/>
    <s v="Miami"/>
    <s v="FL"/>
    <n v="99999"/>
    <s v="USA"/>
    <s v="Credit Card"/>
    <s v="Crab Meat"/>
    <s v="Canned Meat"/>
    <n v="18.399999999999999"/>
    <n v="65"/>
    <n v="1196"/>
    <n v="123.18800000000002"/>
  </r>
  <r>
    <n v="1061"/>
    <x v="30"/>
    <x v="4"/>
    <s v="Company CC"/>
    <s v="789 29th Street"/>
    <s v="Denver"/>
    <s v="CO"/>
    <n v="99999"/>
    <s v="USA"/>
    <x v="3"/>
    <s v="West"/>
    <d v="2014-03-31T00:00:00"/>
    <s v="Shipping Company B"/>
    <s v="Soo Jung Lee"/>
    <s v="789 29th Street"/>
    <s v="Denver"/>
    <s v="CO"/>
    <n v="99999"/>
    <s v="USA"/>
    <s v="Check"/>
    <s v="Beer"/>
    <s v="Beverages"/>
    <n v="14"/>
    <n v="72"/>
    <n v="1008"/>
    <n v="100.80000000000001"/>
  </r>
  <r>
    <n v="1062"/>
    <x v="26"/>
    <x v="6"/>
    <s v="Company F"/>
    <s v="123 6th Street"/>
    <s v="Milwaukee"/>
    <s v="WI"/>
    <n v="99999"/>
    <s v="USA"/>
    <x v="4"/>
    <s v="North"/>
    <d v="2014-03-08T00:00:00"/>
    <s v="Shipping Company C"/>
    <s v="Francisco Pérez-Olaeta"/>
    <s v="123 6th Street"/>
    <s v="Milwaukee"/>
    <s v="WI"/>
    <n v="99999"/>
    <s v="USA"/>
    <s v="Check"/>
    <s v="Chocolate"/>
    <s v="Candy"/>
    <n v="12.75"/>
    <n v="16"/>
    <n v="204"/>
    <n v="20.196000000000002"/>
  </r>
  <r>
    <n v="1064"/>
    <x v="31"/>
    <x v="1"/>
    <s v="Company D"/>
    <s v="123 4th Street"/>
    <s v="New York"/>
    <s v="NY"/>
    <n v="99999"/>
    <s v="USA"/>
    <x v="1"/>
    <s v="East"/>
    <d v="2014-03-06T00:00:00"/>
    <s v="Shipping Company A"/>
    <s v="Christina Lee"/>
    <s v="123 4th Street"/>
    <s v="New York"/>
    <s v="NY"/>
    <n v="99999"/>
    <s v="USA"/>
    <s v="Credit Card"/>
    <s v="Marmalade"/>
    <s v="Jams, Preserves"/>
    <n v="81"/>
    <n v="77"/>
    <n v="6237"/>
    <n v="642.41100000000006"/>
  </r>
  <r>
    <n v="1065"/>
    <x v="31"/>
    <x v="1"/>
    <s v="Company D"/>
    <s v="123 4th Street"/>
    <s v="New York"/>
    <s v="NY"/>
    <n v="99999"/>
    <s v="USA"/>
    <x v="1"/>
    <s v="East"/>
    <d v="2014-03-06T00:00:00"/>
    <s v="Shipping Company A"/>
    <s v="Christina Lee"/>
    <s v="123 4th Street"/>
    <s v="New York"/>
    <s v="NY"/>
    <n v="99999"/>
    <s v="USA"/>
    <s v="Credit Card"/>
    <s v="Long Grain Rice"/>
    <s v="Grains"/>
    <n v="7"/>
    <n v="37"/>
    <n v="259"/>
    <n v="24.605"/>
  </r>
  <r>
    <n v="1067"/>
    <x v="27"/>
    <x v="3"/>
    <s v="Company H"/>
    <s v="123 8th Street"/>
    <s v="Portland"/>
    <s v="OR"/>
    <n v="99999"/>
    <s v="USA"/>
    <x v="2"/>
    <s v="North"/>
    <d v="2014-03-10T00:00:00"/>
    <s v="Shipping Company C"/>
    <s v="Elizabeth Andersen"/>
    <s v="123 8th Street"/>
    <s v="Portland"/>
    <s v="OR"/>
    <n v="99999"/>
    <s v="USA"/>
    <s v="Credit Card"/>
    <s v="Mozzarella"/>
    <s v="Dairy Products"/>
    <n v="34.799999999999997"/>
    <n v="63"/>
    <n v="2192.3999999999996"/>
    <n v="217.04759999999999"/>
  </r>
  <r>
    <n v="1070"/>
    <x v="32"/>
    <x v="5"/>
    <s v="Company C"/>
    <s v="123 3rd Street"/>
    <s v="Los Angelas"/>
    <s v="CA"/>
    <n v="99999"/>
    <s v="USA"/>
    <x v="0"/>
    <s v="West"/>
    <d v="2014-03-05T00:00:00"/>
    <s v="Shipping Company B"/>
    <s v="Thomas Axerr"/>
    <s v="123 3rd Street"/>
    <s v="Los Angelas"/>
    <s v="CA"/>
    <n v="99999"/>
    <s v="USA"/>
    <s v="Cash"/>
    <s v="Syrup"/>
    <s v="Condiments"/>
    <n v="10"/>
    <n v="48"/>
    <n v="480"/>
    <n v="48"/>
  </r>
  <r>
    <n v="1071"/>
    <x v="32"/>
    <x v="5"/>
    <s v="Company C"/>
    <s v="123 3rd Street"/>
    <s v="Los Angelas"/>
    <s v="CA"/>
    <n v="99999"/>
    <s v="USA"/>
    <x v="0"/>
    <s v="West"/>
    <d v="2014-03-05T00:00:00"/>
    <s v="Shipping Company B"/>
    <s v="Thomas Axerr"/>
    <s v="123 3rd Street"/>
    <s v="Los Angelas"/>
    <s v="CA"/>
    <n v="99999"/>
    <s v="USA"/>
    <s v="Cash"/>
    <s v="Curry Sauce"/>
    <s v="Sauces"/>
    <n v="40"/>
    <n v="71"/>
    <n v="2840"/>
    <n v="295.36"/>
  </r>
  <r>
    <n v="1075"/>
    <x v="33"/>
    <x v="8"/>
    <s v="Company J"/>
    <s v="123 10th Street"/>
    <s v="Chicago"/>
    <s v="IL"/>
    <n v="99999"/>
    <s v="USA"/>
    <x v="6"/>
    <s v="East"/>
    <d v="2014-03-12T00:00:00"/>
    <s v="Shipping Company B"/>
    <s v="Roland Wacker"/>
    <s v="123 10th Street"/>
    <s v="Chicago"/>
    <s v="IL"/>
    <n v="99999"/>
    <s v="USA"/>
    <s v="Credit Card"/>
    <s v="Almonds"/>
    <s v="Dried Fruit &amp; Nuts"/>
    <n v="10"/>
    <n v="55"/>
    <n v="550"/>
    <n v="55"/>
  </r>
  <r>
    <n v="1077"/>
    <x v="33"/>
    <x v="8"/>
    <s v="Company J"/>
    <s v="123 10th Street"/>
    <s v="Chicago"/>
    <s v="IL"/>
    <n v="99999"/>
    <s v="USA"/>
    <x v="6"/>
    <s v="East"/>
    <m/>
    <s v="Shipping Company A"/>
    <s v="Roland Wacker"/>
    <s v="123 10th Street"/>
    <s v="Chicago"/>
    <s v="IL"/>
    <n v="99999"/>
    <s v="USA"/>
    <m/>
    <s v="Dried Plums"/>
    <s v="Dried Fruit &amp; Nuts"/>
    <n v="3.5"/>
    <n v="21"/>
    <n v="73.5"/>
    <n v="7.3500000000000005"/>
  </r>
  <r>
    <n v="1078"/>
    <x v="34"/>
    <x v="10"/>
    <s v="Company K"/>
    <s v="123 11th Street"/>
    <s v="Miami"/>
    <s v="FL"/>
    <n v="99999"/>
    <s v="USA"/>
    <x v="5"/>
    <s v="South"/>
    <m/>
    <s v="Shipping Company C"/>
    <s v="Peter Krschne"/>
    <s v="123 11th Street"/>
    <s v="Miami"/>
    <s v="FL"/>
    <n v="99999"/>
    <s v="USA"/>
    <m/>
    <s v="Curry Sauce"/>
    <s v="Sauces"/>
    <n v="40"/>
    <n v="67"/>
    <n v="2680"/>
    <n v="270.68"/>
  </r>
  <r>
    <n v="1079"/>
    <x v="23"/>
    <x v="11"/>
    <s v="Company A"/>
    <s v="123 1st Street"/>
    <s v="Seattle"/>
    <s v="WA"/>
    <n v="99999"/>
    <s v="USA"/>
    <x v="2"/>
    <s v="North"/>
    <m/>
    <s v="Shipping Company C"/>
    <s v="Anna Bedecs"/>
    <s v="123 1st Street"/>
    <s v="Seattle"/>
    <s v="WA"/>
    <n v="99999"/>
    <s v="USA"/>
    <m/>
    <s v="Crab Meat"/>
    <s v="Canned Meat"/>
    <n v="18.399999999999999"/>
    <n v="75"/>
    <n v="1380"/>
    <n v="138"/>
  </r>
  <r>
    <n v="1080"/>
    <x v="35"/>
    <x v="7"/>
    <s v="Company BB"/>
    <s v="789 28th Street"/>
    <s v="Memphis"/>
    <s v="TN"/>
    <n v="99999"/>
    <s v="USA"/>
    <x v="5"/>
    <s v="South"/>
    <d v="2014-03-30T00:00:00"/>
    <s v="Shipping Company C"/>
    <s v="Amritansh Raghav"/>
    <s v="789 28th Street"/>
    <s v="Memphis"/>
    <s v="TN"/>
    <n v="99999"/>
    <s v="USA"/>
    <s v="Credit Card"/>
    <s v="Coffee"/>
    <s v="Beverages"/>
    <n v="46"/>
    <n v="17"/>
    <n v="782"/>
    <n v="80.546000000000006"/>
  </r>
  <r>
    <n v="1081"/>
    <x v="36"/>
    <x v="1"/>
    <s v="Company D"/>
    <s v="123 4th Street"/>
    <s v="New York"/>
    <s v="NY"/>
    <n v="99999"/>
    <s v="USA"/>
    <x v="1"/>
    <s v="East"/>
    <d v="2014-04-06T00:00:00"/>
    <s v="Shipping Company A"/>
    <s v="Christina Lee"/>
    <s v="123 4th Street"/>
    <s v="New York"/>
    <s v="NY"/>
    <n v="99999"/>
    <s v="USA"/>
    <s v="Credit Card"/>
    <s v="Dried Plums"/>
    <s v="Dried Fruit &amp; Nuts"/>
    <n v="3.5"/>
    <n v="48"/>
    <n v="168"/>
    <n v="16.295999999999999"/>
  </r>
  <r>
    <n v="1082"/>
    <x v="37"/>
    <x v="2"/>
    <s v="Company L"/>
    <s v="123 12th Street"/>
    <s v="Las Vegas"/>
    <s v="NV"/>
    <n v="99999"/>
    <s v="USA"/>
    <x v="0"/>
    <s v="West"/>
    <d v="2014-04-14T00:00:00"/>
    <s v="Shipping Company B"/>
    <s v="John Edwards"/>
    <s v="123 12th Street"/>
    <s v="Las Vegas"/>
    <s v="NV"/>
    <n v="99999"/>
    <s v="USA"/>
    <s v="Credit Card"/>
    <s v="Chai"/>
    <s v="Beverages"/>
    <n v="18"/>
    <n v="74"/>
    <n v="1332"/>
    <n v="137.19600000000003"/>
  </r>
  <r>
    <n v="1083"/>
    <x v="37"/>
    <x v="2"/>
    <s v="Company L"/>
    <s v="123 12th Street"/>
    <s v="Las Vegas"/>
    <s v="NV"/>
    <n v="99999"/>
    <s v="USA"/>
    <x v="0"/>
    <s v="West"/>
    <d v="2014-04-14T00:00:00"/>
    <s v="Shipping Company B"/>
    <s v="John Edwards"/>
    <s v="123 12th Street"/>
    <s v="Las Vegas"/>
    <s v="NV"/>
    <n v="99999"/>
    <s v="USA"/>
    <s v="Credit Card"/>
    <s v="Coffee"/>
    <s v="Beverages"/>
    <n v="46"/>
    <n v="96"/>
    <n v="4416"/>
    <n v="428.35200000000003"/>
  </r>
  <r>
    <n v="1084"/>
    <x v="38"/>
    <x v="3"/>
    <s v="Company H"/>
    <s v="123 8th Street"/>
    <s v="Portland"/>
    <s v="OR"/>
    <n v="99999"/>
    <s v="USA"/>
    <x v="2"/>
    <s v="North"/>
    <d v="2014-04-10T00:00:00"/>
    <s v="Shipping Company C"/>
    <s v="Elizabeth Andersen"/>
    <s v="123 8th Street"/>
    <s v="Portland"/>
    <s v="OR"/>
    <n v="99999"/>
    <s v="USA"/>
    <s v="Credit Card"/>
    <s v="Chocolate Biscuits Mix"/>
    <s v="Baked Goods &amp; Mixes"/>
    <n v="9.1999999999999993"/>
    <n v="12"/>
    <n v="110.39999999999999"/>
    <n v="11.3712"/>
  </r>
  <r>
    <n v="1085"/>
    <x v="36"/>
    <x v="1"/>
    <s v="Company D"/>
    <s v="123 4th Street"/>
    <s v="New York"/>
    <s v="NY"/>
    <n v="99999"/>
    <s v="USA"/>
    <x v="1"/>
    <s v="East"/>
    <n v="41735"/>
    <s v="Shipping Company C"/>
    <s v="Christina Lee"/>
    <s v="123 4th Street"/>
    <s v="New York"/>
    <s v="NY"/>
    <n v="99999"/>
    <s v="USA"/>
    <s v="Check"/>
    <s v="Chocolate Biscuits Mix"/>
    <s v="Baked Goods &amp; Mixes"/>
    <n v="9.1999999999999993"/>
    <n v="62"/>
    <n v="570.4"/>
    <n v="58.751199999999997"/>
  </r>
  <r>
    <n v="1086"/>
    <x v="39"/>
    <x v="4"/>
    <s v="Company CC"/>
    <s v="789 29th Street"/>
    <s v="Denver"/>
    <s v="CO"/>
    <n v="99999"/>
    <s v="USA"/>
    <x v="3"/>
    <s v="West"/>
    <n v="41760"/>
    <s v="Shipping Company B"/>
    <s v="Soo Jung Lee"/>
    <s v="789 29th Street"/>
    <s v="Denver"/>
    <s v="CO"/>
    <n v="99999"/>
    <s v="USA"/>
    <s v="Check"/>
    <s v="Chocolate"/>
    <s v="Candy"/>
    <n v="12.75"/>
    <n v="35"/>
    <n v="446.25"/>
    <n v="45.963750000000005"/>
  </r>
  <r>
    <n v="1087"/>
    <x v="40"/>
    <x v="5"/>
    <s v="Company C"/>
    <s v="123 3rd Street"/>
    <s v="Los Angelas"/>
    <s v="CA"/>
    <n v="99999"/>
    <s v="USA"/>
    <x v="0"/>
    <s v="West"/>
    <n v="41734"/>
    <s v="Shipping Company B"/>
    <s v="Thomas Axerr"/>
    <s v="123 3rd Street"/>
    <s v="Los Angelas"/>
    <s v="CA"/>
    <n v="99999"/>
    <s v="USA"/>
    <s v="Cash"/>
    <s v="Clam Chowder"/>
    <s v="Soups"/>
    <n v="9.65"/>
    <n v="95"/>
    <n v="916.75"/>
    <n v="91.675000000000011"/>
  </r>
  <r>
    <n v="1088"/>
    <x v="41"/>
    <x v="6"/>
    <s v="Company F"/>
    <s v="123 6th Street"/>
    <s v="Milwaukee"/>
    <s v="WI"/>
    <n v="99999"/>
    <s v="USA"/>
    <x v="4"/>
    <s v="North"/>
    <n v="41737"/>
    <s v="Shipping Company B"/>
    <s v="Francisco Pérez-Olaeta"/>
    <s v="123 6th Street"/>
    <s v="Milwaukee"/>
    <s v="WI"/>
    <n v="99999"/>
    <s v="USA"/>
    <s v="Credit Card"/>
    <s v="Curry Sauce"/>
    <s v="Sauces"/>
    <n v="40"/>
    <n v="17"/>
    <n v="680"/>
    <n v="68.680000000000007"/>
  </r>
  <r>
    <n v="1089"/>
    <x v="42"/>
    <x v="7"/>
    <s v="Company BB"/>
    <s v="789 28th Street"/>
    <s v="Memphis"/>
    <s v="TN"/>
    <n v="99999"/>
    <s v="USA"/>
    <x v="5"/>
    <s v="South"/>
    <d v="2014-04-30T00:00:00"/>
    <s v="Shipping Company C"/>
    <s v="Amritansh Raghav"/>
    <s v="789 28th Street"/>
    <s v="Memphis"/>
    <s v="TN"/>
    <n v="99999"/>
    <s v="USA"/>
    <s v="Check"/>
    <s v="Coffee"/>
    <s v="Beverages"/>
    <n v="46"/>
    <n v="96"/>
    <n v="4416"/>
    <n v="463.68000000000006"/>
  </r>
  <r>
    <n v="1090"/>
    <x v="38"/>
    <x v="3"/>
    <s v="Company H"/>
    <s v="123 8th Street"/>
    <s v="Portland"/>
    <s v="OR"/>
    <n v="99999"/>
    <s v="USA"/>
    <x v="2"/>
    <s v="North"/>
    <d v="2014-04-10T00:00:00"/>
    <s v="Shipping Company C"/>
    <s v="Elizabeth Andersen"/>
    <s v="123 8th Street"/>
    <s v="Portland"/>
    <s v="OR"/>
    <n v="99999"/>
    <s v="USA"/>
    <s v="Check"/>
    <s v="Chocolate"/>
    <s v="Candy"/>
    <n v="12.75"/>
    <n v="83"/>
    <n v="1058.25"/>
    <n v="102.65025"/>
  </r>
  <r>
    <n v="1091"/>
    <x v="43"/>
    <x v="8"/>
    <s v="Company J"/>
    <s v="123 10th Street"/>
    <s v="Chicago"/>
    <s v="IL"/>
    <n v="99999"/>
    <s v="USA"/>
    <x v="6"/>
    <s v="East"/>
    <d v="2014-04-12T00:00:00"/>
    <s v="Shipping Company B"/>
    <s v="Roland Wacker"/>
    <s v="123 10th Street"/>
    <s v="Chicago"/>
    <s v="IL"/>
    <n v="99999"/>
    <s v="USA"/>
    <s v="Credit Card"/>
    <s v="Green Tea"/>
    <s v="Beverages"/>
    <n v="2.99"/>
    <n v="88"/>
    <n v="263.12"/>
    <n v="26.04888"/>
  </r>
  <r>
    <n v="1092"/>
    <x v="44"/>
    <x v="9"/>
    <s v="Company G"/>
    <s v="123 7th Street"/>
    <s v="Boise"/>
    <s v="ID"/>
    <n v="99999"/>
    <s v="USA"/>
    <x v="2"/>
    <s v="North"/>
    <m/>
    <m/>
    <s v="Ming-Yang Xie"/>
    <s v="123 7th Street"/>
    <s v="Boise"/>
    <s v="ID"/>
    <n v="99999"/>
    <s v="USA"/>
    <m/>
    <s v="Coffee"/>
    <s v="Beverages"/>
    <n v="46"/>
    <n v="59"/>
    <n v="2714"/>
    <n v="284.97000000000003"/>
  </r>
  <r>
    <n v="1093"/>
    <x v="43"/>
    <x v="8"/>
    <s v="Company J"/>
    <s v="123 10th Street"/>
    <s v="Chicago"/>
    <s v="IL"/>
    <n v="99999"/>
    <s v="USA"/>
    <x v="6"/>
    <s v="East"/>
    <d v="2014-04-12T00:00:00"/>
    <s v="Shipping Company A"/>
    <s v="Roland Wacker"/>
    <s v="123 10th Street"/>
    <s v="Chicago"/>
    <s v="IL"/>
    <n v="99999"/>
    <s v="USA"/>
    <m/>
    <s v="Boysenberry Spread"/>
    <s v="Jams, Preserves"/>
    <n v="25"/>
    <n v="27"/>
    <n v="675"/>
    <n v="68.849999999999994"/>
  </r>
  <r>
    <n v="1094"/>
    <x v="43"/>
    <x v="8"/>
    <s v="Company J"/>
    <s v="123 10th Street"/>
    <s v="Chicago"/>
    <s v="IL"/>
    <n v="99999"/>
    <s v="USA"/>
    <x v="6"/>
    <s v="East"/>
    <d v="2014-04-12T00:00:00"/>
    <s v="Shipping Company A"/>
    <s v="Roland Wacker"/>
    <s v="123 10th Street"/>
    <s v="Chicago"/>
    <s v="IL"/>
    <n v="99999"/>
    <s v="USA"/>
    <m/>
    <s v="Cajun Seasoning"/>
    <s v="Condiments"/>
    <n v="22"/>
    <n v="37"/>
    <n v="814"/>
    <n v="85.470000000000013"/>
  </r>
  <r>
    <n v="1095"/>
    <x v="43"/>
    <x v="8"/>
    <s v="Company J"/>
    <s v="123 10th Street"/>
    <s v="Chicago"/>
    <s v="IL"/>
    <n v="99999"/>
    <s v="USA"/>
    <x v="6"/>
    <s v="East"/>
    <d v="2014-04-12T00:00:00"/>
    <s v="Shipping Company A"/>
    <s v="Roland Wacker"/>
    <s v="123 10th Street"/>
    <s v="Chicago"/>
    <s v="IL"/>
    <n v="99999"/>
    <s v="USA"/>
    <m/>
    <s v="Chocolate Biscuits Mix"/>
    <s v="Baked Goods &amp; Mixes"/>
    <n v="9.1999999999999993"/>
    <n v="75"/>
    <n v="690"/>
    <n v="69"/>
  </r>
  <r>
    <n v="1096"/>
    <x v="45"/>
    <x v="10"/>
    <s v="Company K"/>
    <s v="123 11th Street"/>
    <s v="Miami"/>
    <s v="FL"/>
    <n v="99999"/>
    <s v="USA"/>
    <x v="5"/>
    <s v="South"/>
    <m/>
    <s v="Shipping Company C"/>
    <s v="Peter Krschne"/>
    <s v="123 11th Street"/>
    <s v="Miami"/>
    <s v="FL"/>
    <n v="99999"/>
    <s v="USA"/>
    <m/>
    <s v="Dried Plums"/>
    <s v="Dried Fruit &amp; Nuts"/>
    <n v="3.5"/>
    <n v="71"/>
    <n v="248.5"/>
    <n v="24.104500000000002"/>
  </r>
  <r>
    <n v="1097"/>
    <x v="45"/>
    <x v="10"/>
    <s v="Company K"/>
    <s v="123 11th Street"/>
    <s v="Miami"/>
    <s v="FL"/>
    <n v="99999"/>
    <s v="USA"/>
    <x v="5"/>
    <s v="South"/>
    <m/>
    <s v="Shipping Company C"/>
    <s v="Peter Krschne"/>
    <s v="123 11th Street"/>
    <s v="Miami"/>
    <s v="FL"/>
    <n v="99999"/>
    <s v="USA"/>
    <m/>
    <s v="Green Tea"/>
    <s v="Beverages"/>
    <n v="2.99"/>
    <n v="88"/>
    <n v="263.12"/>
    <n v="26.04888"/>
  </r>
  <r>
    <n v="1098"/>
    <x v="46"/>
    <x v="11"/>
    <s v="Company A"/>
    <s v="123 1st Street"/>
    <s v="Seattle"/>
    <s v="WA"/>
    <n v="99999"/>
    <s v="USA"/>
    <x v="2"/>
    <s v="North"/>
    <m/>
    <m/>
    <s v="Anna Bedecs"/>
    <s v="123 1st Street"/>
    <s v="Seattle"/>
    <s v="WA"/>
    <n v="99999"/>
    <s v="USA"/>
    <m/>
    <s v="Chai"/>
    <s v="Beverages"/>
    <n v="18"/>
    <n v="55"/>
    <n v="990"/>
    <n v="97.02"/>
  </r>
  <r>
    <n v="1099"/>
    <x v="47"/>
    <x v="4"/>
    <s v="Company CC"/>
    <s v="789 29th Street"/>
    <s v="Denver"/>
    <s v="CO"/>
    <n v="99999"/>
    <s v="USA"/>
    <x v="3"/>
    <s v="West"/>
    <d v="2014-05-31T00:00:00"/>
    <s v="Shipping Company B"/>
    <s v="Soo Jung Lee"/>
    <s v="789 29th Street"/>
    <s v="Denver"/>
    <s v="CO"/>
    <n v="99999"/>
    <s v="USA"/>
    <s v="Check"/>
    <s v="Chocolate"/>
    <s v="Candy"/>
    <n v="12.75"/>
    <n v="14"/>
    <n v="178.5"/>
    <n v="16.9575"/>
  </r>
  <r>
    <n v="1100"/>
    <x v="48"/>
    <x v="5"/>
    <s v="Company C"/>
    <s v="123 3rd Street"/>
    <s v="Los Angelas"/>
    <s v="CA"/>
    <n v="99999"/>
    <s v="USA"/>
    <x v="0"/>
    <s v="West"/>
    <d v="2014-05-05T00:00:00"/>
    <s v="Shipping Company B"/>
    <s v="Thomas Axerr"/>
    <s v="123 3rd Street"/>
    <s v="Los Angelas"/>
    <s v="CA"/>
    <n v="99999"/>
    <s v="USA"/>
    <s v="Cash"/>
    <s v="Clam Chowder"/>
    <s v="Soups"/>
    <n v="9.65"/>
    <n v="43"/>
    <n v="414.95"/>
    <n v="42.324900000000007"/>
  </r>
  <r>
    <n v="1101"/>
    <x v="49"/>
    <x v="6"/>
    <s v="Company F"/>
    <s v="123 6th Street"/>
    <s v="Milwaukee"/>
    <s v="WI"/>
    <n v="99999"/>
    <s v="USA"/>
    <x v="4"/>
    <s v="North"/>
    <n v="41767"/>
    <s v="Shipping Company B"/>
    <s v="Francisco Pérez-Olaeta"/>
    <s v="123 6th Street"/>
    <s v="Milwaukee"/>
    <s v="WI"/>
    <n v="99999"/>
    <s v="USA"/>
    <s v="Credit Card"/>
    <s v="Curry Sauce"/>
    <s v="Sauces"/>
    <n v="40"/>
    <n v="63"/>
    <n v="2520"/>
    <n v="254.52"/>
  </r>
  <r>
    <n v="1102"/>
    <x v="50"/>
    <x v="7"/>
    <s v="Company BB"/>
    <s v="789 28th Street"/>
    <s v="Memphis"/>
    <s v="TN"/>
    <n v="99999"/>
    <s v="USA"/>
    <x v="5"/>
    <s v="South"/>
    <d v="2014-05-30T00:00:00"/>
    <s v="Shipping Company C"/>
    <s v="Amritansh Raghav"/>
    <s v="789 28th Street"/>
    <s v="Memphis"/>
    <s v="TN"/>
    <n v="99999"/>
    <s v="USA"/>
    <s v="Check"/>
    <s v="Coffee"/>
    <s v="Beverages"/>
    <n v="46"/>
    <n v="36"/>
    <n v="1656"/>
    <n v="165.60000000000002"/>
  </r>
  <r>
    <n v="1103"/>
    <x v="51"/>
    <x v="3"/>
    <s v="Company H"/>
    <s v="123 8th Street"/>
    <s v="Portland"/>
    <s v="OR"/>
    <n v="99999"/>
    <s v="USA"/>
    <x v="2"/>
    <s v="North"/>
    <d v="2014-05-10T00:00:00"/>
    <s v="Shipping Company C"/>
    <s v="Elizabeth Andersen"/>
    <s v="123 8th Street"/>
    <s v="Portland"/>
    <s v="OR"/>
    <n v="99999"/>
    <s v="USA"/>
    <s v="Check"/>
    <s v="Chocolate"/>
    <s v="Candy"/>
    <n v="12.75"/>
    <n v="41"/>
    <n v="522.75"/>
    <n v="54.366000000000007"/>
  </r>
  <r>
    <n v="1104"/>
    <x v="52"/>
    <x v="8"/>
    <s v="Company J"/>
    <s v="123 10th Street"/>
    <s v="Chicago"/>
    <s v="IL"/>
    <n v="99999"/>
    <s v="USA"/>
    <x v="6"/>
    <s v="East"/>
    <d v="2014-05-12T00:00:00"/>
    <s v="Shipping Company B"/>
    <s v="Roland Wacker"/>
    <s v="123 10th Street"/>
    <s v="Chicago"/>
    <s v="IL"/>
    <n v="99999"/>
    <s v="USA"/>
    <s v="Credit Card"/>
    <s v="Green Tea"/>
    <s v="Beverages"/>
    <n v="2.99"/>
    <n v="35"/>
    <n v="104.65"/>
    <n v="10.255700000000001"/>
  </r>
  <r>
    <n v="1105"/>
    <x v="53"/>
    <x v="9"/>
    <s v="Company G"/>
    <s v="123 7th Street"/>
    <s v="Boise"/>
    <s v="ID"/>
    <n v="99999"/>
    <s v="USA"/>
    <x v="2"/>
    <s v="North"/>
    <m/>
    <m/>
    <s v="Ming-Yang Xie"/>
    <s v="123 7th Street"/>
    <s v="Boise"/>
    <s v="ID"/>
    <n v="99999"/>
    <s v="USA"/>
    <m/>
    <s v="Coffee"/>
    <s v="Beverages"/>
    <n v="46"/>
    <n v="31"/>
    <n v="1426"/>
    <n v="136.89599999999999"/>
  </r>
  <r>
    <n v="1106"/>
    <x v="52"/>
    <x v="8"/>
    <s v="Company J"/>
    <s v="123 10th Street"/>
    <s v="Chicago"/>
    <s v="IL"/>
    <n v="99999"/>
    <s v="USA"/>
    <x v="6"/>
    <s v="East"/>
    <n v="41771"/>
    <s v="Shipping Company A"/>
    <s v="Roland Wacker"/>
    <s v="123 10th Street"/>
    <s v="Chicago"/>
    <s v="IL"/>
    <n v="99999"/>
    <s v="USA"/>
    <m/>
    <s v="Boysenberry Spread"/>
    <s v="Jams, Preserves"/>
    <n v="25"/>
    <n v="52"/>
    <n v="1300"/>
    <n v="123.5"/>
  </r>
  <r>
    <n v="1107"/>
    <x v="52"/>
    <x v="8"/>
    <s v="Company J"/>
    <s v="123 10th Street"/>
    <s v="Chicago"/>
    <s v="IL"/>
    <n v="99999"/>
    <s v="USA"/>
    <x v="6"/>
    <s v="East"/>
    <n v="41771"/>
    <s v="Shipping Company A"/>
    <s v="Roland Wacker"/>
    <s v="123 10th Street"/>
    <s v="Chicago"/>
    <s v="IL"/>
    <n v="99999"/>
    <s v="USA"/>
    <m/>
    <s v="Cajun Seasoning"/>
    <s v="Condiments"/>
    <n v="22"/>
    <n v="30"/>
    <n v="660"/>
    <n v="67.320000000000007"/>
  </r>
  <r>
    <n v="1108"/>
    <x v="52"/>
    <x v="8"/>
    <s v="Company J"/>
    <s v="123 10th Street"/>
    <s v="Chicago"/>
    <s v="IL"/>
    <n v="99999"/>
    <s v="USA"/>
    <x v="6"/>
    <s v="East"/>
    <d v="2014-05-12T00:00:00"/>
    <s v="Shipping Company A"/>
    <s v="Roland Wacker"/>
    <s v="123 10th Street"/>
    <s v="Chicago"/>
    <s v="IL"/>
    <n v="99999"/>
    <s v="USA"/>
    <m/>
    <s v="Chocolate Biscuits Mix"/>
    <s v="Baked Goods &amp; Mixes"/>
    <n v="9.1999999999999993"/>
    <n v="41"/>
    <n v="377.2"/>
    <n v="38.474400000000003"/>
  </r>
  <r>
    <n v="1109"/>
    <x v="54"/>
    <x v="10"/>
    <s v="Company K"/>
    <s v="123 11th Street"/>
    <s v="Miami"/>
    <s v="FL"/>
    <n v="99999"/>
    <s v="USA"/>
    <x v="5"/>
    <s v="South"/>
    <m/>
    <s v="Shipping Company C"/>
    <s v="Peter Krschne"/>
    <s v="123 11th Street"/>
    <s v="Miami"/>
    <s v="FL"/>
    <n v="99999"/>
    <s v="USA"/>
    <m/>
    <s v="Dried Plums"/>
    <s v="Dried Fruit &amp; Nuts"/>
    <n v="3.5"/>
    <n v="44"/>
    <n v="154"/>
    <n v="15.246"/>
  </r>
  <r>
    <n v="1110"/>
    <x v="54"/>
    <x v="10"/>
    <s v="Company K"/>
    <s v="123 11th Street"/>
    <s v="Miami"/>
    <s v="FL"/>
    <n v="99999"/>
    <s v="USA"/>
    <x v="5"/>
    <s v="South"/>
    <m/>
    <s v="Shipping Company C"/>
    <s v="Peter Krschne"/>
    <s v="123 11th Street"/>
    <s v="Miami"/>
    <s v="FL"/>
    <n v="99999"/>
    <s v="USA"/>
    <m/>
    <s v="Green Tea"/>
    <s v="Beverages"/>
    <n v="2.99"/>
    <n v="77"/>
    <n v="230.23000000000002"/>
    <n v="23.023000000000003"/>
  </r>
  <r>
    <n v="1111"/>
    <x v="55"/>
    <x v="11"/>
    <s v="Company A"/>
    <s v="123 1st Street"/>
    <s v="Seattle"/>
    <s v="WA"/>
    <n v="99999"/>
    <s v="USA"/>
    <x v="2"/>
    <s v="North"/>
    <m/>
    <m/>
    <s v="Anna Bedecs"/>
    <s v="123 1st Street"/>
    <s v="Seattle"/>
    <s v="WA"/>
    <n v="99999"/>
    <s v="USA"/>
    <m/>
    <s v="Chai"/>
    <s v="Beverages"/>
    <n v="18"/>
    <n v="29"/>
    <n v="522"/>
    <n v="52.722000000000001"/>
  </r>
  <r>
    <n v="1112"/>
    <x v="55"/>
    <x v="11"/>
    <s v="Company A"/>
    <s v="123 1st Street"/>
    <s v="Seattle"/>
    <s v="WA"/>
    <n v="99999"/>
    <s v="USA"/>
    <x v="2"/>
    <s v="North"/>
    <m/>
    <m/>
    <s v="Anna Bedecs"/>
    <s v="123 1st Street"/>
    <s v="Seattle"/>
    <s v="WA"/>
    <n v="99999"/>
    <s v="USA"/>
    <m/>
    <s v="Coffee"/>
    <s v="Beverages"/>
    <n v="46"/>
    <n v="77"/>
    <n v="3542"/>
    <n v="368.36800000000005"/>
  </r>
  <r>
    <n v="1113"/>
    <x v="55"/>
    <x v="11"/>
    <s v="Company A"/>
    <s v="123 1st Street"/>
    <s v="Seattle"/>
    <s v="WA"/>
    <n v="99999"/>
    <s v="USA"/>
    <x v="2"/>
    <s v="North"/>
    <m/>
    <m/>
    <s v="Anna Bedecs"/>
    <s v="123 1st Street"/>
    <s v="Seattle"/>
    <s v="WA"/>
    <n v="99999"/>
    <s v="USA"/>
    <m/>
    <s v="Green Tea"/>
    <s v="Beverages"/>
    <n v="2.99"/>
    <n v="73"/>
    <n v="218.27"/>
    <n v="21.827000000000002"/>
  </r>
  <r>
    <n v="1114"/>
    <x v="50"/>
    <x v="7"/>
    <s v="Company BB"/>
    <s v="789 28th Street"/>
    <s v="Memphis"/>
    <s v="TN"/>
    <n v="99999"/>
    <s v="USA"/>
    <x v="5"/>
    <s v="South"/>
    <n v="41789"/>
    <s v="Shipping Company C"/>
    <s v="Amritansh Raghav"/>
    <s v="789 28th Street"/>
    <s v="Memphis"/>
    <s v="TN"/>
    <n v="99999"/>
    <s v="USA"/>
    <s v="Credit Card"/>
    <s v="Clam Chowder"/>
    <s v="Soups"/>
    <n v="9.65"/>
    <n v="74"/>
    <n v="714.1"/>
    <n v="67.839500000000001"/>
  </r>
  <r>
    <n v="1115"/>
    <x v="50"/>
    <x v="7"/>
    <s v="Company BB"/>
    <s v="789 28th Street"/>
    <s v="Memphis"/>
    <s v="TN"/>
    <n v="99999"/>
    <s v="USA"/>
    <x v="5"/>
    <s v="South"/>
    <d v="2014-05-30T00:00:00"/>
    <s v="Shipping Company C"/>
    <s v="Amritansh Raghav"/>
    <s v="789 28th Street"/>
    <s v="Memphis"/>
    <s v="TN"/>
    <n v="99999"/>
    <s v="USA"/>
    <s v="Credit Card"/>
    <s v="Crab Meat"/>
    <s v="Canned Meat"/>
    <n v="18.399999999999999"/>
    <n v="25"/>
    <n v="459.99999999999994"/>
    <n v="46.46"/>
  </r>
  <r>
    <n v="1116"/>
    <x v="56"/>
    <x v="12"/>
    <s v="Company I"/>
    <s v="123 9th Street"/>
    <s v="Salt Lake City"/>
    <s v="UT"/>
    <n v="99999"/>
    <s v="USA"/>
    <x v="7"/>
    <s v="West"/>
    <d v="2014-05-11T00:00:00"/>
    <s v="Shipping Company A"/>
    <s v="Sven Mortensen"/>
    <s v="123 9th Street"/>
    <s v="Salt Lake City"/>
    <s v="UT"/>
    <n v="99999"/>
    <s v="USA"/>
    <s v="Check"/>
    <s v="Ravioli"/>
    <s v="Pasta"/>
    <n v="19.5"/>
    <n v="82"/>
    <n v="1599"/>
    <n v="153.50399999999999"/>
  </r>
  <r>
    <n v="1117"/>
    <x v="56"/>
    <x v="12"/>
    <s v="Company I"/>
    <s v="123 9th Street"/>
    <s v="Salt Lake City"/>
    <s v="UT"/>
    <n v="99999"/>
    <s v="USA"/>
    <x v="7"/>
    <s v="West"/>
    <d v="2014-05-11T00:00:00"/>
    <s v="Shipping Company A"/>
    <s v="Sven Mortensen"/>
    <s v="123 9th Street"/>
    <s v="Salt Lake City"/>
    <s v="UT"/>
    <n v="99999"/>
    <s v="USA"/>
    <s v="Check"/>
    <s v="Mozzarella"/>
    <s v="Dairy Products"/>
    <n v="34.799999999999997"/>
    <n v="37"/>
    <n v="1287.5999999999999"/>
    <n v="132.62279999999998"/>
  </r>
  <r>
    <n v="1118"/>
    <x v="49"/>
    <x v="6"/>
    <s v="Company F"/>
    <s v="123 6th Street"/>
    <s v="Milwaukee"/>
    <s v="WI"/>
    <n v="99999"/>
    <s v="USA"/>
    <x v="4"/>
    <s v="North"/>
    <n v="41767"/>
    <s v="Shipping Company B"/>
    <s v="Francisco Pérez-Olaeta"/>
    <s v="123 6th Street"/>
    <s v="Milwaukee"/>
    <s v="WI"/>
    <n v="99999"/>
    <s v="USA"/>
    <s v="Credit Card"/>
    <s v="Beer"/>
    <s v="Beverages"/>
    <n v="14"/>
    <n v="84"/>
    <n v="1176"/>
    <n v="112.896"/>
  </r>
  <r>
    <n v="1119"/>
    <x v="51"/>
    <x v="3"/>
    <s v="Company H"/>
    <s v="123 8th Street"/>
    <s v="Portland"/>
    <s v="OR"/>
    <n v="99999"/>
    <s v="USA"/>
    <x v="2"/>
    <s v="North"/>
    <n v="41769"/>
    <s v="Shipping Company B"/>
    <s v="Elizabeth Andersen"/>
    <s v="123 8th Street"/>
    <s v="Portland"/>
    <s v="OR"/>
    <n v="99999"/>
    <s v="USA"/>
    <s v="Check"/>
    <s v="Curry Sauce"/>
    <s v="Sauces"/>
    <n v="40"/>
    <n v="73"/>
    <n v="2920"/>
    <n v="283.24"/>
  </r>
  <r>
    <n v="1120"/>
    <x v="51"/>
    <x v="3"/>
    <s v="Company H"/>
    <s v="123 8th Street"/>
    <s v="Portland"/>
    <s v="OR"/>
    <n v="99999"/>
    <s v="USA"/>
    <x v="2"/>
    <s v="North"/>
    <n v="41769"/>
    <s v="Shipping Company B"/>
    <s v="Elizabeth Andersen"/>
    <s v="123 8th Street"/>
    <s v="Portland"/>
    <s v="OR"/>
    <n v="99999"/>
    <s v="USA"/>
    <s v="Check"/>
    <s v="Chocolate Biscuits Mix"/>
    <s v="Baked Goods &amp; Mixes"/>
    <n v="9.1999999999999993"/>
    <n v="51"/>
    <n v="469.2"/>
    <n v="44.573999999999998"/>
  </r>
  <r>
    <n v="1121"/>
    <x v="57"/>
    <x v="13"/>
    <s v="Company Y"/>
    <s v="789 25th Street"/>
    <s v="Chicago"/>
    <s v="IL"/>
    <n v="99999"/>
    <s v="USA"/>
    <x v="6"/>
    <s v="East"/>
    <n v="41786"/>
    <s v="Shipping Company A"/>
    <s v="John Rodman"/>
    <s v="789 25th Street"/>
    <s v="Chicago"/>
    <s v="IL"/>
    <n v="99999"/>
    <s v="USA"/>
    <s v="Cash"/>
    <s v="Scones"/>
    <s v="Baked Goods &amp; Mixes"/>
    <n v="10"/>
    <n v="66"/>
    <n v="660"/>
    <n v="68.64"/>
  </r>
  <r>
    <n v="1122"/>
    <x v="58"/>
    <x v="14"/>
    <s v="Company Z"/>
    <s v="789 26th Street"/>
    <s v="Miami"/>
    <s v="FL"/>
    <n v="99999"/>
    <s v="USA"/>
    <x v="5"/>
    <s v="South"/>
    <n v="41787"/>
    <s v="Shipping Company C"/>
    <s v="Run Liu"/>
    <s v="789 26th Street"/>
    <s v="Miami"/>
    <s v="FL"/>
    <n v="99999"/>
    <s v="USA"/>
    <s v="Credit Card"/>
    <s v="Olive Oil"/>
    <s v="Oil"/>
    <n v="21.35"/>
    <n v="36"/>
    <n v="768.6"/>
    <n v="74.554200000000009"/>
  </r>
  <r>
    <n v="1123"/>
    <x v="58"/>
    <x v="14"/>
    <s v="Company Z"/>
    <s v="789 26th Street"/>
    <s v="Miami"/>
    <s v="FL"/>
    <n v="99999"/>
    <s v="USA"/>
    <x v="5"/>
    <s v="South"/>
    <d v="2014-05-28T00:00:00"/>
    <s v="Shipping Company C"/>
    <s v="Run Liu"/>
    <s v="789 26th Street"/>
    <s v="Miami"/>
    <s v="FL"/>
    <n v="99999"/>
    <s v="USA"/>
    <s v="Credit Card"/>
    <s v="Clam Chowder"/>
    <s v="Soups"/>
    <n v="9.65"/>
    <n v="87"/>
    <n v="839.55000000000007"/>
    <n v="87.313200000000009"/>
  </r>
  <r>
    <n v="1124"/>
    <x v="58"/>
    <x v="14"/>
    <s v="Company Z"/>
    <s v="789 26th Street"/>
    <s v="Miami"/>
    <s v="FL"/>
    <n v="99999"/>
    <s v="USA"/>
    <x v="5"/>
    <s v="South"/>
    <d v="2014-05-28T00:00:00"/>
    <s v="Shipping Company C"/>
    <s v="Run Liu"/>
    <s v="789 26th Street"/>
    <s v="Miami"/>
    <s v="FL"/>
    <n v="99999"/>
    <s v="USA"/>
    <s v="Credit Card"/>
    <s v="Crab Meat"/>
    <s v="Canned Meat"/>
    <n v="18.399999999999999"/>
    <n v="64"/>
    <n v="1177.5999999999999"/>
    <n v="115.40479999999999"/>
  </r>
  <r>
    <n v="1125"/>
    <x v="47"/>
    <x v="4"/>
    <s v="Company CC"/>
    <s v="789 29th Street"/>
    <s v="Denver"/>
    <s v="CO"/>
    <n v="99999"/>
    <s v="USA"/>
    <x v="3"/>
    <s v="West"/>
    <d v="2014-05-31T00:00:00"/>
    <s v="Shipping Company B"/>
    <s v="Soo Jung Lee"/>
    <s v="789 29th Street"/>
    <s v="Denver"/>
    <s v="CO"/>
    <n v="99999"/>
    <s v="USA"/>
    <s v="Check"/>
    <s v="Beer"/>
    <s v="Beverages"/>
    <n v="14"/>
    <n v="21"/>
    <n v="294"/>
    <n v="30.870000000000005"/>
  </r>
  <r>
    <n v="1126"/>
    <x v="49"/>
    <x v="6"/>
    <s v="Company F"/>
    <s v="123 6th Street"/>
    <s v="Milwaukee"/>
    <s v="WI"/>
    <n v="99999"/>
    <s v="USA"/>
    <x v="4"/>
    <s v="North"/>
    <d v="2014-05-08T00:00:00"/>
    <s v="Shipping Company C"/>
    <s v="Francisco Pérez-Olaeta"/>
    <s v="123 6th Street"/>
    <s v="Milwaukee"/>
    <s v="WI"/>
    <n v="99999"/>
    <s v="USA"/>
    <s v="Check"/>
    <s v="Chocolate"/>
    <s v="Candy"/>
    <n v="12.75"/>
    <n v="19"/>
    <n v="242.25"/>
    <n v="24.46725"/>
  </r>
  <r>
    <n v="1128"/>
    <x v="59"/>
    <x v="1"/>
    <s v="Company D"/>
    <s v="123 4th Street"/>
    <s v="New York"/>
    <s v="NY"/>
    <n v="99999"/>
    <s v="USA"/>
    <x v="1"/>
    <s v="East"/>
    <d v="2014-05-06T00:00:00"/>
    <s v="Shipping Company A"/>
    <s v="Christina Lee"/>
    <s v="123 4th Street"/>
    <s v="New York"/>
    <s v="NY"/>
    <n v="99999"/>
    <s v="USA"/>
    <s v="Credit Card"/>
    <s v="Marmalade"/>
    <s v="Jams, Preserves"/>
    <n v="81"/>
    <n v="23"/>
    <n v="1863"/>
    <n v="195.61500000000001"/>
  </r>
  <r>
    <n v="1129"/>
    <x v="59"/>
    <x v="1"/>
    <s v="Company D"/>
    <s v="123 4th Street"/>
    <s v="New York"/>
    <s v="NY"/>
    <n v="99999"/>
    <s v="USA"/>
    <x v="1"/>
    <s v="East"/>
    <d v="2014-05-06T00:00:00"/>
    <s v="Shipping Company A"/>
    <s v="Christina Lee"/>
    <s v="123 4th Street"/>
    <s v="New York"/>
    <s v="NY"/>
    <n v="99999"/>
    <s v="USA"/>
    <s v="Credit Card"/>
    <s v="Long Grain Rice"/>
    <s v="Grains"/>
    <n v="7"/>
    <n v="72"/>
    <n v="504"/>
    <n v="51.912000000000006"/>
  </r>
  <r>
    <n v="1131"/>
    <x v="51"/>
    <x v="3"/>
    <s v="Company H"/>
    <s v="123 8th Street"/>
    <s v="Portland"/>
    <s v="OR"/>
    <n v="99999"/>
    <s v="USA"/>
    <x v="2"/>
    <s v="North"/>
    <d v="2014-05-10T00:00:00"/>
    <s v="Shipping Company C"/>
    <s v="Elizabeth Andersen"/>
    <s v="123 8th Street"/>
    <s v="Portland"/>
    <s v="OR"/>
    <n v="99999"/>
    <s v="USA"/>
    <s v="Credit Card"/>
    <s v="Mozzarella"/>
    <s v="Dairy Products"/>
    <n v="34.799999999999997"/>
    <n v="22"/>
    <n v="765.59999999999991"/>
    <n v="75.02879999999999"/>
  </r>
  <r>
    <n v="1134"/>
    <x v="48"/>
    <x v="5"/>
    <s v="Company C"/>
    <s v="123 3rd Street"/>
    <s v="Los Angelas"/>
    <s v="CA"/>
    <n v="99999"/>
    <s v="USA"/>
    <x v="0"/>
    <s v="West"/>
    <d v="2014-05-05T00:00:00"/>
    <s v="Shipping Company B"/>
    <s v="Thomas Axerr"/>
    <s v="123 3rd Street"/>
    <s v="Los Angelas"/>
    <s v="CA"/>
    <n v="99999"/>
    <s v="USA"/>
    <s v="Cash"/>
    <s v="Syrup"/>
    <s v="Condiments"/>
    <n v="10"/>
    <n v="82"/>
    <n v="820"/>
    <n v="85.28"/>
  </r>
  <r>
    <n v="1135"/>
    <x v="48"/>
    <x v="5"/>
    <s v="Company C"/>
    <s v="123 3rd Street"/>
    <s v="Los Angelas"/>
    <s v="CA"/>
    <n v="99999"/>
    <s v="USA"/>
    <x v="0"/>
    <s v="West"/>
    <d v="2014-05-05T00:00:00"/>
    <s v="Shipping Company B"/>
    <s v="Thomas Axerr"/>
    <s v="123 3rd Street"/>
    <s v="Los Angelas"/>
    <s v="CA"/>
    <n v="99999"/>
    <s v="USA"/>
    <s v="Cash"/>
    <s v="Curry Sauce"/>
    <s v="Sauces"/>
    <n v="40"/>
    <n v="98"/>
    <n v="3920"/>
    <n v="411.6"/>
  </r>
  <r>
    <n v="1138"/>
    <x v="60"/>
    <x v="9"/>
    <s v="Company G"/>
    <s v="123 7th Street"/>
    <s v="Boise"/>
    <s v="ID"/>
    <n v="99999"/>
    <s v="USA"/>
    <x v="2"/>
    <s v="North"/>
    <m/>
    <m/>
    <s v="Ming-Yang Xie"/>
    <s v="123 7th Street"/>
    <s v="Boise"/>
    <s v="ID"/>
    <n v="99999"/>
    <s v="USA"/>
    <m/>
    <s v="Coffee"/>
    <s v="Beverages"/>
    <n v="46"/>
    <n v="71"/>
    <n v="3266"/>
    <n v="310.27"/>
  </r>
  <r>
    <n v="1139"/>
    <x v="61"/>
    <x v="8"/>
    <s v="Company J"/>
    <s v="123 10th Street"/>
    <s v="Chicago"/>
    <s v="IL"/>
    <n v="99999"/>
    <s v="USA"/>
    <x v="6"/>
    <s v="East"/>
    <d v="2014-06-12T00:00:00"/>
    <s v="Shipping Company A"/>
    <s v="Roland Wacker"/>
    <s v="123 10th Street"/>
    <s v="Chicago"/>
    <s v="IL"/>
    <n v="99999"/>
    <s v="USA"/>
    <m/>
    <s v="Boysenberry Spread"/>
    <s v="Jams, Preserves"/>
    <n v="25"/>
    <n v="40"/>
    <n v="1000"/>
    <n v="105"/>
  </r>
  <r>
    <n v="1140"/>
    <x v="61"/>
    <x v="8"/>
    <s v="Company J"/>
    <s v="123 10th Street"/>
    <s v="Chicago"/>
    <s v="IL"/>
    <n v="99999"/>
    <s v="USA"/>
    <x v="6"/>
    <s v="East"/>
    <d v="2014-06-12T00:00:00"/>
    <s v="Shipping Company A"/>
    <s v="Roland Wacker"/>
    <s v="123 10th Street"/>
    <s v="Chicago"/>
    <s v="IL"/>
    <n v="99999"/>
    <s v="USA"/>
    <m/>
    <s v="Cajun Seasoning"/>
    <s v="Condiments"/>
    <n v="22"/>
    <n v="80"/>
    <n v="1760"/>
    <n v="172.48"/>
  </r>
  <r>
    <n v="1141"/>
    <x v="61"/>
    <x v="8"/>
    <s v="Company J"/>
    <s v="123 10th Street"/>
    <s v="Chicago"/>
    <s v="IL"/>
    <n v="99999"/>
    <s v="USA"/>
    <x v="6"/>
    <s v="East"/>
    <d v="2014-06-12T00:00:00"/>
    <s v="Shipping Company A"/>
    <s v="Roland Wacker"/>
    <s v="123 10th Street"/>
    <s v="Chicago"/>
    <s v="IL"/>
    <n v="99999"/>
    <s v="USA"/>
    <m/>
    <s v="Chocolate Biscuits Mix"/>
    <s v="Baked Goods &amp; Mixes"/>
    <n v="9.1999999999999993"/>
    <n v="38"/>
    <n v="349.59999999999997"/>
    <n v="33.211999999999996"/>
  </r>
  <r>
    <n v="1142"/>
    <x v="62"/>
    <x v="10"/>
    <s v="Company K"/>
    <s v="123 11th Street"/>
    <s v="Miami"/>
    <s v="FL"/>
    <n v="99999"/>
    <s v="USA"/>
    <x v="5"/>
    <s v="South"/>
    <m/>
    <s v="Shipping Company C"/>
    <s v="Peter Krschne"/>
    <s v="123 11th Street"/>
    <s v="Miami"/>
    <s v="FL"/>
    <n v="99999"/>
    <s v="USA"/>
    <m/>
    <s v="Dried Plums"/>
    <s v="Dried Fruit &amp; Nuts"/>
    <n v="3.5"/>
    <n v="28"/>
    <n v="98"/>
    <n v="10.290000000000001"/>
  </r>
  <r>
    <n v="1143"/>
    <x v="62"/>
    <x v="10"/>
    <s v="Company K"/>
    <s v="123 11th Street"/>
    <s v="Miami"/>
    <s v="FL"/>
    <n v="99999"/>
    <s v="USA"/>
    <x v="5"/>
    <s v="South"/>
    <m/>
    <s v="Shipping Company C"/>
    <s v="Peter Krschne"/>
    <s v="123 11th Street"/>
    <s v="Miami"/>
    <s v="FL"/>
    <n v="99999"/>
    <s v="USA"/>
    <m/>
    <s v="Green Tea"/>
    <s v="Beverages"/>
    <n v="2.99"/>
    <n v="60"/>
    <n v="179.4"/>
    <n v="17.581200000000003"/>
  </r>
  <r>
    <n v="1144"/>
    <x v="63"/>
    <x v="11"/>
    <s v="Company A"/>
    <s v="123 1st Street"/>
    <s v="Seattle"/>
    <s v="WA"/>
    <n v="99999"/>
    <s v="USA"/>
    <x v="2"/>
    <s v="North"/>
    <m/>
    <m/>
    <s v="Anna Bedecs"/>
    <s v="123 1st Street"/>
    <s v="Seattle"/>
    <s v="WA"/>
    <n v="99999"/>
    <s v="USA"/>
    <m/>
    <s v="Chai"/>
    <s v="Beverages"/>
    <n v="18"/>
    <n v="33"/>
    <n v="594"/>
    <n v="58.212000000000003"/>
  </r>
  <r>
    <n v="1145"/>
    <x v="63"/>
    <x v="11"/>
    <s v="Company A"/>
    <s v="123 1st Street"/>
    <s v="Seattle"/>
    <s v="WA"/>
    <n v="99999"/>
    <s v="USA"/>
    <x v="2"/>
    <s v="North"/>
    <m/>
    <m/>
    <s v="Anna Bedecs"/>
    <s v="123 1st Street"/>
    <s v="Seattle"/>
    <s v="WA"/>
    <n v="99999"/>
    <s v="USA"/>
    <m/>
    <s v="Coffee"/>
    <s v="Beverages"/>
    <n v="46"/>
    <n v="22"/>
    <n v="1012"/>
    <n v="101.2"/>
  </r>
  <r>
    <n v="1146"/>
    <x v="63"/>
    <x v="11"/>
    <s v="Company A"/>
    <s v="123 1st Street"/>
    <s v="Seattle"/>
    <s v="WA"/>
    <n v="99999"/>
    <s v="USA"/>
    <x v="2"/>
    <s v="North"/>
    <m/>
    <m/>
    <s v="Anna Bedecs"/>
    <s v="123 1st Street"/>
    <s v="Seattle"/>
    <s v="WA"/>
    <n v="99999"/>
    <s v="USA"/>
    <m/>
    <s v="Green Tea"/>
    <s v="Beverages"/>
    <n v="2.99"/>
    <n v="51"/>
    <n v="152.49"/>
    <n v="14.944020000000002"/>
  </r>
  <r>
    <n v="1147"/>
    <x v="64"/>
    <x v="7"/>
    <s v="Company BB"/>
    <s v="789 28th Street"/>
    <s v="Memphis"/>
    <s v="TN"/>
    <n v="99999"/>
    <s v="USA"/>
    <x v="5"/>
    <s v="South"/>
    <d v="2014-06-30T00:00:00"/>
    <s v="Shipping Company C"/>
    <s v="Amritansh Raghav"/>
    <s v="789 28th Street"/>
    <s v="Memphis"/>
    <s v="TN"/>
    <n v="99999"/>
    <s v="USA"/>
    <s v="Credit Card"/>
    <s v="Clam Chowder"/>
    <s v="Soups"/>
    <n v="9.65"/>
    <n v="60"/>
    <n v="579"/>
    <n v="57.321000000000005"/>
  </r>
  <r>
    <n v="1148"/>
    <x v="64"/>
    <x v="7"/>
    <s v="Company BB"/>
    <s v="789 28th Street"/>
    <s v="Memphis"/>
    <s v="TN"/>
    <n v="99999"/>
    <s v="USA"/>
    <x v="5"/>
    <s v="South"/>
    <d v="2014-06-30T00:00:00"/>
    <s v="Shipping Company C"/>
    <s v="Amritansh Raghav"/>
    <s v="789 28th Street"/>
    <s v="Memphis"/>
    <s v="TN"/>
    <n v="99999"/>
    <s v="USA"/>
    <s v="Credit Card"/>
    <s v="Crab Meat"/>
    <s v="Canned Meat"/>
    <n v="18.399999999999999"/>
    <n v="98"/>
    <n v="1803.1999999999998"/>
    <n v="183.9264"/>
  </r>
  <r>
    <n v="1149"/>
    <x v="65"/>
    <x v="12"/>
    <s v="Company I"/>
    <s v="123 9th Street"/>
    <s v="Salt Lake City"/>
    <s v="UT"/>
    <n v="99999"/>
    <s v="USA"/>
    <x v="7"/>
    <s v="West"/>
    <d v="2014-06-11T00:00:00"/>
    <s v="Shipping Company A"/>
    <s v="Sven Mortensen"/>
    <s v="123 9th Street"/>
    <s v="Salt Lake City"/>
    <s v="UT"/>
    <n v="99999"/>
    <s v="USA"/>
    <s v="Check"/>
    <s v="Ravioli"/>
    <s v="Pasta"/>
    <n v="19.5"/>
    <n v="27"/>
    <n v="526.5"/>
    <n v="51.070500000000003"/>
  </r>
  <r>
    <n v="1150"/>
    <x v="65"/>
    <x v="12"/>
    <s v="Company I"/>
    <s v="123 9th Street"/>
    <s v="Salt Lake City"/>
    <s v="UT"/>
    <n v="99999"/>
    <s v="USA"/>
    <x v="7"/>
    <s v="West"/>
    <d v="2014-06-11T00:00:00"/>
    <s v="Shipping Company A"/>
    <s v="Sven Mortensen"/>
    <s v="123 9th Street"/>
    <s v="Salt Lake City"/>
    <s v="UT"/>
    <n v="99999"/>
    <s v="USA"/>
    <s v="Check"/>
    <s v="Mozzarella"/>
    <s v="Dairy Products"/>
    <n v="34.799999999999997"/>
    <n v="88"/>
    <n v="3062.3999999999996"/>
    <n v="303.17759999999993"/>
  </r>
  <r>
    <n v="1151"/>
    <x v="66"/>
    <x v="6"/>
    <s v="Company F"/>
    <s v="123 6th Street"/>
    <s v="Milwaukee"/>
    <s v="WI"/>
    <n v="99999"/>
    <s v="USA"/>
    <x v="4"/>
    <s v="North"/>
    <d v="2014-06-08T00:00:00"/>
    <s v="Shipping Company B"/>
    <s v="Francisco Pérez-Olaeta"/>
    <s v="123 6th Street"/>
    <s v="Milwaukee"/>
    <s v="WI"/>
    <n v="99999"/>
    <s v="USA"/>
    <s v="Credit Card"/>
    <s v="Beer"/>
    <s v="Beverages"/>
    <n v="14"/>
    <n v="65"/>
    <n v="910"/>
    <n v="95.55"/>
  </r>
  <r>
    <n v="1152"/>
    <x v="67"/>
    <x v="3"/>
    <s v="Company H"/>
    <s v="123 8th Street"/>
    <s v="Portland"/>
    <s v="OR"/>
    <n v="99999"/>
    <s v="USA"/>
    <x v="2"/>
    <s v="North"/>
    <d v="2014-06-10T00:00:00"/>
    <s v="Shipping Company B"/>
    <s v="Elizabeth Andersen"/>
    <s v="123 8th Street"/>
    <s v="Portland"/>
    <s v="OR"/>
    <n v="99999"/>
    <s v="USA"/>
    <s v="Check"/>
    <s v="Curry Sauce"/>
    <s v="Sauces"/>
    <n v="40"/>
    <n v="38"/>
    <n v="1520"/>
    <n v="148.96"/>
  </r>
  <r>
    <n v="1153"/>
    <x v="67"/>
    <x v="3"/>
    <s v="Company H"/>
    <s v="123 8th Street"/>
    <s v="Portland"/>
    <s v="OR"/>
    <n v="99999"/>
    <s v="USA"/>
    <x v="2"/>
    <s v="North"/>
    <n v="41800"/>
    <s v="Shipping Company B"/>
    <s v="Elizabeth Andersen"/>
    <s v="123 8th Street"/>
    <s v="Portland"/>
    <s v="OR"/>
    <n v="99999"/>
    <s v="USA"/>
    <s v="Check"/>
    <s v="Chocolate Biscuits Mix"/>
    <s v="Baked Goods &amp; Mixes"/>
    <n v="9.1999999999999993"/>
    <n v="80"/>
    <n v="736"/>
    <n v="70.656000000000006"/>
  </r>
  <r>
    <n v="1154"/>
    <x v="68"/>
    <x v="13"/>
    <s v="Company Y"/>
    <s v="789 25th Street"/>
    <s v="Chicago"/>
    <s v="IL"/>
    <n v="99999"/>
    <s v="USA"/>
    <x v="6"/>
    <s v="East"/>
    <d v="2014-06-27T00:00:00"/>
    <s v="Shipping Company A"/>
    <s v="John Rodman"/>
    <s v="789 25th Street"/>
    <s v="Chicago"/>
    <s v="IL"/>
    <n v="99999"/>
    <s v="USA"/>
    <s v="Cash"/>
    <s v="Scones"/>
    <s v="Baked Goods &amp; Mixes"/>
    <n v="10"/>
    <n v="49"/>
    <n v="490"/>
    <n v="47.04"/>
  </r>
  <r>
    <n v="1155"/>
    <x v="69"/>
    <x v="14"/>
    <s v="Company Z"/>
    <s v="789 26th Street"/>
    <s v="Miami"/>
    <s v="FL"/>
    <n v="99999"/>
    <s v="USA"/>
    <x v="5"/>
    <s v="South"/>
    <d v="2014-06-28T00:00:00"/>
    <s v="Shipping Company C"/>
    <s v="Run Liu"/>
    <s v="789 26th Street"/>
    <s v="Miami"/>
    <s v="FL"/>
    <n v="99999"/>
    <s v="USA"/>
    <s v="Credit Card"/>
    <s v="Olive Oil"/>
    <s v="Oil"/>
    <n v="21.35"/>
    <n v="90"/>
    <n v="1921.5000000000002"/>
    <n v="186.38550000000004"/>
  </r>
  <r>
    <n v="1156"/>
    <x v="69"/>
    <x v="14"/>
    <s v="Company Z"/>
    <s v="789 26th Street"/>
    <s v="Miami"/>
    <s v="FL"/>
    <n v="99999"/>
    <s v="USA"/>
    <x v="5"/>
    <s v="South"/>
    <d v="2014-06-28T00:00:00"/>
    <s v="Shipping Company C"/>
    <s v="Run Liu"/>
    <s v="789 26th Street"/>
    <s v="Miami"/>
    <s v="FL"/>
    <n v="99999"/>
    <s v="USA"/>
    <s v="Credit Card"/>
    <s v="Clam Chowder"/>
    <s v="Soups"/>
    <n v="9.65"/>
    <n v="60"/>
    <n v="579"/>
    <n v="59.637000000000008"/>
  </r>
  <r>
    <n v="1157"/>
    <x v="69"/>
    <x v="14"/>
    <s v="Company Z"/>
    <s v="789 26th Street"/>
    <s v="Miami"/>
    <s v="FL"/>
    <n v="99999"/>
    <s v="USA"/>
    <x v="5"/>
    <s v="South"/>
    <n v="41818"/>
    <s v="Shipping Company C"/>
    <s v="Run Liu"/>
    <s v="789 26th Street"/>
    <s v="Miami"/>
    <s v="FL"/>
    <n v="99999"/>
    <s v="USA"/>
    <s v="Credit Card"/>
    <s v="Crab Meat"/>
    <s v="Canned Meat"/>
    <n v="18.399999999999999"/>
    <n v="39"/>
    <n v="717.59999999999991"/>
    <n v="71.759999999999991"/>
  </r>
  <r>
    <n v="1158"/>
    <x v="70"/>
    <x v="4"/>
    <s v="Company CC"/>
    <s v="789 29th Street"/>
    <s v="Denver"/>
    <s v="CO"/>
    <n v="99999"/>
    <s v="USA"/>
    <x v="3"/>
    <s v="West"/>
    <n v="41821"/>
    <s v="Shipping Company B"/>
    <s v="Soo Jung Lee"/>
    <s v="789 29th Street"/>
    <s v="Denver"/>
    <s v="CO"/>
    <n v="99999"/>
    <s v="USA"/>
    <s v="Check"/>
    <s v="Beer"/>
    <s v="Beverages"/>
    <n v="14"/>
    <n v="79"/>
    <n v="1106"/>
    <n v="113.91800000000001"/>
  </r>
  <r>
    <n v="1159"/>
    <x v="66"/>
    <x v="6"/>
    <s v="Company F"/>
    <s v="123 6th Street"/>
    <s v="Milwaukee"/>
    <s v="WI"/>
    <n v="99999"/>
    <s v="USA"/>
    <x v="4"/>
    <s v="North"/>
    <n v="41798"/>
    <s v="Shipping Company C"/>
    <s v="Francisco Pérez-Olaeta"/>
    <s v="123 6th Street"/>
    <s v="Milwaukee"/>
    <s v="WI"/>
    <n v="99999"/>
    <s v="USA"/>
    <s v="Check"/>
    <s v="Chocolate"/>
    <s v="Candy"/>
    <n v="12.75"/>
    <n v="44"/>
    <n v="561"/>
    <n v="57.222000000000001"/>
  </r>
  <r>
    <n v="1161"/>
    <x v="71"/>
    <x v="1"/>
    <s v="Company D"/>
    <s v="123 4th Street"/>
    <s v="New York"/>
    <s v="NY"/>
    <n v="99999"/>
    <s v="USA"/>
    <x v="1"/>
    <s v="East"/>
    <n v="41796"/>
    <s v="Shipping Company A"/>
    <s v="Christina Lee"/>
    <s v="123 4th Street"/>
    <s v="New York"/>
    <s v="NY"/>
    <n v="99999"/>
    <s v="USA"/>
    <s v="Credit Card"/>
    <s v="Marmalade"/>
    <s v="Jams, Preserves"/>
    <n v="81"/>
    <n v="98"/>
    <n v="7938"/>
    <n v="769.98599999999999"/>
  </r>
  <r>
    <n v="1162"/>
    <x v="71"/>
    <x v="1"/>
    <s v="Company D"/>
    <s v="123 4th Street"/>
    <s v="New York"/>
    <s v="NY"/>
    <n v="99999"/>
    <s v="USA"/>
    <x v="1"/>
    <s v="East"/>
    <n v="41796"/>
    <s v="Shipping Company A"/>
    <s v="Christina Lee"/>
    <s v="123 4th Street"/>
    <s v="New York"/>
    <s v="NY"/>
    <n v="99999"/>
    <s v="USA"/>
    <s v="Credit Card"/>
    <s v="Long Grain Rice"/>
    <s v="Grains"/>
    <n v="7"/>
    <n v="61"/>
    <n v="427"/>
    <n v="42.273000000000003"/>
  </r>
  <r>
    <n v="1164"/>
    <x v="67"/>
    <x v="3"/>
    <s v="Company H"/>
    <s v="123 8th Street"/>
    <s v="Portland"/>
    <s v="OR"/>
    <n v="99999"/>
    <s v="USA"/>
    <x v="2"/>
    <s v="North"/>
    <d v="2014-06-10T00:00:00"/>
    <s v="Shipping Company C"/>
    <s v="Elizabeth Andersen"/>
    <s v="123 8th Street"/>
    <s v="Portland"/>
    <s v="OR"/>
    <n v="99999"/>
    <s v="USA"/>
    <s v="Credit Card"/>
    <s v="Mozzarella"/>
    <s v="Dairy Products"/>
    <n v="34.799999999999997"/>
    <n v="30"/>
    <n v="1044"/>
    <n v="109.62"/>
  </r>
  <r>
    <n v="1167"/>
    <x v="72"/>
    <x v="5"/>
    <s v="Company C"/>
    <s v="123 3rd Street"/>
    <s v="Los Angelas"/>
    <s v="CA"/>
    <n v="99999"/>
    <s v="USA"/>
    <x v="0"/>
    <s v="West"/>
    <d v="2014-06-05T00:00:00"/>
    <s v="Shipping Company B"/>
    <s v="Thomas Axerr"/>
    <s v="123 3rd Street"/>
    <s v="Los Angelas"/>
    <s v="CA"/>
    <n v="99999"/>
    <s v="USA"/>
    <s v="Cash"/>
    <s v="Syrup"/>
    <s v="Condiments"/>
    <n v="10"/>
    <n v="24"/>
    <n v="240"/>
    <n v="25.200000000000003"/>
  </r>
  <r>
    <n v="1168"/>
    <x v="72"/>
    <x v="5"/>
    <s v="Company C"/>
    <s v="123 3rd Street"/>
    <s v="Los Angelas"/>
    <s v="CA"/>
    <n v="99999"/>
    <s v="USA"/>
    <x v="0"/>
    <s v="West"/>
    <d v="2014-06-05T00:00:00"/>
    <s v="Shipping Company B"/>
    <s v="Thomas Axerr"/>
    <s v="123 3rd Street"/>
    <s v="Los Angelas"/>
    <s v="CA"/>
    <n v="99999"/>
    <s v="USA"/>
    <s v="Cash"/>
    <s v="Curry Sauce"/>
    <s v="Sauces"/>
    <n v="40"/>
    <n v="28"/>
    <n v="1120"/>
    <n v="109.75999999999999"/>
  </r>
  <r>
    <n v="1172"/>
    <x v="61"/>
    <x v="8"/>
    <s v="Company J"/>
    <s v="123 10th Street"/>
    <s v="Chicago"/>
    <s v="IL"/>
    <n v="99999"/>
    <s v="USA"/>
    <x v="6"/>
    <s v="East"/>
    <d v="2014-06-12T00:00:00"/>
    <s v="Shipping Company B"/>
    <s v="Roland Wacker"/>
    <s v="123 10th Street"/>
    <s v="Chicago"/>
    <s v="IL"/>
    <n v="99999"/>
    <s v="USA"/>
    <s v="Credit Card"/>
    <s v="Almonds"/>
    <s v="Dried Fruit &amp; Nuts"/>
    <n v="10"/>
    <n v="74"/>
    <n v="740"/>
    <n v="71.78"/>
  </r>
  <r>
    <n v="1174"/>
    <x v="61"/>
    <x v="8"/>
    <s v="Company J"/>
    <s v="123 10th Street"/>
    <s v="Chicago"/>
    <s v="IL"/>
    <n v="99999"/>
    <s v="USA"/>
    <x v="6"/>
    <s v="East"/>
    <m/>
    <s v="Shipping Company A"/>
    <s v="Roland Wacker"/>
    <s v="123 10th Street"/>
    <s v="Chicago"/>
    <s v="IL"/>
    <n v="99999"/>
    <s v="USA"/>
    <m/>
    <s v="Dried Plums"/>
    <s v="Dried Fruit &amp; Nuts"/>
    <n v="3.5"/>
    <n v="90"/>
    <n v="315"/>
    <n v="30.24"/>
  </r>
  <r>
    <n v="1175"/>
    <x v="62"/>
    <x v="10"/>
    <s v="Company K"/>
    <s v="123 11th Street"/>
    <s v="Miami"/>
    <s v="FL"/>
    <n v="99999"/>
    <s v="USA"/>
    <x v="5"/>
    <s v="South"/>
    <m/>
    <s v="Shipping Company C"/>
    <s v="Peter Krschne"/>
    <s v="123 11th Street"/>
    <s v="Miami"/>
    <s v="FL"/>
    <n v="99999"/>
    <s v="USA"/>
    <m/>
    <s v="Curry Sauce"/>
    <s v="Sauces"/>
    <n v="40"/>
    <n v="27"/>
    <n v="1080"/>
    <n v="111.24000000000001"/>
  </r>
  <r>
    <n v="1176"/>
    <x v="63"/>
    <x v="11"/>
    <s v="Company A"/>
    <s v="123 1st Street"/>
    <s v="Seattle"/>
    <s v="WA"/>
    <n v="99999"/>
    <s v="USA"/>
    <x v="2"/>
    <s v="North"/>
    <m/>
    <s v="Shipping Company C"/>
    <s v="Anna Bedecs"/>
    <s v="123 1st Street"/>
    <s v="Seattle"/>
    <s v="WA"/>
    <n v="99999"/>
    <s v="USA"/>
    <m/>
    <s v="Crab Meat"/>
    <s v="Canned Meat"/>
    <n v="18.399999999999999"/>
    <n v="71"/>
    <n v="1306.3999999999999"/>
    <n v="137.172"/>
  </r>
  <r>
    <n v="1177"/>
    <x v="64"/>
    <x v="7"/>
    <s v="Company BB"/>
    <s v="789 28th Street"/>
    <s v="Memphis"/>
    <s v="TN"/>
    <n v="99999"/>
    <s v="USA"/>
    <x v="5"/>
    <s v="South"/>
    <d v="2014-06-30T00:00:00"/>
    <s v="Shipping Company C"/>
    <s v="Amritansh Raghav"/>
    <s v="789 28th Street"/>
    <s v="Memphis"/>
    <s v="TN"/>
    <n v="99999"/>
    <s v="USA"/>
    <s v="Credit Card"/>
    <s v="Coffee"/>
    <s v="Beverages"/>
    <n v="46"/>
    <n v="74"/>
    <n v="3404"/>
    <n v="340.40000000000003"/>
  </r>
  <r>
    <n v="1178"/>
    <x v="65"/>
    <x v="12"/>
    <s v="Company I"/>
    <s v="123 9th Street"/>
    <s v="Salt Lake City"/>
    <s v="UT"/>
    <n v="99999"/>
    <s v="USA"/>
    <x v="7"/>
    <s v="West"/>
    <d v="2014-06-11T00:00:00"/>
    <s v="Shipping Company A"/>
    <s v="Sven Mortensen"/>
    <s v="123 9th Street"/>
    <s v="Salt Lake City"/>
    <s v="UT"/>
    <n v="99999"/>
    <s v="USA"/>
    <s v="Check"/>
    <s v="Clam Chowder"/>
    <s v="Soups"/>
    <n v="9.65"/>
    <n v="76"/>
    <n v="733.4"/>
    <n v="72.6066"/>
  </r>
  <r>
    <n v="1179"/>
    <x v="66"/>
    <x v="6"/>
    <s v="Company F"/>
    <s v="123 6th Street"/>
    <s v="Milwaukee"/>
    <s v="WI"/>
    <n v="99999"/>
    <s v="USA"/>
    <x v="4"/>
    <s v="North"/>
    <d v="2014-06-08T00:00:00"/>
    <s v="Shipping Company B"/>
    <s v="Francisco Pérez-Olaeta"/>
    <s v="123 6th Street"/>
    <s v="Milwaukee"/>
    <s v="WI"/>
    <n v="99999"/>
    <s v="USA"/>
    <s v="Credit Card"/>
    <s v="Chocolate"/>
    <s v="Candy"/>
    <n v="12.75"/>
    <n v="96"/>
    <n v="1224"/>
    <n v="123.62400000000001"/>
  </r>
  <r>
    <n v="1180"/>
    <x v="67"/>
    <x v="3"/>
    <s v="Company H"/>
    <s v="123 8th Street"/>
    <s v="Portland"/>
    <s v="OR"/>
    <n v="99999"/>
    <s v="USA"/>
    <x v="2"/>
    <s v="North"/>
    <d v="2014-06-10T00:00:00"/>
    <s v="Shipping Company B"/>
    <s v="Elizabeth Andersen"/>
    <s v="123 8th Street"/>
    <s v="Portland"/>
    <s v="OR"/>
    <n v="99999"/>
    <s v="USA"/>
    <s v="Check"/>
    <s v="Chocolate"/>
    <s v="Candy"/>
    <n v="12.75"/>
    <n v="92"/>
    <n v="1173"/>
    <n v="116.12700000000001"/>
  </r>
  <r>
    <n v="1181"/>
    <x v="68"/>
    <x v="13"/>
    <s v="Company Y"/>
    <s v="789 25th Street"/>
    <s v="Chicago"/>
    <s v="IL"/>
    <n v="99999"/>
    <s v="USA"/>
    <x v="6"/>
    <s v="East"/>
    <d v="2014-06-27T00:00:00"/>
    <s v="Shipping Company A"/>
    <s v="John Rodman"/>
    <s v="789 25th Street"/>
    <s v="Chicago"/>
    <s v="IL"/>
    <n v="99999"/>
    <s v="USA"/>
    <s v="Cash"/>
    <s v="Cajun Seasoning"/>
    <s v="Condiments"/>
    <n v="22"/>
    <n v="93"/>
    <n v="2046"/>
    <n v="200.50800000000001"/>
  </r>
  <r>
    <n v="1182"/>
    <x v="69"/>
    <x v="14"/>
    <s v="Company Z"/>
    <s v="789 26th Street"/>
    <s v="Miami"/>
    <s v="FL"/>
    <n v="99999"/>
    <s v="USA"/>
    <x v="5"/>
    <s v="South"/>
    <d v="2014-06-28T00:00:00"/>
    <s v="Shipping Company C"/>
    <s v="Run Liu"/>
    <s v="789 26th Street"/>
    <s v="Miami"/>
    <s v="FL"/>
    <n v="99999"/>
    <s v="USA"/>
    <s v="Credit Card"/>
    <s v="Boysenberry Spread"/>
    <s v="Jams, Preserves"/>
    <n v="25"/>
    <n v="18"/>
    <n v="450"/>
    <n v="42.75"/>
  </r>
  <r>
    <n v="1183"/>
    <x v="70"/>
    <x v="4"/>
    <s v="Company CC"/>
    <s v="789 29th Street"/>
    <s v="Denver"/>
    <s v="CO"/>
    <n v="99999"/>
    <s v="USA"/>
    <x v="3"/>
    <s v="West"/>
    <d v="2014-07-01T00:00:00"/>
    <s v="Shipping Company B"/>
    <s v="Soo Jung Lee"/>
    <s v="789 29th Street"/>
    <s v="Denver"/>
    <s v="CO"/>
    <n v="99999"/>
    <s v="USA"/>
    <s v="Check"/>
    <s v="Fruit Cocktail"/>
    <s v="Fruit &amp; Veg"/>
    <n v="39"/>
    <n v="98"/>
    <n v="3822"/>
    <n v="397.48800000000006"/>
  </r>
  <r>
    <n v="1184"/>
    <x v="66"/>
    <x v="6"/>
    <s v="Company F"/>
    <s v="123 6th Street"/>
    <s v="Milwaukee"/>
    <s v="WI"/>
    <n v="99999"/>
    <s v="USA"/>
    <x v="4"/>
    <s v="North"/>
    <d v="2014-06-08T00:00:00"/>
    <s v="Shipping Company C"/>
    <s v="Francisco Pérez-Olaeta"/>
    <s v="123 6th Street"/>
    <s v="Milwaukee"/>
    <s v="WI"/>
    <n v="99999"/>
    <s v="USA"/>
    <s v="Check"/>
    <s v="Dried Pears"/>
    <s v="Dried Fruit &amp; Nuts"/>
    <n v="30"/>
    <n v="46"/>
    <n v="1380"/>
    <n v="135.24"/>
  </r>
  <r>
    <n v="1185"/>
    <x v="66"/>
    <x v="6"/>
    <s v="Company F"/>
    <s v="123 6th Street"/>
    <s v="Milwaukee"/>
    <s v="WI"/>
    <n v="99999"/>
    <s v="USA"/>
    <x v="4"/>
    <s v="North"/>
    <d v="2014-06-08T00:00:00"/>
    <s v="Shipping Company C"/>
    <s v="Francisco Pérez-Olaeta"/>
    <s v="123 6th Street"/>
    <s v="Milwaukee"/>
    <s v="WI"/>
    <n v="99999"/>
    <s v="USA"/>
    <s v="Check"/>
    <s v="Dried Apples"/>
    <s v="Dried Fruit &amp; Nuts"/>
    <n v="53"/>
    <n v="14"/>
    <n v="742"/>
    <n v="74.2"/>
  </r>
  <r>
    <n v="1186"/>
    <x v="71"/>
    <x v="1"/>
    <s v="Company D"/>
    <s v="123 4th Street"/>
    <s v="New York"/>
    <s v="NY"/>
    <n v="99999"/>
    <s v="USA"/>
    <x v="1"/>
    <s v="East"/>
    <m/>
    <m/>
    <s v="Christina Lee"/>
    <s v="123 4th Street"/>
    <s v="New York"/>
    <s v="NY"/>
    <n v="99999"/>
    <s v="USA"/>
    <m/>
    <s v="Gnocchi"/>
    <s v="Pasta"/>
    <n v="38"/>
    <n v="85"/>
    <n v="3230"/>
    <n v="319.77"/>
  </r>
  <r>
    <n v="1187"/>
    <x v="72"/>
    <x v="5"/>
    <s v="Company C"/>
    <s v="123 3rd Street"/>
    <s v="Los Angelas"/>
    <s v="CA"/>
    <n v="99999"/>
    <s v="USA"/>
    <x v="0"/>
    <s v="West"/>
    <m/>
    <m/>
    <s v="Thomas Axerr"/>
    <s v="123 3rd Street"/>
    <s v="Los Angelas"/>
    <s v="CA"/>
    <n v="99999"/>
    <s v="USA"/>
    <m/>
    <s v="Green Tea"/>
    <s v="Beverages"/>
    <n v="2.99"/>
    <n v="88"/>
    <n v="263.12"/>
    <n v="25.522639999999999"/>
  </r>
  <r>
    <n v="1188"/>
    <x v="73"/>
    <x v="11"/>
    <s v="Company A"/>
    <s v="123 1st Street"/>
    <s v="Seattle"/>
    <s v="WA"/>
    <n v="99999"/>
    <s v="USA"/>
    <x v="2"/>
    <s v="North"/>
    <m/>
    <m/>
    <s v="Anna Bedecs"/>
    <s v="123 1st Street"/>
    <s v="Seattle"/>
    <s v="WA"/>
    <n v="99999"/>
    <s v="USA"/>
    <m/>
    <s v="Green Tea"/>
    <s v="Beverages"/>
    <n v="2.99"/>
    <n v="81"/>
    <n v="242.19000000000003"/>
    <n v="23.976810000000004"/>
  </r>
  <r>
    <n v="1189"/>
    <x v="74"/>
    <x v="7"/>
    <s v="Company BB"/>
    <s v="789 28th Street"/>
    <s v="Memphis"/>
    <s v="TN"/>
    <n v="99999"/>
    <s v="USA"/>
    <x v="5"/>
    <s v="South"/>
    <d v="2014-07-30T00:00:00"/>
    <s v="Shipping Company C"/>
    <s v="Amritansh Raghav"/>
    <s v="789 28th Street"/>
    <s v="Memphis"/>
    <s v="TN"/>
    <n v="99999"/>
    <s v="USA"/>
    <s v="Credit Card"/>
    <s v="Clam Chowder"/>
    <s v="Soups"/>
    <n v="9.65"/>
    <n v="33"/>
    <n v="318.45"/>
    <n v="30.252749999999999"/>
  </r>
  <r>
    <n v="1190"/>
    <x v="74"/>
    <x v="7"/>
    <s v="Company BB"/>
    <s v="789 28th Street"/>
    <s v="Memphis"/>
    <s v="TN"/>
    <n v="99999"/>
    <s v="USA"/>
    <x v="5"/>
    <s v="South"/>
    <d v="2014-07-30T00:00:00"/>
    <s v="Shipping Company C"/>
    <s v="Amritansh Raghav"/>
    <s v="789 28th Street"/>
    <s v="Memphis"/>
    <s v="TN"/>
    <n v="99999"/>
    <s v="USA"/>
    <s v="Credit Card"/>
    <s v="Crab Meat"/>
    <s v="Canned Meat"/>
    <n v="18.399999999999999"/>
    <n v="47"/>
    <n v="864.8"/>
    <n v="90.804000000000002"/>
  </r>
  <r>
    <n v="1191"/>
    <x v="75"/>
    <x v="12"/>
    <s v="Company I"/>
    <s v="123 9th Street"/>
    <s v="Salt Lake City"/>
    <s v="UT"/>
    <n v="99999"/>
    <s v="USA"/>
    <x v="7"/>
    <s v="West"/>
    <d v="2014-07-11T00:00:00"/>
    <s v="Shipping Company A"/>
    <s v="Sven Mortensen"/>
    <s v="123 9th Street"/>
    <s v="Salt Lake City"/>
    <s v="UT"/>
    <n v="99999"/>
    <s v="USA"/>
    <s v="Check"/>
    <s v="Ravioli"/>
    <s v="Pasta"/>
    <n v="19.5"/>
    <n v="61"/>
    <n v="1189.5"/>
    <n v="123.70800000000001"/>
  </r>
  <r>
    <n v="1192"/>
    <x v="75"/>
    <x v="12"/>
    <s v="Company I"/>
    <s v="123 9th Street"/>
    <s v="Salt Lake City"/>
    <s v="UT"/>
    <n v="99999"/>
    <s v="USA"/>
    <x v="7"/>
    <s v="West"/>
    <d v="2014-07-11T00:00:00"/>
    <s v="Shipping Company A"/>
    <s v="Sven Mortensen"/>
    <s v="123 9th Street"/>
    <s v="Salt Lake City"/>
    <s v="UT"/>
    <n v="99999"/>
    <s v="USA"/>
    <s v="Check"/>
    <s v="Mozzarella"/>
    <s v="Dairy Products"/>
    <n v="34.799999999999997"/>
    <n v="27"/>
    <n v="939.59999999999991"/>
    <n v="95.839199999999991"/>
  </r>
  <r>
    <n v="1193"/>
    <x v="76"/>
    <x v="6"/>
    <s v="Company F"/>
    <s v="123 6th Street"/>
    <s v="Milwaukee"/>
    <s v="WI"/>
    <n v="99999"/>
    <s v="USA"/>
    <x v="4"/>
    <s v="North"/>
    <d v="2014-07-08T00:00:00"/>
    <s v="Shipping Company B"/>
    <s v="Francisco Pérez-Olaeta"/>
    <s v="123 6th Street"/>
    <s v="Milwaukee"/>
    <s v="WI"/>
    <n v="99999"/>
    <s v="USA"/>
    <s v="Credit Card"/>
    <s v="Beer"/>
    <s v="Beverages"/>
    <n v="14"/>
    <n v="84"/>
    <n v="1176"/>
    <n v="118.77600000000001"/>
  </r>
  <r>
    <n v="1194"/>
    <x v="77"/>
    <x v="3"/>
    <s v="Company H"/>
    <s v="123 8th Street"/>
    <s v="Portland"/>
    <s v="OR"/>
    <n v="99999"/>
    <s v="USA"/>
    <x v="2"/>
    <s v="North"/>
    <d v="2014-07-10T00:00:00"/>
    <s v="Shipping Company B"/>
    <s v="Elizabeth Andersen"/>
    <s v="123 8th Street"/>
    <s v="Portland"/>
    <s v="OR"/>
    <n v="99999"/>
    <s v="USA"/>
    <s v="Check"/>
    <s v="Curry Sauce"/>
    <s v="Sauces"/>
    <n v="40"/>
    <n v="91"/>
    <n v="3640"/>
    <n v="360.36"/>
  </r>
  <r>
    <n v="1195"/>
    <x v="77"/>
    <x v="3"/>
    <s v="Company H"/>
    <s v="123 8th Street"/>
    <s v="Portland"/>
    <s v="OR"/>
    <n v="99999"/>
    <s v="USA"/>
    <x v="2"/>
    <s v="North"/>
    <d v="2014-07-10T00:00:00"/>
    <s v="Shipping Company B"/>
    <s v="Elizabeth Andersen"/>
    <s v="123 8th Street"/>
    <s v="Portland"/>
    <s v="OR"/>
    <n v="99999"/>
    <s v="USA"/>
    <s v="Check"/>
    <s v="Chocolate Biscuits Mix"/>
    <s v="Baked Goods &amp; Mixes"/>
    <n v="9.1999999999999993"/>
    <n v="36"/>
    <n v="331.2"/>
    <n v="34.444800000000001"/>
  </r>
  <r>
    <n v="1196"/>
    <x v="78"/>
    <x v="13"/>
    <s v="Company Y"/>
    <s v="789 25th Street"/>
    <s v="Chicago"/>
    <s v="IL"/>
    <n v="99999"/>
    <s v="USA"/>
    <x v="6"/>
    <s v="East"/>
    <n v="41847"/>
    <s v="Shipping Company A"/>
    <s v="John Rodman"/>
    <s v="789 25th Street"/>
    <s v="Chicago"/>
    <s v="IL"/>
    <n v="99999"/>
    <s v="USA"/>
    <s v="Cash"/>
    <s v="Scones"/>
    <s v="Baked Goods &amp; Mixes"/>
    <n v="10"/>
    <n v="34"/>
    <n v="340"/>
    <n v="34.340000000000003"/>
  </r>
  <r>
    <n v="1197"/>
    <x v="79"/>
    <x v="14"/>
    <s v="Company Z"/>
    <s v="789 26th Street"/>
    <s v="Miami"/>
    <s v="FL"/>
    <n v="99999"/>
    <s v="USA"/>
    <x v="5"/>
    <s v="South"/>
    <n v="41848"/>
    <s v="Shipping Company C"/>
    <s v="Run Liu"/>
    <s v="789 26th Street"/>
    <s v="Miami"/>
    <s v="FL"/>
    <n v="99999"/>
    <s v="USA"/>
    <s v="Credit Card"/>
    <s v="Olive Oil"/>
    <s v="Oil"/>
    <n v="21.35"/>
    <n v="81"/>
    <n v="1729.3500000000001"/>
    <n v="178.12305000000003"/>
  </r>
  <r>
    <n v="1198"/>
    <x v="79"/>
    <x v="14"/>
    <s v="Company Z"/>
    <s v="789 26th Street"/>
    <s v="Miami"/>
    <s v="FL"/>
    <n v="99999"/>
    <s v="USA"/>
    <x v="5"/>
    <s v="South"/>
    <n v="41848"/>
    <s v="Shipping Company C"/>
    <s v="Run Liu"/>
    <s v="789 26th Street"/>
    <s v="Miami"/>
    <s v="FL"/>
    <n v="99999"/>
    <s v="USA"/>
    <s v="Credit Card"/>
    <s v="Clam Chowder"/>
    <s v="Soups"/>
    <n v="9.65"/>
    <n v="25"/>
    <n v="241.25"/>
    <n v="23.401250000000001"/>
  </r>
  <r>
    <n v="1199"/>
    <x v="79"/>
    <x v="14"/>
    <s v="Company Z"/>
    <s v="789 26th Street"/>
    <s v="Miami"/>
    <s v="FL"/>
    <n v="99999"/>
    <s v="USA"/>
    <x v="5"/>
    <s v="South"/>
    <n v="41848"/>
    <s v="Shipping Company C"/>
    <s v="Run Liu"/>
    <s v="789 26th Street"/>
    <s v="Miami"/>
    <s v="FL"/>
    <n v="99999"/>
    <s v="USA"/>
    <s v="Credit Card"/>
    <s v="Crab Meat"/>
    <s v="Canned Meat"/>
    <n v="18.399999999999999"/>
    <n v="12"/>
    <n v="220.79999999999998"/>
    <n v="22.08"/>
  </r>
  <r>
    <n v="1200"/>
    <x v="80"/>
    <x v="4"/>
    <s v="Company CC"/>
    <s v="789 29th Street"/>
    <s v="Denver"/>
    <s v="CO"/>
    <n v="99999"/>
    <s v="USA"/>
    <x v="3"/>
    <s v="West"/>
    <d v="2014-07-31T00:00:00"/>
    <s v="Shipping Company B"/>
    <s v="Soo Jung Lee"/>
    <s v="789 29th Street"/>
    <s v="Denver"/>
    <s v="CO"/>
    <n v="99999"/>
    <s v="USA"/>
    <s v="Check"/>
    <s v="Beer"/>
    <s v="Beverages"/>
    <n v="14"/>
    <n v="23"/>
    <n v="322"/>
    <n v="30.912000000000003"/>
  </r>
  <r>
    <n v="1201"/>
    <x v="76"/>
    <x v="6"/>
    <s v="Company F"/>
    <s v="123 6th Street"/>
    <s v="Milwaukee"/>
    <s v="WI"/>
    <n v="99999"/>
    <s v="USA"/>
    <x v="4"/>
    <s v="North"/>
    <d v="2014-07-08T00:00:00"/>
    <s v="Shipping Company C"/>
    <s v="Francisco Pérez-Olaeta"/>
    <s v="123 6th Street"/>
    <s v="Milwaukee"/>
    <s v="WI"/>
    <n v="99999"/>
    <s v="USA"/>
    <s v="Check"/>
    <s v="Chocolate"/>
    <s v="Candy"/>
    <n v="12.75"/>
    <n v="76"/>
    <n v="969"/>
    <n v="97.869"/>
  </r>
  <r>
    <n v="1203"/>
    <x v="81"/>
    <x v="1"/>
    <s v="Company D"/>
    <s v="123 4th Street"/>
    <s v="New York"/>
    <s v="NY"/>
    <n v="99999"/>
    <s v="USA"/>
    <x v="1"/>
    <s v="East"/>
    <d v="2014-07-06T00:00:00"/>
    <s v="Shipping Company A"/>
    <s v="Christina Lee"/>
    <s v="123 4th Street"/>
    <s v="New York"/>
    <s v="NY"/>
    <n v="99999"/>
    <s v="USA"/>
    <s v="Credit Card"/>
    <s v="Marmalade"/>
    <s v="Jams, Preserves"/>
    <n v="81"/>
    <n v="55"/>
    <n v="4455"/>
    <n v="445.5"/>
  </r>
  <r>
    <n v="1204"/>
    <x v="81"/>
    <x v="1"/>
    <s v="Company D"/>
    <s v="123 4th Street"/>
    <s v="New York"/>
    <s v="NY"/>
    <n v="99999"/>
    <s v="USA"/>
    <x v="1"/>
    <s v="East"/>
    <d v="2014-07-06T00:00:00"/>
    <s v="Shipping Company A"/>
    <s v="Christina Lee"/>
    <s v="123 4th Street"/>
    <s v="New York"/>
    <s v="NY"/>
    <n v="99999"/>
    <s v="USA"/>
    <s v="Credit Card"/>
    <s v="Long Grain Rice"/>
    <s v="Grains"/>
    <n v="7"/>
    <n v="19"/>
    <n v="133"/>
    <n v="12.901"/>
  </r>
  <r>
    <n v="1206"/>
    <x v="77"/>
    <x v="3"/>
    <s v="Company H"/>
    <s v="123 8th Street"/>
    <s v="Portland"/>
    <s v="OR"/>
    <n v="99999"/>
    <s v="USA"/>
    <x v="2"/>
    <s v="North"/>
    <d v="2014-07-10T00:00:00"/>
    <s v="Shipping Company C"/>
    <s v="Elizabeth Andersen"/>
    <s v="123 8th Street"/>
    <s v="Portland"/>
    <s v="OR"/>
    <n v="99999"/>
    <s v="USA"/>
    <s v="Credit Card"/>
    <s v="Mozzarella"/>
    <s v="Dairy Products"/>
    <n v="34.799999999999997"/>
    <n v="27"/>
    <n v="939.59999999999991"/>
    <n v="89.261999999999986"/>
  </r>
  <r>
    <n v="1209"/>
    <x v="82"/>
    <x v="5"/>
    <s v="Company C"/>
    <s v="123 3rd Street"/>
    <s v="Los Angelas"/>
    <s v="CA"/>
    <n v="99999"/>
    <s v="USA"/>
    <x v="0"/>
    <s v="West"/>
    <d v="2014-07-05T00:00:00"/>
    <s v="Shipping Company B"/>
    <s v="Thomas Axerr"/>
    <s v="123 3rd Street"/>
    <s v="Los Angelas"/>
    <s v="CA"/>
    <n v="99999"/>
    <s v="USA"/>
    <s v="Cash"/>
    <s v="Syrup"/>
    <s v="Condiments"/>
    <n v="10"/>
    <n v="99"/>
    <n v="990"/>
    <n v="95.039999999999992"/>
  </r>
  <r>
    <n v="1210"/>
    <x v="82"/>
    <x v="5"/>
    <s v="Company C"/>
    <s v="123 3rd Street"/>
    <s v="Los Angelas"/>
    <s v="CA"/>
    <n v="99999"/>
    <s v="USA"/>
    <x v="0"/>
    <s v="West"/>
    <d v="2014-07-05T00:00:00"/>
    <s v="Shipping Company B"/>
    <s v="Thomas Axerr"/>
    <s v="123 3rd Street"/>
    <s v="Los Angelas"/>
    <s v="CA"/>
    <n v="99999"/>
    <s v="USA"/>
    <s v="Cash"/>
    <s v="Curry Sauce"/>
    <s v="Sauces"/>
    <n v="40"/>
    <n v="10"/>
    <n v="400"/>
    <n v="40"/>
  </r>
  <r>
    <n v="1214"/>
    <x v="83"/>
    <x v="8"/>
    <s v="Company J"/>
    <s v="123 10th Street"/>
    <s v="Chicago"/>
    <s v="IL"/>
    <n v="99999"/>
    <s v="USA"/>
    <x v="6"/>
    <s v="East"/>
    <d v="2014-07-12T00:00:00"/>
    <s v="Shipping Company B"/>
    <s v="Roland Wacker"/>
    <s v="123 10th Street"/>
    <s v="Chicago"/>
    <s v="IL"/>
    <n v="99999"/>
    <s v="USA"/>
    <s v="Credit Card"/>
    <s v="Almonds"/>
    <s v="Dried Fruit &amp; Nuts"/>
    <n v="10"/>
    <n v="80"/>
    <n v="800"/>
    <n v="77.599999999999994"/>
  </r>
  <r>
    <n v="1216"/>
    <x v="83"/>
    <x v="8"/>
    <s v="Company J"/>
    <s v="123 10th Street"/>
    <s v="Chicago"/>
    <s v="IL"/>
    <n v="99999"/>
    <s v="USA"/>
    <x v="6"/>
    <s v="East"/>
    <m/>
    <s v="Shipping Company A"/>
    <s v="Roland Wacker"/>
    <s v="123 10th Street"/>
    <s v="Chicago"/>
    <s v="IL"/>
    <n v="99999"/>
    <s v="USA"/>
    <m/>
    <s v="Dried Plums"/>
    <s v="Dried Fruit &amp; Nuts"/>
    <n v="3.5"/>
    <n v="27"/>
    <n v="94.5"/>
    <n v="9.072000000000001"/>
  </r>
  <r>
    <n v="1217"/>
    <x v="84"/>
    <x v="10"/>
    <s v="Company K"/>
    <s v="123 11th Street"/>
    <s v="Miami"/>
    <s v="FL"/>
    <n v="99999"/>
    <s v="USA"/>
    <x v="5"/>
    <s v="South"/>
    <m/>
    <s v="Shipping Company C"/>
    <s v="Peter Krschne"/>
    <s v="123 11th Street"/>
    <s v="Miami"/>
    <s v="FL"/>
    <n v="99999"/>
    <s v="USA"/>
    <m/>
    <s v="Curry Sauce"/>
    <s v="Sauces"/>
    <n v="40"/>
    <n v="97"/>
    <n v="3880"/>
    <n v="380.24"/>
  </r>
  <r>
    <n v="1218"/>
    <x v="73"/>
    <x v="11"/>
    <s v="Company A"/>
    <s v="123 1st Street"/>
    <s v="Seattle"/>
    <s v="WA"/>
    <n v="99999"/>
    <s v="USA"/>
    <x v="2"/>
    <s v="North"/>
    <m/>
    <s v="Shipping Company C"/>
    <s v="Anna Bedecs"/>
    <s v="123 1st Street"/>
    <s v="Seattle"/>
    <s v="WA"/>
    <n v="99999"/>
    <s v="USA"/>
    <m/>
    <s v="Crab Meat"/>
    <s v="Canned Meat"/>
    <n v="18.399999999999999"/>
    <n v="42"/>
    <n v="772.8"/>
    <n v="80.371200000000002"/>
  </r>
  <r>
    <n v="1219"/>
    <x v="74"/>
    <x v="7"/>
    <s v="Company BB"/>
    <s v="789 28th Street"/>
    <s v="Memphis"/>
    <s v="TN"/>
    <n v="99999"/>
    <s v="USA"/>
    <x v="5"/>
    <s v="South"/>
    <n v="41850"/>
    <s v="Shipping Company C"/>
    <s v="Amritansh Raghav"/>
    <s v="789 28th Street"/>
    <s v="Memphis"/>
    <s v="TN"/>
    <n v="99999"/>
    <s v="USA"/>
    <s v="Credit Card"/>
    <s v="Coffee"/>
    <s v="Beverages"/>
    <n v="46"/>
    <n v="24"/>
    <n v="1104"/>
    <n v="105.98399999999999"/>
  </r>
  <r>
    <n v="1220"/>
    <x v="75"/>
    <x v="12"/>
    <s v="Company I"/>
    <s v="123 9th Street"/>
    <s v="Salt Lake City"/>
    <s v="UT"/>
    <n v="99999"/>
    <s v="USA"/>
    <x v="7"/>
    <s v="West"/>
    <d v="2014-07-11T00:00:00"/>
    <s v="Shipping Company A"/>
    <s v="Sven Mortensen"/>
    <s v="123 9th Street"/>
    <s v="Salt Lake City"/>
    <s v="UT"/>
    <n v="99999"/>
    <s v="USA"/>
    <s v="Check"/>
    <s v="Clam Chowder"/>
    <s v="Soups"/>
    <n v="9.65"/>
    <n v="90"/>
    <n v="868.5"/>
    <n v="83.376000000000005"/>
  </r>
  <r>
    <n v="1221"/>
    <x v="76"/>
    <x v="6"/>
    <s v="Company F"/>
    <s v="123 6th Street"/>
    <s v="Milwaukee"/>
    <s v="WI"/>
    <n v="99999"/>
    <s v="USA"/>
    <x v="4"/>
    <s v="North"/>
    <d v="2014-07-08T00:00:00"/>
    <s v="Shipping Company B"/>
    <s v="Francisco Pérez-Olaeta"/>
    <s v="123 6th Street"/>
    <s v="Milwaukee"/>
    <s v="WI"/>
    <n v="99999"/>
    <s v="USA"/>
    <s v="Credit Card"/>
    <s v="Chocolate"/>
    <s v="Candy"/>
    <n v="12.75"/>
    <n v="28"/>
    <n v="357"/>
    <n v="35.700000000000003"/>
  </r>
  <r>
    <n v="1222"/>
    <x v="85"/>
    <x v="7"/>
    <s v="Company BB"/>
    <s v="789 28th Street"/>
    <s v="Memphis"/>
    <s v="TN"/>
    <n v="99999"/>
    <s v="USA"/>
    <x v="5"/>
    <s v="South"/>
    <d v="2014-08-30T00:00:00"/>
    <s v="Shipping Company C"/>
    <s v="Amritansh Raghav"/>
    <s v="789 28th Street"/>
    <s v="Memphis"/>
    <s v="TN"/>
    <n v="99999"/>
    <s v="USA"/>
    <s v="Check"/>
    <s v="Coffee"/>
    <s v="Beverages"/>
    <n v="46"/>
    <n v="28"/>
    <n v="1288"/>
    <n v="133.95200000000003"/>
  </r>
  <r>
    <n v="1223"/>
    <x v="86"/>
    <x v="3"/>
    <s v="Company H"/>
    <s v="123 8th Street"/>
    <s v="Portland"/>
    <s v="OR"/>
    <n v="99999"/>
    <s v="USA"/>
    <x v="2"/>
    <s v="North"/>
    <d v="2014-08-10T00:00:00"/>
    <s v="Shipping Company C"/>
    <s v="Elizabeth Andersen"/>
    <s v="123 8th Street"/>
    <s v="Portland"/>
    <s v="OR"/>
    <n v="99999"/>
    <s v="USA"/>
    <s v="Check"/>
    <s v="Chocolate"/>
    <s v="Candy"/>
    <n v="12.75"/>
    <n v="57"/>
    <n v="726.75"/>
    <n v="69.768000000000001"/>
  </r>
  <r>
    <n v="1224"/>
    <x v="87"/>
    <x v="8"/>
    <s v="Company J"/>
    <s v="123 10th Street"/>
    <s v="Chicago"/>
    <s v="IL"/>
    <n v="99999"/>
    <s v="USA"/>
    <x v="6"/>
    <s v="East"/>
    <d v="2014-08-12T00:00:00"/>
    <s v="Shipping Company B"/>
    <s v="Roland Wacker"/>
    <s v="123 10th Street"/>
    <s v="Chicago"/>
    <s v="IL"/>
    <n v="99999"/>
    <s v="USA"/>
    <s v="Credit Card"/>
    <s v="Green Tea"/>
    <s v="Beverages"/>
    <n v="2.99"/>
    <n v="23"/>
    <n v="68.77000000000001"/>
    <n v="6.6706900000000013"/>
  </r>
  <r>
    <n v="1225"/>
    <x v="88"/>
    <x v="9"/>
    <s v="Company G"/>
    <s v="123 7th Street"/>
    <s v="Boise"/>
    <s v="ID"/>
    <n v="99999"/>
    <s v="USA"/>
    <x v="2"/>
    <s v="North"/>
    <m/>
    <m/>
    <s v="Ming-Yang Xie"/>
    <s v="123 7th Street"/>
    <s v="Boise"/>
    <s v="ID"/>
    <n v="99999"/>
    <s v="USA"/>
    <m/>
    <s v="Coffee"/>
    <s v="Beverages"/>
    <n v="46"/>
    <n v="86"/>
    <n v="3956"/>
    <n v="399.55600000000004"/>
  </r>
  <r>
    <n v="1226"/>
    <x v="87"/>
    <x v="8"/>
    <s v="Company J"/>
    <s v="123 10th Street"/>
    <s v="Chicago"/>
    <s v="IL"/>
    <n v="99999"/>
    <s v="USA"/>
    <x v="6"/>
    <s v="East"/>
    <d v="2014-08-12T00:00:00"/>
    <s v="Shipping Company A"/>
    <s v="Roland Wacker"/>
    <s v="123 10th Street"/>
    <s v="Chicago"/>
    <s v="IL"/>
    <n v="99999"/>
    <s v="USA"/>
    <m/>
    <s v="Boysenberry Spread"/>
    <s v="Jams, Preserves"/>
    <n v="25"/>
    <n v="47"/>
    <n v="1175"/>
    <n v="116.325"/>
  </r>
  <r>
    <n v="1227"/>
    <x v="87"/>
    <x v="8"/>
    <s v="Company J"/>
    <s v="123 10th Street"/>
    <s v="Chicago"/>
    <s v="IL"/>
    <n v="99999"/>
    <s v="USA"/>
    <x v="6"/>
    <s v="East"/>
    <d v="2014-08-12T00:00:00"/>
    <s v="Shipping Company A"/>
    <s v="Roland Wacker"/>
    <s v="123 10th Street"/>
    <s v="Chicago"/>
    <s v="IL"/>
    <n v="99999"/>
    <s v="USA"/>
    <m/>
    <s v="Cajun Seasoning"/>
    <s v="Condiments"/>
    <n v="22"/>
    <n v="97"/>
    <n v="2134"/>
    <n v="221.93600000000001"/>
  </r>
  <r>
    <n v="1228"/>
    <x v="87"/>
    <x v="8"/>
    <s v="Company J"/>
    <s v="123 10th Street"/>
    <s v="Chicago"/>
    <s v="IL"/>
    <n v="99999"/>
    <s v="USA"/>
    <x v="6"/>
    <s v="East"/>
    <d v="2014-08-12T00:00:00"/>
    <s v="Shipping Company A"/>
    <s v="Roland Wacker"/>
    <s v="123 10th Street"/>
    <s v="Chicago"/>
    <s v="IL"/>
    <n v="99999"/>
    <s v="USA"/>
    <m/>
    <s v="Chocolate Biscuits Mix"/>
    <s v="Baked Goods &amp; Mixes"/>
    <n v="9.1999999999999993"/>
    <n v="96"/>
    <n v="883.19999999999993"/>
    <n v="86.553599999999989"/>
  </r>
  <r>
    <n v="1229"/>
    <x v="89"/>
    <x v="10"/>
    <s v="Company K"/>
    <s v="123 11th Street"/>
    <s v="Miami"/>
    <s v="FL"/>
    <n v="99999"/>
    <s v="USA"/>
    <x v="5"/>
    <s v="South"/>
    <m/>
    <s v="Shipping Company C"/>
    <s v="Peter Krschne"/>
    <s v="123 11th Street"/>
    <s v="Miami"/>
    <s v="FL"/>
    <n v="99999"/>
    <s v="USA"/>
    <m/>
    <s v="Dried Plums"/>
    <s v="Dried Fruit &amp; Nuts"/>
    <n v="3.5"/>
    <n v="31"/>
    <n v="108.5"/>
    <n v="10.850000000000001"/>
  </r>
  <r>
    <n v="1230"/>
    <x v="89"/>
    <x v="10"/>
    <s v="Company K"/>
    <s v="123 11th Street"/>
    <s v="Miami"/>
    <s v="FL"/>
    <n v="99999"/>
    <s v="USA"/>
    <x v="5"/>
    <s v="South"/>
    <m/>
    <s v="Shipping Company C"/>
    <s v="Peter Krschne"/>
    <s v="123 11th Street"/>
    <s v="Miami"/>
    <s v="FL"/>
    <n v="99999"/>
    <s v="USA"/>
    <m/>
    <s v="Green Tea"/>
    <s v="Beverages"/>
    <n v="2.99"/>
    <n v="52"/>
    <n v="155.48000000000002"/>
    <n v="16.014440000000004"/>
  </r>
  <r>
    <n v="1231"/>
    <x v="90"/>
    <x v="11"/>
    <s v="Company A"/>
    <s v="123 1st Street"/>
    <s v="Seattle"/>
    <s v="WA"/>
    <n v="99999"/>
    <s v="USA"/>
    <x v="2"/>
    <s v="North"/>
    <m/>
    <m/>
    <s v="Anna Bedecs"/>
    <s v="123 1st Street"/>
    <s v="Seattle"/>
    <s v="WA"/>
    <n v="99999"/>
    <s v="USA"/>
    <m/>
    <s v="Chai"/>
    <s v="Beverages"/>
    <n v="18"/>
    <n v="91"/>
    <n v="1638"/>
    <n v="158.886"/>
  </r>
  <r>
    <n v="1232"/>
    <x v="90"/>
    <x v="11"/>
    <s v="Company A"/>
    <s v="123 1st Street"/>
    <s v="Seattle"/>
    <s v="WA"/>
    <n v="99999"/>
    <s v="USA"/>
    <x v="2"/>
    <s v="North"/>
    <m/>
    <m/>
    <s v="Anna Bedecs"/>
    <s v="123 1st Street"/>
    <s v="Seattle"/>
    <s v="WA"/>
    <n v="99999"/>
    <s v="USA"/>
    <m/>
    <s v="Coffee"/>
    <s v="Beverages"/>
    <n v="46"/>
    <n v="14"/>
    <n v="644"/>
    <n v="63.756000000000007"/>
  </r>
  <r>
    <n v="1233"/>
    <x v="90"/>
    <x v="11"/>
    <s v="Company A"/>
    <s v="123 1st Street"/>
    <s v="Seattle"/>
    <s v="WA"/>
    <n v="99999"/>
    <s v="USA"/>
    <x v="2"/>
    <s v="North"/>
    <m/>
    <m/>
    <s v="Anna Bedecs"/>
    <s v="123 1st Street"/>
    <s v="Seattle"/>
    <s v="WA"/>
    <n v="99999"/>
    <s v="USA"/>
    <m/>
    <s v="Green Tea"/>
    <s v="Beverages"/>
    <n v="2.99"/>
    <n v="44"/>
    <n v="131.56"/>
    <n v="13.287560000000001"/>
  </r>
  <r>
    <n v="1234"/>
    <x v="85"/>
    <x v="7"/>
    <s v="Company BB"/>
    <s v="789 28th Street"/>
    <s v="Memphis"/>
    <s v="TN"/>
    <n v="99999"/>
    <s v="USA"/>
    <x v="5"/>
    <s v="South"/>
    <d v="2014-08-30T00:00:00"/>
    <s v="Shipping Company C"/>
    <s v="Amritansh Raghav"/>
    <s v="789 28th Street"/>
    <s v="Memphis"/>
    <s v="TN"/>
    <n v="99999"/>
    <s v="USA"/>
    <s v="Credit Card"/>
    <s v="Clam Chowder"/>
    <s v="Soups"/>
    <n v="9.65"/>
    <n v="97"/>
    <n v="936.05000000000007"/>
    <n v="95.477100000000021"/>
  </r>
  <r>
    <n v="1235"/>
    <x v="85"/>
    <x v="7"/>
    <s v="Company BB"/>
    <s v="789 28th Street"/>
    <s v="Memphis"/>
    <s v="TN"/>
    <n v="99999"/>
    <s v="USA"/>
    <x v="5"/>
    <s v="South"/>
    <d v="2014-08-30T00:00:00"/>
    <s v="Shipping Company C"/>
    <s v="Amritansh Raghav"/>
    <s v="789 28th Street"/>
    <s v="Memphis"/>
    <s v="TN"/>
    <n v="99999"/>
    <s v="USA"/>
    <s v="Credit Card"/>
    <s v="Crab Meat"/>
    <s v="Canned Meat"/>
    <n v="18.399999999999999"/>
    <n v="80"/>
    <n v="1472"/>
    <n v="150.14400000000003"/>
  </r>
  <r>
    <n v="1236"/>
    <x v="91"/>
    <x v="12"/>
    <s v="Company I"/>
    <s v="123 9th Street"/>
    <s v="Salt Lake City"/>
    <s v="UT"/>
    <n v="99999"/>
    <s v="USA"/>
    <x v="7"/>
    <s v="West"/>
    <d v="2014-08-11T00:00:00"/>
    <s v="Shipping Company A"/>
    <s v="Sven Mortensen"/>
    <s v="123 9th Street"/>
    <s v="Salt Lake City"/>
    <s v="UT"/>
    <n v="99999"/>
    <s v="USA"/>
    <s v="Check"/>
    <s v="Ravioli"/>
    <s v="Pasta"/>
    <n v="19.5"/>
    <n v="66"/>
    <n v="1287"/>
    <n v="132.56100000000001"/>
  </r>
  <r>
    <n v="1237"/>
    <x v="91"/>
    <x v="12"/>
    <s v="Company I"/>
    <s v="123 9th Street"/>
    <s v="Salt Lake City"/>
    <s v="UT"/>
    <n v="99999"/>
    <s v="USA"/>
    <x v="7"/>
    <s v="West"/>
    <d v="2014-08-11T00:00:00"/>
    <s v="Shipping Company A"/>
    <s v="Sven Mortensen"/>
    <s v="123 9th Street"/>
    <s v="Salt Lake City"/>
    <s v="UT"/>
    <n v="99999"/>
    <s v="USA"/>
    <s v="Check"/>
    <s v="Mozzarella"/>
    <s v="Dairy Products"/>
    <n v="34.799999999999997"/>
    <n v="32"/>
    <n v="1113.5999999999999"/>
    <n v="111.36"/>
  </r>
  <r>
    <n v="1238"/>
    <x v="92"/>
    <x v="6"/>
    <s v="Company F"/>
    <s v="123 6th Street"/>
    <s v="Milwaukee"/>
    <s v="WI"/>
    <n v="99999"/>
    <s v="USA"/>
    <x v="4"/>
    <s v="North"/>
    <d v="2014-08-08T00:00:00"/>
    <s v="Shipping Company B"/>
    <s v="Francisco Pérez-Olaeta"/>
    <s v="123 6th Street"/>
    <s v="Milwaukee"/>
    <s v="WI"/>
    <n v="99999"/>
    <s v="USA"/>
    <s v="Credit Card"/>
    <s v="Beer"/>
    <s v="Beverages"/>
    <n v="14"/>
    <n v="52"/>
    <n v="728"/>
    <n v="72.8"/>
  </r>
  <r>
    <n v="1239"/>
    <x v="86"/>
    <x v="3"/>
    <s v="Company H"/>
    <s v="123 8th Street"/>
    <s v="Portland"/>
    <s v="OR"/>
    <n v="99999"/>
    <s v="USA"/>
    <x v="2"/>
    <s v="North"/>
    <d v="2014-08-10T00:00:00"/>
    <s v="Shipping Company B"/>
    <s v="Elizabeth Andersen"/>
    <s v="123 8th Street"/>
    <s v="Portland"/>
    <s v="OR"/>
    <n v="99999"/>
    <s v="USA"/>
    <s v="Check"/>
    <s v="Curry Sauce"/>
    <s v="Sauces"/>
    <n v="40"/>
    <n v="78"/>
    <n v="3120"/>
    <n v="318.24"/>
  </r>
  <r>
    <n v="1240"/>
    <x v="86"/>
    <x v="3"/>
    <s v="Company H"/>
    <s v="123 8th Street"/>
    <s v="Portland"/>
    <s v="OR"/>
    <n v="99999"/>
    <s v="USA"/>
    <x v="2"/>
    <s v="North"/>
    <d v="2014-08-10T00:00:00"/>
    <s v="Shipping Company B"/>
    <s v="Elizabeth Andersen"/>
    <s v="123 8th Street"/>
    <s v="Portland"/>
    <s v="OR"/>
    <n v="99999"/>
    <s v="USA"/>
    <s v="Check"/>
    <s v="Chocolate Biscuits Mix"/>
    <s v="Baked Goods &amp; Mixes"/>
    <n v="9.1999999999999993"/>
    <n v="54"/>
    <n v="496.79999999999995"/>
    <n v="49.183199999999999"/>
  </r>
  <r>
    <n v="1241"/>
    <x v="93"/>
    <x v="13"/>
    <s v="Company Y"/>
    <s v="789 25th Street"/>
    <s v="Chicago"/>
    <s v="IL"/>
    <n v="99999"/>
    <s v="USA"/>
    <x v="6"/>
    <s v="East"/>
    <d v="2014-08-27T00:00:00"/>
    <s v="Shipping Company A"/>
    <s v="John Rodman"/>
    <s v="789 25th Street"/>
    <s v="Chicago"/>
    <s v="IL"/>
    <n v="99999"/>
    <s v="USA"/>
    <s v="Cash"/>
    <s v="Scones"/>
    <s v="Baked Goods &amp; Mixes"/>
    <n v="10"/>
    <n v="55"/>
    <n v="550"/>
    <n v="52.25"/>
  </r>
  <r>
    <n v="1242"/>
    <x v="94"/>
    <x v="14"/>
    <s v="Company Z"/>
    <s v="789 26th Street"/>
    <s v="Miami"/>
    <s v="FL"/>
    <n v="99999"/>
    <s v="USA"/>
    <x v="5"/>
    <s v="South"/>
    <d v="2014-08-28T00:00:00"/>
    <s v="Shipping Company C"/>
    <s v="Run Liu"/>
    <s v="789 26th Street"/>
    <s v="Miami"/>
    <s v="FL"/>
    <n v="99999"/>
    <s v="USA"/>
    <s v="Credit Card"/>
    <s v="Olive Oil"/>
    <s v="Oil"/>
    <n v="21.35"/>
    <n v="60"/>
    <n v="1281"/>
    <n v="129.381"/>
  </r>
  <r>
    <n v="1243"/>
    <x v="94"/>
    <x v="14"/>
    <s v="Company Z"/>
    <s v="789 26th Street"/>
    <s v="Miami"/>
    <s v="FL"/>
    <n v="99999"/>
    <s v="USA"/>
    <x v="5"/>
    <s v="South"/>
    <d v="2014-08-28T00:00:00"/>
    <s v="Shipping Company C"/>
    <s v="Run Liu"/>
    <s v="789 26th Street"/>
    <s v="Miami"/>
    <s v="FL"/>
    <n v="99999"/>
    <s v="USA"/>
    <s v="Credit Card"/>
    <s v="Clam Chowder"/>
    <s v="Soups"/>
    <n v="9.65"/>
    <n v="19"/>
    <n v="183.35"/>
    <n v="17.41825"/>
  </r>
  <r>
    <n v="1244"/>
    <x v="94"/>
    <x v="14"/>
    <s v="Company Z"/>
    <s v="789 26th Street"/>
    <s v="Miami"/>
    <s v="FL"/>
    <n v="99999"/>
    <s v="USA"/>
    <x v="5"/>
    <s v="South"/>
    <d v="2014-08-28T00:00:00"/>
    <s v="Shipping Company C"/>
    <s v="Run Liu"/>
    <s v="789 26th Street"/>
    <s v="Miami"/>
    <s v="FL"/>
    <n v="99999"/>
    <s v="USA"/>
    <s v="Credit Card"/>
    <s v="Crab Meat"/>
    <s v="Canned Meat"/>
    <n v="18.399999999999999"/>
    <n v="66"/>
    <n v="1214.3999999999999"/>
    <n v="125.08320000000001"/>
  </r>
  <r>
    <n v="1245"/>
    <x v="95"/>
    <x v="4"/>
    <s v="Company CC"/>
    <s v="789 29th Street"/>
    <s v="Denver"/>
    <s v="CO"/>
    <n v="99999"/>
    <s v="USA"/>
    <x v="3"/>
    <s v="West"/>
    <d v="2014-08-31T00:00:00"/>
    <s v="Shipping Company B"/>
    <s v="Soo Jung Lee"/>
    <s v="789 29th Street"/>
    <s v="Denver"/>
    <s v="CO"/>
    <n v="99999"/>
    <s v="USA"/>
    <s v="Check"/>
    <s v="Beer"/>
    <s v="Beverages"/>
    <n v="14"/>
    <n v="42"/>
    <n v="588"/>
    <n v="59.388000000000005"/>
  </r>
  <r>
    <n v="1246"/>
    <x v="92"/>
    <x v="6"/>
    <s v="Company F"/>
    <s v="123 6th Street"/>
    <s v="Milwaukee"/>
    <s v="WI"/>
    <n v="99999"/>
    <s v="USA"/>
    <x v="4"/>
    <s v="North"/>
    <n v="41859"/>
    <s v="Shipping Company C"/>
    <s v="Francisco Pérez-Olaeta"/>
    <s v="123 6th Street"/>
    <s v="Milwaukee"/>
    <s v="WI"/>
    <n v="99999"/>
    <s v="USA"/>
    <s v="Check"/>
    <s v="Chocolate"/>
    <s v="Candy"/>
    <n v="12.75"/>
    <n v="72"/>
    <n v="918"/>
    <n v="89.046000000000006"/>
  </r>
  <r>
    <n v="1248"/>
    <x v="96"/>
    <x v="1"/>
    <s v="Company D"/>
    <s v="123 4th Street"/>
    <s v="New York"/>
    <s v="NY"/>
    <n v="99999"/>
    <s v="USA"/>
    <x v="1"/>
    <s v="East"/>
    <n v="41857"/>
    <s v="Shipping Company A"/>
    <s v="Christina Lee"/>
    <s v="123 4th Street"/>
    <s v="New York"/>
    <s v="NY"/>
    <n v="99999"/>
    <s v="USA"/>
    <s v="Credit Card"/>
    <s v="Marmalade"/>
    <s v="Jams, Preserves"/>
    <n v="81"/>
    <n v="32"/>
    <n v="2592"/>
    <n v="251.42399999999998"/>
  </r>
  <r>
    <n v="1249"/>
    <x v="96"/>
    <x v="1"/>
    <s v="Company D"/>
    <s v="123 4th Street"/>
    <s v="New York"/>
    <s v="NY"/>
    <n v="99999"/>
    <s v="USA"/>
    <x v="1"/>
    <s v="East"/>
    <n v="41857"/>
    <s v="Shipping Company A"/>
    <s v="Christina Lee"/>
    <s v="123 4th Street"/>
    <s v="New York"/>
    <s v="NY"/>
    <n v="99999"/>
    <s v="USA"/>
    <s v="Credit Card"/>
    <s v="Long Grain Rice"/>
    <s v="Grains"/>
    <n v="7"/>
    <n v="76"/>
    <n v="532"/>
    <n v="53.732000000000006"/>
  </r>
  <r>
    <n v="1250"/>
    <x v="97"/>
    <x v="8"/>
    <s v="Company J"/>
    <s v="123 10th Street"/>
    <s v="Chicago"/>
    <s v="IL"/>
    <n v="99999"/>
    <s v="USA"/>
    <x v="6"/>
    <s v="East"/>
    <n v="41894"/>
    <s v="Shipping Company A"/>
    <s v="Roland Wacker"/>
    <s v="123 10th Street"/>
    <s v="Chicago"/>
    <s v="IL"/>
    <n v="99999"/>
    <s v="USA"/>
    <m/>
    <s v="Chocolate Biscuits Mix"/>
    <s v="Baked Goods &amp; Mixes"/>
    <n v="9.1999999999999993"/>
    <n v="83"/>
    <n v="763.59999999999991"/>
    <n v="74.832799999999992"/>
  </r>
  <r>
    <n v="1251"/>
    <x v="98"/>
    <x v="10"/>
    <s v="Company K"/>
    <s v="123 11th Street"/>
    <s v="Miami"/>
    <s v="FL"/>
    <n v="99999"/>
    <s v="USA"/>
    <x v="5"/>
    <s v="South"/>
    <m/>
    <s v="Shipping Company C"/>
    <s v="Peter Krschne"/>
    <s v="123 11th Street"/>
    <s v="Miami"/>
    <s v="FL"/>
    <n v="99999"/>
    <s v="USA"/>
    <m/>
    <s v="Dried Plums"/>
    <s v="Dried Fruit &amp; Nuts"/>
    <n v="3.5"/>
    <n v="91"/>
    <n v="318.5"/>
    <n v="31.213000000000001"/>
  </r>
  <r>
    <n v="1252"/>
    <x v="98"/>
    <x v="10"/>
    <s v="Company K"/>
    <s v="123 11th Street"/>
    <s v="Miami"/>
    <s v="FL"/>
    <n v="99999"/>
    <s v="USA"/>
    <x v="5"/>
    <s v="South"/>
    <m/>
    <s v="Shipping Company C"/>
    <s v="Peter Krschne"/>
    <s v="123 11th Street"/>
    <s v="Miami"/>
    <s v="FL"/>
    <n v="99999"/>
    <s v="USA"/>
    <m/>
    <s v="Green Tea"/>
    <s v="Beverages"/>
    <n v="2.99"/>
    <n v="64"/>
    <n v="191.36"/>
    <n v="19.518720000000002"/>
  </r>
  <r>
    <n v="1253"/>
    <x v="99"/>
    <x v="11"/>
    <s v="Company A"/>
    <s v="123 1st Street"/>
    <s v="Seattle"/>
    <s v="WA"/>
    <n v="99999"/>
    <s v="USA"/>
    <x v="2"/>
    <s v="North"/>
    <m/>
    <m/>
    <s v="Anna Bedecs"/>
    <s v="123 1st Street"/>
    <s v="Seattle"/>
    <s v="WA"/>
    <n v="99999"/>
    <s v="USA"/>
    <m/>
    <s v="Chai"/>
    <s v="Beverages"/>
    <n v="18"/>
    <n v="58"/>
    <n v="1044"/>
    <n v="103.35600000000001"/>
  </r>
  <r>
    <n v="1254"/>
    <x v="99"/>
    <x v="11"/>
    <s v="Company A"/>
    <s v="123 1st Street"/>
    <s v="Seattle"/>
    <s v="WA"/>
    <n v="99999"/>
    <s v="USA"/>
    <x v="2"/>
    <s v="North"/>
    <m/>
    <m/>
    <s v="Anna Bedecs"/>
    <s v="123 1st Street"/>
    <s v="Seattle"/>
    <s v="WA"/>
    <n v="99999"/>
    <s v="USA"/>
    <m/>
    <s v="Coffee"/>
    <s v="Beverages"/>
    <n v="46"/>
    <n v="97"/>
    <n v="4462"/>
    <n v="464.04800000000006"/>
  </r>
  <r>
    <n v="1255"/>
    <x v="99"/>
    <x v="11"/>
    <s v="Company A"/>
    <s v="123 1st Street"/>
    <s v="Seattle"/>
    <s v="WA"/>
    <n v="99999"/>
    <s v="USA"/>
    <x v="2"/>
    <s v="North"/>
    <m/>
    <m/>
    <s v="Anna Bedecs"/>
    <s v="123 1st Street"/>
    <s v="Seattle"/>
    <s v="WA"/>
    <n v="99999"/>
    <s v="USA"/>
    <m/>
    <s v="Green Tea"/>
    <s v="Beverages"/>
    <n v="2.99"/>
    <n v="14"/>
    <n v="41.86"/>
    <n v="4.35344"/>
  </r>
  <r>
    <n v="1256"/>
    <x v="100"/>
    <x v="7"/>
    <s v="Company BB"/>
    <s v="789 28th Street"/>
    <s v="Memphis"/>
    <s v="TN"/>
    <n v="99999"/>
    <s v="USA"/>
    <x v="5"/>
    <s v="South"/>
    <d v="2014-09-30T00:00:00"/>
    <s v="Shipping Company C"/>
    <s v="Amritansh Raghav"/>
    <s v="789 28th Street"/>
    <s v="Memphis"/>
    <s v="TN"/>
    <n v="99999"/>
    <s v="USA"/>
    <s v="Credit Card"/>
    <s v="Clam Chowder"/>
    <s v="Soups"/>
    <n v="9.65"/>
    <n v="68"/>
    <n v="656.2"/>
    <n v="64.307600000000008"/>
  </r>
  <r>
    <n v="1257"/>
    <x v="100"/>
    <x v="7"/>
    <s v="Company BB"/>
    <s v="789 28th Street"/>
    <s v="Memphis"/>
    <s v="TN"/>
    <n v="99999"/>
    <s v="USA"/>
    <x v="5"/>
    <s v="South"/>
    <n v="41912"/>
    <s v="Shipping Company C"/>
    <s v="Amritansh Raghav"/>
    <s v="789 28th Street"/>
    <s v="Memphis"/>
    <s v="TN"/>
    <n v="99999"/>
    <s v="USA"/>
    <s v="Credit Card"/>
    <s v="Crab Meat"/>
    <s v="Canned Meat"/>
    <n v="18.399999999999999"/>
    <n v="32"/>
    <n v="588.79999999999995"/>
    <n v="58.879999999999995"/>
  </r>
  <r>
    <n v="1258"/>
    <x v="101"/>
    <x v="12"/>
    <s v="Company I"/>
    <s v="123 9th Street"/>
    <s v="Salt Lake City"/>
    <s v="UT"/>
    <n v="99999"/>
    <s v="USA"/>
    <x v="7"/>
    <s v="West"/>
    <d v="2014-09-11T00:00:00"/>
    <s v="Shipping Company A"/>
    <s v="Sven Mortensen"/>
    <s v="123 9th Street"/>
    <s v="Salt Lake City"/>
    <s v="UT"/>
    <n v="99999"/>
    <s v="USA"/>
    <s v="Check"/>
    <s v="Ravioli"/>
    <s v="Pasta"/>
    <n v="19.5"/>
    <n v="48"/>
    <n v="936"/>
    <n v="94.536000000000016"/>
  </r>
  <r>
    <n v="1259"/>
    <x v="101"/>
    <x v="12"/>
    <s v="Company I"/>
    <s v="123 9th Street"/>
    <s v="Salt Lake City"/>
    <s v="UT"/>
    <n v="99999"/>
    <s v="USA"/>
    <x v="7"/>
    <s v="West"/>
    <d v="2014-09-11T00:00:00"/>
    <s v="Shipping Company A"/>
    <s v="Sven Mortensen"/>
    <s v="123 9th Street"/>
    <s v="Salt Lake City"/>
    <s v="UT"/>
    <n v="99999"/>
    <s v="USA"/>
    <s v="Check"/>
    <s v="Mozzarella"/>
    <s v="Dairy Products"/>
    <n v="34.799999999999997"/>
    <n v="57"/>
    <n v="1983.6"/>
    <n v="194.39280000000002"/>
  </r>
  <r>
    <n v="1260"/>
    <x v="102"/>
    <x v="6"/>
    <s v="Company F"/>
    <s v="123 6th Street"/>
    <s v="Milwaukee"/>
    <s v="WI"/>
    <n v="99999"/>
    <s v="USA"/>
    <x v="4"/>
    <s v="North"/>
    <d v="2014-09-08T00:00:00"/>
    <s v="Shipping Company B"/>
    <s v="Francisco Pérez-Olaeta"/>
    <s v="123 6th Street"/>
    <s v="Milwaukee"/>
    <s v="WI"/>
    <n v="99999"/>
    <s v="USA"/>
    <s v="Credit Card"/>
    <s v="Beer"/>
    <s v="Beverages"/>
    <n v="14"/>
    <n v="67"/>
    <n v="938"/>
    <n v="98.490000000000009"/>
  </r>
  <r>
    <n v="1261"/>
    <x v="103"/>
    <x v="3"/>
    <s v="Company H"/>
    <s v="123 8th Street"/>
    <s v="Portland"/>
    <s v="OR"/>
    <n v="99999"/>
    <s v="USA"/>
    <x v="2"/>
    <s v="North"/>
    <n v="41892"/>
    <s v="Shipping Company B"/>
    <s v="Elizabeth Andersen"/>
    <s v="123 8th Street"/>
    <s v="Portland"/>
    <s v="OR"/>
    <n v="99999"/>
    <s v="USA"/>
    <s v="Check"/>
    <s v="Curry Sauce"/>
    <s v="Sauces"/>
    <n v="40"/>
    <n v="48"/>
    <n v="1920"/>
    <n v="188.16"/>
  </r>
  <r>
    <n v="1262"/>
    <x v="103"/>
    <x v="3"/>
    <s v="Company H"/>
    <s v="123 8th Street"/>
    <s v="Portland"/>
    <s v="OR"/>
    <n v="99999"/>
    <s v="USA"/>
    <x v="2"/>
    <s v="North"/>
    <n v="41892"/>
    <s v="Shipping Company B"/>
    <s v="Elizabeth Andersen"/>
    <s v="123 8th Street"/>
    <s v="Portland"/>
    <s v="OR"/>
    <n v="99999"/>
    <s v="USA"/>
    <s v="Check"/>
    <s v="Chocolate Biscuits Mix"/>
    <s v="Baked Goods &amp; Mixes"/>
    <n v="9.1999999999999993"/>
    <n v="77"/>
    <n v="708.4"/>
    <n v="72.256799999999998"/>
  </r>
  <r>
    <n v="1263"/>
    <x v="104"/>
    <x v="13"/>
    <s v="Company Y"/>
    <s v="789 25th Street"/>
    <s v="Chicago"/>
    <s v="IL"/>
    <n v="99999"/>
    <s v="USA"/>
    <x v="6"/>
    <s v="East"/>
    <n v="41909"/>
    <s v="Shipping Company A"/>
    <s v="John Rodman"/>
    <s v="789 25th Street"/>
    <s v="Chicago"/>
    <s v="IL"/>
    <n v="99999"/>
    <s v="USA"/>
    <s v="Cash"/>
    <s v="Scones"/>
    <s v="Baked Goods &amp; Mixes"/>
    <n v="10"/>
    <n v="94"/>
    <n v="940"/>
    <n v="97.76"/>
  </r>
  <r>
    <n v="1264"/>
    <x v="105"/>
    <x v="14"/>
    <s v="Company Z"/>
    <s v="789 26th Street"/>
    <s v="Miami"/>
    <s v="FL"/>
    <n v="99999"/>
    <s v="USA"/>
    <x v="5"/>
    <s v="South"/>
    <n v="41910"/>
    <s v="Shipping Company C"/>
    <s v="Run Liu"/>
    <s v="789 26th Street"/>
    <s v="Miami"/>
    <s v="FL"/>
    <n v="99999"/>
    <s v="USA"/>
    <s v="Credit Card"/>
    <s v="Olive Oil"/>
    <s v="Oil"/>
    <n v="21.35"/>
    <n v="54"/>
    <n v="1152.9000000000001"/>
    <n v="121.05450000000003"/>
  </r>
  <r>
    <n v="1265"/>
    <x v="105"/>
    <x v="14"/>
    <s v="Company Z"/>
    <s v="789 26th Street"/>
    <s v="Miami"/>
    <s v="FL"/>
    <n v="99999"/>
    <s v="USA"/>
    <x v="5"/>
    <s v="South"/>
    <n v="41910"/>
    <s v="Shipping Company C"/>
    <s v="Run Liu"/>
    <s v="789 26th Street"/>
    <s v="Miami"/>
    <s v="FL"/>
    <n v="99999"/>
    <s v="USA"/>
    <s v="Credit Card"/>
    <s v="Clam Chowder"/>
    <s v="Soups"/>
    <n v="9.65"/>
    <n v="43"/>
    <n v="414.95"/>
    <n v="40.250150000000005"/>
  </r>
  <r>
    <n v="1266"/>
    <x v="105"/>
    <x v="14"/>
    <s v="Company Z"/>
    <s v="789 26th Street"/>
    <s v="Miami"/>
    <s v="FL"/>
    <n v="99999"/>
    <s v="USA"/>
    <x v="5"/>
    <s v="South"/>
    <d v="2014-09-28T00:00:00"/>
    <s v="Shipping Company C"/>
    <s v="Run Liu"/>
    <s v="789 26th Street"/>
    <s v="Miami"/>
    <s v="FL"/>
    <n v="99999"/>
    <s v="USA"/>
    <s v="Credit Card"/>
    <s v="Crab Meat"/>
    <s v="Canned Meat"/>
    <n v="18.399999999999999"/>
    <n v="71"/>
    <n v="1306.3999999999999"/>
    <n v="134.55919999999998"/>
  </r>
  <r>
    <n v="1267"/>
    <x v="106"/>
    <x v="4"/>
    <s v="Company CC"/>
    <s v="789 29th Street"/>
    <s v="Denver"/>
    <s v="CO"/>
    <n v="99999"/>
    <s v="USA"/>
    <x v="3"/>
    <s v="West"/>
    <d v="2014-10-01T00:00:00"/>
    <s v="Shipping Company B"/>
    <s v="Soo Jung Lee"/>
    <s v="789 29th Street"/>
    <s v="Denver"/>
    <s v="CO"/>
    <n v="99999"/>
    <s v="USA"/>
    <s v="Check"/>
    <s v="Beer"/>
    <s v="Beverages"/>
    <n v="14"/>
    <n v="50"/>
    <n v="700"/>
    <n v="67.2"/>
  </r>
  <r>
    <n v="1268"/>
    <x v="102"/>
    <x v="6"/>
    <s v="Company F"/>
    <s v="123 6th Street"/>
    <s v="Milwaukee"/>
    <s v="WI"/>
    <n v="99999"/>
    <s v="USA"/>
    <x v="4"/>
    <s v="North"/>
    <d v="2014-09-08T00:00:00"/>
    <s v="Shipping Company C"/>
    <s v="Francisco Pérez-Olaeta"/>
    <s v="123 6th Street"/>
    <s v="Milwaukee"/>
    <s v="WI"/>
    <n v="99999"/>
    <s v="USA"/>
    <s v="Check"/>
    <s v="Chocolate"/>
    <s v="Candy"/>
    <n v="12.75"/>
    <n v="96"/>
    <n v="1224"/>
    <n v="119.952"/>
  </r>
  <r>
    <n v="1270"/>
    <x v="107"/>
    <x v="1"/>
    <s v="Company D"/>
    <s v="123 4th Street"/>
    <s v="New York"/>
    <s v="NY"/>
    <n v="99999"/>
    <s v="USA"/>
    <x v="1"/>
    <s v="East"/>
    <d v="2014-09-06T00:00:00"/>
    <s v="Shipping Company A"/>
    <s v="Christina Lee"/>
    <s v="123 4th Street"/>
    <s v="New York"/>
    <s v="NY"/>
    <n v="99999"/>
    <s v="USA"/>
    <s v="Credit Card"/>
    <s v="Marmalade"/>
    <s v="Jams, Preserves"/>
    <n v="81"/>
    <n v="54"/>
    <n v="4374"/>
    <n v="437.40000000000003"/>
  </r>
  <r>
    <n v="1271"/>
    <x v="107"/>
    <x v="1"/>
    <s v="Company D"/>
    <s v="123 4th Street"/>
    <s v="New York"/>
    <s v="NY"/>
    <n v="99999"/>
    <s v="USA"/>
    <x v="1"/>
    <s v="East"/>
    <d v="2014-09-06T00:00:00"/>
    <s v="Shipping Company A"/>
    <s v="Christina Lee"/>
    <s v="123 4th Street"/>
    <s v="New York"/>
    <s v="NY"/>
    <n v="99999"/>
    <s v="USA"/>
    <s v="Credit Card"/>
    <s v="Long Grain Rice"/>
    <s v="Grains"/>
    <n v="7"/>
    <n v="39"/>
    <n v="273"/>
    <n v="27.3"/>
  </r>
  <r>
    <n v="1273"/>
    <x v="103"/>
    <x v="3"/>
    <s v="Company H"/>
    <s v="123 8th Street"/>
    <s v="Portland"/>
    <s v="OR"/>
    <n v="99999"/>
    <s v="USA"/>
    <x v="2"/>
    <s v="North"/>
    <d v="2014-09-10T00:00:00"/>
    <s v="Shipping Company C"/>
    <s v="Elizabeth Andersen"/>
    <s v="123 8th Street"/>
    <s v="Portland"/>
    <s v="OR"/>
    <n v="99999"/>
    <s v="USA"/>
    <s v="Credit Card"/>
    <s v="Mozzarella"/>
    <s v="Dairy Products"/>
    <n v="34.799999999999997"/>
    <n v="63"/>
    <n v="2192.3999999999996"/>
    <n v="230.202"/>
  </r>
  <r>
    <n v="1276"/>
    <x v="108"/>
    <x v="5"/>
    <s v="Company C"/>
    <s v="123 3rd Street"/>
    <s v="Los Angelas"/>
    <s v="CA"/>
    <n v="99999"/>
    <s v="USA"/>
    <x v="0"/>
    <s v="West"/>
    <d v="2014-09-05T00:00:00"/>
    <s v="Shipping Company B"/>
    <s v="Thomas Axerr"/>
    <s v="123 3rd Street"/>
    <s v="Los Angelas"/>
    <s v="CA"/>
    <n v="99999"/>
    <s v="USA"/>
    <s v="Cash"/>
    <s v="Syrup"/>
    <s v="Condiments"/>
    <n v="10"/>
    <n v="71"/>
    <n v="710"/>
    <n v="73.13"/>
  </r>
  <r>
    <n v="1277"/>
    <x v="108"/>
    <x v="5"/>
    <s v="Company C"/>
    <s v="123 3rd Street"/>
    <s v="Los Angelas"/>
    <s v="CA"/>
    <n v="99999"/>
    <s v="USA"/>
    <x v="0"/>
    <s v="West"/>
    <d v="2014-09-05T00:00:00"/>
    <s v="Shipping Company B"/>
    <s v="Thomas Axerr"/>
    <s v="123 3rd Street"/>
    <s v="Los Angelas"/>
    <s v="CA"/>
    <n v="99999"/>
    <s v="USA"/>
    <s v="Cash"/>
    <s v="Curry Sauce"/>
    <s v="Sauces"/>
    <n v="40"/>
    <n v="88"/>
    <n v="3520"/>
    <n v="366.08000000000004"/>
  </r>
  <r>
    <n v="1281"/>
    <x v="97"/>
    <x v="8"/>
    <s v="Company J"/>
    <s v="123 10th Street"/>
    <s v="Chicago"/>
    <s v="IL"/>
    <n v="99999"/>
    <s v="USA"/>
    <x v="6"/>
    <s v="East"/>
    <d v="2014-09-12T00:00:00"/>
    <s v="Shipping Company B"/>
    <s v="Roland Wacker"/>
    <s v="123 10th Street"/>
    <s v="Chicago"/>
    <s v="IL"/>
    <n v="99999"/>
    <s v="USA"/>
    <s v="Credit Card"/>
    <s v="Almonds"/>
    <s v="Dried Fruit &amp; Nuts"/>
    <n v="10"/>
    <n v="59"/>
    <n v="590"/>
    <n v="59.59"/>
  </r>
  <r>
    <n v="1282"/>
    <x v="109"/>
    <x v="6"/>
    <s v="Company F"/>
    <s v="123 6th Street"/>
    <s v="Milwaukee"/>
    <s v="WI"/>
    <n v="99999"/>
    <s v="USA"/>
    <x v="4"/>
    <s v="North"/>
    <d v="2014-10-08T00:00:00"/>
    <s v="Shipping Company B"/>
    <s v="Francisco Pérez-Olaeta"/>
    <s v="123 6th Street"/>
    <s v="Milwaukee"/>
    <s v="WI"/>
    <n v="99999"/>
    <s v="USA"/>
    <s v="Credit Card"/>
    <s v="Curry Sauce"/>
    <s v="Sauces"/>
    <n v="40"/>
    <n v="94"/>
    <n v="3760"/>
    <n v="376"/>
  </r>
  <r>
    <n v="1283"/>
    <x v="110"/>
    <x v="7"/>
    <s v="Company BB"/>
    <s v="789 28th Street"/>
    <s v="Memphis"/>
    <s v="TN"/>
    <n v="99999"/>
    <s v="USA"/>
    <x v="5"/>
    <s v="South"/>
    <d v="2014-10-30T00:00:00"/>
    <s v="Shipping Company C"/>
    <s v="Amritansh Raghav"/>
    <s v="789 28th Street"/>
    <s v="Memphis"/>
    <s v="TN"/>
    <n v="99999"/>
    <s v="USA"/>
    <s v="Check"/>
    <s v="Coffee"/>
    <s v="Beverages"/>
    <n v="46"/>
    <n v="86"/>
    <n v="3956"/>
    <n v="379.77600000000001"/>
  </r>
  <r>
    <n v="1284"/>
    <x v="111"/>
    <x v="3"/>
    <s v="Company H"/>
    <s v="123 8th Street"/>
    <s v="Portland"/>
    <s v="OR"/>
    <n v="99999"/>
    <s v="USA"/>
    <x v="2"/>
    <s v="North"/>
    <d v="2014-10-10T00:00:00"/>
    <s v="Shipping Company C"/>
    <s v="Elizabeth Andersen"/>
    <s v="123 8th Street"/>
    <s v="Portland"/>
    <s v="OR"/>
    <n v="99999"/>
    <s v="USA"/>
    <s v="Check"/>
    <s v="Chocolate"/>
    <s v="Candy"/>
    <n v="12.75"/>
    <n v="61"/>
    <n v="777.75"/>
    <n v="78.552750000000003"/>
  </r>
  <r>
    <n v="1285"/>
    <x v="112"/>
    <x v="8"/>
    <s v="Company J"/>
    <s v="123 10th Street"/>
    <s v="Chicago"/>
    <s v="IL"/>
    <n v="99999"/>
    <s v="USA"/>
    <x v="6"/>
    <s v="East"/>
    <d v="2014-10-12T00:00:00"/>
    <s v="Shipping Company B"/>
    <s v="Roland Wacker"/>
    <s v="123 10th Street"/>
    <s v="Chicago"/>
    <s v="IL"/>
    <n v="99999"/>
    <s v="USA"/>
    <s v="Credit Card"/>
    <s v="Green Tea"/>
    <s v="Beverages"/>
    <n v="2.99"/>
    <n v="32"/>
    <n v="95.68"/>
    <n v="9.7593600000000009"/>
  </r>
  <r>
    <n v="1286"/>
    <x v="113"/>
    <x v="9"/>
    <s v="Company G"/>
    <s v="123 7th Street"/>
    <s v="Boise"/>
    <s v="ID"/>
    <n v="99999"/>
    <s v="USA"/>
    <x v="2"/>
    <s v="North"/>
    <m/>
    <m/>
    <s v="Ming-Yang Xie"/>
    <s v="123 7th Street"/>
    <s v="Boise"/>
    <s v="ID"/>
    <n v="99999"/>
    <s v="USA"/>
    <m/>
    <s v="Coffee"/>
    <s v="Beverages"/>
    <n v="46"/>
    <n v="62"/>
    <n v="2852"/>
    <n v="290.904"/>
  </r>
  <r>
    <n v="1287"/>
    <x v="112"/>
    <x v="8"/>
    <s v="Company J"/>
    <s v="123 10th Street"/>
    <s v="Chicago"/>
    <s v="IL"/>
    <n v="99999"/>
    <s v="USA"/>
    <x v="6"/>
    <s v="East"/>
    <d v="2014-10-12T00:00:00"/>
    <s v="Shipping Company A"/>
    <s v="Roland Wacker"/>
    <s v="123 10th Street"/>
    <s v="Chicago"/>
    <s v="IL"/>
    <n v="99999"/>
    <s v="USA"/>
    <m/>
    <s v="Boysenberry Spread"/>
    <s v="Jams, Preserves"/>
    <n v="25"/>
    <n v="60"/>
    <n v="1500"/>
    <n v="154.5"/>
  </r>
  <r>
    <n v="1288"/>
    <x v="112"/>
    <x v="8"/>
    <s v="Company J"/>
    <s v="123 10th Street"/>
    <s v="Chicago"/>
    <s v="IL"/>
    <n v="99999"/>
    <s v="USA"/>
    <x v="6"/>
    <s v="East"/>
    <d v="2014-10-12T00:00:00"/>
    <s v="Shipping Company A"/>
    <s v="Roland Wacker"/>
    <s v="123 10th Street"/>
    <s v="Chicago"/>
    <s v="IL"/>
    <n v="99999"/>
    <s v="USA"/>
    <m/>
    <s v="Cajun Seasoning"/>
    <s v="Condiments"/>
    <n v="22"/>
    <n v="51"/>
    <n v="1122"/>
    <n v="109.956"/>
  </r>
  <r>
    <n v="1289"/>
    <x v="112"/>
    <x v="8"/>
    <s v="Company J"/>
    <s v="123 10th Street"/>
    <s v="Chicago"/>
    <s v="IL"/>
    <n v="99999"/>
    <s v="USA"/>
    <x v="6"/>
    <s v="East"/>
    <d v="2014-10-12T00:00:00"/>
    <s v="Shipping Company A"/>
    <s v="Roland Wacker"/>
    <s v="123 10th Street"/>
    <s v="Chicago"/>
    <s v="IL"/>
    <n v="99999"/>
    <s v="USA"/>
    <m/>
    <s v="Chocolate Biscuits Mix"/>
    <s v="Baked Goods &amp; Mixes"/>
    <n v="9.1999999999999993"/>
    <n v="49"/>
    <n v="450.79999999999995"/>
    <n v="44.629199999999997"/>
  </r>
  <r>
    <n v="1290"/>
    <x v="114"/>
    <x v="10"/>
    <s v="Company K"/>
    <s v="123 11th Street"/>
    <s v="Miami"/>
    <s v="FL"/>
    <n v="99999"/>
    <s v="USA"/>
    <x v="5"/>
    <s v="South"/>
    <m/>
    <s v="Shipping Company C"/>
    <s v="Peter Krschne"/>
    <s v="123 11th Street"/>
    <s v="Miami"/>
    <s v="FL"/>
    <n v="99999"/>
    <s v="USA"/>
    <m/>
    <s v="Dried Plums"/>
    <s v="Dried Fruit &amp; Nuts"/>
    <n v="3.5"/>
    <n v="20"/>
    <n v="70"/>
    <n v="6.93"/>
  </r>
  <r>
    <n v="1291"/>
    <x v="114"/>
    <x v="10"/>
    <s v="Company K"/>
    <s v="123 11th Street"/>
    <s v="Miami"/>
    <s v="FL"/>
    <n v="99999"/>
    <s v="USA"/>
    <x v="5"/>
    <s v="South"/>
    <m/>
    <s v="Shipping Company C"/>
    <s v="Peter Krschne"/>
    <s v="123 11th Street"/>
    <s v="Miami"/>
    <s v="FL"/>
    <n v="99999"/>
    <s v="USA"/>
    <m/>
    <s v="Green Tea"/>
    <s v="Beverages"/>
    <n v="2.99"/>
    <n v="49"/>
    <n v="146.51000000000002"/>
    <n v="14.651000000000003"/>
  </r>
  <r>
    <n v="1292"/>
    <x v="115"/>
    <x v="11"/>
    <s v="Company A"/>
    <s v="123 1st Street"/>
    <s v="Seattle"/>
    <s v="WA"/>
    <n v="99999"/>
    <s v="USA"/>
    <x v="2"/>
    <s v="North"/>
    <m/>
    <m/>
    <s v="Anna Bedecs"/>
    <s v="123 1st Street"/>
    <s v="Seattle"/>
    <s v="WA"/>
    <n v="99999"/>
    <s v="USA"/>
    <m/>
    <s v="Chai"/>
    <s v="Beverages"/>
    <n v="18"/>
    <n v="22"/>
    <n v="396"/>
    <n v="38.015999999999998"/>
  </r>
  <r>
    <n v="1293"/>
    <x v="115"/>
    <x v="11"/>
    <s v="Company A"/>
    <s v="123 1st Street"/>
    <s v="Seattle"/>
    <s v="WA"/>
    <n v="99999"/>
    <s v="USA"/>
    <x v="2"/>
    <s v="North"/>
    <m/>
    <m/>
    <s v="Anna Bedecs"/>
    <s v="123 1st Street"/>
    <s v="Seattle"/>
    <s v="WA"/>
    <n v="99999"/>
    <s v="USA"/>
    <m/>
    <s v="Coffee"/>
    <s v="Beverages"/>
    <n v="46"/>
    <n v="73"/>
    <n v="3358"/>
    <n v="339.15800000000002"/>
  </r>
  <r>
    <n v="1294"/>
    <x v="115"/>
    <x v="11"/>
    <s v="Company A"/>
    <s v="123 1st Street"/>
    <s v="Seattle"/>
    <s v="WA"/>
    <n v="99999"/>
    <s v="USA"/>
    <x v="2"/>
    <s v="North"/>
    <m/>
    <m/>
    <s v="Anna Bedecs"/>
    <s v="123 1st Street"/>
    <s v="Seattle"/>
    <s v="WA"/>
    <n v="99999"/>
    <s v="USA"/>
    <m/>
    <s v="Green Tea"/>
    <s v="Beverages"/>
    <n v="2.99"/>
    <n v="85"/>
    <n v="254.15"/>
    <n v="24.652550000000002"/>
  </r>
  <r>
    <n v="1295"/>
    <x v="110"/>
    <x v="7"/>
    <s v="Company BB"/>
    <s v="789 28th Street"/>
    <s v="Memphis"/>
    <s v="TN"/>
    <n v="99999"/>
    <s v="USA"/>
    <x v="5"/>
    <s v="South"/>
    <d v="2014-10-30T00:00:00"/>
    <s v="Shipping Company C"/>
    <s v="Amritansh Raghav"/>
    <s v="789 28th Street"/>
    <s v="Memphis"/>
    <s v="TN"/>
    <n v="99999"/>
    <s v="USA"/>
    <s v="Credit Card"/>
    <s v="Clam Chowder"/>
    <s v="Soups"/>
    <n v="9.65"/>
    <n v="44"/>
    <n v="424.6"/>
    <n v="44.158400000000007"/>
  </r>
  <r>
    <n v="1296"/>
    <x v="110"/>
    <x v="7"/>
    <s v="Company BB"/>
    <s v="789 28th Street"/>
    <s v="Memphis"/>
    <s v="TN"/>
    <n v="99999"/>
    <s v="USA"/>
    <x v="5"/>
    <s v="South"/>
    <d v="2014-10-30T00:00:00"/>
    <s v="Shipping Company C"/>
    <s v="Amritansh Raghav"/>
    <s v="789 28th Street"/>
    <s v="Memphis"/>
    <s v="TN"/>
    <n v="99999"/>
    <s v="USA"/>
    <s v="Credit Card"/>
    <s v="Crab Meat"/>
    <s v="Canned Meat"/>
    <n v="18.399999999999999"/>
    <n v="24"/>
    <n v="441.59999999999997"/>
    <n v="42.835199999999993"/>
  </r>
  <r>
    <n v="1297"/>
    <x v="116"/>
    <x v="12"/>
    <s v="Company I"/>
    <s v="123 9th Street"/>
    <s v="Salt Lake City"/>
    <s v="UT"/>
    <n v="99999"/>
    <s v="USA"/>
    <x v="7"/>
    <s v="West"/>
    <d v="2014-10-11T00:00:00"/>
    <s v="Shipping Company A"/>
    <s v="Sven Mortensen"/>
    <s v="123 9th Street"/>
    <s v="Salt Lake City"/>
    <s v="UT"/>
    <n v="99999"/>
    <s v="USA"/>
    <s v="Check"/>
    <s v="Ravioli"/>
    <s v="Pasta"/>
    <n v="19.5"/>
    <n v="64"/>
    <n v="1248"/>
    <n v="119.80800000000001"/>
  </r>
  <r>
    <n v="1298"/>
    <x v="116"/>
    <x v="12"/>
    <s v="Company I"/>
    <s v="123 9th Street"/>
    <s v="Salt Lake City"/>
    <s v="UT"/>
    <n v="99999"/>
    <s v="USA"/>
    <x v="7"/>
    <s v="West"/>
    <d v="2014-10-11T00:00:00"/>
    <s v="Shipping Company A"/>
    <s v="Sven Mortensen"/>
    <s v="123 9th Street"/>
    <s v="Salt Lake City"/>
    <s v="UT"/>
    <n v="99999"/>
    <s v="USA"/>
    <s v="Check"/>
    <s v="Mozzarella"/>
    <s v="Dairy Products"/>
    <n v="34.799999999999997"/>
    <n v="70"/>
    <n v="2436"/>
    <n v="246.03600000000003"/>
  </r>
  <r>
    <n v="1299"/>
    <x v="109"/>
    <x v="6"/>
    <s v="Company F"/>
    <s v="123 6th Street"/>
    <s v="Milwaukee"/>
    <s v="WI"/>
    <n v="99999"/>
    <s v="USA"/>
    <x v="4"/>
    <s v="North"/>
    <d v="2014-10-08T00:00:00"/>
    <s v="Shipping Company B"/>
    <s v="Francisco Pérez-Olaeta"/>
    <s v="123 6th Street"/>
    <s v="Milwaukee"/>
    <s v="WI"/>
    <n v="99999"/>
    <s v="USA"/>
    <s v="Credit Card"/>
    <s v="Beer"/>
    <s v="Beverages"/>
    <n v="14"/>
    <n v="98"/>
    <n v="1372"/>
    <n v="138.57200000000003"/>
  </r>
  <r>
    <n v="1300"/>
    <x v="111"/>
    <x v="3"/>
    <s v="Company H"/>
    <s v="123 8th Street"/>
    <s v="Portland"/>
    <s v="OR"/>
    <n v="99999"/>
    <s v="USA"/>
    <x v="2"/>
    <s v="North"/>
    <d v="2014-10-10T00:00:00"/>
    <s v="Shipping Company B"/>
    <s v="Elizabeth Andersen"/>
    <s v="123 8th Street"/>
    <s v="Portland"/>
    <s v="OR"/>
    <n v="99999"/>
    <s v="USA"/>
    <s v="Check"/>
    <s v="Curry Sauce"/>
    <s v="Sauces"/>
    <n v="40"/>
    <n v="48"/>
    <n v="1920"/>
    <n v="188.16"/>
  </r>
  <r>
    <n v="1301"/>
    <x v="111"/>
    <x v="3"/>
    <s v="Company H"/>
    <s v="123 8th Street"/>
    <s v="Portland"/>
    <s v="OR"/>
    <n v="99999"/>
    <s v="USA"/>
    <x v="2"/>
    <s v="North"/>
    <d v="2014-10-10T00:00:00"/>
    <s v="Shipping Company B"/>
    <s v="Elizabeth Andersen"/>
    <s v="123 8th Street"/>
    <s v="Portland"/>
    <s v="OR"/>
    <n v="99999"/>
    <s v="USA"/>
    <s v="Check"/>
    <s v="Chocolate Biscuits Mix"/>
    <s v="Baked Goods &amp; Mixes"/>
    <n v="9.1999999999999993"/>
    <n v="100"/>
    <n v="919.99999999999989"/>
    <n v="91.08"/>
  </r>
  <r>
    <n v="1302"/>
    <x v="117"/>
    <x v="13"/>
    <s v="Company Y"/>
    <s v="789 25th Street"/>
    <s v="Chicago"/>
    <s v="IL"/>
    <n v="99999"/>
    <s v="USA"/>
    <x v="6"/>
    <s v="East"/>
    <d v="2014-10-27T00:00:00"/>
    <s v="Shipping Company A"/>
    <s v="John Rodman"/>
    <s v="789 25th Street"/>
    <s v="Chicago"/>
    <s v="IL"/>
    <n v="99999"/>
    <s v="USA"/>
    <s v="Cash"/>
    <s v="Scones"/>
    <s v="Baked Goods &amp; Mixes"/>
    <n v="10"/>
    <n v="90"/>
    <n v="900"/>
    <n v="87.3"/>
  </r>
  <r>
    <n v="1303"/>
    <x v="118"/>
    <x v="14"/>
    <s v="Company Z"/>
    <s v="789 26th Street"/>
    <s v="Miami"/>
    <s v="FL"/>
    <n v="99999"/>
    <s v="USA"/>
    <x v="5"/>
    <s v="South"/>
    <d v="2014-10-28T00:00:00"/>
    <s v="Shipping Company C"/>
    <s v="Run Liu"/>
    <s v="789 26th Street"/>
    <s v="Miami"/>
    <s v="FL"/>
    <n v="99999"/>
    <s v="USA"/>
    <s v="Credit Card"/>
    <s v="Olive Oil"/>
    <s v="Oil"/>
    <n v="21.35"/>
    <n v="49"/>
    <n v="1046.1500000000001"/>
    <n v="102.5227"/>
  </r>
  <r>
    <n v="1304"/>
    <x v="118"/>
    <x v="14"/>
    <s v="Company Z"/>
    <s v="789 26th Street"/>
    <s v="Miami"/>
    <s v="FL"/>
    <n v="99999"/>
    <s v="USA"/>
    <x v="5"/>
    <s v="South"/>
    <d v="2014-10-28T00:00:00"/>
    <s v="Shipping Company C"/>
    <s v="Run Liu"/>
    <s v="789 26th Street"/>
    <s v="Miami"/>
    <s v="FL"/>
    <n v="99999"/>
    <s v="USA"/>
    <s v="Credit Card"/>
    <s v="Clam Chowder"/>
    <s v="Soups"/>
    <n v="9.65"/>
    <n v="71"/>
    <n v="685.15"/>
    <n v="65.7744"/>
  </r>
  <r>
    <n v="1305"/>
    <x v="118"/>
    <x v="14"/>
    <s v="Company Z"/>
    <s v="789 26th Street"/>
    <s v="Miami"/>
    <s v="FL"/>
    <n v="99999"/>
    <s v="USA"/>
    <x v="5"/>
    <s v="South"/>
    <d v="2014-10-28T00:00:00"/>
    <s v="Shipping Company C"/>
    <s v="Run Liu"/>
    <s v="789 26th Street"/>
    <s v="Miami"/>
    <s v="FL"/>
    <n v="99999"/>
    <s v="USA"/>
    <s v="Credit Card"/>
    <s v="Crab Meat"/>
    <s v="Canned Meat"/>
    <n v="18.399999999999999"/>
    <n v="10"/>
    <n v="184"/>
    <n v="19.136000000000003"/>
  </r>
  <r>
    <n v="1306"/>
    <x v="119"/>
    <x v="4"/>
    <s v="Company CC"/>
    <s v="789 29th Street"/>
    <s v="Denver"/>
    <s v="CO"/>
    <n v="99999"/>
    <s v="USA"/>
    <x v="3"/>
    <s v="West"/>
    <d v="2014-10-31T00:00:00"/>
    <s v="Shipping Company B"/>
    <s v="Soo Jung Lee"/>
    <s v="789 29th Street"/>
    <s v="Denver"/>
    <s v="CO"/>
    <n v="99999"/>
    <s v="USA"/>
    <s v="Check"/>
    <s v="Beer"/>
    <s v="Beverages"/>
    <n v="14"/>
    <n v="78"/>
    <n v="1092"/>
    <n v="112.476"/>
  </r>
  <r>
    <n v="1307"/>
    <x v="109"/>
    <x v="6"/>
    <s v="Company F"/>
    <s v="123 6th Street"/>
    <s v="Milwaukee"/>
    <s v="WI"/>
    <n v="99999"/>
    <s v="USA"/>
    <x v="4"/>
    <s v="North"/>
    <d v="2014-10-08T00:00:00"/>
    <s v="Shipping Company C"/>
    <s v="Francisco Pérez-Olaeta"/>
    <s v="123 6th Street"/>
    <s v="Milwaukee"/>
    <s v="WI"/>
    <n v="99999"/>
    <s v="USA"/>
    <s v="Check"/>
    <s v="Chocolate"/>
    <s v="Candy"/>
    <n v="12.75"/>
    <n v="44"/>
    <n v="561"/>
    <n v="53.856000000000002"/>
  </r>
  <r>
    <n v="1309"/>
    <x v="120"/>
    <x v="1"/>
    <s v="Company D"/>
    <s v="123 4th Street"/>
    <s v="New York"/>
    <s v="NY"/>
    <n v="99999"/>
    <s v="USA"/>
    <x v="1"/>
    <s v="East"/>
    <d v="2014-10-06T00:00:00"/>
    <s v="Shipping Company A"/>
    <s v="Christina Lee"/>
    <s v="123 4th Street"/>
    <s v="New York"/>
    <s v="NY"/>
    <n v="99999"/>
    <s v="USA"/>
    <s v="Credit Card"/>
    <s v="Marmalade"/>
    <s v="Jams, Preserves"/>
    <n v="81"/>
    <n v="82"/>
    <n v="6642"/>
    <n v="697.41000000000008"/>
  </r>
  <r>
    <n v="1310"/>
    <x v="120"/>
    <x v="1"/>
    <s v="Company D"/>
    <s v="123 4th Street"/>
    <s v="New York"/>
    <s v="NY"/>
    <n v="99999"/>
    <s v="USA"/>
    <x v="1"/>
    <s v="East"/>
    <d v="2014-10-06T00:00:00"/>
    <s v="Shipping Company A"/>
    <s v="Christina Lee"/>
    <s v="123 4th Street"/>
    <s v="New York"/>
    <s v="NY"/>
    <n v="99999"/>
    <s v="USA"/>
    <s v="Credit Card"/>
    <s v="Long Grain Rice"/>
    <s v="Grains"/>
    <n v="7"/>
    <n v="29"/>
    <n v="203"/>
    <n v="20.3"/>
  </r>
  <r>
    <n v="1312"/>
    <x v="111"/>
    <x v="3"/>
    <s v="Company H"/>
    <s v="123 8th Street"/>
    <s v="Portland"/>
    <s v="OR"/>
    <n v="99999"/>
    <s v="USA"/>
    <x v="2"/>
    <s v="North"/>
    <d v="2014-10-10T00:00:00"/>
    <s v="Shipping Company C"/>
    <s v="Elizabeth Andersen"/>
    <s v="123 8th Street"/>
    <s v="Portland"/>
    <s v="OR"/>
    <n v="99999"/>
    <s v="USA"/>
    <s v="Credit Card"/>
    <s v="Mozzarella"/>
    <s v="Dairy Products"/>
    <n v="34.799999999999997"/>
    <n v="93"/>
    <n v="3236.3999999999996"/>
    <n v="313.93079999999998"/>
  </r>
  <r>
    <n v="1315"/>
    <x v="121"/>
    <x v="5"/>
    <s v="Company C"/>
    <s v="123 3rd Street"/>
    <s v="Los Angelas"/>
    <s v="CA"/>
    <n v="99999"/>
    <s v="USA"/>
    <x v="0"/>
    <s v="West"/>
    <d v="2014-10-05T00:00:00"/>
    <s v="Shipping Company B"/>
    <s v="Thomas Axerr"/>
    <s v="123 3rd Street"/>
    <s v="Los Angelas"/>
    <s v="CA"/>
    <n v="99999"/>
    <s v="USA"/>
    <s v="Cash"/>
    <s v="Syrup"/>
    <s v="Condiments"/>
    <n v="10"/>
    <n v="11"/>
    <n v="110"/>
    <n v="11.440000000000001"/>
  </r>
  <r>
    <n v="1316"/>
    <x v="121"/>
    <x v="5"/>
    <s v="Company C"/>
    <s v="123 3rd Street"/>
    <s v="Los Angelas"/>
    <s v="CA"/>
    <n v="99999"/>
    <s v="USA"/>
    <x v="0"/>
    <s v="West"/>
    <d v="2014-10-05T00:00:00"/>
    <s v="Shipping Company B"/>
    <s v="Thomas Axerr"/>
    <s v="123 3rd Street"/>
    <s v="Los Angelas"/>
    <s v="CA"/>
    <n v="99999"/>
    <s v="USA"/>
    <s v="Cash"/>
    <s v="Curry Sauce"/>
    <s v="Sauces"/>
    <n v="40"/>
    <n v="91"/>
    <n v="3640"/>
    <n v="364"/>
  </r>
  <r>
    <n v="1320"/>
    <x v="112"/>
    <x v="8"/>
    <s v="Company J"/>
    <s v="123 10th Street"/>
    <s v="Chicago"/>
    <s v="IL"/>
    <n v="99999"/>
    <s v="USA"/>
    <x v="6"/>
    <s v="East"/>
    <d v="2014-10-12T00:00:00"/>
    <s v="Shipping Company B"/>
    <s v="Roland Wacker"/>
    <s v="123 10th Street"/>
    <s v="Chicago"/>
    <s v="IL"/>
    <n v="99999"/>
    <s v="USA"/>
    <s v="Credit Card"/>
    <s v="Almonds"/>
    <s v="Dried Fruit &amp; Nuts"/>
    <n v="10"/>
    <n v="12"/>
    <n v="120"/>
    <n v="12.36"/>
  </r>
  <r>
    <n v="1322"/>
    <x v="112"/>
    <x v="8"/>
    <s v="Company J"/>
    <s v="123 10th Street"/>
    <s v="Chicago"/>
    <s v="IL"/>
    <n v="99999"/>
    <s v="USA"/>
    <x v="6"/>
    <s v="East"/>
    <m/>
    <s v="Shipping Company A"/>
    <s v="Roland Wacker"/>
    <s v="123 10th Street"/>
    <s v="Chicago"/>
    <s v="IL"/>
    <n v="99999"/>
    <s v="USA"/>
    <m/>
    <s v="Dried Plums"/>
    <s v="Dried Fruit &amp; Nuts"/>
    <n v="3.5"/>
    <n v="78"/>
    <n v="273"/>
    <n v="27.3"/>
  </r>
  <r>
    <n v="1323"/>
    <x v="114"/>
    <x v="10"/>
    <s v="Company K"/>
    <s v="123 11th Street"/>
    <s v="Miami"/>
    <s v="FL"/>
    <n v="99999"/>
    <s v="USA"/>
    <x v="5"/>
    <s v="South"/>
    <m/>
    <s v="Shipping Company C"/>
    <s v="Peter Krschne"/>
    <s v="123 11th Street"/>
    <s v="Miami"/>
    <s v="FL"/>
    <n v="99999"/>
    <s v="USA"/>
    <m/>
    <s v="Curry Sauce"/>
    <s v="Sauces"/>
    <n v="40"/>
    <n v="60"/>
    <n v="2400"/>
    <n v="228"/>
  </r>
  <r>
    <n v="1324"/>
    <x v="115"/>
    <x v="11"/>
    <s v="Company A"/>
    <s v="123 1st Street"/>
    <s v="Seattle"/>
    <s v="WA"/>
    <n v="99999"/>
    <s v="USA"/>
    <x v="2"/>
    <s v="North"/>
    <m/>
    <s v="Shipping Company C"/>
    <s v="Anna Bedecs"/>
    <s v="123 1st Street"/>
    <s v="Seattle"/>
    <s v="WA"/>
    <n v="99999"/>
    <s v="USA"/>
    <m/>
    <s v="Crab Meat"/>
    <s v="Canned Meat"/>
    <n v="18.399999999999999"/>
    <n v="23"/>
    <n v="423.2"/>
    <n v="43.589600000000004"/>
  </r>
  <r>
    <n v="1325"/>
    <x v="110"/>
    <x v="7"/>
    <s v="Company BB"/>
    <s v="789 28th Street"/>
    <s v="Memphis"/>
    <s v="TN"/>
    <n v="99999"/>
    <s v="USA"/>
    <x v="5"/>
    <s v="South"/>
    <d v="2014-10-30T00:00:00"/>
    <s v="Shipping Company C"/>
    <s v="Amritansh Raghav"/>
    <s v="789 28th Street"/>
    <s v="Memphis"/>
    <s v="TN"/>
    <n v="99999"/>
    <s v="USA"/>
    <s v="Credit Card"/>
    <s v="Coffee"/>
    <s v="Beverages"/>
    <n v="46"/>
    <n v="34"/>
    <n v="1564"/>
    <n v="157.964"/>
  </r>
  <r>
    <n v="1326"/>
    <x v="116"/>
    <x v="12"/>
    <s v="Company I"/>
    <s v="123 9th Street"/>
    <s v="Salt Lake City"/>
    <s v="UT"/>
    <n v="99999"/>
    <s v="USA"/>
    <x v="7"/>
    <s v="West"/>
    <d v="2014-10-11T00:00:00"/>
    <s v="Shipping Company A"/>
    <s v="Sven Mortensen"/>
    <s v="123 9th Street"/>
    <s v="Salt Lake City"/>
    <s v="UT"/>
    <n v="99999"/>
    <s v="USA"/>
    <s v="Check"/>
    <s v="Clam Chowder"/>
    <s v="Soups"/>
    <n v="9.65"/>
    <n v="89"/>
    <n v="858.85"/>
    <n v="86.743850000000009"/>
  </r>
  <r>
    <n v="1327"/>
    <x v="109"/>
    <x v="6"/>
    <s v="Company F"/>
    <s v="123 6th Street"/>
    <s v="Milwaukee"/>
    <s v="WI"/>
    <n v="99999"/>
    <s v="USA"/>
    <x v="4"/>
    <s v="North"/>
    <d v="2014-10-08T00:00:00"/>
    <s v="Shipping Company B"/>
    <s v="Francisco Pérez-Olaeta"/>
    <s v="123 6th Street"/>
    <s v="Milwaukee"/>
    <s v="WI"/>
    <n v="99999"/>
    <s v="USA"/>
    <s v="Credit Card"/>
    <s v="Chocolate"/>
    <s v="Candy"/>
    <n v="12.75"/>
    <n v="82"/>
    <n v="1045.5"/>
    <n v="103.50450000000001"/>
  </r>
  <r>
    <n v="1328"/>
    <x v="111"/>
    <x v="3"/>
    <s v="Company H"/>
    <s v="123 8th Street"/>
    <s v="Portland"/>
    <s v="OR"/>
    <n v="99999"/>
    <s v="USA"/>
    <x v="2"/>
    <s v="North"/>
    <d v="2014-10-10T00:00:00"/>
    <s v="Shipping Company B"/>
    <s v="Elizabeth Andersen"/>
    <s v="123 8th Street"/>
    <s v="Portland"/>
    <s v="OR"/>
    <n v="99999"/>
    <s v="USA"/>
    <s v="Check"/>
    <s v="Chocolate"/>
    <s v="Candy"/>
    <n v="12.75"/>
    <n v="43"/>
    <n v="548.25"/>
    <n v="52.631999999999998"/>
  </r>
  <r>
    <n v="1329"/>
    <x v="122"/>
    <x v="8"/>
    <s v="Company J"/>
    <s v="123 10th Street"/>
    <s v="Chicago"/>
    <s v="IL"/>
    <n v="99999"/>
    <s v="USA"/>
    <x v="6"/>
    <s v="East"/>
    <d v="2014-11-12T00:00:00"/>
    <s v="Shipping Company A"/>
    <s v="Roland Wacker"/>
    <s v="123 10th Street"/>
    <s v="Chicago"/>
    <s v="IL"/>
    <n v="99999"/>
    <s v="USA"/>
    <m/>
    <s v="Cajun Seasoning"/>
    <s v="Condiments"/>
    <n v="22"/>
    <n v="96"/>
    <n v="2112"/>
    <n v="221.76000000000002"/>
  </r>
  <r>
    <n v="1330"/>
    <x v="122"/>
    <x v="8"/>
    <s v="Company J"/>
    <s v="123 10th Street"/>
    <s v="Chicago"/>
    <s v="IL"/>
    <n v="99999"/>
    <s v="USA"/>
    <x v="6"/>
    <s v="East"/>
    <d v="2014-11-12T00:00:00"/>
    <s v="Shipping Company A"/>
    <s v="Roland Wacker"/>
    <s v="123 10th Street"/>
    <s v="Chicago"/>
    <s v="IL"/>
    <n v="99999"/>
    <s v="USA"/>
    <m/>
    <s v="Chocolate Biscuits Mix"/>
    <s v="Baked Goods &amp; Mixes"/>
    <n v="9.1999999999999993"/>
    <n v="34"/>
    <n v="312.79999999999995"/>
    <n v="31.279999999999998"/>
  </r>
  <r>
    <n v="1331"/>
    <x v="123"/>
    <x v="10"/>
    <s v="Company K"/>
    <s v="123 11th Street"/>
    <s v="Miami"/>
    <s v="FL"/>
    <n v="99999"/>
    <s v="USA"/>
    <x v="5"/>
    <s v="South"/>
    <m/>
    <s v="Shipping Company C"/>
    <s v="Peter Krschne"/>
    <s v="123 11th Street"/>
    <s v="Miami"/>
    <s v="FL"/>
    <n v="99999"/>
    <s v="USA"/>
    <m/>
    <s v="Dried Plums"/>
    <s v="Dried Fruit &amp; Nuts"/>
    <n v="3.5"/>
    <n v="42"/>
    <n v="147"/>
    <n v="15.141000000000002"/>
  </r>
  <r>
    <n v="1332"/>
    <x v="123"/>
    <x v="10"/>
    <s v="Company K"/>
    <s v="123 11th Street"/>
    <s v="Miami"/>
    <s v="FL"/>
    <n v="99999"/>
    <s v="USA"/>
    <x v="5"/>
    <s v="South"/>
    <m/>
    <s v="Shipping Company C"/>
    <s v="Peter Krschne"/>
    <s v="123 11th Street"/>
    <s v="Miami"/>
    <s v="FL"/>
    <n v="99999"/>
    <s v="USA"/>
    <m/>
    <s v="Green Tea"/>
    <s v="Beverages"/>
    <n v="2.99"/>
    <n v="100"/>
    <n v="299"/>
    <n v="30.498000000000001"/>
  </r>
  <r>
    <n v="1333"/>
    <x v="124"/>
    <x v="11"/>
    <s v="Company A"/>
    <s v="123 1st Street"/>
    <s v="Seattle"/>
    <s v="WA"/>
    <n v="99999"/>
    <s v="USA"/>
    <x v="2"/>
    <s v="North"/>
    <m/>
    <m/>
    <s v="Anna Bedecs"/>
    <s v="123 1st Street"/>
    <s v="Seattle"/>
    <s v="WA"/>
    <n v="99999"/>
    <s v="USA"/>
    <m/>
    <s v="Chai"/>
    <s v="Beverages"/>
    <n v="18"/>
    <n v="42"/>
    <n v="756"/>
    <n v="76.356000000000009"/>
  </r>
  <r>
    <n v="1334"/>
    <x v="124"/>
    <x v="11"/>
    <s v="Company A"/>
    <s v="123 1st Street"/>
    <s v="Seattle"/>
    <s v="WA"/>
    <n v="99999"/>
    <s v="USA"/>
    <x v="2"/>
    <s v="North"/>
    <m/>
    <m/>
    <s v="Anna Bedecs"/>
    <s v="123 1st Street"/>
    <s v="Seattle"/>
    <s v="WA"/>
    <n v="99999"/>
    <s v="USA"/>
    <m/>
    <s v="Coffee"/>
    <s v="Beverages"/>
    <n v="46"/>
    <n v="16"/>
    <n v="736"/>
    <n v="70.656000000000006"/>
  </r>
  <r>
    <n v="1335"/>
    <x v="124"/>
    <x v="11"/>
    <s v="Company A"/>
    <s v="123 1st Street"/>
    <s v="Seattle"/>
    <s v="WA"/>
    <n v="99999"/>
    <s v="USA"/>
    <x v="2"/>
    <s v="North"/>
    <m/>
    <m/>
    <s v="Anna Bedecs"/>
    <s v="123 1st Street"/>
    <s v="Seattle"/>
    <s v="WA"/>
    <n v="99999"/>
    <s v="USA"/>
    <m/>
    <s v="Green Tea"/>
    <s v="Beverages"/>
    <n v="2.99"/>
    <n v="22"/>
    <n v="65.78"/>
    <n v="6.3806599999999998"/>
  </r>
  <r>
    <n v="1336"/>
    <x v="125"/>
    <x v="7"/>
    <s v="Company BB"/>
    <s v="789 28th Street"/>
    <s v="Memphis"/>
    <s v="TN"/>
    <n v="99999"/>
    <s v="USA"/>
    <x v="5"/>
    <s v="South"/>
    <d v="2014-11-30T00:00:00"/>
    <s v="Shipping Company C"/>
    <s v="Amritansh Raghav"/>
    <s v="789 28th Street"/>
    <s v="Memphis"/>
    <s v="TN"/>
    <n v="99999"/>
    <s v="USA"/>
    <s v="Credit Card"/>
    <s v="Clam Chowder"/>
    <s v="Soups"/>
    <n v="9.65"/>
    <n v="46"/>
    <n v="443.90000000000003"/>
    <n v="45.721700000000006"/>
  </r>
  <r>
    <n v="1337"/>
    <x v="125"/>
    <x v="7"/>
    <s v="Company BB"/>
    <s v="789 28th Street"/>
    <s v="Memphis"/>
    <s v="TN"/>
    <n v="99999"/>
    <s v="USA"/>
    <x v="5"/>
    <s v="South"/>
    <n v="41973"/>
    <s v="Shipping Company C"/>
    <s v="Amritansh Raghav"/>
    <s v="789 28th Street"/>
    <s v="Memphis"/>
    <s v="TN"/>
    <n v="99999"/>
    <s v="USA"/>
    <s v="Credit Card"/>
    <s v="Crab Meat"/>
    <s v="Canned Meat"/>
    <n v="18.399999999999999"/>
    <n v="100"/>
    <n v="1839.9999999999998"/>
    <n v="184"/>
  </r>
  <r>
    <n v="1338"/>
    <x v="126"/>
    <x v="12"/>
    <s v="Company I"/>
    <s v="123 9th Street"/>
    <s v="Salt Lake City"/>
    <s v="UT"/>
    <n v="99999"/>
    <s v="USA"/>
    <x v="7"/>
    <s v="West"/>
    <n v="41954"/>
    <s v="Shipping Company A"/>
    <s v="Sven Mortensen"/>
    <s v="123 9th Street"/>
    <s v="Salt Lake City"/>
    <s v="UT"/>
    <n v="99999"/>
    <s v="USA"/>
    <s v="Check"/>
    <s v="Ravioli"/>
    <s v="Pasta"/>
    <n v="19.5"/>
    <n v="87"/>
    <n v="1696.5"/>
    <n v="174.73950000000002"/>
  </r>
  <r>
    <n v="1339"/>
    <x v="126"/>
    <x v="12"/>
    <s v="Company I"/>
    <s v="123 9th Street"/>
    <s v="Salt Lake City"/>
    <s v="UT"/>
    <n v="99999"/>
    <s v="USA"/>
    <x v="7"/>
    <s v="West"/>
    <n v="41954"/>
    <s v="Shipping Company A"/>
    <s v="Sven Mortensen"/>
    <s v="123 9th Street"/>
    <s v="Salt Lake City"/>
    <s v="UT"/>
    <n v="99999"/>
    <s v="USA"/>
    <s v="Check"/>
    <s v="Mozzarella"/>
    <s v="Dairy Products"/>
    <n v="34.799999999999997"/>
    <n v="58"/>
    <n v="2018.3999999999999"/>
    <n v="205.8768"/>
  </r>
  <r>
    <n v="1340"/>
    <x v="127"/>
    <x v="6"/>
    <s v="Company F"/>
    <s v="123 6th Street"/>
    <s v="Milwaukee"/>
    <s v="WI"/>
    <n v="99999"/>
    <s v="USA"/>
    <x v="4"/>
    <s v="North"/>
    <n v="41951"/>
    <s v="Shipping Company B"/>
    <s v="Francisco Pérez-Olaeta"/>
    <s v="123 6th Street"/>
    <s v="Milwaukee"/>
    <s v="WI"/>
    <n v="99999"/>
    <s v="USA"/>
    <s v="Credit Card"/>
    <s v="Beer"/>
    <s v="Beverages"/>
    <n v="14"/>
    <n v="85"/>
    <n v="1190"/>
    <n v="120.19"/>
  </r>
  <r>
    <n v="1341"/>
    <x v="128"/>
    <x v="3"/>
    <s v="Company H"/>
    <s v="123 8th Street"/>
    <s v="Portland"/>
    <s v="OR"/>
    <n v="99999"/>
    <s v="USA"/>
    <x v="2"/>
    <s v="North"/>
    <n v="41953"/>
    <s v="Shipping Company B"/>
    <s v="Elizabeth Andersen"/>
    <s v="123 8th Street"/>
    <s v="Portland"/>
    <s v="OR"/>
    <n v="99999"/>
    <s v="USA"/>
    <s v="Check"/>
    <s v="Curry Sauce"/>
    <s v="Sauces"/>
    <n v="40"/>
    <n v="28"/>
    <n v="1120"/>
    <n v="110.88"/>
  </r>
  <r>
    <n v="1342"/>
    <x v="128"/>
    <x v="3"/>
    <s v="Company H"/>
    <s v="123 8th Street"/>
    <s v="Portland"/>
    <s v="OR"/>
    <n v="99999"/>
    <s v="USA"/>
    <x v="2"/>
    <s v="North"/>
    <d v="2014-11-10T00:00:00"/>
    <s v="Shipping Company B"/>
    <s v="Elizabeth Andersen"/>
    <s v="123 8th Street"/>
    <s v="Portland"/>
    <s v="OR"/>
    <n v="99999"/>
    <s v="USA"/>
    <s v="Check"/>
    <s v="Chocolate Biscuits Mix"/>
    <s v="Baked Goods &amp; Mixes"/>
    <n v="9.1999999999999993"/>
    <n v="19"/>
    <n v="174.79999999999998"/>
    <n v="17.130400000000002"/>
  </r>
  <r>
    <n v="1343"/>
    <x v="129"/>
    <x v="13"/>
    <s v="Company Y"/>
    <s v="789 25th Street"/>
    <s v="Chicago"/>
    <s v="IL"/>
    <n v="99999"/>
    <s v="USA"/>
    <x v="6"/>
    <s v="East"/>
    <d v="2014-11-27T00:00:00"/>
    <s v="Shipping Company A"/>
    <s v="John Rodman"/>
    <s v="789 25th Street"/>
    <s v="Chicago"/>
    <s v="IL"/>
    <n v="99999"/>
    <s v="USA"/>
    <s v="Cash"/>
    <s v="Scones"/>
    <s v="Baked Goods &amp; Mixes"/>
    <n v="10"/>
    <n v="99"/>
    <n v="990"/>
    <n v="102.96000000000001"/>
  </r>
  <r>
    <n v="1344"/>
    <x v="130"/>
    <x v="14"/>
    <s v="Company Z"/>
    <s v="789 26th Street"/>
    <s v="Miami"/>
    <s v="FL"/>
    <n v="99999"/>
    <s v="USA"/>
    <x v="5"/>
    <s v="South"/>
    <d v="2014-11-28T00:00:00"/>
    <s v="Shipping Company C"/>
    <s v="Run Liu"/>
    <s v="789 26th Street"/>
    <s v="Miami"/>
    <s v="FL"/>
    <n v="99999"/>
    <s v="USA"/>
    <s v="Credit Card"/>
    <s v="Olive Oil"/>
    <s v="Oil"/>
    <n v="21.35"/>
    <n v="69"/>
    <n v="1473.15"/>
    <n v="153.20760000000004"/>
  </r>
  <r>
    <n v="1345"/>
    <x v="130"/>
    <x v="14"/>
    <s v="Company Z"/>
    <s v="789 26th Street"/>
    <s v="Miami"/>
    <s v="FL"/>
    <n v="99999"/>
    <s v="USA"/>
    <x v="5"/>
    <s v="South"/>
    <d v="2014-11-28T00:00:00"/>
    <s v="Shipping Company C"/>
    <s v="Run Liu"/>
    <s v="789 26th Street"/>
    <s v="Miami"/>
    <s v="FL"/>
    <n v="99999"/>
    <s v="USA"/>
    <s v="Credit Card"/>
    <s v="Clam Chowder"/>
    <s v="Soups"/>
    <n v="9.65"/>
    <n v="37"/>
    <n v="357.05"/>
    <n v="33.919750000000001"/>
  </r>
  <r>
    <n v="1346"/>
    <x v="130"/>
    <x v="14"/>
    <s v="Company Z"/>
    <s v="789 26th Street"/>
    <s v="Miami"/>
    <s v="FL"/>
    <n v="99999"/>
    <s v="USA"/>
    <x v="5"/>
    <s v="South"/>
    <d v="2014-11-28T00:00:00"/>
    <s v="Shipping Company C"/>
    <s v="Run Liu"/>
    <s v="789 26th Street"/>
    <s v="Miami"/>
    <s v="FL"/>
    <n v="99999"/>
    <s v="USA"/>
    <s v="Credit Card"/>
    <s v="Crab Meat"/>
    <s v="Canned Meat"/>
    <n v="18.399999999999999"/>
    <n v="64"/>
    <n v="1177.5999999999999"/>
    <n v="118.93759999999999"/>
  </r>
  <r>
    <n v="1347"/>
    <x v="131"/>
    <x v="4"/>
    <s v="Company CC"/>
    <s v="789 29th Street"/>
    <s v="Denver"/>
    <s v="CO"/>
    <n v="99999"/>
    <s v="USA"/>
    <x v="3"/>
    <s v="West"/>
    <d v="2014-12-01T00:00:00"/>
    <s v="Shipping Company B"/>
    <s v="Soo Jung Lee"/>
    <s v="789 29th Street"/>
    <s v="Denver"/>
    <s v="CO"/>
    <n v="99999"/>
    <s v="USA"/>
    <s v="Check"/>
    <s v="Beer"/>
    <s v="Beverages"/>
    <n v="14"/>
    <n v="38"/>
    <n v="532"/>
    <n v="55.328000000000003"/>
  </r>
  <r>
    <n v="1348"/>
    <x v="127"/>
    <x v="6"/>
    <s v="Company F"/>
    <s v="123 6th Street"/>
    <s v="Milwaukee"/>
    <s v="WI"/>
    <n v="99999"/>
    <s v="USA"/>
    <x v="4"/>
    <s v="North"/>
    <d v="2014-11-08T00:00:00"/>
    <s v="Shipping Company C"/>
    <s v="Francisco Pérez-Olaeta"/>
    <s v="123 6th Street"/>
    <s v="Milwaukee"/>
    <s v="WI"/>
    <n v="99999"/>
    <s v="USA"/>
    <s v="Check"/>
    <s v="Chocolate"/>
    <s v="Candy"/>
    <n v="12.75"/>
    <n v="15"/>
    <n v="191.25"/>
    <n v="18.55125"/>
  </r>
  <r>
    <n v="1350"/>
    <x v="132"/>
    <x v="1"/>
    <s v="Company D"/>
    <s v="123 4th Street"/>
    <s v="New York"/>
    <s v="NY"/>
    <n v="99999"/>
    <s v="USA"/>
    <x v="1"/>
    <s v="East"/>
    <d v="2014-11-06T00:00:00"/>
    <s v="Shipping Company A"/>
    <s v="Christina Lee"/>
    <s v="123 4th Street"/>
    <s v="New York"/>
    <s v="NY"/>
    <n v="99999"/>
    <s v="USA"/>
    <s v="Credit Card"/>
    <s v="Marmalade"/>
    <s v="Jams, Preserves"/>
    <n v="81"/>
    <n v="52"/>
    <n v="4212"/>
    <n v="412.77600000000001"/>
  </r>
  <r>
    <n v="1351"/>
    <x v="132"/>
    <x v="1"/>
    <s v="Company D"/>
    <s v="123 4th Street"/>
    <s v="New York"/>
    <s v="NY"/>
    <n v="99999"/>
    <s v="USA"/>
    <x v="1"/>
    <s v="East"/>
    <d v="2014-11-06T00:00:00"/>
    <s v="Shipping Company A"/>
    <s v="Christina Lee"/>
    <s v="123 4th Street"/>
    <s v="New York"/>
    <s v="NY"/>
    <n v="99999"/>
    <s v="USA"/>
    <s v="Credit Card"/>
    <s v="Long Grain Rice"/>
    <s v="Grains"/>
    <n v="7"/>
    <n v="37"/>
    <n v="259"/>
    <n v="25.382000000000001"/>
  </r>
  <r>
    <n v="1353"/>
    <x v="128"/>
    <x v="3"/>
    <s v="Company H"/>
    <s v="123 8th Street"/>
    <s v="Portland"/>
    <s v="OR"/>
    <n v="99999"/>
    <s v="USA"/>
    <x v="2"/>
    <s v="North"/>
    <d v="2014-11-10T00:00:00"/>
    <s v="Shipping Company C"/>
    <s v="Elizabeth Andersen"/>
    <s v="123 8th Street"/>
    <s v="Portland"/>
    <s v="OR"/>
    <n v="99999"/>
    <s v="USA"/>
    <s v="Credit Card"/>
    <s v="Mozzarella"/>
    <s v="Dairy Products"/>
    <n v="34.799999999999997"/>
    <n v="24"/>
    <n v="835.19999999999993"/>
    <n v="80.179199999999994"/>
  </r>
  <r>
    <n v="1356"/>
    <x v="133"/>
    <x v="5"/>
    <s v="Company C"/>
    <s v="123 3rd Street"/>
    <s v="Los Angelas"/>
    <s v="CA"/>
    <n v="99999"/>
    <s v="USA"/>
    <x v="0"/>
    <s v="West"/>
    <d v="2014-11-05T00:00:00"/>
    <s v="Shipping Company B"/>
    <s v="Thomas Axerr"/>
    <s v="123 3rd Street"/>
    <s v="Los Angelas"/>
    <s v="CA"/>
    <n v="99999"/>
    <s v="USA"/>
    <s v="Cash"/>
    <s v="Syrup"/>
    <s v="Condiments"/>
    <n v="10"/>
    <n v="36"/>
    <n v="360"/>
    <n v="37.08"/>
  </r>
  <r>
    <n v="1357"/>
    <x v="133"/>
    <x v="5"/>
    <s v="Company C"/>
    <s v="123 3rd Street"/>
    <s v="Los Angelas"/>
    <s v="CA"/>
    <n v="99999"/>
    <s v="USA"/>
    <x v="0"/>
    <s v="West"/>
    <d v="2014-11-05T00:00:00"/>
    <s v="Shipping Company B"/>
    <s v="Thomas Axerr"/>
    <s v="123 3rd Street"/>
    <s v="Los Angelas"/>
    <s v="CA"/>
    <n v="99999"/>
    <s v="USA"/>
    <s v="Cash"/>
    <s v="Curry Sauce"/>
    <s v="Sauces"/>
    <n v="40"/>
    <n v="24"/>
    <n v="960"/>
    <n v="96"/>
  </r>
  <r>
    <n v="1361"/>
    <x v="122"/>
    <x v="8"/>
    <s v="Company J"/>
    <s v="123 10th Street"/>
    <s v="Chicago"/>
    <s v="IL"/>
    <n v="99999"/>
    <s v="USA"/>
    <x v="6"/>
    <s v="East"/>
    <d v="2014-11-12T00:00:00"/>
    <s v="Shipping Company B"/>
    <s v="Roland Wacker"/>
    <s v="123 10th Street"/>
    <s v="Chicago"/>
    <s v="IL"/>
    <n v="99999"/>
    <s v="USA"/>
    <s v="Credit Card"/>
    <s v="Almonds"/>
    <s v="Dried Fruit &amp; Nuts"/>
    <n v="10"/>
    <n v="20"/>
    <n v="200"/>
    <n v="20"/>
  </r>
  <r>
    <n v="1363"/>
    <x v="122"/>
    <x v="8"/>
    <s v="Company J"/>
    <s v="123 10th Street"/>
    <s v="Chicago"/>
    <s v="IL"/>
    <n v="99999"/>
    <s v="USA"/>
    <x v="6"/>
    <s v="East"/>
    <m/>
    <s v="Shipping Company A"/>
    <s v="Roland Wacker"/>
    <s v="123 10th Street"/>
    <s v="Chicago"/>
    <s v="IL"/>
    <n v="99999"/>
    <s v="USA"/>
    <m/>
    <s v="Dried Plums"/>
    <s v="Dried Fruit &amp; Nuts"/>
    <n v="3.5"/>
    <n v="11"/>
    <n v="38.5"/>
    <n v="3.7345000000000002"/>
  </r>
  <r>
    <n v="1364"/>
    <x v="123"/>
    <x v="10"/>
    <s v="Company K"/>
    <s v="123 11th Street"/>
    <s v="Miami"/>
    <s v="FL"/>
    <n v="99999"/>
    <s v="USA"/>
    <x v="5"/>
    <s v="South"/>
    <m/>
    <s v="Shipping Company C"/>
    <s v="Peter Krschne"/>
    <s v="123 11th Street"/>
    <s v="Miami"/>
    <s v="FL"/>
    <n v="99999"/>
    <s v="USA"/>
    <m/>
    <s v="Curry Sauce"/>
    <s v="Sauces"/>
    <n v="40"/>
    <n v="78"/>
    <n v="3120"/>
    <n v="299.52"/>
  </r>
  <r>
    <n v="1365"/>
    <x v="124"/>
    <x v="11"/>
    <s v="Company A"/>
    <s v="123 1st Street"/>
    <s v="Seattle"/>
    <s v="WA"/>
    <n v="99999"/>
    <s v="USA"/>
    <x v="2"/>
    <s v="North"/>
    <m/>
    <s v="Shipping Company C"/>
    <s v="Anna Bedecs"/>
    <s v="123 1st Street"/>
    <s v="Seattle"/>
    <s v="WA"/>
    <n v="99999"/>
    <s v="USA"/>
    <m/>
    <s v="Crab Meat"/>
    <s v="Canned Meat"/>
    <n v="18.399999999999999"/>
    <n v="76"/>
    <n v="1398.3999999999999"/>
    <n v="144.0352"/>
  </r>
  <r>
    <n v="1366"/>
    <x v="125"/>
    <x v="7"/>
    <s v="Company BB"/>
    <s v="789 28th Street"/>
    <s v="Memphis"/>
    <s v="TN"/>
    <n v="99999"/>
    <s v="USA"/>
    <x v="5"/>
    <s v="South"/>
    <d v="2014-11-30T00:00:00"/>
    <s v="Shipping Company C"/>
    <s v="Amritansh Raghav"/>
    <s v="789 28th Street"/>
    <s v="Memphis"/>
    <s v="TN"/>
    <n v="99999"/>
    <s v="USA"/>
    <s v="Credit Card"/>
    <s v="Coffee"/>
    <s v="Beverages"/>
    <n v="46"/>
    <n v="57"/>
    <n v="2622"/>
    <n v="272.68799999999999"/>
  </r>
  <r>
    <n v="1367"/>
    <x v="126"/>
    <x v="12"/>
    <s v="Company I"/>
    <s v="123 9th Street"/>
    <s v="Salt Lake City"/>
    <s v="UT"/>
    <n v="99999"/>
    <s v="USA"/>
    <x v="7"/>
    <s v="West"/>
    <d v="2014-11-11T00:00:00"/>
    <s v="Shipping Company A"/>
    <s v="Sven Mortensen"/>
    <s v="123 9th Street"/>
    <s v="Salt Lake City"/>
    <s v="UT"/>
    <n v="99999"/>
    <s v="USA"/>
    <s v="Check"/>
    <s v="Clam Chowder"/>
    <s v="Soups"/>
    <n v="9.65"/>
    <n v="14"/>
    <n v="135.1"/>
    <n v="12.9696"/>
  </r>
  <r>
    <n v="1368"/>
    <x v="134"/>
    <x v="0"/>
    <s v="Company AA"/>
    <s v="789 27th Street"/>
    <s v="Las Vegas"/>
    <s v="NV"/>
    <n v="99999"/>
    <s v="USA"/>
    <x v="0"/>
    <s v="West"/>
    <d v="2014-12-29T00:00:00"/>
    <s v="Shipping Company B"/>
    <s v="Karen Toh"/>
    <s v="789 27th Street"/>
    <s v="Las Vegas"/>
    <s v="NV"/>
    <n v="99999"/>
    <s v="USA"/>
    <s v="Check"/>
    <s v="Beer"/>
    <s v="Beverages"/>
    <n v="14"/>
    <n v="14"/>
    <n v="196"/>
    <n v="19.796000000000003"/>
  </r>
  <r>
    <n v="1369"/>
    <x v="134"/>
    <x v="0"/>
    <s v="Company AA"/>
    <s v="789 27th Street"/>
    <s v="Las Vegas"/>
    <s v="NV"/>
    <n v="99999"/>
    <s v="USA"/>
    <x v="0"/>
    <s v="West"/>
    <d v="2014-12-29T00:00:00"/>
    <s v="Shipping Company B"/>
    <s v="Karen Toh"/>
    <s v="789 27th Street"/>
    <s v="Las Vegas"/>
    <s v="NV"/>
    <n v="99999"/>
    <s v="USA"/>
    <s v="Check"/>
    <s v="Dried Plums"/>
    <s v="Dried Fruit &amp; Nuts"/>
    <n v="3.5"/>
    <n v="70"/>
    <n v="245"/>
    <n v="25.234999999999999"/>
  </r>
  <r>
    <n v="1370"/>
    <x v="135"/>
    <x v="1"/>
    <s v="Company D"/>
    <s v="123 4th Street"/>
    <s v="New York"/>
    <s v="NY"/>
    <n v="99999"/>
    <s v="USA"/>
    <x v="1"/>
    <s v="East"/>
    <d v="2014-12-06T00:00:00"/>
    <s v="Shipping Company A"/>
    <s v="Christina Lee"/>
    <s v="123 4th Street"/>
    <s v="New York"/>
    <s v="NY"/>
    <n v="99999"/>
    <s v="USA"/>
    <s v="Credit Card"/>
    <s v="Dried Pears"/>
    <s v="Dried Fruit &amp; Nuts"/>
    <n v="30"/>
    <n v="100"/>
    <n v="3000"/>
    <n v="291"/>
  </r>
  <r>
    <n v="1371"/>
    <x v="135"/>
    <x v="1"/>
    <s v="Company D"/>
    <s v="123 4th Street"/>
    <s v="New York"/>
    <s v="NY"/>
    <n v="99999"/>
    <s v="USA"/>
    <x v="1"/>
    <s v="East"/>
    <d v="2014-12-06T00:00:00"/>
    <s v="Shipping Company A"/>
    <s v="Christina Lee"/>
    <s v="123 4th Street"/>
    <s v="New York"/>
    <s v="NY"/>
    <n v="99999"/>
    <s v="USA"/>
    <s v="Credit Card"/>
    <s v="Dried Apples"/>
    <s v="Dried Fruit &amp; Nuts"/>
    <n v="53"/>
    <n v="27"/>
    <n v="1431"/>
    <n v="143.1"/>
  </r>
  <r>
    <n v="1372"/>
    <x v="135"/>
    <x v="1"/>
    <s v="Company D"/>
    <s v="123 4th Street"/>
    <s v="New York"/>
    <s v="NY"/>
    <n v="99999"/>
    <s v="USA"/>
    <x v="1"/>
    <s v="East"/>
    <d v="2014-12-06T00:00:00"/>
    <s v="Shipping Company A"/>
    <s v="Christina Lee"/>
    <s v="123 4th Street"/>
    <s v="New York"/>
    <s v="NY"/>
    <n v="99999"/>
    <s v="USA"/>
    <s v="Credit Card"/>
    <s v="Dried Plums"/>
    <s v="Dried Fruit &amp; Nuts"/>
    <n v="3.5"/>
    <n v="70"/>
    <n v="245"/>
    <n v="24.009999999999998"/>
  </r>
  <r>
    <n v="1373"/>
    <x v="136"/>
    <x v="2"/>
    <s v="Company L"/>
    <s v="123 12th Street"/>
    <s v="Las Vegas"/>
    <s v="NV"/>
    <n v="99999"/>
    <s v="USA"/>
    <x v="0"/>
    <s v="West"/>
    <d v="2014-12-14T00:00:00"/>
    <s v="Shipping Company B"/>
    <s v="John Edwards"/>
    <s v="123 12th Street"/>
    <s v="Las Vegas"/>
    <s v="NV"/>
    <n v="99999"/>
    <s v="USA"/>
    <s v="Credit Card"/>
    <s v="Chai"/>
    <s v="Beverages"/>
    <n v="18"/>
    <n v="57"/>
    <n v="1026"/>
    <n v="102.60000000000001"/>
  </r>
  <r>
    <n v="1374"/>
    <x v="136"/>
    <x v="2"/>
    <s v="Company L"/>
    <s v="123 12th Street"/>
    <s v="Las Vegas"/>
    <s v="NV"/>
    <n v="99999"/>
    <s v="USA"/>
    <x v="0"/>
    <s v="West"/>
    <d v="2014-12-14T00:00:00"/>
    <s v="Shipping Company B"/>
    <s v="John Edwards"/>
    <s v="123 12th Street"/>
    <s v="Las Vegas"/>
    <s v="NV"/>
    <n v="99999"/>
    <s v="USA"/>
    <s v="Credit Card"/>
    <s v="Coffee"/>
    <s v="Beverages"/>
    <n v="46"/>
    <n v="83"/>
    <n v="3818"/>
    <n v="374.16399999999999"/>
  </r>
  <r>
    <n v="1375"/>
    <x v="137"/>
    <x v="3"/>
    <s v="Company H"/>
    <s v="123 8th Street"/>
    <s v="Portland"/>
    <s v="OR"/>
    <n v="99999"/>
    <s v="USA"/>
    <x v="2"/>
    <s v="North"/>
    <d v="2014-12-10T00:00:00"/>
    <s v="Shipping Company C"/>
    <s v="Elizabeth Andersen"/>
    <s v="123 8th Street"/>
    <s v="Portland"/>
    <s v="OR"/>
    <n v="99999"/>
    <s v="USA"/>
    <s v="Credit Card"/>
    <s v="Chocolate Biscuits Mix"/>
    <s v="Baked Goods &amp; Mixes"/>
    <n v="9.1999999999999993"/>
    <n v="76"/>
    <n v="699.19999999999993"/>
    <n v="67.123199999999997"/>
  </r>
  <r>
    <n v="1376"/>
    <x v="135"/>
    <x v="1"/>
    <s v="Company D"/>
    <s v="123 4th Street"/>
    <s v="New York"/>
    <s v="NY"/>
    <n v="99999"/>
    <s v="USA"/>
    <x v="1"/>
    <s v="East"/>
    <n v="41979"/>
    <s v="Shipping Company C"/>
    <s v="Christina Lee"/>
    <s v="123 4th Street"/>
    <s v="New York"/>
    <s v="NY"/>
    <n v="99999"/>
    <s v="USA"/>
    <s v="Check"/>
    <s v="Chocolate Biscuits Mix"/>
    <s v="Baked Goods &amp; Mixes"/>
    <n v="9.1999999999999993"/>
    <n v="80"/>
    <n v="736"/>
    <n v="72.864000000000004"/>
  </r>
  <r>
    <n v="1377"/>
    <x v="138"/>
    <x v="4"/>
    <s v="Company CC"/>
    <s v="789 29th Street"/>
    <s v="Denver"/>
    <s v="CO"/>
    <n v="99999"/>
    <s v="USA"/>
    <x v="3"/>
    <s v="West"/>
    <n v="42004"/>
    <s v="Shipping Company B"/>
    <s v="Soo Jung Lee"/>
    <s v="789 29th Street"/>
    <s v="Denver"/>
    <s v="CO"/>
    <n v="99999"/>
    <s v="USA"/>
    <s v="Check"/>
    <s v="Chocolate"/>
    <s v="Candy"/>
    <n v="12.75"/>
    <n v="47"/>
    <n v="599.25"/>
    <n v="59.325750000000006"/>
  </r>
  <r>
    <n v="1378"/>
    <x v="139"/>
    <x v="5"/>
    <s v="Company C"/>
    <s v="123 3rd Street"/>
    <s v="Los Angelas"/>
    <s v="CA"/>
    <n v="99999"/>
    <s v="USA"/>
    <x v="0"/>
    <s v="West"/>
    <n v="41978"/>
    <s v="Shipping Company B"/>
    <s v="Thomas Axerr"/>
    <s v="123 3rd Street"/>
    <s v="Los Angelas"/>
    <s v="CA"/>
    <n v="99999"/>
    <s v="USA"/>
    <s v="Cash"/>
    <s v="Clam Chowder"/>
    <s v="Soups"/>
    <n v="9.65"/>
    <n v="96"/>
    <n v="926.40000000000009"/>
    <n v="94.492800000000017"/>
  </r>
  <r>
    <n v="1379"/>
    <x v="140"/>
    <x v="6"/>
    <s v="Company F"/>
    <s v="123 6th Street"/>
    <s v="Milwaukee"/>
    <s v="WI"/>
    <n v="99999"/>
    <s v="USA"/>
    <x v="4"/>
    <s v="North"/>
    <n v="41981"/>
    <s v="Shipping Company B"/>
    <s v="Francisco Pérez-Olaeta"/>
    <s v="123 6th Street"/>
    <s v="Milwaukee"/>
    <s v="WI"/>
    <n v="99999"/>
    <s v="USA"/>
    <s v="Credit Card"/>
    <s v="Curry Sauce"/>
    <s v="Sauces"/>
    <n v="40"/>
    <n v="32"/>
    <n v="1280"/>
    <n v="134.4"/>
  </r>
  <r>
    <n v="1380"/>
    <x v="141"/>
    <x v="7"/>
    <s v="Company BB"/>
    <s v="789 28th Street"/>
    <s v="Memphis"/>
    <s v="TN"/>
    <n v="99999"/>
    <s v="USA"/>
    <x v="5"/>
    <s v="South"/>
    <d v="2014-12-30T00:00:00"/>
    <s v="Shipping Company C"/>
    <s v="Amritansh Raghav"/>
    <s v="789 28th Street"/>
    <s v="Memphis"/>
    <s v="TN"/>
    <n v="99999"/>
    <s v="USA"/>
    <s v="Check"/>
    <s v="Coffee"/>
    <s v="Beverages"/>
    <n v="46"/>
    <n v="16"/>
    <n v="736"/>
    <n v="73.600000000000009"/>
  </r>
  <r>
    <n v="1381"/>
    <x v="137"/>
    <x v="3"/>
    <s v="Company H"/>
    <s v="123 8th Street"/>
    <s v="Portland"/>
    <s v="OR"/>
    <n v="99999"/>
    <s v="USA"/>
    <x v="2"/>
    <s v="North"/>
    <d v="2014-12-10T00:00:00"/>
    <s v="Shipping Company C"/>
    <s v="Elizabeth Andersen"/>
    <s v="123 8th Street"/>
    <s v="Portland"/>
    <s v="OR"/>
    <n v="99999"/>
    <s v="USA"/>
    <s v="Check"/>
    <s v="Chocolate"/>
    <s v="Candy"/>
    <n v="12.75"/>
    <n v="41"/>
    <n v="522.75"/>
    <n v="51.229500000000002"/>
  </r>
  <r>
    <n v="1382"/>
    <x v="142"/>
    <x v="8"/>
    <s v="Company J"/>
    <s v="123 10th Street"/>
    <s v="Chicago"/>
    <s v="IL"/>
    <n v="99999"/>
    <s v="USA"/>
    <x v="6"/>
    <s v="East"/>
    <d v="2014-12-12T00:00:00"/>
    <s v="Shipping Company B"/>
    <s v="Roland Wacker"/>
    <s v="123 10th Street"/>
    <s v="Chicago"/>
    <s v="IL"/>
    <n v="99999"/>
    <s v="USA"/>
    <s v="Credit Card"/>
    <s v="Green Tea"/>
    <s v="Beverages"/>
    <n v="2.99"/>
    <n v="41"/>
    <n v="122.59"/>
    <n v="12.871950000000002"/>
  </r>
  <r>
    <n v="1383"/>
    <x v="143"/>
    <x v="9"/>
    <s v="Company G"/>
    <s v="123 7th Street"/>
    <s v="Boise"/>
    <s v="ID"/>
    <n v="99999"/>
    <s v="USA"/>
    <x v="2"/>
    <s v="North"/>
    <m/>
    <m/>
    <s v="Ming-Yang Xie"/>
    <s v="123 7th Street"/>
    <s v="Boise"/>
    <s v="ID"/>
    <n v="99999"/>
    <s v="USA"/>
    <m/>
    <s v="Coffee"/>
    <s v="Beverages"/>
    <n v="46"/>
    <n v="41"/>
    <n v="1886"/>
    <n v="194.25800000000004"/>
  </r>
  <r>
    <n v="1384"/>
    <x v="142"/>
    <x v="8"/>
    <s v="Company J"/>
    <s v="123 10th Street"/>
    <s v="Chicago"/>
    <s v="IL"/>
    <n v="99999"/>
    <s v="USA"/>
    <x v="6"/>
    <s v="East"/>
    <d v="2014-12-12T00:00:00"/>
    <s v="Shipping Company A"/>
    <s v="Roland Wacker"/>
    <s v="123 10th Street"/>
    <s v="Chicago"/>
    <s v="IL"/>
    <n v="99999"/>
    <s v="USA"/>
    <m/>
    <s v="Boysenberry Spread"/>
    <s v="Jams, Preserves"/>
    <n v="25"/>
    <n v="94"/>
    <n v="2350"/>
    <n v="235"/>
  </r>
  <r>
    <n v="1385"/>
    <x v="142"/>
    <x v="8"/>
    <s v="Company J"/>
    <s v="123 10th Street"/>
    <s v="Chicago"/>
    <s v="IL"/>
    <n v="99999"/>
    <s v="USA"/>
    <x v="6"/>
    <s v="East"/>
    <d v="2014-12-12T00:00:00"/>
    <s v="Shipping Company A"/>
    <s v="Roland Wacker"/>
    <s v="123 10th Street"/>
    <s v="Chicago"/>
    <s v="IL"/>
    <n v="99999"/>
    <s v="USA"/>
    <m/>
    <s v="Cajun Seasoning"/>
    <s v="Condiments"/>
    <n v="22"/>
    <n v="20"/>
    <n v="440"/>
    <n v="46.2"/>
  </r>
  <r>
    <n v="1386"/>
    <x v="142"/>
    <x v="8"/>
    <s v="Company J"/>
    <s v="123 10th Street"/>
    <s v="Chicago"/>
    <s v="IL"/>
    <n v="99999"/>
    <s v="USA"/>
    <x v="6"/>
    <s v="East"/>
    <n v="41985"/>
    <s v="Shipping Company A"/>
    <s v="Roland Wacker"/>
    <s v="123 10th Street"/>
    <s v="Chicago"/>
    <s v="IL"/>
    <n v="99999"/>
    <s v="USA"/>
    <m/>
    <s v="Chocolate Biscuits Mix"/>
    <s v="Baked Goods &amp; Mixes"/>
    <n v="9.1999999999999993"/>
    <n v="13"/>
    <n v="119.6"/>
    <n v="12.438400000000001"/>
  </r>
  <r>
    <n v="1387"/>
    <x v="144"/>
    <x v="10"/>
    <s v="Company K"/>
    <s v="123 11th Street"/>
    <s v="Miami"/>
    <s v="FL"/>
    <n v="99999"/>
    <s v="USA"/>
    <x v="5"/>
    <s v="South"/>
    <m/>
    <s v="Shipping Company C"/>
    <s v="Peter Krschne"/>
    <s v="123 11th Street"/>
    <s v="Miami"/>
    <s v="FL"/>
    <n v="99999"/>
    <s v="USA"/>
    <m/>
    <s v="Dried Plums"/>
    <s v="Dried Fruit &amp; Nuts"/>
    <n v="3.5"/>
    <n v="74"/>
    <n v="259"/>
    <n v="26.936000000000003"/>
  </r>
  <r>
    <n v="1388"/>
    <x v="144"/>
    <x v="10"/>
    <s v="Company K"/>
    <s v="123 11th Street"/>
    <s v="Miami"/>
    <s v="FL"/>
    <n v="99999"/>
    <s v="USA"/>
    <x v="5"/>
    <s v="South"/>
    <m/>
    <s v="Shipping Company C"/>
    <s v="Peter Krschne"/>
    <s v="123 11th Street"/>
    <s v="Miami"/>
    <s v="FL"/>
    <n v="99999"/>
    <s v="USA"/>
    <m/>
    <s v="Green Tea"/>
    <s v="Beverages"/>
    <n v="2.99"/>
    <n v="53"/>
    <n v="158.47"/>
    <n v="16.005470000000003"/>
  </r>
  <r>
    <n v="1389"/>
    <x v="145"/>
    <x v="11"/>
    <s v="Company A"/>
    <s v="123 1st Street"/>
    <s v="Seattle"/>
    <s v="WA"/>
    <n v="99999"/>
    <s v="USA"/>
    <x v="2"/>
    <s v="North"/>
    <m/>
    <m/>
    <s v="Anna Bedecs"/>
    <s v="123 1st Street"/>
    <s v="Seattle"/>
    <s v="WA"/>
    <n v="99999"/>
    <s v="USA"/>
    <m/>
    <s v="Chai"/>
    <s v="Beverages"/>
    <n v="18"/>
    <n v="99"/>
    <n v="1782"/>
    <n v="174.63600000000002"/>
  </r>
  <r>
    <n v="1390"/>
    <x v="145"/>
    <x v="11"/>
    <s v="Company A"/>
    <s v="123 1st Street"/>
    <s v="Seattle"/>
    <s v="WA"/>
    <n v="99999"/>
    <s v="USA"/>
    <x v="2"/>
    <s v="North"/>
    <m/>
    <m/>
    <s v="Anna Bedecs"/>
    <s v="123 1st Street"/>
    <s v="Seattle"/>
    <s v="WA"/>
    <n v="99999"/>
    <s v="USA"/>
    <m/>
    <s v="Coffee"/>
    <s v="Beverages"/>
    <n v="46"/>
    <n v="89"/>
    <n v="4094"/>
    <n v="388.93"/>
  </r>
  <r>
    <n v="1391"/>
    <x v="145"/>
    <x v="11"/>
    <s v="Company A"/>
    <s v="123 1st Street"/>
    <s v="Seattle"/>
    <s v="WA"/>
    <n v="99999"/>
    <s v="USA"/>
    <x v="2"/>
    <s v="North"/>
    <m/>
    <m/>
    <s v="Anna Bedecs"/>
    <s v="123 1st Street"/>
    <s v="Seattle"/>
    <s v="WA"/>
    <n v="99999"/>
    <s v="USA"/>
    <m/>
    <s v="Green Tea"/>
    <s v="Beverages"/>
    <n v="2.99"/>
    <n v="64"/>
    <n v="191.36"/>
    <n v="19.518720000000002"/>
  </r>
  <r>
    <n v="1392"/>
    <x v="141"/>
    <x v="7"/>
    <s v="Company BB"/>
    <s v="789 28th Street"/>
    <s v="Memphis"/>
    <s v="TN"/>
    <n v="99999"/>
    <s v="USA"/>
    <x v="5"/>
    <s v="South"/>
    <d v="2014-12-30T00:00:00"/>
    <s v="Shipping Company C"/>
    <s v="Amritansh Raghav"/>
    <s v="789 28th Street"/>
    <s v="Memphis"/>
    <s v="TN"/>
    <n v="99999"/>
    <s v="USA"/>
    <s v="Credit Card"/>
    <s v="Clam Chowder"/>
    <s v="Soups"/>
    <n v="9.65"/>
    <n v="98"/>
    <n v="945.7"/>
    <n v="96.461400000000012"/>
  </r>
  <r>
    <n v="1393"/>
    <x v="141"/>
    <x v="7"/>
    <s v="Company BB"/>
    <s v="789 28th Street"/>
    <s v="Memphis"/>
    <s v="TN"/>
    <n v="99999"/>
    <s v="USA"/>
    <x v="5"/>
    <s v="South"/>
    <d v="2014-12-30T00:00:00"/>
    <s v="Shipping Company C"/>
    <s v="Amritansh Raghav"/>
    <s v="789 28th Street"/>
    <s v="Memphis"/>
    <s v="TN"/>
    <n v="99999"/>
    <s v="USA"/>
    <s v="Credit Card"/>
    <s v="Crab Meat"/>
    <s v="Canned Meat"/>
    <n v="18.399999999999999"/>
    <n v="86"/>
    <n v="1582.3999999999999"/>
    <n v="155.0752"/>
  </r>
  <r>
    <n v="1394"/>
    <x v="146"/>
    <x v="12"/>
    <s v="Company I"/>
    <s v="123 9th Street"/>
    <s v="Salt Lake City"/>
    <s v="UT"/>
    <n v="99999"/>
    <s v="USA"/>
    <x v="7"/>
    <s v="West"/>
    <d v="2014-12-11T00:00:00"/>
    <s v="Shipping Company A"/>
    <s v="Sven Mortensen"/>
    <s v="123 9th Street"/>
    <s v="Salt Lake City"/>
    <s v="UT"/>
    <n v="99999"/>
    <s v="USA"/>
    <s v="Check"/>
    <s v="Ravioli"/>
    <s v="Pasta"/>
    <n v="19.5"/>
    <n v="20"/>
    <n v="390"/>
    <n v="40.950000000000003"/>
  </r>
  <r>
    <n v="1395"/>
    <x v="146"/>
    <x v="12"/>
    <s v="Company I"/>
    <s v="123 9th Street"/>
    <s v="Salt Lake City"/>
    <s v="UT"/>
    <n v="99999"/>
    <s v="USA"/>
    <x v="7"/>
    <s v="West"/>
    <d v="2014-12-11T00:00:00"/>
    <s v="Shipping Company A"/>
    <s v="Sven Mortensen"/>
    <s v="123 9th Street"/>
    <s v="Salt Lake City"/>
    <s v="UT"/>
    <n v="99999"/>
    <s v="USA"/>
    <s v="Check"/>
    <s v="Mozzarella"/>
    <s v="Dairy Products"/>
    <n v="34.799999999999997"/>
    <n v="69"/>
    <n v="2401.1999999999998"/>
    <n v="240.12"/>
  </r>
  <r>
    <n v="1396"/>
    <x v="140"/>
    <x v="6"/>
    <s v="Company F"/>
    <s v="123 6th Street"/>
    <s v="Milwaukee"/>
    <s v="WI"/>
    <n v="99999"/>
    <s v="USA"/>
    <x v="4"/>
    <s v="North"/>
    <d v="2014-12-08T00:00:00"/>
    <s v="Shipping Company B"/>
    <s v="Francisco Pérez-Olaeta"/>
    <s v="123 6th Street"/>
    <s v="Milwaukee"/>
    <s v="WI"/>
    <n v="99999"/>
    <s v="USA"/>
    <s v="Credit Card"/>
    <s v="Beer"/>
    <s v="Beverages"/>
    <n v="14"/>
    <n v="68"/>
    <n v="952"/>
    <n v="91.391999999999996"/>
  </r>
  <r>
    <n v="1397"/>
    <x v="137"/>
    <x v="3"/>
    <s v="Company H"/>
    <s v="123 8th Street"/>
    <s v="Portland"/>
    <s v="OR"/>
    <n v="99999"/>
    <s v="USA"/>
    <x v="2"/>
    <s v="North"/>
    <d v="2014-12-10T00:00:00"/>
    <s v="Shipping Company B"/>
    <s v="Elizabeth Andersen"/>
    <s v="123 8th Street"/>
    <s v="Portland"/>
    <s v="OR"/>
    <n v="99999"/>
    <s v="USA"/>
    <s v="Check"/>
    <s v="Curry Sauce"/>
    <s v="Sauces"/>
    <n v="40"/>
    <n v="52"/>
    <n v="2080"/>
    <n v="203.84"/>
  </r>
  <r>
    <n v="1398"/>
    <x v="137"/>
    <x v="3"/>
    <s v="Company H"/>
    <s v="123 8th Street"/>
    <s v="Portland"/>
    <s v="OR"/>
    <n v="99999"/>
    <s v="USA"/>
    <x v="2"/>
    <s v="North"/>
    <d v="2014-12-10T00:00:00"/>
    <s v="Shipping Company B"/>
    <s v="Elizabeth Andersen"/>
    <s v="123 8th Street"/>
    <s v="Portland"/>
    <s v="OR"/>
    <n v="99999"/>
    <s v="USA"/>
    <s v="Check"/>
    <s v="Chocolate Biscuits Mix"/>
    <s v="Baked Goods &amp; Mixes"/>
    <n v="9.1999999999999993"/>
    <n v="40"/>
    <n v="368"/>
    <n v="38.640000000000008"/>
  </r>
  <r>
    <n v="1399"/>
    <x v="147"/>
    <x v="13"/>
    <s v="Company Y"/>
    <s v="789 25th Street"/>
    <s v="Chicago"/>
    <s v="IL"/>
    <n v="99999"/>
    <s v="USA"/>
    <x v="6"/>
    <s v="East"/>
    <d v="2014-12-27T00:00:00"/>
    <s v="Shipping Company A"/>
    <s v="John Rodman"/>
    <s v="789 25th Street"/>
    <s v="Chicago"/>
    <s v="IL"/>
    <n v="99999"/>
    <s v="USA"/>
    <s v="Cash"/>
    <s v="Scones"/>
    <s v="Baked Goods &amp; Mixes"/>
    <n v="10"/>
    <n v="100"/>
    <n v="1000"/>
    <n v="98"/>
  </r>
  <r>
    <n v="1400"/>
    <x v="148"/>
    <x v="14"/>
    <s v="Company Z"/>
    <s v="789 26th Street"/>
    <s v="Miami"/>
    <s v="FL"/>
    <n v="99999"/>
    <s v="USA"/>
    <x v="5"/>
    <s v="South"/>
    <d v="2014-12-28T00:00:00"/>
    <s v="Shipping Company C"/>
    <s v="Run Liu"/>
    <s v="789 26th Street"/>
    <s v="Miami"/>
    <s v="FL"/>
    <n v="99999"/>
    <s v="USA"/>
    <s v="Credit Card"/>
    <s v="Olive Oil"/>
    <s v="Oil"/>
    <n v="21.35"/>
    <n v="88"/>
    <n v="1878.8000000000002"/>
    <n v="184.12240000000003"/>
  </r>
  <r>
    <n v="1401"/>
    <x v="148"/>
    <x v="14"/>
    <s v="Company Z"/>
    <s v="789 26th Street"/>
    <s v="Miami"/>
    <s v="FL"/>
    <n v="99999"/>
    <s v="USA"/>
    <x v="5"/>
    <s v="South"/>
    <d v="2014-12-28T00:00:00"/>
    <s v="Shipping Company C"/>
    <s v="Run Liu"/>
    <s v="789 26th Street"/>
    <s v="Miami"/>
    <s v="FL"/>
    <n v="99999"/>
    <s v="USA"/>
    <s v="Credit Card"/>
    <s v="Clam Chowder"/>
    <s v="Soups"/>
    <n v="9.65"/>
    <n v="46"/>
    <n v="443.90000000000003"/>
    <n v="42.614400000000003"/>
  </r>
  <r>
    <n v="1402"/>
    <x v="148"/>
    <x v="14"/>
    <s v="Company Z"/>
    <s v="789 26th Street"/>
    <s v="Miami"/>
    <s v="FL"/>
    <n v="99999"/>
    <s v="USA"/>
    <x v="5"/>
    <s v="South"/>
    <d v="2014-12-28T00:00:00"/>
    <s v="Shipping Company C"/>
    <s v="Run Liu"/>
    <s v="789 26th Street"/>
    <s v="Miami"/>
    <s v="FL"/>
    <n v="99999"/>
    <s v="USA"/>
    <s v="Credit Card"/>
    <s v="Crab Meat"/>
    <s v="Canned Meat"/>
    <n v="18.399999999999999"/>
    <n v="93"/>
    <n v="1711.1999999999998"/>
    <n v="167.69759999999999"/>
  </r>
  <r>
    <n v="1403"/>
    <x v="138"/>
    <x v="4"/>
    <s v="Company CC"/>
    <s v="789 29th Street"/>
    <s v="Denver"/>
    <s v="CO"/>
    <n v="99999"/>
    <s v="USA"/>
    <x v="3"/>
    <s v="West"/>
    <d v="2014-12-31T00:00:00"/>
    <s v="Shipping Company B"/>
    <s v="Soo Jung Lee"/>
    <s v="789 29th Street"/>
    <s v="Denver"/>
    <s v="CO"/>
    <n v="99999"/>
    <s v="USA"/>
    <s v="Check"/>
    <s v="Beer"/>
    <s v="Beverages"/>
    <n v="14"/>
    <n v="96"/>
    <n v="1344"/>
    <n v="141.12"/>
  </r>
  <r>
    <n v="1404"/>
    <x v="140"/>
    <x v="6"/>
    <s v="Company F"/>
    <s v="123 6th Street"/>
    <s v="Milwaukee"/>
    <s v="WI"/>
    <n v="99999"/>
    <s v="USA"/>
    <x v="4"/>
    <s v="North"/>
    <d v="2014-12-08T00:00:00"/>
    <s v="Shipping Company C"/>
    <s v="Francisco Pérez-Olaeta"/>
    <s v="123 6th Street"/>
    <s v="Milwaukee"/>
    <s v="WI"/>
    <n v="99999"/>
    <s v="USA"/>
    <s v="Check"/>
    <s v="Chocolate"/>
    <s v="Candy"/>
    <n v="12.75"/>
    <n v="12"/>
    <n v="153"/>
    <n v="16.065000000000001"/>
  </r>
  <r>
    <n v="1406"/>
    <x v="135"/>
    <x v="1"/>
    <s v="Company D"/>
    <s v="123 4th Street"/>
    <s v="New York"/>
    <s v="NY"/>
    <n v="99999"/>
    <s v="USA"/>
    <x v="1"/>
    <s v="East"/>
    <d v="2014-12-06T00:00:00"/>
    <s v="Shipping Company A"/>
    <s v="Christina Lee"/>
    <s v="123 4th Street"/>
    <s v="New York"/>
    <s v="NY"/>
    <n v="99999"/>
    <s v="USA"/>
    <s v="Credit Card"/>
    <s v="Marmalade"/>
    <s v="Jams, Preserves"/>
    <n v="81"/>
    <n v="38"/>
    <n v="3078"/>
    <n v="292.41000000000003"/>
  </r>
  <r>
    <n v="1407"/>
    <x v="135"/>
    <x v="1"/>
    <s v="Company D"/>
    <s v="123 4th Street"/>
    <s v="New York"/>
    <s v="NY"/>
    <n v="99999"/>
    <s v="USA"/>
    <x v="1"/>
    <s v="East"/>
    <d v="2014-12-06T00:00:00"/>
    <s v="Shipping Company A"/>
    <s v="Christina Lee"/>
    <s v="123 4th Street"/>
    <s v="New York"/>
    <s v="NY"/>
    <n v="99999"/>
    <s v="USA"/>
    <s v="Credit Card"/>
    <s v="Long Grain Rice"/>
    <s v="Grains"/>
    <n v="7"/>
    <n v="42"/>
    <n v="294"/>
    <n v="29.106000000000002"/>
  </r>
  <r>
    <n v="1409"/>
    <x v="137"/>
    <x v="3"/>
    <s v="Company H"/>
    <s v="123 8th Street"/>
    <s v="Portland"/>
    <s v="OR"/>
    <n v="99999"/>
    <s v="USA"/>
    <x v="2"/>
    <s v="North"/>
    <d v="2014-12-10T00:00:00"/>
    <s v="Shipping Company C"/>
    <s v="Elizabeth Andersen"/>
    <s v="123 8th Street"/>
    <s v="Portland"/>
    <s v="OR"/>
    <n v="99999"/>
    <s v="USA"/>
    <s v="Credit Card"/>
    <s v="Mozzarella"/>
    <s v="Dairy Products"/>
    <n v="34.799999999999997"/>
    <n v="100"/>
    <n v="3479.9999999999995"/>
    <n v="344.52"/>
  </r>
  <r>
    <n v="1412"/>
    <x v="139"/>
    <x v="5"/>
    <s v="Company C"/>
    <s v="123 3rd Street"/>
    <s v="Los Angelas"/>
    <s v="CA"/>
    <n v="99999"/>
    <s v="USA"/>
    <x v="0"/>
    <s v="West"/>
    <d v="2014-12-05T00:00:00"/>
    <s v="Shipping Company B"/>
    <s v="Thomas Axerr"/>
    <s v="123 3rd Street"/>
    <s v="Los Angelas"/>
    <s v="CA"/>
    <n v="99999"/>
    <s v="USA"/>
    <s v="Cash"/>
    <s v="Syrup"/>
    <s v="Condiments"/>
    <n v="10"/>
    <n v="89"/>
    <n v="890"/>
    <n v="87.22"/>
  </r>
  <r>
    <n v="1413"/>
    <x v="139"/>
    <x v="5"/>
    <s v="Company C"/>
    <s v="123 3rd Street"/>
    <s v="Los Angelas"/>
    <s v="CA"/>
    <n v="99999"/>
    <s v="USA"/>
    <x v="0"/>
    <s v="West"/>
    <d v="2014-12-05T00:00:00"/>
    <s v="Shipping Company B"/>
    <s v="Thomas Axerr"/>
    <s v="123 3rd Street"/>
    <s v="Los Angelas"/>
    <s v="CA"/>
    <n v="99999"/>
    <s v="USA"/>
    <s v="Cash"/>
    <s v="Curry Sauce"/>
    <s v="Sauces"/>
    <n v="40"/>
    <n v="12"/>
    <n v="480"/>
    <n v="46.56"/>
  </r>
  <r>
    <n v="1417"/>
    <x v="142"/>
    <x v="8"/>
    <s v="Company J"/>
    <s v="123 10th Street"/>
    <s v="Chicago"/>
    <s v="IL"/>
    <n v="99999"/>
    <s v="USA"/>
    <x v="6"/>
    <s v="East"/>
    <d v="2014-12-12T00:00:00"/>
    <s v="Shipping Company B"/>
    <s v="Roland Wacker"/>
    <s v="123 10th Street"/>
    <s v="Chicago"/>
    <s v="IL"/>
    <n v="99999"/>
    <s v="USA"/>
    <s v="Credit Card"/>
    <s v="Almonds"/>
    <s v="Dried Fruit &amp; Nuts"/>
    <n v="10"/>
    <n v="97"/>
    <n v="970"/>
    <n v="100.88000000000001"/>
  </r>
  <r>
    <n v="1419"/>
    <x v="142"/>
    <x v="8"/>
    <s v="Company J"/>
    <s v="123 10th Street"/>
    <s v="Chicago"/>
    <s v="IL"/>
    <n v="99999"/>
    <s v="USA"/>
    <x v="6"/>
    <s v="East"/>
    <m/>
    <s v="Shipping Company A"/>
    <s v="Roland Wacker"/>
    <s v="123 10th Street"/>
    <s v="Chicago"/>
    <s v="IL"/>
    <n v="99999"/>
    <s v="USA"/>
    <m/>
    <s v="Dried Plums"/>
    <s v="Dried Fruit &amp; Nuts"/>
    <n v="3.5"/>
    <n v="53"/>
    <n v="185.5"/>
    <n v="17.622499999999999"/>
  </r>
  <r>
    <n v="1420"/>
    <x v="144"/>
    <x v="10"/>
    <s v="Company K"/>
    <s v="123 11th Street"/>
    <s v="Miami"/>
    <s v="FL"/>
    <n v="99999"/>
    <s v="USA"/>
    <x v="5"/>
    <s v="South"/>
    <m/>
    <s v="Shipping Company C"/>
    <s v="Peter Krschne"/>
    <s v="123 11th Street"/>
    <s v="Miami"/>
    <s v="FL"/>
    <n v="99999"/>
    <s v="USA"/>
    <m/>
    <s v="Curry Sauce"/>
    <s v="Sauces"/>
    <n v="40"/>
    <n v="61"/>
    <n v="2440"/>
    <n v="248.88"/>
  </r>
  <r>
    <n v="1421"/>
    <x v="145"/>
    <x v="11"/>
    <s v="Company A"/>
    <s v="123 1st Street"/>
    <s v="Seattle"/>
    <s v="WA"/>
    <n v="99999"/>
    <s v="USA"/>
    <x v="2"/>
    <s v="North"/>
    <m/>
    <s v="Shipping Company C"/>
    <s v="Anna Bedecs"/>
    <s v="123 1st Street"/>
    <s v="Seattle"/>
    <s v="WA"/>
    <n v="99999"/>
    <s v="USA"/>
    <m/>
    <s v="Crab Meat"/>
    <s v="Canned Meat"/>
    <n v="18.399999999999999"/>
    <n v="45"/>
    <n v="827.99999999999989"/>
    <n v="81.143999999999991"/>
  </r>
  <r>
    <n v="1422"/>
    <x v="141"/>
    <x v="7"/>
    <s v="Company BB"/>
    <s v="789 28th Street"/>
    <s v="Memphis"/>
    <s v="TN"/>
    <n v="99999"/>
    <s v="USA"/>
    <x v="5"/>
    <s v="South"/>
    <d v="2014-12-30T00:00:00"/>
    <s v="Shipping Company C"/>
    <s v="Amritansh Raghav"/>
    <s v="789 28th Street"/>
    <s v="Memphis"/>
    <s v="TN"/>
    <n v="99999"/>
    <s v="USA"/>
    <s v="Credit Card"/>
    <s v="Coffee"/>
    <s v="Beverages"/>
    <n v="46"/>
    <n v="43"/>
    <n v="1978"/>
    <n v="197.8"/>
  </r>
  <r>
    <n v="1423"/>
    <x v="146"/>
    <x v="12"/>
    <s v="Company I"/>
    <s v="123 9th Street"/>
    <s v="Salt Lake City"/>
    <s v="UT"/>
    <n v="99999"/>
    <s v="USA"/>
    <x v="7"/>
    <s v="West"/>
    <d v="2014-12-11T00:00:00"/>
    <s v="Shipping Company A"/>
    <s v="Sven Mortensen"/>
    <s v="123 9th Street"/>
    <s v="Salt Lake City"/>
    <s v="UT"/>
    <n v="99999"/>
    <s v="USA"/>
    <s v="Check"/>
    <s v="Clam Chowder"/>
    <s v="Soups"/>
    <n v="9.65"/>
    <n v="18"/>
    <n v="173.70000000000002"/>
    <n v="16.5015"/>
  </r>
  <r>
    <n v="1424"/>
    <x v="140"/>
    <x v="6"/>
    <s v="Company F"/>
    <s v="123 6th Street"/>
    <s v="Milwaukee"/>
    <s v="WI"/>
    <n v="99999"/>
    <s v="USA"/>
    <x v="4"/>
    <s v="North"/>
    <d v="2014-12-08T00:00:00"/>
    <s v="Shipping Company B"/>
    <s v="Francisco Pérez-Olaeta"/>
    <s v="123 6th Street"/>
    <s v="Milwaukee"/>
    <s v="WI"/>
    <n v="99999"/>
    <s v="USA"/>
    <s v="Credit Card"/>
    <s v="Chocolate"/>
    <s v="Candy"/>
    <n v="12.75"/>
    <n v="41"/>
    <n v="522.75"/>
    <n v="50.706750000000007"/>
  </r>
  <r>
    <n v="1425"/>
    <x v="137"/>
    <x v="3"/>
    <s v="Company H"/>
    <s v="123 8th Street"/>
    <s v="Portland"/>
    <s v="OR"/>
    <n v="99999"/>
    <s v="USA"/>
    <x v="2"/>
    <s v="North"/>
    <n v="41983"/>
    <s v="Shipping Company B"/>
    <s v="Elizabeth Andersen"/>
    <s v="123 8th Street"/>
    <s v="Portland"/>
    <s v="OR"/>
    <n v="99999"/>
    <s v="USA"/>
    <s v="Check"/>
    <s v="Chocolate"/>
    <s v="Candy"/>
    <n v="12.75"/>
    <n v="19"/>
    <n v="242.25"/>
    <n v="23.982750000000003"/>
  </r>
  <r>
    <n v="1426"/>
    <x v="147"/>
    <x v="13"/>
    <s v="Company Y"/>
    <s v="789 25th Street"/>
    <s v="Chicago"/>
    <s v="IL"/>
    <n v="99999"/>
    <s v="USA"/>
    <x v="6"/>
    <s v="East"/>
    <n v="42000"/>
    <s v="Shipping Company A"/>
    <s v="John Rodman"/>
    <s v="789 25th Street"/>
    <s v="Chicago"/>
    <s v="IL"/>
    <n v="99999"/>
    <s v="USA"/>
    <s v="Cash"/>
    <s v="Cajun Seasoning"/>
    <s v="Condiments"/>
    <n v="22"/>
    <n v="65"/>
    <n v="1430"/>
    <n v="138.71"/>
  </r>
  <r>
    <n v="1427"/>
    <x v="148"/>
    <x v="14"/>
    <s v="Company Z"/>
    <s v="789 26th Street"/>
    <s v="Miami"/>
    <s v="FL"/>
    <n v="99999"/>
    <s v="USA"/>
    <x v="5"/>
    <s v="South"/>
    <n v="42001"/>
    <s v="Shipping Company C"/>
    <s v="Run Liu"/>
    <s v="789 26th Street"/>
    <s v="Miami"/>
    <s v="FL"/>
    <n v="99999"/>
    <s v="USA"/>
    <s v="Credit Card"/>
    <s v="Boysenberry Spread"/>
    <s v="Jams, Preserves"/>
    <n v="25"/>
    <n v="13"/>
    <n v="325"/>
    <n v="32.174999999999997"/>
  </r>
  <r>
    <n v="1428"/>
    <x v="138"/>
    <x v="4"/>
    <s v="Company CC"/>
    <s v="789 29th Street"/>
    <s v="Denver"/>
    <s v="CO"/>
    <n v="99999"/>
    <s v="USA"/>
    <x v="3"/>
    <s v="West"/>
    <n v="42004"/>
    <s v="Shipping Company B"/>
    <s v="Soo Jung Lee"/>
    <s v="789 29th Street"/>
    <s v="Denver"/>
    <s v="CO"/>
    <n v="99999"/>
    <s v="USA"/>
    <s v="Check"/>
    <s v="Fruit Cocktail"/>
    <s v="Fruit &amp; Veg"/>
    <n v="39"/>
    <n v="54"/>
    <n v="2106"/>
    <n v="214.81200000000004"/>
  </r>
  <r>
    <n v="1429"/>
    <x v="140"/>
    <x v="6"/>
    <s v="Company F"/>
    <s v="123 6th Street"/>
    <s v="Milwaukee"/>
    <s v="WI"/>
    <n v="99999"/>
    <s v="USA"/>
    <x v="4"/>
    <s v="North"/>
    <d v="2014-12-08T00:00:00"/>
    <s v="Shipping Company C"/>
    <s v="Francisco Pérez-Olaeta"/>
    <s v="123 6th Street"/>
    <s v="Milwaukee"/>
    <s v="WI"/>
    <n v="99999"/>
    <s v="USA"/>
    <s v="Check"/>
    <s v="Dried Pears"/>
    <s v="Dried Fruit &amp; Nuts"/>
    <n v="30"/>
    <n v="33"/>
    <n v="990"/>
    <n v="95.039999999999992"/>
  </r>
  <r>
    <n v="1430"/>
    <x v="140"/>
    <x v="6"/>
    <s v="Company F"/>
    <s v="123 6th Street"/>
    <s v="Milwaukee"/>
    <s v="WI"/>
    <n v="99999"/>
    <s v="USA"/>
    <x v="4"/>
    <s v="North"/>
    <d v="2014-12-08T00:00:00"/>
    <s v="Shipping Company C"/>
    <s v="Francisco Pérez-Olaeta"/>
    <s v="123 6th Street"/>
    <s v="Milwaukee"/>
    <s v="WI"/>
    <n v="99999"/>
    <s v="USA"/>
    <s v="Check"/>
    <s v="Dried Apples"/>
    <s v="Dried Fruit &amp; Nuts"/>
    <n v="53"/>
    <n v="34"/>
    <n v="1802"/>
    <n v="185.60600000000002"/>
  </r>
  <r>
    <n v="1431"/>
    <x v="135"/>
    <x v="1"/>
    <s v="Company D"/>
    <s v="123 4th Street"/>
    <s v="New York"/>
    <s v="NY"/>
    <n v="99999"/>
    <s v="USA"/>
    <x v="1"/>
    <s v="East"/>
    <m/>
    <m/>
    <s v="Christina Lee"/>
    <s v="123 4th Street"/>
    <s v="New York"/>
    <s v="NY"/>
    <n v="99999"/>
    <s v="USA"/>
    <m/>
    <s v="Gnocchi"/>
    <s v="Pasta"/>
    <n v="38"/>
    <n v="59"/>
    <n v="2242"/>
    <n v="226.44200000000001"/>
  </r>
  <r>
    <n v="1432"/>
    <x v="139"/>
    <x v="5"/>
    <s v="Company C"/>
    <s v="123 3rd Street"/>
    <s v="Los Angelas"/>
    <s v="CA"/>
    <n v="99999"/>
    <s v="USA"/>
    <x v="0"/>
    <s v="West"/>
    <m/>
    <m/>
    <s v="Thomas Axerr"/>
    <s v="123 3rd Street"/>
    <s v="Los Angelas"/>
    <s v="CA"/>
    <n v="99999"/>
    <s v="USA"/>
    <m/>
    <s v="Green Tea"/>
    <s v="Beverages"/>
    <n v="2.99"/>
    <n v="24"/>
    <n v="71.760000000000005"/>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9469E3-DB63-4AED-8F60-357C852F858C}" name="PivotTable1"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12" firstHeaderRow="1" firstDataRow="1" firstDataCol="1"/>
  <pivotFields count="26">
    <pivotField showAll="0"/>
    <pivotField numFmtId="170"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items count="16">
        <item x="11"/>
        <item x="5"/>
        <item x="1"/>
        <item x="6"/>
        <item x="9"/>
        <item x="3"/>
        <item x="12"/>
        <item x="8"/>
        <item x="10"/>
        <item x="2"/>
        <item x="13"/>
        <item x="14"/>
        <item x="0"/>
        <item x="7"/>
        <item x="4"/>
        <item t="default"/>
      </items>
    </pivotField>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s>
  <rowFields count="1">
    <field x="9"/>
  </rowFields>
  <rowItems count="9">
    <i>
      <x v="6"/>
    </i>
    <i>
      <x v="1"/>
    </i>
    <i>
      <x/>
    </i>
    <i>
      <x v="4"/>
    </i>
    <i>
      <x v="3"/>
    </i>
    <i>
      <x v="5"/>
    </i>
    <i>
      <x v="7"/>
    </i>
    <i>
      <x v="2"/>
    </i>
    <i t="grand">
      <x/>
    </i>
  </rowItems>
  <colItems count="1">
    <i/>
  </colItems>
  <dataFields count="1">
    <dataField name="Sum of Revenue" fld="24" baseField="0" baseItem="0" numFmtId="166"/>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045C2F3-9B91-4767-BDE9-1A635F146ADB}" sourceName="Salesperson">
  <pivotTables>
    <pivotTable tabId="22" name="PivotTable1"/>
  </pivotTables>
  <data>
    <tabular pivotCacheId="364899100">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AC11233E-BC81-4BA1-83AC-C3F48863AC12}" sourceName="Customer ID">
  <pivotTables>
    <pivotTable tabId="22" name="PivotTable1"/>
  </pivotTables>
  <data>
    <tabular pivotCacheId="364899100">
      <items count="15">
        <i x="11" s="1"/>
        <i x="5" s="1"/>
        <i x="1" s="1"/>
        <i x="6" s="1"/>
        <i x="9" s="1"/>
        <i x="3" s="1"/>
        <i x="12" s="1"/>
        <i x="8" s="1"/>
        <i x="10" s="1"/>
        <i x="2" s="1"/>
        <i x="13" s="1"/>
        <i x="14" s="1"/>
        <i x="0" s="1"/>
        <i x="7"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7A0FE131-DFD8-449D-8B2F-4A47C437046E}" sourceName="Location">
  <extLst>
    <x:ext xmlns:x15="http://schemas.microsoft.com/office/spreadsheetml/2010/11/main" uri="{2F2917AC-EB37-4324-AD4E-5DD8C200BD13}">
      <x15:tableSlicerCache tableId="2"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 xr10:uid="{393CC523-F8C1-4E61-8713-2178D1747AFC}" sourceName="Dept">
  <extLst>
    <x:ext xmlns:x15="http://schemas.microsoft.com/office/spreadsheetml/2010/11/main" uri="{2F2917AC-EB37-4324-AD4E-5DD8C200BD13}">
      <x15:tableSlicerCache tableId="2"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A405C24E-D05B-4DB5-BED7-AA787AC6F0C0}" cache="Slicer_Location" caption="Location" rowHeight="234950"/>
  <slicer name="Dept" xr10:uid="{E947A61D-535D-48AD-AD36-61B1E549C4BC}" cache="Slicer_Dept" caption="Dep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22D7E437-59D2-480B-AA10-ED534DCAAB82}" cache="Slicer_Salesperson" caption="Salesperson" rowHeight="234950"/>
  <slicer name="Customer ID" xr10:uid="{6A35F383-2976-4544-925A-23D02ADB6EA9}" cache="Slicer_Customer_ID" caption="Customer I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7203BB-574F-4A03-BEFC-51CCA1C28AF5}" name="EMPid" displayName="EMPid" ref="A3:I42" totalsRowCount="1" headerRowDxfId="51" dataDxfId="49" headerRowBorderDxfId="50" headerRowCellStyle="Heading 2" dataCellStyle="Normal 2">
  <autoFilter ref="A3:I41" xr:uid="{127203BB-574F-4A03-BEFC-51CCA1C28AF5}"/>
  <tableColumns count="9">
    <tableColumn id="1" xr3:uid="{7CAD6250-A3F3-4D87-B52D-1094C0D3004B}" name="Emp ID" totalsRowLabel="Total" dataDxfId="48" totalsRowDxfId="47" dataCellStyle="Normal 2"/>
    <tableColumn id="2" xr3:uid="{152BA07E-D6D5-4B5E-83E6-51818C261FF1}" name="Last Name" totalsRowFunction="count" dataDxfId="46" totalsRowDxfId="45" dataCellStyle="Normal 2"/>
    <tableColumn id="3" xr3:uid="{97DAA227-62FB-474F-AAEE-76D336D71C06}" name="First Name" dataDxfId="44" totalsRowDxfId="43" dataCellStyle="Normal 2"/>
    <tableColumn id="4" xr3:uid="{2195D92D-55DE-417D-AA54-368F2024FC0E}" name="Dept" dataDxfId="42" totalsRowDxfId="41" dataCellStyle="Normal 2"/>
    <tableColumn id="5" xr3:uid="{B86B5732-8992-471C-A947-3C7116D3A9EE}" name="E-mail" dataDxfId="40" totalsRowDxfId="39" dataCellStyle="Normal 2"/>
    <tableColumn id="6" xr3:uid="{6386E473-1767-4F7A-9B38-77F74DBFC0E2}" name="Phone Ext" dataDxfId="38" totalsRowDxfId="37" dataCellStyle="Normal 2"/>
    <tableColumn id="7" xr3:uid="{890C7960-599C-4644-B401-BBDA874740B9}" name="Location" dataDxfId="36" totalsRowDxfId="35" dataCellStyle="Normal 2"/>
    <tableColumn id="8" xr3:uid="{75A0537D-EA3B-4E0B-BB9B-946BE9A3F84D}" name="Hire Date" dataDxfId="34" totalsRowDxfId="33" dataCellStyle="Normal 2"/>
    <tableColumn id="9" xr3:uid="{EF101D57-022E-4958-9442-45D0478E6E3D}" name="Pay Rate" totalsRowFunction="average" dataDxfId="32" totalsRowDxfId="31" dataCellStyle="Normal 2"/>
  </tableColumns>
  <tableStyleInfo name="TableStyleMedium6"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31" totalsRowShown="0" headerRowDxfId="30" dataDxfId="29">
  <sortState xmlns:xlrd2="http://schemas.microsoft.com/office/spreadsheetml/2017/richdata2" ref="A2:H31">
    <sortCondition ref="A2"/>
  </sortState>
  <tableColumns count="7">
    <tableColumn id="1" xr3:uid="{00000000-0010-0000-0000-000001000000}" name="Salesperson" dataDxfId="28"/>
    <tableColumn id="4" xr3:uid="{00000000-0010-0000-0000-000004000000}" name="May" dataDxfId="27"/>
    <tableColumn id="5" xr3:uid="{00000000-0010-0000-0000-000005000000}" name="June" dataDxfId="26"/>
    <tableColumn id="3" xr3:uid="{00000000-0010-0000-0000-000003000000}" name="July" dataDxfId="25"/>
    <tableColumn id="6" xr3:uid="{00000000-0010-0000-0000-000006000000}" name="Aug." dataDxfId="24"/>
    <tableColumn id="7" xr3:uid="{00000000-0010-0000-0000-000007000000}" name="Sept." dataDxfId="23"/>
    <tableColumn id="8" xr3:uid="{00000000-0010-0000-0000-000008000000}" name="Oct." dataDxfId="2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D636E43-08B7-45E7-B77B-DFADCBF8983B}" name="Table7" displayName="Table7" ref="A3:Z84" totalsRowShown="0">
  <autoFilter ref="A3:Z84" xr:uid="{ED636E43-08B7-45E7-B77B-DFADCBF8983B}"/>
  <tableColumns count="26">
    <tableColumn id="1" xr3:uid="{F9CDE8E1-D678-405F-8C4F-B188AB0B8450}" name="Order ID"/>
    <tableColumn id="2" xr3:uid="{AED96DCD-8204-4DE2-A4E3-CDAA77FAC1F6}" name="Order Date" dataDxfId="10"/>
    <tableColumn id="3" xr3:uid="{EFF3AF24-2892-43D1-93FD-EE58AA01E5B1}" name="Customer ID"/>
    <tableColumn id="4" xr3:uid="{C12D4BC0-B60A-4573-8CAB-2177A00065BF}" name="Customer Name"/>
    <tableColumn id="5" xr3:uid="{4B0DC7B2-7108-4336-AE91-6CC5D7A73EB9}" name="Address"/>
    <tableColumn id="6" xr3:uid="{4E3D0AF9-30A2-4EBB-A89F-2AE09E97E46F}" name="City"/>
    <tableColumn id="7" xr3:uid="{CC8BCDBC-F1F3-4698-8D99-981A52C8C1EB}" name="State"/>
    <tableColumn id="8" xr3:uid="{4E53F8FA-06F0-4FC4-B880-9726F58B7B00}" name="ZIP/Postal Code"/>
    <tableColumn id="9" xr3:uid="{1AA3D22D-495C-4AAF-8873-FCC121317511}" name="Country/Region"/>
    <tableColumn id="10" xr3:uid="{FD75D8AA-D81B-44F3-995F-4649A791B321}" name="Salesperson"/>
    <tableColumn id="11" xr3:uid="{AD62E1A3-A259-4CEC-8A63-6B7882723D04}" name="Region"/>
    <tableColumn id="12" xr3:uid="{FC2C83FD-A0D5-43E8-B03E-FC6079CDA16C}" name="Shipped Date"/>
    <tableColumn id="13" xr3:uid="{EAF81767-3E3C-40D4-803C-7FD73986781D}" name="Shipper Name"/>
    <tableColumn id="14" xr3:uid="{A0395FB0-7D29-430E-B98E-DB800438BF83}" name="Ship Name"/>
    <tableColumn id="15" xr3:uid="{8AE4E6DB-00A2-4EB7-8F2E-CC1D2DC08759}" name="Ship Address"/>
    <tableColumn id="16" xr3:uid="{053B036C-F214-4E57-AFDF-3B754AFDA9B1}" name="Ship City"/>
    <tableColumn id="17" xr3:uid="{7FE31D18-7712-4E4D-A067-74CA48C7C53B}" name="Ship State"/>
    <tableColumn id="18" xr3:uid="{96ED101B-AD96-4BE3-ABCE-B9117D6035EB}" name="Ship ZIP/Postal Code"/>
    <tableColumn id="19" xr3:uid="{44986672-150A-4B45-A500-151516C89675}" name="Ship Country/Region"/>
    <tableColumn id="20" xr3:uid="{5053B3C3-AFA4-4017-A940-631F8B2A3E7D}" name="Payment Type"/>
    <tableColumn id="21" xr3:uid="{7F6776DC-6B52-460B-9D59-DB59454D802D}" name="Product Name"/>
    <tableColumn id="22" xr3:uid="{94F04F10-3BA3-45CF-BBFA-5070F96851DA}" name="Category"/>
    <tableColumn id="23" xr3:uid="{BAB5D1C9-017E-4F0D-AC9B-EA624FAD059F}" name="Unit Price"/>
    <tableColumn id="24" xr3:uid="{F80E9E0D-0915-47AB-B672-A6AF090AC2A5}" name="Quantity"/>
    <tableColumn id="25" xr3:uid="{4BD03DF2-CC04-4BB8-9F33-DAEAAD6292D2}" name="Revenue"/>
    <tableColumn id="26" xr3:uid="{8A50952A-BAAB-49FD-A60A-EEE59AC69C62}" name="Shipping Fe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C5A98AF-9F77-4D14-990C-78314F8AE088}" name="Table8" displayName="Table8" ref="A3:Z90" totalsRowShown="0">
  <autoFilter ref="A3:Z90" xr:uid="{FC5A98AF-9F77-4D14-990C-78314F8AE088}"/>
  <tableColumns count="26">
    <tableColumn id="1" xr3:uid="{2E616480-300B-4EF8-A20C-4E66BC717363}" name="Order ID"/>
    <tableColumn id="2" xr3:uid="{551A03B7-04A7-4D72-85B3-2F6204F6038F}" name="Order Date" dataDxfId="9"/>
    <tableColumn id="3" xr3:uid="{7E781633-96D9-4CF6-BAB4-415B5ADE3E53}" name="Customer ID"/>
    <tableColumn id="4" xr3:uid="{2DCC8CCD-97B6-4DD4-9C22-CB7699321CE6}" name="Customer Name"/>
    <tableColumn id="5" xr3:uid="{10B882B4-6F67-4C82-9AE4-1C1217191262}" name="Address"/>
    <tableColumn id="6" xr3:uid="{1D03E219-C81A-496A-9B91-CC8A20E58757}" name="City"/>
    <tableColumn id="7" xr3:uid="{1927030C-9BCA-450F-814C-B8392BF52E01}" name="State"/>
    <tableColumn id="8" xr3:uid="{02FF7FC5-C654-4017-BA7B-B5C9D7A25E73}" name="ZIP/Postal Code"/>
    <tableColumn id="9" xr3:uid="{E7AB8C4A-A066-4796-A187-5FB85E77C751}" name="Country/Region"/>
    <tableColumn id="10" xr3:uid="{BEB2A90F-E9BC-4EEA-92EE-4A5A20FAE3EE}" name="Salesperson"/>
    <tableColumn id="11" xr3:uid="{075B5C93-7E3B-43FC-A74E-B22CDDDD929A}" name="Region"/>
    <tableColumn id="12" xr3:uid="{9F9D0AC3-C763-43D4-95AE-F742096A77BA}" name="Shipped Date"/>
    <tableColumn id="13" xr3:uid="{32471AB1-DA4D-42B5-86C4-AF878534CD43}" name="Shipper Name"/>
    <tableColumn id="14" xr3:uid="{995918F9-0ABD-4A02-98E0-60B7DC3F47D0}" name="Ship Name"/>
    <tableColumn id="15" xr3:uid="{DAA73104-C29B-4E04-894A-93991DB8FB34}" name="Ship Address"/>
    <tableColumn id="16" xr3:uid="{19ED4132-BF60-4AEB-9E82-BA3DB06AF2A9}" name="Ship City"/>
    <tableColumn id="17" xr3:uid="{1962F461-77D1-441F-9254-97AEE5446AA1}" name="Ship State"/>
    <tableColumn id="18" xr3:uid="{E187CC7D-C0D6-4D3F-9DAF-2702A60844E6}" name="Ship ZIP/Postal Code"/>
    <tableColumn id="19" xr3:uid="{0585254B-0CEF-4CA4-BEBE-19B54C4B2734}" name="Ship Country/Region"/>
    <tableColumn id="20" xr3:uid="{2C7F3A9C-7E10-4A7A-9BA8-09EE49DC5525}" name="Payment Type"/>
    <tableColumn id="21" xr3:uid="{607D0A55-33C3-462D-8420-495C8C8E3995}" name="Product Name"/>
    <tableColumn id="22" xr3:uid="{6DB6F686-F328-4C33-BA12-0EB7883F9B21}" name="Category"/>
    <tableColumn id="23" xr3:uid="{5479182C-6E11-4E8D-9EA9-87F3C8DEC01D}" name="Unit Price"/>
    <tableColumn id="24" xr3:uid="{35FC2ACF-5365-441D-9373-E198FE02807A}" name="Quantity"/>
    <tableColumn id="25" xr3:uid="{730E1682-15A9-42B7-98F0-280DEB28CE1A}" name="Revenue"/>
    <tableColumn id="26" xr3:uid="{DD9D5B95-5E26-4A9C-AA2E-68B10EF3469C}" name="Shipping Fe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E84B6BC-73DA-4008-A52E-442443C25DC3}" name="Table9" displayName="Table9" ref="A3:Z60" totalsRowShown="0">
  <autoFilter ref="A3:Z60" xr:uid="{AE84B6BC-73DA-4008-A52E-442443C25DC3}"/>
  <tableColumns count="26">
    <tableColumn id="1" xr3:uid="{978B558F-35D3-4044-984F-2B50CC4A9251}" name="Order ID"/>
    <tableColumn id="2" xr3:uid="{9EEE9C18-A387-499E-8023-D9C61EDBD19B}" name="Order Date" dataDxfId="8"/>
    <tableColumn id="3" xr3:uid="{81A02B36-E296-44CF-B1B7-F0D95DDCA64E}" name="Customer ID"/>
    <tableColumn id="4" xr3:uid="{B46E47BF-503D-4557-B037-3887F8AB4321}" name="Customer Name"/>
    <tableColumn id="5" xr3:uid="{0C28C280-1989-4AEC-8949-440032667100}" name="Address"/>
    <tableColumn id="6" xr3:uid="{2FF54E86-FE3C-4AAB-B1C3-E8569FA05F0D}" name="City"/>
    <tableColumn id="7" xr3:uid="{C4563274-4B13-48FC-A770-77876608EDD3}" name="State"/>
    <tableColumn id="8" xr3:uid="{C92E9CAC-C287-40F9-9B72-E7CB736C51D9}" name="ZIP/Postal Code"/>
    <tableColumn id="9" xr3:uid="{81387AA6-8E6F-4D99-A190-47FAE5C2B2A6}" name="Country/Region"/>
    <tableColumn id="10" xr3:uid="{FAA850E1-AA23-4ECD-810B-9A4E2533C162}" name="Salesperson"/>
    <tableColumn id="11" xr3:uid="{7C3D188A-00B7-44A0-8278-08125F968043}" name="Region"/>
    <tableColumn id="12" xr3:uid="{77085EFC-9728-421B-8812-353A36AF6FB8}" name="Shipped Date" dataDxfId="7"/>
    <tableColumn id="13" xr3:uid="{9B5471D7-2A46-451E-A8AC-40EC36982E2C}" name="Shipper Name"/>
    <tableColumn id="14" xr3:uid="{1E544AF4-6AA1-4D36-A935-2E7283D487D3}" name="Ship Name"/>
    <tableColumn id="15" xr3:uid="{781DA94E-C62A-431E-AADA-587616FA679A}" name="Ship Address"/>
    <tableColumn id="16" xr3:uid="{F9AD1A9B-081C-4C59-B450-4C7F489AC19D}" name="Ship City"/>
    <tableColumn id="17" xr3:uid="{D778D796-4679-40A8-AB0C-3BC320E4D75F}" name="Ship State"/>
    <tableColumn id="18" xr3:uid="{6EBD99AE-7F04-44E7-AAFE-77AB3857925C}" name="Ship ZIP/Postal Code"/>
    <tableColumn id="19" xr3:uid="{E40A586C-4E5B-4EAE-BAA4-17AFA0043EF9}" name="Ship Country/Region"/>
    <tableColumn id="20" xr3:uid="{238197C1-D7FF-4EB5-9EC3-64DFA6B47C42}" name="Payment Type"/>
    <tableColumn id="21" xr3:uid="{95BF8E86-9D6D-44C1-A06D-3D506A550AED}" name="Product Name"/>
    <tableColumn id="22" xr3:uid="{2657CBB5-E80D-453E-B91D-758E25C0404B}" name="Category"/>
    <tableColumn id="23" xr3:uid="{3D6A9F61-5646-4C2A-880C-DCEEFF020F67}" name="Unit Price"/>
    <tableColumn id="24" xr3:uid="{A01E38B3-A607-465C-96D3-C53CB35F63ED}" name="Quantity"/>
    <tableColumn id="25" xr3:uid="{2F337CB2-0636-477C-9BBF-37C4BABCEDA4}" name="Revenue"/>
    <tableColumn id="26" xr3:uid="{D0E321CF-D972-49C2-8C3E-BBF73EBA7AFD}" name="Shipping Fe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2631033-13C7-4074-8DF8-29786629108C}" name="TableDataDec14" displayName="TableDataDec14" ref="A3:Z68" totalsRowShown="0" headerRowDxfId="21" headerRowCellStyle="Normal 3">
  <autoFilter ref="A3:Z68" xr:uid="{00000000-0009-0000-0000-000009000000}"/>
  <tableColumns count="26">
    <tableColumn id="1" xr3:uid="{14C9B640-7139-4426-A14F-81D220E3C308}" name="Order ID" dataCellStyle="Normal 3"/>
    <tableColumn id="2" xr3:uid="{280383B3-2175-412B-9365-FCD506FA8344}" name="Order Date" dataDxfId="20" dataCellStyle="Normal 3"/>
    <tableColumn id="3" xr3:uid="{5FA9CA11-1714-47F8-9576-9A07CB8EC284}" name="Customer ID" dataCellStyle="Normal 3"/>
    <tableColumn id="4" xr3:uid="{EFAC726B-7942-4E9E-BE12-3DE12DBDCFC4}" name="Customer Name" dataCellStyle="Normal 3"/>
    <tableColumn id="5" xr3:uid="{F2AAE066-DE9A-4E65-8719-DFFD65CF17F6}" name="Address" dataCellStyle="Normal 3"/>
    <tableColumn id="6" xr3:uid="{7095A29C-191B-4DD8-9DA2-171465270B73}" name="City" dataCellStyle="Normal 3"/>
    <tableColumn id="7" xr3:uid="{8E102181-E6EE-43A3-ADD6-D1BED0F9FB7A}" name="State" dataCellStyle="Normal 3"/>
    <tableColumn id="8" xr3:uid="{F4F3E203-0F03-4FE8-A496-F48D0363612F}" name="ZIP/Postal Code" dataCellStyle="Normal 3"/>
    <tableColumn id="9" xr3:uid="{E378A5CB-F759-49DB-BE1E-AAD5A296890E}" name="Country/Region" dataCellStyle="Normal 3"/>
    <tableColumn id="10" xr3:uid="{459EE45E-E64C-4615-BB03-E1BE2251848A}" name="Salesperson" dataCellStyle="Normal 3"/>
    <tableColumn id="11" xr3:uid="{702EA933-894B-49DA-80CD-48906DD51857}" name="Region" dataCellStyle="Normal 3"/>
    <tableColumn id="12" xr3:uid="{43738333-E63E-4700-A2B7-02BCAFBC89C9}" name="Shipped Date" dataDxfId="19" dataCellStyle="Normal 3"/>
    <tableColumn id="13" xr3:uid="{E645EF08-4EDC-4CE8-9531-EA6B2928BD60}" name="Shipper Name" dataCellStyle="Normal 3"/>
    <tableColumn id="14" xr3:uid="{205456FF-18E7-4C74-B2E5-E2A3201F67A3}" name="Ship Name" dataCellStyle="Normal 3"/>
    <tableColumn id="15" xr3:uid="{9709540E-9B4A-4BA9-B8C4-BD778BD0559E}" name="Ship Address" dataCellStyle="Normal 3"/>
    <tableColumn id="16" xr3:uid="{747C7F55-E5EC-4538-8127-D0CCBE989FCF}" name="Ship City" dataCellStyle="Normal 3"/>
    <tableColumn id="17" xr3:uid="{17E2AFC9-4232-4DCF-BC76-AC8105433DF7}" name="Ship State" dataCellStyle="Normal 3"/>
    <tableColumn id="18" xr3:uid="{412891F7-B48C-45A5-9EC1-494A1872C1A7}" name="Ship ZIP/Postal Code" dataCellStyle="Normal 3"/>
    <tableColumn id="19" xr3:uid="{886A9F74-2587-40D1-B3A3-10E809D15E4F}" name="Ship Country/Region" dataCellStyle="Normal 3"/>
    <tableColumn id="20" xr3:uid="{B0E714AA-66A3-4C47-AFD6-2C9BD56E4E46}" name="Payment Type" dataCellStyle="Normal 3"/>
    <tableColumn id="21" xr3:uid="{3803F4EF-267E-482C-867A-69B8156240CA}" name="Product Name" dataCellStyle="Normal 3"/>
    <tableColumn id="22" xr3:uid="{C759DC60-488E-430D-B2CE-EDB3EF960A15}" name="Category" dataCellStyle="Normal 3"/>
    <tableColumn id="23" xr3:uid="{702ABD8A-9930-426D-8737-34B77B7090D4}" name="Unit Price" dataDxfId="18" dataCellStyle="Currency 2 2"/>
    <tableColumn id="24" xr3:uid="{5B719812-FB4C-47D5-AD84-178B75A31066}" name="Quantity" dataCellStyle="Normal 3"/>
    <tableColumn id="25" xr3:uid="{1A80BB1E-4584-4A48-B393-629D38978B93}" name="Revenue" dataDxfId="17" dataCellStyle="Currency 2 2"/>
    <tableColumn id="26" xr3:uid="{B14371A6-1263-4315-9247-A264D31B3F44}" name="Shipping Fee" dataDxfId="16" dataCellStyle="Normal 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270FB8-C48A-428F-AD3C-395263D8A2F1}" name="TCompleteData" displayName="TCompleteData" ref="A3:Z372" totalsRowShown="0" headerRowDxfId="11">
  <autoFilter ref="A3:Z372" xr:uid="{00000000-0009-0000-0000-000010000000}"/>
  <tableColumns count="26">
    <tableColumn id="1" xr3:uid="{71E0CD2B-AD12-47AC-BF07-14CC5A70B1C5}" name="Order ID"/>
    <tableColumn id="2" xr3:uid="{0D2D2BF4-42C5-4F82-B179-4A092FA92097}" name="Order Date" dataDxfId="15"/>
    <tableColumn id="3" xr3:uid="{64E5E8E6-63E1-4E6F-A02D-44B97C4BFD20}" name="Customer ID"/>
    <tableColumn id="4" xr3:uid="{C419CD60-4D3E-4538-953D-A9476D12A4B0}" name="Customer Name"/>
    <tableColumn id="5" xr3:uid="{56025938-3700-427A-A023-4E12E6A48515}" name="Address"/>
    <tableColumn id="6" xr3:uid="{9AA90A31-09DE-4EC2-81BF-D0F1BB6F2673}" name="City"/>
    <tableColumn id="7" xr3:uid="{DC7208D8-EF8B-4FE1-A406-E84C678815CC}" name="State"/>
    <tableColumn id="8" xr3:uid="{A30B0DB3-0B44-4EDF-97D9-BBA7452F8942}" name="ZIP/Postal Code"/>
    <tableColumn id="9" xr3:uid="{6F5BA25F-B76E-44CF-93D1-CD1EBBBF9BFC}" name="Country/Region"/>
    <tableColumn id="10" xr3:uid="{B3A91877-1CBA-4899-8DA7-80371665208A}" name="Salesperson"/>
    <tableColumn id="11" xr3:uid="{86082960-5E49-430E-8AA4-E4359747E79E}" name="Region"/>
    <tableColumn id="12" xr3:uid="{31B5C90E-7F8A-4611-B499-D02BCBBC0F27}" name="Shipped Date" dataDxfId="14"/>
    <tableColumn id="13" xr3:uid="{790BA862-1AD7-4E9F-9D73-47468315E327}" name="Shipper Name"/>
    <tableColumn id="14" xr3:uid="{CB776F2C-92C1-42E6-8117-F0A3B0F03A4D}" name="Ship Name"/>
    <tableColumn id="15" xr3:uid="{7DBFF593-8634-4205-BC29-C5C76587FBD8}" name="Ship Address"/>
    <tableColumn id="16" xr3:uid="{1EB841D7-5467-4DD3-94B8-63D96B61BEE7}" name="Ship City"/>
    <tableColumn id="17" xr3:uid="{5135435D-6183-44B3-893F-7634C91334D4}" name="Ship State"/>
    <tableColumn id="18" xr3:uid="{9D1A3797-6617-4B1D-83D7-39FEAC9FC668}" name="Ship ZIP/Postal Code"/>
    <tableColumn id="19" xr3:uid="{357F5043-74C7-4C00-B313-51C8C19B357D}" name="Ship Country/Region"/>
    <tableColumn id="20" xr3:uid="{7E9986FA-504D-437F-94D3-FCC5BA59547E}" name="Payment Type"/>
    <tableColumn id="21" xr3:uid="{69CF6575-0249-45E9-B5BD-A9AE68AC56BD}" name="Product Name"/>
    <tableColumn id="22" xr3:uid="{7CBD4097-8B5A-4378-9636-8EAC1B8CF56A}" name="Category"/>
    <tableColumn id="23" xr3:uid="{482D5688-5A74-48B2-97BC-A854BBA23A64}" name="Unit Price"/>
    <tableColumn id="24" xr3:uid="{F96F7C17-C79B-4877-8F18-96184F3DB621}" name="Quantity"/>
    <tableColumn id="25" xr3:uid="{64B5863A-D1E8-4812-B8EF-1562FA45267F}" name="Revenue" dataDxfId="13" dataCellStyle="Currency"/>
    <tableColumn id="26" xr3:uid="{4322F102-A888-4DFE-B905-BF19743EE1DB}" name="Shipping Fee" data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4F7AF0F-3973-4249-84B4-FB477D63593B}" sourceName="Order Date">
  <pivotTables>
    <pivotTable tabId="22" name="PivotTable1"/>
  </pivotTables>
  <state minimalRefreshVersion="6" lastRefreshVersion="6" pivotCacheId="364899100" filterType="unknown">
    <bounds startDate="2014-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CA6F2B7-1DA7-44A0-BD51-C2012EC62207}" cache="NativeTimeline_Order_Date" caption="Order Date" level="2" selectionLevel="2" scrollPosition="2014-07-15T00:00:00"/>
</timeline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2.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DBEB8-443E-4EFC-A62B-87FEEDCC6C88}">
  <dimension ref="A1"/>
  <sheetViews>
    <sheetView workbookViewId="0">
      <selection activeCell="G16" sqref="G16"/>
    </sheetView>
  </sheetViews>
  <sheetFormatPr defaultRowHeight="14.4"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rgb="FF00B050"/>
  </sheetPr>
  <dimension ref="A1:G168"/>
  <sheetViews>
    <sheetView zoomScale="130" zoomScaleNormal="130" workbookViewId="0">
      <selection activeCell="E15" sqref="E15"/>
    </sheetView>
  </sheetViews>
  <sheetFormatPr defaultColWidth="8.88671875" defaultRowHeight="12.6" x14ac:dyDescent="0.25"/>
  <cols>
    <col min="1" max="1" width="11.5546875" style="27" customWidth="1"/>
    <col min="2" max="2" width="8.44140625" style="27" customWidth="1"/>
    <col min="3" max="3" width="13.33203125" style="27" customWidth="1"/>
    <col min="4" max="4" width="13.5546875" style="27" customWidth="1"/>
    <col min="5" max="5" width="8.109375" style="27" customWidth="1"/>
    <col min="6" max="7" width="8.44140625" style="27" customWidth="1"/>
    <col min="8" max="16384" width="8.88671875" style="27"/>
  </cols>
  <sheetData>
    <row r="1" spans="1:7" ht="23.4" x14ac:dyDescent="0.45">
      <c r="A1" s="5" t="s">
        <v>257</v>
      </c>
      <c r="B1" s="26"/>
      <c r="C1" s="26"/>
      <c r="D1" s="26"/>
      <c r="E1" s="26"/>
      <c r="F1" s="26"/>
      <c r="G1" s="26"/>
    </row>
    <row r="2" spans="1:7" ht="23.4" x14ac:dyDescent="0.45">
      <c r="A2" s="5" t="s">
        <v>245</v>
      </c>
      <c r="B2" s="26"/>
      <c r="C2" s="26"/>
      <c r="D2" s="26"/>
      <c r="E2" s="26"/>
      <c r="F2" s="26"/>
      <c r="G2" s="26"/>
    </row>
    <row r="3" spans="1:7" ht="15.75" customHeight="1" x14ac:dyDescent="0.3">
      <c r="A3" s="26"/>
      <c r="B3" s="26"/>
      <c r="C3" s="26"/>
      <c r="D3" s="26"/>
      <c r="E3" s="26"/>
      <c r="F3" s="26"/>
      <c r="G3" s="26"/>
    </row>
    <row r="4" spans="1:7" s="29" customFormat="1" ht="18" thickBot="1" x14ac:dyDescent="0.4">
      <c r="A4" s="6" t="s">
        <v>180</v>
      </c>
      <c r="B4" s="6" t="s">
        <v>258</v>
      </c>
      <c r="C4" s="6" t="s">
        <v>181</v>
      </c>
      <c r="D4" s="6" t="s">
        <v>234</v>
      </c>
      <c r="E4" s="6" t="s">
        <v>259</v>
      </c>
      <c r="F4" s="28" t="s">
        <v>184</v>
      </c>
      <c r="G4" s="28" t="s">
        <v>260</v>
      </c>
    </row>
    <row r="5" spans="1:7" ht="15" thickTop="1" x14ac:dyDescent="0.3">
      <c r="A5" s="30" t="s">
        <v>261</v>
      </c>
      <c r="B5" s="26">
        <v>2013</v>
      </c>
      <c r="C5" s="26" t="s">
        <v>262</v>
      </c>
      <c r="D5" s="26" t="s">
        <v>263</v>
      </c>
      <c r="E5" s="26" t="s">
        <v>264</v>
      </c>
      <c r="F5" s="31">
        <f t="shared" ref="F5:F68" si="0">G5*1.5</f>
        <v>8179.5</v>
      </c>
      <c r="G5" s="32">
        <v>5453</v>
      </c>
    </row>
    <row r="6" spans="1:7" ht="14.4" x14ac:dyDescent="0.3">
      <c r="A6" s="30" t="s">
        <v>261</v>
      </c>
      <c r="B6" s="26">
        <v>2013</v>
      </c>
      <c r="C6" s="26" t="s">
        <v>265</v>
      </c>
      <c r="D6" s="26" t="s">
        <v>266</v>
      </c>
      <c r="E6" s="26" t="s">
        <v>132</v>
      </c>
      <c r="F6" s="31">
        <f t="shared" si="0"/>
        <v>3897</v>
      </c>
      <c r="G6" s="32">
        <v>2598</v>
      </c>
    </row>
    <row r="7" spans="1:7" ht="14.4" x14ac:dyDescent="0.3">
      <c r="A7" s="30" t="s">
        <v>261</v>
      </c>
      <c r="B7" s="26">
        <v>2013</v>
      </c>
      <c r="C7" s="26" t="s">
        <v>267</v>
      </c>
      <c r="D7" s="26" t="s">
        <v>268</v>
      </c>
      <c r="E7" s="26" t="s">
        <v>132</v>
      </c>
      <c r="F7" s="31">
        <f t="shared" si="0"/>
        <v>12370.5</v>
      </c>
      <c r="G7" s="32">
        <v>8247</v>
      </c>
    </row>
    <row r="8" spans="1:7" ht="14.4" x14ac:dyDescent="0.3">
      <c r="A8" s="30" t="s">
        <v>261</v>
      </c>
      <c r="B8" s="26">
        <v>2013</v>
      </c>
      <c r="C8" s="26" t="s">
        <v>262</v>
      </c>
      <c r="D8" s="26" t="s">
        <v>263</v>
      </c>
      <c r="E8" s="26" t="s">
        <v>132</v>
      </c>
      <c r="F8" s="31">
        <f t="shared" si="0"/>
        <v>10992</v>
      </c>
      <c r="G8" s="32">
        <v>7328</v>
      </c>
    </row>
    <row r="9" spans="1:7" ht="14.4" x14ac:dyDescent="0.3">
      <c r="A9" s="30" t="s">
        <v>261</v>
      </c>
      <c r="B9" s="26">
        <v>2013</v>
      </c>
      <c r="C9" s="26" t="s">
        <v>269</v>
      </c>
      <c r="D9" s="26" t="s">
        <v>266</v>
      </c>
      <c r="E9" s="26" t="s">
        <v>132</v>
      </c>
      <c r="F9" s="31">
        <f t="shared" si="0"/>
        <v>3084</v>
      </c>
      <c r="G9" s="32">
        <v>2056</v>
      </c>
    </row>
    <row r="10" spans="1:7" ht="14.4" x14ac:dyDescent="0.3">
      <c r="A10" s="30" t="s">
        <v>270</v>
      </c>
      <c r="B10" s="26">
        <v>2013</v>
      </c>
      <c r="C10" s="26" t="s">
        <v>262</v>
      </c>
      <c r="D10" s="26" t="s">
        <v>268</v>
      </c>
      <c r="E10" s="26" t="s">
        <v>132</v>
      </c>
      <c r="F10" s="31">
        <f t="shared" si="0"/>
        <v>13231.5</v>
      </c>
      <c r="G10" s="32">
        <v>8821</v>
      </c>
    </row>
    <row r="11" spans="1:7" ht="14.4" x14ac:dyDescent="0.3">
      <c r="A11" s="30" t="s">
        <v>270</v>
      </c>
      <c r="B11" s="26">
        <v>2013</v>
      </c>
      <c r="C11" s="26" t="s">
        <v>265</v>
      </c>
      <c r="D11" s="26" t="s">
        <v>263</v>
      </c>
      <c r="E11" s="26" t="s">
        <v>271</v>
      </c>
      <c r="F11" s="31">
        <f t="shared" si="0"/>
        <v>8832</v>
      </c>
      <c r="G11" s="32">
        <v>5888</v>
      </c>
    </row>
    <row r="12" spans="1:7" ht="14.4" x14ac:dyDescent="0.3">
      <c r="A12" s="30" t="s">
        <v>270</v>
      </c>
      <c r="B12" s="26">
        <v>2013</v>
      </c>
      <c r="C12" s="26" t="s">
        <v>267</v>
      </c>
      <c r="D12" s="26" t="s">
        <v>266</v>
      </c>
      <c r="E12" s="26" t="s">
        <v>264</v>
      </c>
      <c r="F12" s="31">
        <f t="shared" si="0"/>
        <v>3547.5</v>
      </c>
      <c r="G12" s="32">
        <v>2365</v>
      </c>
    </row>
    <row r="13" spans="1:7" ht="14.4" x14ac:dyDescent="0.3">
      <c r="A13" s="30" t="s">
        <v>270</v>
      </c>
      <c r="B13" s="26">
        <v>2013</v>
      </c>
      <c r="C13" s="26" t="s">
        <v>262</v>
      </c>
      <c r="D13" s="26" t="s">
        <v>263</v>
      </c>
      <c r="E13" s="26" t="s">
        <v>271</v>
      </c>
      <c r="F13" s="31">
        <f t="shared" si="0"/>
        <v>13413</v>
      </c>
      <c r="G13" s="32">
        <v>8942</v>
      </c>
    </row>
    <row r="14" spans="1:7" ht="14.4" x14ac:dyDescent="0.3">
      <c r="A14" s="30" t="s">
        <v>270</v>
      </c>
      <c r="B14" s="26">
        <v>2013</v>
      </c>
      <c r="C14" s="26" t="s">
        <v>269</v>
      </c>
      <c r="D14" s="26" t="s">
        <v>263</v>
      </c>
      <c r="E14" s="26" t="s">
        <v>271</v>
      </c>
      <c r="F14" s="31">
        <f t="shared" si="0"/>
        <v>4026</v>
      </c>
      <c r="G14" s="32">
        <v>2684</v>
      </c>
    </row>
    <row r="15" spans="1:7" ht="14.4" x14ac:dyDescent="0.3">
      <c r="A15" s="30" t="s">
        <v>270</v>
      </c>
      <c r="B15" s="26">
        <v>2013</v>
      </c>
      <c r="C15" s="26" t="s">
        <v>262</v>
      </c>
      <c r="D15" s="26" t="s">
        <v>266</v>
      </c>
      <c r="E15" s="26" t="s">
        <v>271</v>
      </c>
      <c r="F15" s="31">
        <f t="shared" si="0"/>
        <v>3238.5</v>
      </c>
      <c r="G15" s="32">
        <v>2159</v>
      </c>
    </row>
    <row r="16" spans="1:7" ht="14.4" x14ac:dyDescent="0.3">
      <c r="A16" s="30" t="s">
        <v>272</v>
      </c>
      <c r="B16" s="26">
        <v>2013</v>
      </c>
      <c r="C16" s="26" t="s">
        <v>265</v>
      </c>
      <c r="D16" s="26" t="s">
        <v>268</v>
      </c>
      <c r="E16" s="26" t="s">
        <v>132</v>
      </c>
      <c r="F16" s="31">
        <f t="shared" si="0"/>
        <v>14596.5</v>
      </c>
      <c r="G16" s="32">
        <v>9731</v>
      </c>
    </row>
    <row r="17" spans="1:7" ht="14.4" x14ac:dyDescent="0.3">
      <c r="A17" s="30" t="s">
        <v>272</v>
      </c>
      <c r="B17" s="26">
        <v>2013</v>
      </c>
      <c r="C17" s="26" t="s">
        <v>267</v>
      </c>
      <c r="D17" s="26" t="s">
        <v>268</v>
      </c>
      <c r="E17" s="26" t="s">
        <v>132</v>
      </c>
      <c r="F17" s="31">
        <f t="shared" si="0"/>
        <v>8793</v>
      </c>
      <c r="G17" s="32">
        <v>5862</v>
      </c>
    </row>
    <row r="18" spans="1:7" ht="14.4" x14ac:dyDescent="0.3">
      <c r="A18" s="30" t="s">
        <v>272</v>
      </c>
      <c r="B18" s="26">
        <v>2013</v>
      </c>
      <c r="C18" s="26" t="s">
        <v>262</v>
      </c>
      <c r="D18" s="26" t="s">
        <v>263</v>
      </c>
      <c r="E18" s="26" t="s">
        <v>271</v>
      </c>
      <c r="F18" s="31">
        <f t="shared" si="0"/>
        <v>2395.5</v>
      </c>
      <c r="G18" s="32">
        <v>1597</v>
      </c>
    </row>
    <row r="19" spans="1:7" ht="14.4" x14ac:dyDescent="0.3">
      <c r="A19" s="30" t="s">
        <v>272</v>
      </c>
      <c r="B19" s="26">
        <v>2013</v>
      </c>
      <c r="C19" s="26" t="s">
        <v>269</v>
      </c>
      <c r="D19" s="26" t="s">
        <v>266</v>
      </c>
      <c r="E19" s="26" t="s">
        <v>132</v>
      </c>
      <c r="F19" s="31">
        <f t="shared" si="0"/>
        <v>3553.5</v>
      </c>
      <c r="G19" s="32">
        <v>2369</v>
      </c>
    </row>
    <row r="20" spans="1:7" ht="14.4" x14ac:dyDescent="0.3">
      <c r="A20" s="30" t="s">
        <v>272</v>
      </c>
      <c r="B20" s="26">
        <v>2013</v>
      </c>
      <c r="C20" s="26" t="s">
        <v>262</v>
      </c>
      <c r="D20" s="26" t="s">
        <v>263</v>
      </c>
      <c r="E20" s="26" t="s">
        <v>264</v>
      </c>
      <c r="F20" s="31">
        <f t="shared" si="0"/>
        <v>11761.5</v>
      </c>
      <c r="G20" s="32">
        <v>7841</v>
      </c>
    </row>
    <row r="21" spans="1:7" ht="14.4" x14ac:dyDescent="0.3">
      <c r="A21" s="30" t="s">
        <v>272</v>
      </c>
      <c r="B21" s="26">
        <v>2013</v>
      </c>
      <c r="C21" s="26" t="s">
        <v>265</v>
      </c>
      <c r="D21" s="26" t="s">
        <v>263</v>
      </c>
      <c r="E21" s="26" t="s">
        <v>132</v>
      </c>
      <c r="F21" s="31">
        <f t="shared" si="0"/>
        <v>8943</v>
      </c>
      <c r="G21" s="32">
        <v>5962</v>
      </c>
    </row>
    <row r="22" spans="1:7" ht="14.4" x14ac:dyDescent="0.3">
      <c r="A22" s="30" t="s">
        <v>272</v>
      </c>
      <c r="B22" s="26">
        <v>2013</v>
      </c>
      <c r="C22" s="26" t="s">
        <v>267</v>
      </c>
      <c r="D22" s="26" t="s">
        <v>266</v>
      </c>
      <c r="E22" s="26" t="s">
        <v>271</v>
      </c>
      <c r="F22" s="31">
        <f t="shared" si="0"/>
        <v>11122.5</v>
      </c>
      <c r="G22" s="32">
        <v>7415</v>
      </c>
    </row>
    <row r="23" spans="1:7" ht="14.4" x14ac:dyDescent="0.3">
      <c r="A23" s="30" t="s">
        <v>273</v>
      </c>
      <c r="B23" s="26">
        <v>2013</v>
      </c>
      <c r="C23" s="26" t="s">
        <v>262</v>
      </c>
      <c r="D23" s="26" t="s">
        <v>268</v>
      </c>
      <c r="E23" s="26" t="s">
        <v>264</v>
      </c>
      <c r="F23" s="31">
        <f t="shared" si="0"/>
        <v>13428</v>
      </c>
      <c r="G23" s="32">
        <v>8952</v>
      </c>
    </row>
    <row r="24" spans="1:7" ht="14.4" x14ac:dyDescent="0.3">
      <c r="A24" s="30" t="s">
        <v>273</v>
      </c>
      <c r="B24" s="26">
        <v>2013</v>
      </c>
      <c r="C24" s="26" t="s">
        <v>269</v>
      </c>
      <c r="D24" s="26" t="s">
        <v>268</v>
      </c>
      <c r="E24" s="26" t="s">
        <v>271</v>
      </c>
      <c r="F24" s="31">
        <f t="shared" si="0"/>
        <v>7480.5</v>
      </c>
      <c r="G24" s="32">
        <v>4987</v>
      </c>
    </row>
    <row r="25" spans="1:7" ht="14.4" x14ac:dyDescent="0.3">
      <c r="A25" s="30" t="s">
        <v>273</v>
      </c>
      <c r="B25" s="26">
        <v>2013</v>
      </c>
      <c r="C25" s="26" t="s">
        <v>262</v>
      </c>
      <c r="D25" s="26" t="s">
        <v>263</v>
      </c>
      <c r="E25" s="26" t="s">
        <v>271</v>
      </c>
      <c r="F25" s="31">
        <f t="shared" si="0"/>
        <v>4887</v>
      </c>
      <c r="G25" s="32">
        <v>3258</v>
      </c>
    </row>
    <row r="26" spans="1:7" ht="14.4" x14ac:dyDescent="0.3">
      <c r="A26" s="30" t="s">
        <v>273</v>
      </c>
      <c r="B26" s="26">
        <v>2013</v>
      </c>
      <c r="C26" s="26" t="s">
        <v>265</v>
      </c>
      <c r="D26" s="26" t="s">
        <v>266</v>
      </c>
      <c r="E26" s="26" t="s">
        <v>271</v>
      </c>
      <c r="F26" s="31">
        <f t="shared" si="0"/>
        <v>14647.5</v>
      </c>
      <c r="G26" s="32">
        <v>9765</v>
      </c>
    </row>
    <row r="27" spans="1:7" ht="14.4" x14ac:dyDescent="0.3">
      <c r="A27" s="30" t="s">
        <v>273</v>
      </c>
      <c r="B27" s="26">
        <v>2013</v>
      </c>
      <c r="C27" s="26" t="s">
        <v>267</v>
      </c>
      <c r="D27" s="26" t="s">
        <v>263</v>
      </c>
      <c r="E27" s="26" t="s">
        <v>271</v>
      </c>
      <c r="F27" s="31">
        <f t="shared" si="0"/>
        <v>14619</v>
      </c>
      <c r="G27" s="32">
        <v>9746</v>
      </c>
    </row>
    <row r="28" spans="1:7" ht="14.4" x14ac:dyDescent="0.3">
      <c r="A28" s="30" t="s">
        <v>273</v>
      </c>
      <c r="B28" s="26">
        <v>2013</v>
      </c>
      <c r="C28" s="26" t="s">
        <v>262</v>
      </c>
      <c r="D28" s="26" t="s">
        <v>268</v>
      </c>
      <c r="E28" s="26" t="s">
        <v>264</v>
      </c>
      <c r="F28" s="31">
        <f t="shared" si="0"/>
        <v>5380.5</v>
      </c>
      <c r="G28" s="32">
        <v>3587</v>
      </c>
    </row>
    <row r="29" spans="1:7" ht="14.4" x14ac:dyDescent="0.3">
      <c r="A29" s="30" t="s">
        <v>273</v>
      </c>
      <c r="B29" s="26">
        <v>2013</v>
      </c>
      <c r="C29" s="26" t="s">
        <v>269</v>
      </c>
      <c r="D29" s="26" t="s">
        <v>268</v>
      </c>
      <c r="E29" s="26" t="s">
        <v>271</v>
      </c>
      <c r="F29" s="31">
        <f t="shared" si="0"/>
        <v>14446.5</v>
      </c>
      <c r="G29" s="32">
        <v>9631</v>
      </c>
    </row>
    <row r="30" spans="1:7" ht="14.4" x14ac:dyDescent="0.3">
      <c r="A30" s="30" t="s">
        <v>273</v>
      </c>
      <c r="B30" s="26">
        <v>2013</v>
      </c>
      <c r="C30" s="26" t="s">
        <v>262</v>
      </c>
      <c r="D30" s="26" t="s">
        <v>263</v>
      </c>
      <c r="E30" s="26" t="s">
        <v>271</v>
      </c>
      <c r="F30" s="31">
        <f t="shared" si="0"/>
        <v>867</v>
      </c>
      <c r="G30" s="32">
        <v>578</v>
      </c>
    </row>
    <row r="31" spans="1:7" ht="14.4" x14ac:dyDescent="0.3">
      <c r="A31" s="30" t="s">
        <v>274</v>
      </c>
      <c r="B31" s="26">
        <v>2013</v>
      </c>
      <c r="C31" s="26" t="s">
        <v>265</v>
      </c>
      <c r="D31" s="26" t="s">
        <v>266</v>
      </c>
      <c r="E31" s="26" t="s">
        <v>264</v>
      </c>
      <c r="F31" s="31">
        <f t="shared" si="0"/>
        <v>1498.5</v>
      </c>
      <c r="G31" s="32">
        <v>999</v>
      </c>
    </row>
    <row r="32" spans="1:7" ht="14.4" x14ac:dyDescent="0.3">
      <c r="A32" s="30" t="s">
        <v>274</v>
      </c>
      <c r="B32" s="26">
        <v>2013</v>
      </c>
      <c r="C32" s="26" t="s">
        <v>267</v>
      </c>
      <c r="D32" s="26" t="s">
        <v>266</v>
      </c>
      <c r="E32" s="26" t="s">
        <v>264</v>
      </c>
      <c r="F32" s="31">
        <f t="shared" si="0"/>
        <v>235.5</v>
      </c>
      <c r="G32" s="32">
        <v>157</v>
      </c>
    </row>
    <row r="33" spans="1:7" ht="14.4" x14ac:dyDescent="0.3">
      <c r="A33" s="30" t="s">
        <v>274</v>
      </c>
      <c r="B33" s="26">
        <v>2013</v>
      </c>
      <c r="C33" s="26" t="s">
        <v>262</v>
      </c>
      <c r="D33" s="26" t="s">
        <v>266</v>
      </c>
      <c r="E33" s="26" t="s">
        <v>264</v>
      </c>
      <c r="F33" s="31">
        <f t="shared" si="0"/>
        <v>11838</v>
      </c>
      <c r="G33" s="32">
        <v>7892</v>
      </c>
    </row>
    <row r="34" spans="1:7" ht="14.4" x14ac:dyDescent="0.3">
      <c r="A34" s="30" t="s">
        <v>274</v>
      </c>
      <c r="B34" s="26">
        <v>2013</v>
      </c>
      <c r="C34" s="26" t="s">
        <v>269</v>
      </c>
      <c r="D34" s="26" t="s">
        <v>263</v>
      </c>
      <c r="E34" s="26" t="s">
        <v>271</v>
      </c>
      <c r="F34" s="31">
        <f t="shared" si="0"/>
        <v>2367</v>
      </c>
      <c r="G34" s="32">
        <v>1578</v>
      </c>
    </row>
    <row r="35" spans="1:7" ht="14.4" x14ac:dyDescent="0.3">
      <c r="A35" s="30" t="s">
        <v>274</v>
      </c>
      <c r="B35" s="26">
        <v>2013</v>
      </c>
      <c r="C35" s="26" t="s">
        <v>262</v>
      </c>
      <c r="D35" s="26" t="s">
        <v>268</v>
      </c>
      <c r="E35" s="26" t="s">
        <v>132</v>
      </c>
      <c r="F35" s="31">
        <f t="shared" si="0"/>
        <v>7030.5</v>
      </c>
      <c r="G35" s="32">
        <v>4687</v>
      </c>
    </row>
    <row r="36" spans="1:7" ht="14.4" x14ac:dyDescent="0.3">
      <c r="A36" s="30" t="s">
        <v>274</v>
      </c>
      <c r="B36" s="26">
        <v>2013</v>
      </c>
      <c r="C36" s="26" t="s">
        <v>265</v>
      </c>
      <c r="D36" s="26" t="s">
        <v>268</v>
      </c>
      <c r="E36" s="26" t="s">
        <v>132</v>
      </c>
      <c r="F36" s="31">
        <f t="shared" si="0"/>
        <v>2046</v>
      </c>
      <c r="G36" s="32">
        <v>1364</v>
      </c>
    </row>
    <row r="37" spans="1:7" ht="14.4" x14ac:dyDescent="0.3">
      <c r="A37" s="30" t="s">
        <v>274</v>
      </c>
      <c r="B37" s="26">
        <v>2013</v>
      </c>
      <c r="C37" s="26" t="s">
        <v>267</v>
      </c>
      <c r="D37" s="26" t="s">
        <v>263</v>
      </c>
      <c r="E37" s="26" t="s">
        <v>132</v>
      </c>
      <c r="F37" s="31">
        <f t="shared" si="0"/>
        <v>6880.5</v>
      </c>
      <c r="G37" s="32">
        <v>4587</v>
      </c>
    </row>
    <row r="38" spans="1:7" ht="14.4" x14ac:dyDescent="0.3">
      <c r="A38" s="30" t="s">
        <v>274</v>
      </c>
      <c r="B38" s="26">
        <v>2013</v>
      </c>
      <c r="C38" s="26" t="s">
        <v>262</v>
      </c>
      <c r="D38" s="26" t="s">
        <v>266</v>
      </c>
      <c r="E38" s="26" t="s">
        <v>264</v>
      </c>
      <c r="F38" s="31">
        <f t="shared" si="0"/>
        <v>11979</v>
      </c>
      <c r="G38" s="32">
        <v>7986</v>
      </c>
    </row>
    <row r="39" spans="1:7" ht="14.4" x14ac:dyDescent="0.3">
      <c r="A39" s="30" t="s">
        <v>274</v>
      </c>
      <c r="B39" s="26">
        <v>2013</v>
      </c>
      <c r="C39" s="26" t="s">
        <v>269</v>
      </c>
      <c r="D39" s="26" t="s">
        <v>266</v>
      </c>
      <c r="E39" s="26" t="s">
        <v>264</v>
      </c>
      <c r="F39" s="31">
        <f t="shared" si="0"/>
        <v>7344</v>
      </c>
      <c r="G39" s="32">
        <v>4896</v>
      </c>
    </row>
    <row r="40" spans="1:7" ht="14.4" x14ac:dyDescent="0.3">
      <c r="A40" s="30" t="s">
        <v>274</v>
      </c>
      <c r="B40" s="26">
        <v>2013</v>
      </c>
      <c r="C40" s="26" t="s">
        <v>262</v>
      </c>
      <c r="D40" s="26" t="s">
        <v>266</v>
      </c>
      <c r="E40" s="26" t="s">
        <v>264</v>
      </c>
      <c r="F40" s="31">
        <f t="shared" si="0"/>
        <v>6880.5</v>
      </c>
      <c r="G40" s="32">
        <v>4587</v>
      </c>
    </row>
    <row r="41" spans="1:7" ht="14.4" x14ac:dyDescent="0.3">
      <c r="A41" s="30" t="s">
        <v>274</v>
      </c>
      <c r="B41" s="26">
        <v>2013</v>
      </c>
      <c r="C41" s="26" t="s">
        <v>265</v>
      </c>
      <c r="D41" s="26" t="s">
        <v>263</v>
      </c>
      <c r="E41" s="26" t="s">
        <v>264</v>
      </c>
      <c r="F41" s="31">
        <f t="shared" si="0"/>
        <v>747</v>
      </c>
      <c r="G41" s="32">
        <v>498</v>
      </c>
    </row>
    <row r="42" spans="1:7" ht="14.4" x14ac:dyDescent="0.3">
      <c r="A42" s="30" t="s">
        <v>274</v>
      </c>
      <c r="B42" s="26">
        <v>2013</v>
      </c>
      <c r="C42" s="26" t="s">
        <v>267</v>
      </c>
      <c r="D42" s="26" t="s">
        <v>268</v>
      </c>
      <c r="E42" s="26" t="s">
        <v>264</v>
      </c>
      <c r="F42" s="31">
        <f t="shared" si="0"/>
        <v>6880.5</v>
      </c>
      <c r="G42" s="32">
        <v>4587</v>
      </c>
    </row>
    <row r="43" spans="1:7" ht="14.4" x14ac:dyDescent="0.3">
      <c r="A43" s="30" t="s">
        <v>274</v>
      </c>
      <c r="B43" s="26">
        <v>2013</v>
      </c>
      <c r="C43" s="26" t="s">
        <v>262</v>
      </c>
      <c r="D43" s="26" t="s">
        <v>268</v>
      </c>
      <c r="E43" s="26" t="s">
        <v>271</v>
      </c>
      <c r="F43" s="31">
        <f t="shared" si="0"/>
        <v>9486</v>
      </c>
      <c r="G43" s="32">
        <v>6324</v>
      </c>
    </row>
    <row r="44" spans="1:7" ht="14.4" x14ac:dyDescent="0.3">
      <c r="A44" s="30" t="s">
        <v>275</v>
      </c>
      <c r="B44" s="26">
        <v>2013</v>
      </c>
      <c r="C44" s="26" t="s">
        <v>269</v>
      </c>
      <c r="D44" s="26" t="s">
        <v>263</v>
      </c>
      <c r="E44" s="26" t="s">
        <v>271</v>
      </c>
      <c r="F44" s="31">
        <f t="shared" si="0"/>
        <v>7342.5</v>
      </c>
      <c r="G44" s="32">
        <v>4895</v>
      </c>
    </row>
    <row r="45" spans="1:7" ht="14.4" x14ac:dyDescent="0.3">
      <c r="A45" s="30" t="s">
        <v>275</v>
      </c>
      <c r="B45" s="26">
        <v>2013</v>
      </c>
      <c r="C45" s="26" t="s">
        <v>262</v>
      </c>
      <c r="D45" s="26" t="s">
        <v>266</v>
      </c>
      <c r="E45" s="26" t="s">
        <v>264</v>
      </c>
      <c r="F45" s="31">
        <f t="shared" si="0"/>
        <v>7318.5</v>
      </c>
      <c r="G45" s="32">
        <v>4879</v>
      </c>
    </row>
    <row r="46" spans="1:7" ht="14.4" x14ac:dyDescent="0.3">
      <c r="A46" s="30" t="s">
        <v>275</v>
      </c>
      <c r="B46" s="26">
        <v>2013</v>
      </c>
      <c r="C46" s="26" t="s">
        <v>262</v>
      </c>
      <c r="D46" s="26" t="s">
        <v>263</v>
      </c>
      <c r="E46" s="26" t="s">
        <v>264</v>
      </c>
      <c r="F46" s="31">
        <f t="shared" si="0"/>
        <v>8434.5</v>
      </c>
      <c r="G46" s="32">
        <v>5623</v>
      </c>
    </row>
    <row r="47" spans="1:7" ht="14.4" x14ac:dyDescent="0.3">
      <c r="A47" s="30" t="s">
        <v>275</v>
      </c>
      <c r="B47" s="26">
        <v>2013</v>
      </c>
      <c r="C47" s="26" t="s">
        <v>265</v>
      </c>
      <c r="D47" s="26" t="s">
        <v>266</v>
      </c>
      <c r="E47" s="26" t="s">
        <v>132</v>
      </c>
      <c r="F47" s="31">
        <f t="shared" si="0"/>
        <v>3897</v>
      </c>
      <c r="G47" s="32">
        <v>2598</v>
      </c>
    </row>
    <row r="48" spans="1:7" ht="14.4" x14ac:dyDescent="0.3">
      <c r="A48" s="30" t="s">
        <v>275</v>
      </c>
      <c r="B48" s="26">
        <v>2013</v>
      </c>
      <c r="C48" s="26" t="s">
        <v>267</v>
      </c>
      <c r="D48" s="26" t="s">
        <v>268</v>
      </c>
      <c r="E48" s="26" t="s">
        <v>132</v>
      </c>
      <c r="F48" s="31">
        <f t="shared" si="0"/>
        <v>12370.5</v>
      </c>
      <c r="G48" s="32">
        <v>8247</v>
      </c>
    </row>
    <row r="49" spans="1:7" ht="14.4" x14ac:dyDescent="0.3">
      <c r="A49" s="30" t="s">
        <v>275</v>
      </c>
      <c r="B49" s="26">
        <v>2013</v>
      </c>
      <c r="C49" s="26" t="s">
        <v>262</v>
      </c>
      <c r="D49" s="26" t="s">
        <v>263</v>
      </c>
      <c r="E49" s="26" t="s">
        <v>132</v>
      </c>
      <c r="F49" s="31">
        <f t="shared" si="0"/>
        <v>10992</v>
      </c>
      <c r="G49" s="32">
        <v>7328</v>
      </c>
    </row>
    <row r="50" spans="1:7" ht="14.4" x14ac:dyDescent="0.3">
      <c r="A50" s="30" t="s">
        <v>275</v>
      </c>
      <c r="B50" s="26">
        <v>2013</v>
      </c>
      <c r="C50" s="26" t="s">
        <v>269</v>
      </c>
      <c r="D50" s="26" t="s">
        <v>266</v>
      </c>
      <c r="E50" s="26" t="s">
        <v>132</v>
      </c>
      <c r="F50" s="31">
        <f t="shared" si="0"/>
        <v>3084</v>
      </c>
      <c r="G50" s="32">
        <v>2056</v>
      </c>
    </row>
    <row r="51" spans="1:7" ht="14.4" x14ac:dyDescent="0.3">
      <c r="A51" s="30" t="s">
        <v>276</v>
      </c>
      <c r="B51" s="26">
        <v>2013</v>
      </c>
      <c r="C51" s="26" t="s">
        <v>262</v>
      </c>
      <c r="D51" s="26" t="s">
        <v>268</v>
      </c>
      <c r="E51" s="26" t="s">
        <v>132</v>
      </c>
      <c r="F51" s="31">
        <f t="shared" si="0"/>
        <v>13231.5</v>
      </c>
      <c r="G51" s="32">
        <v>8821</v>
      </c>
    </row>
    <row r="52" spans="1:7" ht="14.4" x14ac:dyDescent="0.3">
      <c r="A52" s="30" t="s">
        <v>276</v>
      </c>
      <c r="B52" s="26">
        <v>2013</v>
      </c>
      <c r="C52" s="26" t="s">
        <v>265</v>
      </c>
      <c r="D52" s="26" t="s">
        <v>263</v>
      </c>
      <c r="E52" s="26" t="s">
        <v>271</v>
      </c>
      <c r="F52" s="31">
        <f t="shared" si="0"/>
        <v>8832</v>
      </c>
      <c r="G52" s="32">
        <v>5888</v>
      </c>
    </row>
    <row r="53" spans="1:7" ht="14.4" x14ac:dyDescent="0.3">
      <c r="A53" s="30" t="s">
        <v>276</v>
      </c>
      <c r="B53" s="26">
        <v>2013</v>
      </c>
      <c r="C53" s="26" t="s">
        <v>267</v>
      </c>
      <c r="D53" s="26" t="s">
        <v>266</v>
      </c>
      <c r="E53" s="26" t="s">
        <v>264</v>
      </c>
      <c r="F53" s="31">
        <f t="shared" si="0"/>
        <v>3547.5</v>
      </c>
      <c r="G53" s="32">
        <v>2365</v>
      </c>
    </row>
    <row r="54" spans="1:7" ht="14.4" x14ac:dyDescent="0.3">
      <c r="A54" s="30" t="s">
        <v>276</v>
      </c>
      <c r="B54" s="26">
        <v>2013</v>
      </c>
      <c r="C54" s="26" t="s">
        <v>262</v>
      </c>
      <c r="D54" s="26" t="s">
        <v>263</v>
      </c>
      <c r="E54" s="26" t="s">
        <v>271</v>
      </c>
      <c r="F54" s="31">
        <f t="shared" si="0"/>
        <v>13413</v>
      </c>
      <c r="G54" s="32">
        <v>8942</v>
      </c>
    </row>
    <row r="55" spans="1:7" ht="14.4" x14ac:dyDescent="0.3">
      <c r="A55" s="30" t="s">
        <v>276</v>
      </c>
      <c r="B55" s="26">
        <v>2013</v>
      </c>
      <c r="C55" s="26" t="s">
        <v>269</v>
      </c>
      <c r="D55" s="26" t="s">
        <v>263</v>
      </c>
      <c r="E55" s="26" t="s">
        <v>271</v>
      </c>
      <c r="F55" s="31">
        <f t="shared" si="0"/>
        <v>4026</v>
      </c>
      <c r="G55" s="32">
        <v>2684</v>
      </c>
    </row>
    <row r="56" spans="1:7" ht="14.4" x14ac:dyDescent="0.3">
      <c r="A56" s="30" t="s">
        <v>276</v>
      </c>
      <c r="B56" s="26">
        <v>2013</v>
      </c>
      <c r="C56" s="26" t="s">
        <v>262</v>
      </c>
      <c r="D56" s="26" t="s">
        <v>266</v>
      </c>
      <c r="E56" s="26" t="s">
        <v>271</v>
      </c>
      <c r="F56" s="31">
        <f t="shared" si="0"/>
        <v>3238.5</v>
      </c>
      <c r="G56" s="32">
        <v>2159</v>
      </c>
    </row>
    <row r="57" spans="1:7" ht="14.4" x14ac:dyDescent="0.3">
      <c r="A57" s="30" t="s">
        <v>276</v>
      </c>
      <c r="B57" s="26">
        <v>2013</v>
      </c>
      <c r="C57" s="26" t="s">
        <v>265</v>
      </c>
      <c r="D57" s="26" t="s">
        <v>268</v>
      </c>
      <c r="E57" s="26" t="s">
        <v>132</v>
      </c>
      <c r="F57" s="31">
        <f t="shared" si="0"/>
        <v>14596.5</v>
      </c>
      <c r="G57" s="32">
        <v>9731</v>
      </c>
    </row>
    <row r="58" spans="1:7" ht="14.4" x14ac:dyDescent="0.3">
      <c r="A58" s="30" t="s">
        <v>277</v>
      </c>
      <c r="B58" s="26">
        <v>2013</v>
      </c>
      <c r="C58" s="26" t="s">
        <v>267</v>
      </c>
      <c r="D58" s="26" t="s">
        <v>268</v>
      </c>
      <c r="E58" s="26" t="s">
        <v>132</v>
      </c>
      <c r="F58" s="31">
        <f t="shared" si="0"/>
        <v>8793</v>
      </c>
      <c r="G58" s="32">
        <v>5862</v>
      </c>
    </row>
    <row r="59" spans="1:7" ht="14.4" x14ac:dyDescent="0.3">
      <c r="A59" s="30" t="s">
        <v>277</v>
      </c>
      <c r="B59" s="26">
        <v>2013</v>
      </c>
      <c r="C59" s="26" t="s">
        <v>262</v>
      </c>
      <c r="D59" s="26" t="s">
        <v>263</v>
      </c>
      <c r="E59" s="26" t="s">
        <v>271</v>
      </c>
      <c r="F59" s="31">
        <f t="shared" si="0"/>
        <v>2395.5</v>
      </c>
      <c r="G59" s="32">
        <v>1597</v>
      </c>
    </row>
    <row r="60" spans="1:7" ht="14.4" x14ac:dyDescent="0.3">
      <c r="A60" s="30" t="s">
        <v>277</v>
      </c>
      <c r="B60" s="26">
        <v>2013</v>
      </c>
      <c r="C60" s="26" t="s">
        <v>269</v>
      </c>
      <c r="D60" s="26" t="s">
        <v>266</v>
      </c>
      <c r="E60" s="26" t="s">
        <v>132</v>
      </c>
      <c r="F60" s="31">
        <f t="shared" si="0"/>
        <v>3553.5</v>
      </c>
      <c r="G60" s="32">
        <v>2369</v>
      </c>
    </row>
    <row r="61" spans="1:7" ht="14.4" x14ac:dyDescent="0.3">
      <c r="A61" s="30" t="s">
        <v>277</v>
      </c>
      <c r="B61" s="26">
        <v>2013</v>
      </c>
      <c r="C61" s="26" t="s">
        <v>262</v>
      </c>
      <c r="D61" s="26" t="s">
        <v>263</v>
      </c>
      <c r="E61" s="26" t="s">
        <v>264</v>
      </c>
      <c r="F61" s="31">
        <f t="shared" si="0"/>
        <v>11761.5</v>
      </c>
      <c r="G61" s="32">
        <v>7841</v>
      </c>
    </row>
    <row r="62" spans="1:7" ht="14.4" x14ac:dyDescent="0.3">
      <c r="A62" s="30" t="s">
        <v>277</v>
      </c>
      <c r="B62" s="26">
        <v>2013</v>
      </c>
      <c r="C62" s="26" t="s">
        <v>265</v>
      </c>
      <c r="D62" s="26" t="s">
        <v>263</v>
      </c>
      <c r="E62" s="26" t="s">
        <v>132</v>
      </c>
      <c r="F62" s="31">
        <f t="shared" si="0"/>
        <v>8943</v>
      </c>
      <c r="G62" s="32">
        <v>5962</v>
      </c>
    </row>
    <row r="63" spans="1:7" ht="14.4" x14ac:dyDescent="0.3">
      <c r="A63" s="30" t="s">
        <v>277</v>
      </c>
      <c r="B63" s="26">
        <v>2013</v>
      </c>
      <c r="C63" s="26" t="s">
        <v>267</v>
      </c>
      <c r="D63" s="26" t="s">
        <v>266</v>
      </c>
      <c r="E63" s="26" t="s">
        <v>271</v>
      </c>
      <c r="F63" s="31">
        <f t="shared" si="0"/>
        <v>11122.5</v>
      </c>
      <c r="G63" s="32">
        <v>7415</v>
      </c>
    </row>
    <row r="64" spans="1:7" ht="14.4" x14ac:dyDescent="0.3">
      <c r="A64" s="30" t="s">
        <v>277</v>
      </c>
      <c r="B64" s="26">
        <v>2013</v>
      </c>
      <c r="C64" s="26" t="s">
        <v>262</v>
      </c>
      <c r="D64" s="26" t="s">
        <v>268</v>
      </c>
      <c r="E64" s="26" t="s">
        <v>264</v>
      </c>
      <c r="F64" s="31">
        <f t="shared" si="0"/>
        <v>13428</v>
      </c>
      <c r="G64" s="32">
        <v>8952</v>
      </c>
    </row>
    <row r="65" spans="1:7" ht="14.4" x14ac:dyDescent="0.3">
      <c r="A65" s="30" t="s">
        <v>277</v>
      </c>
      <c r="B65" s="26">
        <v>2013</v>
      </c>
      <c r="C65" s="26" t="s">
        <v>269</v>
      </c>
      <c r="D65" s="26" t="s">
        <v>268</v>
      </c>
      <c r="E65" s="26" t="s">
        <v>271</v>
      </c>
      <c r="F65" s="31">
        <f t="shared" si="0"/>
        <v>7480.5</v>
      </c>
      <c r="G65" s="32">
        <v>4987</v>
      </c>
    </row>
    <row r="66" spans="1:7" ht="14.4" x14ac:dyDescent="0.3">
      <c r="A66" s="30" t="s">
        <v>278</v>
      </c>
      <c r="B66" s="26">
        <v>2013</v>
      </c>
      <c r="C66" s="26" t="s">
        <v>262</v>
      </c>
      <c r="D66" s="26" t="s">
        <v>263</v>
      </c>
      <c r="E66" s="26" t="s">
        <v>271</v>
      </c>
      <c r="F66" s="31">
        <f t="shared" si="0"/>
        <v>4887</v>
      </c>
      <c r="G66" s="32">
        <v>3258</v>
      </c>
    </row>
    <row r="67" spans="1:7" ht="14.4" x14ac:dyDescent="0.3">
      <c r="A67" s="30" t="s">
        <v>278</v>
      </c>
      <c r="B67" s="26">
        <v>2013</v>
      </c>
      <c r="C67" s="26" t="s">
        <v>265</v>
      </c>
      <c r="D67" s="26" t="s">
        <v>266</v>
      </c>
      <c r="E67" s="26" t="s">
        <v>271</v>
      </c>
      <c r="F67" s="31">
        <f t="shared" si="0"/>
        <v>14647.5</v>
      </c>
      <c r="G67" s="32">
        <v>9765</v>
      </c>
    </row>
    <row r="68" spans="1:7" ht="14.4" x14ac:dyDescent="0.3">
      <c r="A68" s="30" t="s">
        <v>278</v>
      </c>
      <c r="B68" s="26">
        <v>2013</v>
      </c>
      <c r="C68" s="26" t="s">
        <v>267</v>
      </c>
      <c r="D68" s="26" t="s">
        <v>263</v>
      </c>
      <c r="E68" s="26" t="s">
        <v>271</v>
      </c>
      <c r="F68" s="31">
        <f t="shared" si="0"/>
        <v>14619</v>
      </c>
      <c r="G68" s="32">
        <v>9746</v>
      </c>
    </row>
    <row r="69" spans="1:7" ht="14.4" x14ac:dyDescent="0.3">
      <c r="A69" s="30" t="s">
        <v>278</v>
      </c>
      <c r="B69" s="26">
        <v>2013</v>
      </c>
      <c r="C69" s="26" t="s">
        <v>262</v>
      </c>
      <c r="D69" s="26" t="s">
        <v>268</v>
      </c>
      <c r="E69" s="26" t="s">
        <v>264</v>
      </c>
      <c r="F69" s="31">
        <f t="shared" ref="F69:F132" si="1">G69*1.5</f>
        <v>5380.5</v>
      </c>
      <c r="G69" s="32">
        <v>3587</v>
      </c>
    </row>
    <row r="70" spans="1:7" ht="14.4" x14ac:dyDescent="0.3">
      <c r="A70" s="30" t="s">
        <v>278</v>
      </c>
      <c r="B70" s="26">
        <v>2013</v>
      </c>
      <c r="C70" s="26" t="s">
        <v>269</v>
      </c>
      <c r="D70" s="26" t="s">
        <v>268</v>
      </c>
      <c r="E70" s="26" t="s">
        <v>271</v>
      </c>
      <c r="F70" s="31">
        <f t="shared" si="1"/>
        <v>14446.5</v>
      </c>
      <c r="G70" s="32">
        <v>9631</v>
      </c>
    </row>
    <row r="71" spans="1:7" ht="14.4" x14ac:dyDescent="0.3">
      <c r="A71" s="30" t="s">
        <v>278</v>
      </c>
      <c r="B71" s="26">
        <v>2013</v>
      </c>
      <c r="C71" s="26" t="s">
        <v>262</v>
      </c>
      <c r="D71" s="26" t="s">
        <v>263</v>
      </c>
      <c r="E71" s="26" t="s">
        <v>271</v>
      </c>
      <c r="F71" s="31">
        <f t="shared" si="1"/>
        <v>867</v>
      </c>
      <c r="G71" s="32">
        <v>578</v>
      </c>
    </row>
    <row r="72" spans="1:7" ht="14.4" x14ac:dyDescent="0.3">
      <c r="A72" s="30" t="s">
        <v>279</v>
      </c>
      <c r="B72" s="26">
        <v>2013</v>
      </c>
      <c r="C72" s="26" t="s">
        <v>265</v>
      </c>
      <c r="D72" s="26" t="s">
        <v>266</v>
      </c>
      <c r="E72" s="26" t="s">
        <v>264</v>
      </c>
      <c r="F72" s="31">
        <f t="shared" si="1"/>
        <v>1498.5</v>
      </c>
      <c r="G72" s="32">
        <v>999</v>
      </c>
    </row>
    <row r="73" spans="1:7" ht="14.4" x14ac:dyDescent="0.3">
      <c r="A73" s="30" t="s">
        <v>279</v>
      </c>
      <c r="B73" s="26">
        <v>2013</v>
      </c>
      <c r="C73" s="26" t="s">
        <v>267</v>
      </c>
      <c r="D73" s="26" t="s">
        <v>266</v>
      </c>
      <c r="E73" s="26" t="s">
        <v>264</v>
      </c>
      <c r="F73" s="31">
        <f t="shared" si="1"/>
        <v>235.5</v>
      </c>
      <c r="G73" s="32">
        <v>157</v>
      </c>
    </row>
    <row r="74" spans="1:7" ht="14.4" x14ac:dyDescent="0.3">
      <c r="A74" s="30" t="s">
        <v>279</v>
      </c>
      <c r="B74" s="26">
        <v>2013</v>
      </c>
      <c r="C74" s="26" t="s">
        <v>262</v>
      </c>
      <c r="D74" s="26" t="s">
        <v>266</v>
      </c>
      <c r="E74" s="26" t="s">
        <v>264</v>
      </c>
      <c r="F74" s="31">
        <f t="shared" si="1"/>
        <v>11838</v>
      </c>
      <c r="G74" s="32">
        <v>7892</v>
      </c>
    </row>
    <row r="75" spans="1:7" ht="14.4" x14ac:dyDescent="0.3">
      <c r="A75" s="30" t="s">
        <v>279</v>
      </c>
      <c r="B75" s="26">
        <v>2013</v>
      </c>
      <c r="C75" s="26" t="s">
        <v>269</v>
      </c>
      <c r="D75" s="26" t="s">
        <v>263</v>
      </c>
      <c r="E75" s="26" t="s">
        <v>271</v>
      </c>
      <c r="F75" s="31">
        <f t="shared" si="1"/>
        <v>2367</v>
      </c>
      <c r="G75" s="32">
        <v>1578</v>
      </c>
    </row>
    <row r="76" spans="1:7" ht="14.4" x14ac:dyDescent="0.3">
      <c r="A76" s="30" t="s">
        <v>279</v>
      </c>
      <c r="B76" s="26">
        <v>2013</v>
      </c>
      <c r="C76" s="26" t="s">
        <v>262</v>
      </c>
      <c r="D76" s="26" t="s">
        <v>268</v>
      </c>
      <c r="E76" s="26" t="s">
        <v>132</v>
      </c>
      <c r="F76" s="31">
        <f t="shared" si="1"/>
        <v>7030.5</v>
      </c>
      <c r="G76" s="32">
        <v>4687</v>
      </c>
    </row>
    <row r="77" spans="1:7" ht="14.4" x14ac:dyDescent="0.3">
      <c r="A77" s="30" t="s">
        <v>279</v>
      </c>
      <c r="B77" s="26">
        <v>2013</v>
      </c>
      <c r="C77" s="26" t="s">
        <v>265</v>
      </c>
      <c r="D77" s="26" t="s">
        <v>268</v>
      </c>
      <c r="E77" s="26" t="s">
        <v>132</v>
      </c>
      <c r="F77" s="31">
        <f t="shared" si="1"/>
        <v>2046</v>
      </c>
      <c r="G77" s="32">
        <v>1364</v>
      </c>
    </row>
    <row r="78" spans="1:7" ht="14.4" x14ac:dyDescent="0.3">
      <c r="A78" s="30" t="s">
        <v>280</v>
      </c>
      <c r="B78" s="26">
        <v>2013</v>
      </c>
      <c r="C78" s="26" t="s">
        <v>267</v>
      </c>
      <c r="D78" s="26" t="s">
        <v>263</v>
      </c>
      <c r="E78" s="26" t="s">
        <v>132</v>
      </c>
      <c r="F78" s="31">
        <f t="shared" si="1"/>
        <v>6880.5</v>
      </c>
      <c r="G78" s="32">
        <v>4587</v>
      </c>
    </row>
    <row r="79" spans="1:7" ht="14.4" x14ac:dyDescent="0.3">
      <c r="A79" s="30" t="s">
        <v>280</v>
      </c>
      <c r="B79" s="26">
        <v>2013</v>
      </c>
      <c r="C79" s="26" t="s">
        <v>262</v>
      </c>
      <c r="D79" s="26" t="s">
        <v>266</v>
      </c>
      <c r="E79" s="26" t="s">
        <v>264</v>
      </c>
      <c r="F79" s="31">
        <f t="shared" si="1"/>
        <v>11979</v>
      </c>
      <c r="G79" s="32">
        <v>7986</v>
      </c>
    </row>
    <row r="80" spans="1:7" ht="14.4" x14ac:dyDescent="0.3">
      <c r="A80" s="30" t="s">
        <v>280</v>
      </c>
      <c r="B80" s="26">
        <v>2013</v>
      </c>
      <c r="C80" s="26" t="s">
        <v>269</v>
      </c>
      <c r="D80" s="26" t="s">
        <v>266</v>
      </c>
      <c r="E80" s="26" t="s">
        <v>264</v>
      </c>
      <c r="F80" s="31">
        <f t="shared" si="1"/>
        <v>7344</v>
      </c>
      <c r="G80" s="32">
        <v>4896</v>
      </c>
    </row>
    <row r="81" spans="1:7" ht="14.4" x14ac:dyDescent="0.3">
      <c r="A81" s="30" t="s">
        <v>280</v>
      </c>
      <c r="B81" s="26">
        <v>2013</v>
      </c>
      <c r="C81" s="26" t="s">
        <v>262</v>
      </c>
      <c r="D81" s="26" t="s">
        <v>266</v>
      </c>
      <c r="E81" s="26" t="s">
        <v>264</v>
      </c>
      <c r="F81" s="31">
        <f t="shared" si="1"/>
        <v>6880.5</v>
      </c>
      <c r="G81" s="32">
        <v>4587</v>
      </c>
    </row>
    <row r="82" spans="1:7" ht="14.4" x14ac:dyDescent="0.3">
      <c r="A82" s="30" t="s">
        <v>280</v>
      </c>
      <c r="B82" s="26">
        <v>2013</v>
      </c>
      <c r="C82" s="26" t="s">
        <v>265</v>
      </c>
      <c r="D82" s="26" t="s">
        <v>263</v>
      </c>
      <c r="E82" s="26" t="s">
        <v>264</v>
      </c>
      <c r="F82" s="31">
        <f t="shared" si="1"/>
        <v>747</v>
      </c>
      <c r="G82" s="32">
        <v>498</v>
      </c>
    </row>
    <row r="83" spans="1:7" ht="14.4" x14ac:dyDescent="0.3">
      <c r="A83" s="30" t="s">
        <v>281</v>
      </c>
      <c r="B83" s="26">
        <v>2013</v>
      </c>
      <c r="C83" s="26" t="s">
        <v>267</v>
      </c>
      <c r="D83" s="26" t="s">
        <v>268</v>
      </c>
      <c r="E83" s="26" t="s">
        <v>264</v>
      </c>
      <c r="F83" s="31">
        <f t="shared" si="1"/>
        <v>6880.5</v>
      </c>
      <c r="G83" s="32">
        <v>4587</v>
      </c>
    </row>
    <row r="84" spans="1:7" ht="14.4" x14ac:dyDescent="0.3">
      <c r="A84" s="30" t="s">
        <v>281</v>
      </c>
      <c r="B84" s="26">
        <v>2013</v>
      </c>
      <c r="C84" s="26" t="s">
        <v>262</v>
      </c>
      <c r="D84" s="26" t="s">
        <v>268</v>
      </c>
      <c r="E84" s="26" t="s">
        <v>271</v>
      </c>
      <c r="F84" s="31">
        <f t="shared" si="1"/>
        <v>9486</v>
      </c>
      <c r="G84" s="32">
        <v>6324</v>
      </c>
    </row>
    <row r="85" spans="1:7" ht="14.4" x14ac:dyDescent="0.3">
      <c r="A85" s="30" t="s">
        <v>281</v>
      </c>
      <c r="B85" s="26">
        <v>2013</v>
      </c>
      <c r="C85" s="26" t="s">
        <v>269</v>
      </c>
      <c r="D85" s="26" t="s">
        <v>263</v>
      </c>
      <c r="E85" s="26" t="s">
        <v>271</v>
      </c>
      <c r="F85" s="31">
        <f t="shared" si="1"/>
        <v>7342.5</v>
      </c>
      <c r="G85" s="32">
        <v>4895</v>
      </c>
    </row>
    <row r="86" spans="1:7" ht="14.4" x14ac:dyDescent="0.3">
      <c r="A86" s="30" t="s">
        <v>281</v>
      </c>
      <c r="B86" s="26">
        <v>2013</v>
      </c>
      <c r="C86" s="26" t="s">
        <v>262</v>
      </c>
      <c r="D86" s="26" t="s">
        <v>266</v>
      </c>
      <c r="E86" s="26" t="s">
        <v>264</v>
      </c>
      <c r="F86" s="31">
        <f t="shared" si="1"/>
        <v>7318.5</v>
      </c>
      <c r="G86" s="32">
        <v>4879</v>
      </c>
    </row>
    <row r="87" spans="1:7" ht="14.4" x14ac:dyDescent="0.3">
      <c r="A87" s="30" t="s">
        <v>261</v>
      </c>
      <c r="B87" s="26">
        <v>2014</v>
      </c>
      <c r="C87" s="26" t="s">
        <v>262</v>
      </c>
      <c r="D87" s="26" t="s">
        <v>263</v>
      </c>
      <c r="E87" s="26" t="s">
        <v>264</v>
      </c>
      <c r="F87" s="31">
        <f t="shared" si="1"/>
        <v>12269.25</v>
      </c>
      <c r="G87" s="32">
        <v>8179.5</v>
      </c>
    </row>
    <row r="88" spans="1:7" ht="14.4" x14ac:dyDescent="0.3">
      <c r="A88" s="30" t="s">
        <v>261</v>
      </c>
      <c r="B88" s="26">
        <v>2014</v>
      </c>
      <c r="C88" s="26" t="s">
        <v>265</v>
      </c>
      <c r="D88" s="26" t="s">
        <v>266</v>
      </c>
      <c r="E88" s="26" t="s">
        <v>132</v>
      </c>
      <c r="F88" s="31">
        <f t="shared" si="1"/>
        <v>5845.5</v>
      </c>
      <c r="G88" s="32">
        <v>3897</v>
      </c>
    </row>
    <row r="89" spans="1:7" ht="14.4" x14ac:dyDescent="0.3">
      <c r="A89" s="30" t="s">
        <v>261</v>
      </c>
      <c r="B89" s="26">
        <v>2014</v>
      </c>
      <c r="C89" s="26" t="s">
        <v>267</v>
      </c>
      <c r="D89" s="26" t="s">
        <v>268</v>
      </c>
      <c r="E89" s="26" t="s">
        <v>132</v>
      </c>
      <c r="F89" s="31">
        <f t="shared" si="1"/>
        <v>18555.75</v>
      </c>
      <c r="G89" s="32">
        <v>12370.5</v>
      </c>
    </row>
    <row r="90" spans="1:7" ht="14.4" x14ac:dyDescent="0.3">
      <c r="A90" s="30" t="s">
        <v>261</v>
      </c>
      <c r="B90" s="26">
        <v>2014</v>
      </c>
      <c r="C90" s="26" t="s">
        <v>262</v>
      </c>
      <c r="D90" s="26" t="s">
        <v>263</v>
      </c>
      <c r="E90" s="26" t="s">
        <v>132</v>
      </c>
      <c r="F90" s="31">
        <f t="shared" si="1"/>
        <v>16488</v>
      </c>
      <c r="G90" s="32">
        <v>10992</v>
      </c>
    </row>
    <row r="91" spans="1:7" ht="14.4" x14ac:dyDescent="0.3">
      <c r="A91" s="30" t="s">
        <v>261</v>
      </c>
      <c r="B91" s="26">
        <v>2014</v>
      </c>
      <c r="C91" s="26" t="s">
        <v>269</v>
      </c>
      <c r="D91" s="26" t="s">
        <v>266</v>
      </c>
      <c r="E91" s="26" t="s">
        <v>132</v>
      </c>
      <c r="F91" s="31">
        <f t="shared" si="1"/>
        <v>4626</v>
      </c>
      <c r="G91" s="32">
        <v>3084</v>
      </c>
    </row>
    <row r="92" spans="1:7" ht="14.4" x14ac:dyDescent="0.3">
      <c r="A92" s="30" t="s">
        <v>270</v>
      </c>
      <c r="B92" s="26">
        <v>2014</v>
      </c>
      <c r="C92" s="26" t="s">
        <v>262</v>
      </c>
      <c r="D92" s="26" t="s">
        <v>268</v>
      </c>
      <c r="E92" s="26" t="s">
        <v>132</v>
      </c>
      <c r="F92" s="31">
        <f t="shared" si="1"/>
        <v>19847.25</v>
      </c>
      <c r="G92" s="32">
        <v>13231.5</v>
      </c>
    </row>
    <row r="93" spans="1:7" ht="14.4" x14ac:dyDescent="0.3">
      <c r="A93" s="30" t="s">
        <v>270</v>
      </c>
      <c r="B93" s="26">
        <v>2014</v>
      </c>
      <c r="C93" s="26" t="s">
        <v>265</v>
      </c>
      <c r="D93" s="26" t="s">
        <v>263</v>
      </c>
      <c r="E93" s="26" t="s">
        <v>271</v>
      </c>
      <c r="F93" s="31">
        <f t="shared" si="1"/>
        <v>13248</v>
      </c>
      <c r="G93" s="32">
        <v>8832</v>
      </c>
    </row>
    <row r="94" spans="1:7" ht="14.4" x14ac:dyDescent="0.3">
      <c r="A94" s="30" t="s">
        <v>270</v>
      </c>
      <c r="B94" s="26">
        <v>2014</v>
      </c>
      <c r="C94" s="26" t="s">
        <v>267</v>
      </c>
      <c r="D94" s="26" t="s">
        <v>266</v>
      </c>
      <c r="E94" s="26" t="s">
        <v>264</v>
      </c>
      <c r="F94" s="31">
        <f t="shared" si="1"/>
        <v>5321.25</v>
      </c>
      <c r="G94" s="32">
        <v>3547.5</v>
      </c>
    </row>
    <row r="95" spans="1:7" ht="14.4" x14ac:dyDescent="0.3">
      <c r="A95" s="30" t="s">
        <v>270</v>
      </c>
      <c r="B95" s="26">
        <v>2014</v>
      </c>
      <c r="C95" s="26" t="s">
        <v>262</v>
      </c>
      <c r="D95" s="26" t="s">
        <v>263</v>
      </c>
      <c r="E95" s="26" t="s">
        <v>271</v>
      </c>
      <c r="F95" s="31">
        <f t="shared" si="1"/>
        <v>20119.5</v>
      </c>
      <c r="G95" s="32">
        <v>13413</v>
      </c>
    </row>
    <row r="96" spans="1:7" ht="14.4" x14ac:dyDescent="0.3">
      <c r="A96" s="30" t="s">
        <v>270</v>
      </c>
      <c r="B96" s="26">
        <v>2014</v>
      </c>
      <c r="C96" s="26" t="s">
        <v>269</v>
      </c>
      <c r="D96" s="26" t="s">
        <v>263</v>
      </c>
      <c r="E96" s="26" t="s">
        <v>271</v>
      </c>
      <c r="F96" s="31">
        <f t="shared" si="1"/>
        <v>6039</v>
      </c>
      <c r="G96" s="32">
        <v>4026</v>
      </c>
    </row>
    <row r="97" spans="1:7" ht="14.4" x14ac:dyDescent="0.3">
      <c r="A97" s="30" t="s">
        <v>270</v>
      </c>
      <c r="B97" s="26">
        <v>2014</v>
      </c>
      <c r="C97" s="26" t="s">
        <v>262</v>
      </c>
      <c r="D97" s="26" t="s">
        <v>266</v>
      </c>
      <c r="E97" s="26" t="s">
        <v>271</v>
      </c>
      <c r="F97" s="31">
        <f t="shared" si="1"/>
        <v>4857.75</v>
      </c>
      <c r="G97" s="32">
        <v>3238.5</v>
      </c>
    </row>
    <row r="98" spans="1:7" ht="14.4" x14ac:dyDescent="0.3">
      <c r="A98" s="30" t="s">
        <v>272</v>
      </c>
      <c r="B98" s="26">
        <v>2014</v>
      </c>
      <c r="C98" s="26" t="s">
        <v>265</v>
      </c>
      <c r="D98" s="26" t="s">
        <v>268</v>
      </c>
      <c r="E98" s="26" t="s">
        <v>132</v>
      </c>
      <c r="F98" s="31">
        <f t="shared" si="1"/>
        <v>21894.75</v>
      </c>
      <c r="G98" s="32">
        <v>14596.5</v>
      </c>
    </row>
    <row r="99" spans="1:7" ht="14.4" x14ac:dyDescent="0.3">
      <c r="A99" s="30" t="s">
        <v>272</v>
      </c>
      <c r="B99" s="26">
        <v>2014</v>
      </c>
      <c r="C99" s="26" t="s">
        <v>267</v>
      </c>
      <c r="D99" s="26" t="s">
        <v>268</v>
      </c>
      <c r="E99" s="26" t="s">
        <v>132</v>
      </c>
      <c r="F99" s="31">
        <f t="shared" si="1"/>
        <v>13189.5</v>
      </c>
      <c r="G99" s="32">
        <v>8793</v>
      </c>
    </row>
    <row r="100" spans="1:7" ht="14.4" x14ac:dyDescent="0.3">
      <c r="A100" s="30" t="s">
        <v>272</v>
      </c>
      <c r="B100" s="26">
        <v>2014</v>
      </c>
      <c r="C100" s="26" t="s">
        <v>262</v>
      </c>
      <c r="D100" s="26" t="s">
        <v>263</v>
      </c>
      <c r="E100" s="26" t="s">
        <v>271</v>
      </c>
      <c r="F100" s="31">
        <f t="shared" si="1"/>
        <v>3593.25</v>
      </c>
      <c r="G100" s="32">
        <v>2395.5</v>
      </c>
    </row>
    <row r="101" spans="1:7" ht="14.4" x14ac:dyDescent="0.3">
      <c r="A101" s="30" t="s">
        <v>272</v>
      </c>
      <c r="B101" s="26">
        <v>2014</v>
      </c>
      <c r="C101" s="26" t="s">
        <v>269</v>
      </c>
      <c r="D101" s="26" t="s">
        <v>266</v>
      </c>
      <c r="E101" s="26" t="s">
        <v>132</v>
      </c>
      <c r="F101" s="31">
        <f t="shared" si="1"/>
        <v>5330.25</v>
      </c>
      <c r="G101" s="32">
        <v>3553.5</v>
      </c>
    </row>
    <row r="102" spans="1:7" ht="14.4" x14ac:dyDescent="0.3">
      <c r="A102" s="30" t="s">
        <v>272</v>
      </c>
      <c r="B102" s="26">
        <v>2014</v>
      </c>
      <c r="C102" s="26" t="s">
        <v>262</v>
      </c>
      <c r="D102" s="26" t="s">
        <v>263</v>
      </c>
      <c r="E102" s="26" t="s">
        <v>264</v>
      </c>
      <c r="F102" s="31">
        <f t="shared" si="1"/>
        <v>17642.25</v>
      </c>
      <c r="G102" s="32">
        <v>11761.5</v>
      </c>
    </row>
    <row r="103" spans="1:7" ht="14.4" x14ac:dyDescent="0.3">
      <c r="A103" s="30" t="s">
        <v>272</v>
      </c>
      <c r="B103" s="26">
        <v>2014</v>
      </c>
      <c r="C103" s="26" t="s">
        <v>265</v>
      </c>
      <c r="D103" s="26" t="s">
        <v>263</v>
      </c>
      <c r="E103" s="26" t="s">
        <v>132</v>
      </c>
      <c r="F103" s="31">
        <f t="shared" si="1"/>
        <v>13414.5</v>
      </c>
      <c r="G103" s="32">
        <v>8943</v>
      </c>
    </row>
    <row r="104" spans="1:7" ht="14.4" x14ac:dyDescent="0.3">
      <c r="A104" s="30" t="s">
        <v>272</v>
      </c>
      <c r="B104" s="26">
        <v>2014</v>
      </c>
      <c r="C104" s="26" t="s">
        <v>267</v>
      </c>
      <c r="D104" s="26" t="s">
        <v>266</v>
      </c>
      <c r="E104" s="26" t="s">
        <v>271</v>
      </c>
      <c r="F104" s="31">
        <f t="shared" si="1"/>
        <v>16683.75</v>
      </c>
      <c r="G104" s="32">
        <v>11122.5</v>
      </c>
    </row>
    <row r="105" spans="1:7" ht="14.4" x14ac:dyDescent="0.3">
      <c r="A105" s="30" t="s">
        <v>273</v>
      </c>
      <c r="B105" s="26">
        <v>2014</v>
      </c>
      <c r="C105" s="26" t="s">
        <v>262</v>
      </c>
      <c r="D105" s="26" t="s">
        <v>268</v>
      </c>
      <c r="E105" s="26" t="s">
        <v>264</v>
      </c>
      <c r="F105" s="31">
        <f t="shared" si="1"/>
        <v>20142</v>
      </c>
      <c r="G105" s="32">
        <v>13428</v>
      </c>
    </row>
    <row r="106" spans="1:7" ht="14.4" x14ac:dyDescent="0.3">
      <c r="A106" s="30" t="s">
        <v>273</v>
      </c>
      <c r="B106" s="26">
        <v>2014</v>
      </c>
      <c r="C106" s="26" t="s">
        <v>269</v>
      </c>
      <c r="D106" s="26" t="s">
        <v>268</v>
      </c>
      <c r="E106" s="26" t="s">
        <v>271</v>
      </c>
      <c r="F106" s="31">
        <f t="shared" si="1"/>
        <v>11220.75</v>
      </c>
      <c r="G106" s="32">
        <v>7480.5</v>
      </c>
    </row>
    <row r="107" spans="1:7" ht="14.4" x14ac:dyDescent="0.3">
      <c r="A107" s="30" t="s">
        <v>273</v>
      </c>
      <c r="B107" s="26">
        <v>2014</v>
      </c>
      <c r="C107" s="26" t="s">
        <v>262</v>
      </c>
      <c r="D107" s="26" t="s">
        <v>263</v>
      </c>
      <c r="E107" s="26" t="s">
        <v>271</v>
      </c>
      <c r="F107" s="31">
        <f t="shared" si="1"/>
        <v>7330.5</v>
      </c>
      <c r="G107" s="32">
        <v>4887</v>
      </c>
    </row>
    <row r="108" spans="1:7" ht="14.4" x14ac:dyDescent="0.3">
      <c r="A108" s="30" t="s">
        <v>273</v>
      </c>
      <c r="B108" s="26">
        <v>2014</v>
      </c>
      <c r="C108" s="26" t="s">
        <v>265</v>
      </c>
      <c r="D108" s="26" t="s">
        <v>266</v>
      </c>
      <c r="E108" s="26" t="s">
        <v>271</v>
      </c>
      <c r="F108" s="31">
        <f t="shared" si="1"/>
        <v>21971.25</v>
      </c>
      <c r="G108" s="32">
        <v>14647.5</v>
      </c>
    </row>
    <row r="109" spans="1:7" ht="14.4" x14ac:dyDescent="0.3">
      <c r="A109" s="30" t="s">
        <v>273</v>
      </c>
      <c r="B109" s="26">
        <v>2014</v>
      </c>
      <c r="C109" s="26" t="s">
        <v>267</v>
      </c>
      <c r="D109" s="26" t="s">
        <v>263</v>
      </c>
      <c r="E109" s="26" t="s">
        <v>271</v>
      </c>
      <c r="F109" s="31">
        <f t="shared" si="1"/>
        <v>21928.5</v>
      </c>
      <c r="G109" s="32">
        <v>14619</v>
      </c>
    </row>
    <row r="110" spans="1:7" ht="14.4" x14ac:dyDescent="0.3">
      <c r="A110" s="30" t="s">
        <v>273</v>
      </c>
      <c r="B110" s="26">
        <v>2014</v>
      </c>
      <c r="C110" s="26" t="s">
        <v>262</v>
      </c>
      <c r="D110" s="26" t="s">
        <v>268</v>
      </c>
      <c r="E110" s="26" t="s">
        <v>264</v>
      </c>
      <c r="F110" s="31">
        <f t="shared" si="1"/>
        <v>8070.75</v>
      </c>
      <c r="G110" s="32">
        <v>5380.5</v>
      </c>
    </row>
    <row r="111" spans="1:7" ht="14.4" x14ac:dyDescent="0.3">
      <c r="A111" s="30" t="s">
        <v>273</v>
      </c>
      <c r="B111" s="26">
        <v>2014</v>
      </c>
      <c r="C111" s="26" t="s">
        <v>269</v>
      </c>
      <c r="D111" s="26" t="s">
        <v>268</v>
      </c>
      <c r="E111" s="26" t="s">
        <v>271</v>
      </c>
      <c r="F111" s="31">
        <f t="shared" si="1"/>
        <v>21669.75</v>
      </c>
      <c r="G111" s="32">
        <v>14446.5</v>
      </c>
    </row>
    <row r="112" spans="1:7" ht="14.4" x14ac:dyDescent="0.3">
      <c r="A112" s="30" t="s">
        <v>273</v>
      </c>
      <c r="B112" s="26">
        <v>2014</v>
      </c>
      <c r="C112" s="26" t="s">
        <v>262</v>
      </c>
      <c r="D112" s="26" t="s">
        <v>263</v>
      </c>
      <c r="E112" s="26" t="s">
        <v>271</v>
      </c>
      <c r="F112" s="31">
        <f t="shared" si="1"/>
        <v>1300.5</v>
      </c>
      <c r="G112" s="32">
        <v>867</v>
      </c>
    </row>
    <row r="113" spans="1:7" ht="14.4" x14ac:dyDescent="0.3">
      <c r="A113" s="30" t="s">
        <v>274</v>
      </c>
      <c r="B113" s="26">
        <v>2014</v>
      </c>
      <c r="C113" s="26" t="s">
        <v>265</v>
      </c>
      <c r="D113" s="26" t="s">
        <v>266</v>
      </c>
      <c r="E113" s="26" t="s">
        <v>264</v>
      </c>
      <c r="F113" s="31">
        <f t="shared" si="1"/>
        <v>2247.75</v>
      </c>
      <c r="G113" s="32">
        <v>1498.5</v>
      </c>
    </row>
    <row r="114" spans="1:7" ht="14.4" x14ac:dyDescent="0.3">
      <c r="A114" s="30" t="s">
        <v>274</v>
      </c>
      <c r="B114" s="26">
        <v>2014</v>
      </c>
      <c r="C114" s="26" t="s">
        <v>267</v>
      </c>
      <c r="D114" s="26" t="s">
        <v>266</v>
      </c>
      <c r="E114" s="26" t="s">
        <v>264</v>
      </c>
      <c r="F114" s="31">
        <f t="shared" si="1"/>
        <v>353.25</v>
      </c>
      <c r="G114" s="32">
        <v>235.5</v>
      </c>
    </row>
    <row r="115" spans="1:7" ht="14.4" x14ac:dyDescent="0.3">
      <c r="A115" s="30" t="s">
        <v>274</v>
      </c>
      <c r="B115" s="26">
        <v>2014</v>
      </c>
      <c r="C115" s="26" t="s">
        <v>262</v>
      </c>
      <c r="D115" s="26" t="s">
        <v>266</v>
      </c>
      <c r="E115" s="26" t="s">
        <v>264</v>
      </c>
      <c r="F115" s="31">
        <f t="shared" si="1"/>
        <v>17757</v>
      </c>
      <c r="G115" s="32">
        <v>11838</v>
      </c>
    </row>
    <row r="116" spans="1:7" ht="14.4" x14ac:dyDescent="0.3">
      <c r="A116" s="30" t="s">
        <v>274</v>
      </c>
      <c r="B116" s="26">
        <v>2014</v>
      </c>
      <c r="C116" s="26" t="s">
        <v>269</v>
      </c>
      <c r="D116" s="26" t="s">
        <v>263</v>
      </c>
      <c r="E116" s="26" t="s">
        <v>271</v>
      </c>
      <c r="F116" s="31">
        <f t="shared" si="1"/>
        <v>3550.5</v>
      </c>
      <c r="G116" s="32">
        <v>2367</v>
      </c>
    </row>
    <row r="117" spans="1:7" ht="14.4" x14ac:dyDescent="0.3">
      <c r="A117" s="30" t="s">
        <v>274</v>
      </c>
      <c r="B117" s="26">
        <v>2014</v>
      </c>
      <c r="C117" s="26" t="s">
        <v>262</v>
      </c>
      <c r="D117" s="26" t="s">
        <v>268</v>
      </c>
      <c r="E117" s="26" t="s">
        <v>132</v>
      </c>
      <c r="F117" s="31">
        <f t="shared" si="1"/>
        <v>10545.75</v>
      </c>
      <c r="G117" s="32">
        <v>7030.5</v>
      </c>
    </row>
    <row r="118" spans="1:7" ht="14.4" x14ac:dyDescent="0.3">
      <c r="A118" s="30" t="s">
        <v>274</v>
      </c>
      <c r="B118" s="26">
        <v>2014</v>
      </c>
      <c r="C118" s="26" t="s">
        <v>265</v>
      </c>
      <c r="D118" s="26" t="s">
        <v>268</v>
      </c>
      <c r="E118" s="26" t="s">
        <v>132</v>
      </c>
      <c r="F118" s="31">
        <f t="shared" si="1"/>
        <v>3069</v>
      </c>
      <c r="G118" s="32">
        <v>2046</v>
      </c>
    </row>
    <row r="119" spans="1:7" ht="14.4" x14ac:dyDescent="0.3">
      <c r="A119" s="30" t="s">
        <v>274</v>
      </c>
      <c r="B119" s="26">
        <v>2014</v>
      </c>
      <c r="C119" s="26" t="s">
        <v>267</v>
      </c>
      <c r="D119" s="26" t="s">
        <v>263</v>
      </c>
      <c r="E119" s="26" t="s">
        <v>132</v>
      </c>
      <c r="F119" s="31">
        <f t="shared" si="1"/>
        <v>10320.75</v>
      </c>
      <c r="G119" s="32">
        <v>6880.5</v>
      </c>
    </row>
    <row r="120" spans="1:7" ht="14.4" x14ac:dyDescent="0.3">
      <c r="A120" s="30" t="s">
        <v>274</v>
      </c>
      <c r="B120" s="26">
        <v>2014</v>
      </c>
      <c r="C120" s="26" t="s">
        <v>262</v>
      </c>
      <c r="D120" s="26" t="s">
        <v>266</v>
      </c>
      <c r="E120" s="26" t="s">
        <v>264</v>
      </c>
      <c r="F120" s="31">
        <f t="shared" si="1"/>
        <v>17968.5</v>
      </c>
      <c r="G120" s="32">
        <v>11979</v>
      </c>
    </row>
    <row r="121" spans="1:7" ht="14.4" x14ac:dyDescent="0.3">
      <c r="A121" s="30" t="s">
        <v>274</v>
      </c>
      <c r="B121" s="26">
        <v>2014</v>
      </c>
      <c r="C121" s="26" t="s">
        <v>269</v>
      </c>
      <c r="D121" s="26" t="s">
        <v>266</v>
      </c>
      <c r="E121" s="26" t="s">
        <v>264</v>
      </c>
      <c r="F121" s="31">
        <f t="shared" si="1"/>
        <v>11016</v>
      </c>
      <c r="G121" s="32">
        <v>7344</v>
      </c>
    </row>
    <row r="122" spans="1:7" ht="14.4" x14ac:dyDescent="0.3">
      <c r="A122" s="30" t="s">
        <v>274</v>
      </c>
      <c r="B122" s="26">
        <v>2014</v>
      </c>
      <c r="C122" s="26" t="s">
        <v>262</v>
      </c>
      <c r="D122" s="26" t="s">
        <v>266</v>
      </c>
      <c r="E122" s="26" t="s">
        <v>264</v>
      </c>
      <c r="F122" s="31">
        <f t="shared" si="1"/>
        <v>10320.75</v>
      </c>
      <c r="G122" s="32">
        <v>6880.5</v>
      </c>
    </row>
    <row r="123" spans="1:7" ht="14.4" x14ac:dyDescent="0.3">
      <c r="A123" s="30" t="s">
        <v>274</v>
      </c>
      <c r="B123" s="26">
        <v>2014</v>
      </c>
      <c r="C123" s="26" t="s">
        <v>265</v>
      </c>
      <c r="D123" s="26" t="s">
        <v>263</v>
      </c>
      <c r="E123" s="26" t="s">
        <v>264</v>
      </c>
      <c r="F123" s="31">
        <f t="shared" si="1"/>
        <v>1120.5</v>
      </c>
      <c r="G123" s="32">
        <v>747</v>
      </c>
    </row>
    <row r="124" spans="1:7" ht="14.4" x14ac:dyDescent="0.3">
      <c r="A124" s="30" t="s">
        <v>274</v>
      </c>
      <c r="B124" s="26">
        <v>2014</v>
      </c>
      <c r="C124" s="26" t="s">
        <v>267</v>
      </c>
      <c r="D124" s="26" t="s">
        <v>268</v>
      </c>
      <c r="E124" s="26" t="s">
        <v>264</v>
      </c>
      <c r="F124" s="31">
        <f t="shared" si="1"/>
        <v>10320.75</v>
      </c>
      <c r="G124" s="32">
        <v>6880.5</v>
      </c>
    </row>
    <row r="125" spans="1:7" ht="14.4" x14ac:dyDescent="0.3">
      <c r="A125" s="30" t="s">
        <v>274</v>
      </c>
      <c r="B125" s="26">
        <v>2014</v>
      </c>
      <c r="C125" s="26" t="s">
        <v>262</v>
      </c>
      <c r="D125" s="26" t="s">
        <v>268</v>
      </c>
      <c r="E125" s="26" t="s">
        <v>271</v>
      </c>
      <c r="F125" s="31">
        <f t="shared" si="1"/>
        <v>14229</v>
      </c>
      <c r="G125" s="32">
        <v>9486</v>
      </c>
    </row>
    <row r="126" spans="1:7" ht="14.4" x14ac:dyDescent="0.3">
      <c r="A126" s="30" t="s">
        <v>275</v>
      </c>
      <c r="B126" s="26">
        <v>2014</v>
      </c>
      <c r="C126" s="26" t="s">
        <v>269</v>
      </c>
      <c r="D126" s="26" t="s">
        <v>263</v>
      </c>
      <c r="E126" s="26" t="s">
        <v>271</v>
      </c>
      <c r="F126" s="31">
        <f t="shared" si="1"/>
        <v>11013.75</v>
      </c>
      <c r="G126" s="32">
        <v>7342.5</v>
      </c>
    </row>
    <row r="127" spans="1:7" ht="14.4" x14ac:dyDescent="0.3">
      <c r="A127" s="30" t="s">
        <v>275</v>
      </c>
      <c r="B127" s="26">
        <v>2014</v>
      </c>
      <c r="C127" s="26" t="s">
        <v>262</v>
      </c>
      <c r="D127" s="26" t="s">
        <v>266</v>
      </c>
      <c r="E127" s="26" t="s">
        <v>264</v>
      </c>
      <c r="F127" s="31">
        <f t="shared" si="1"/>
        <v>10977.75</v>
      </c>
      <c r="G127" s="32">
        <v>7318.5</v>
      </c>
    </row>
    <row r="128" spans="1:7" ht="14.4" x14ac:dyDescent="0.3">
      <c r="A128" s="30" t="s">
        <v>275</v>
      </c>
      <c r="B128" s="26">
        <v>2014</v>
      </c>
      <c r="C128" s="26" t="s">
        <v>262</v>
      </c>
      <c r="D128" s="26" t="s">
        <v>263</v>
      </c>
      <c r="E128" s="26" t="s">
        <v>264</v>
      </c>
      <c r="F128" s="31">
        <f t="shared" si="1"/>
        <v>12651.75</v>
      </c>
      <c r="G128" s="32">
        <v>8434.5</v>
      </c>
    </row>
    <row r="129" spans="1:7" ht="14.4" x14ac:dyDescent="0.3">
      <c r="A129" s="30" t="s">
        <v>275</v>
      </c>
      <c r="B129" s="26">
        <v>2014</v>
      </c>
      <c r="C129" s="26" t="s">
        <v>265</v>
      </c>
      <c r="D129" s="26" t="s">
        <v>266</v>
      </c>
      <c r="E129" s="26" t="s">
        <v>132</v>
      </c>
      <c r="F129" s="31">
        <f t="shared" si="1"/>
        <v>5845.5</v>
      </c>
      <c r="G129" s="32">
        <v>3897</v>
      </c>
    </row>
    <row r="130" spans="1:7" ht="14.4" x14ac:dyDescent="0.3">
      <c r="A130" s="30" t="s">
        <v>275</v>
      </c>
      <c r="B130" s="26">
        <v>2014</v>
      </c>
      <c r="C130" s="26" t="s">
        <v>267</v>
      </c>
      <c r="D130" s="26" t="s">
        <v>268</v>
      </c>
      <c r="E130" s="26" t="s">
        <v>132</v>
      </c>
      <c r="F130" s="31">
        <f t="shared" si="1"/>
        <v>18555.75</v>
      </c>
      <c r="G130" s="32">
        <v>12370.5</v>
      </c>
    </row>
    <row r="131" spans="1:7" ht="14.4" x14ac:dyDescent="0.3">
      <c r="A131" s="30" t="s">
        <v>275</v>
      </c>
      <c r="B131" s="26">
        <v>2014</v>
      </c>
      <c r="C131" s="26" t="s">
        <v>262</v>
      </c>
      <c r="D131" s="26" t="s">
        <v>263</v>
      </c>
      <c r="E131" s="26" t="s">
        <v>132</v>
      </c>
      <c r="F131" s="31">
        <f t="shared" si="1"/>
        <v>16488</v>
      </c>
      <c r="G131" s="32">
        <v>10992</v>
      </c>
    </row>
    <row r="132" spans="1:7" ht="14.4" x14ac:dyDescent="0.3">
      <c r="A132" s="30" t="s">
        <v>275</v>
      </c>
      <c r="B132" s="26">
        <v>2014</v>
      </c>
      <c r="C132" s="26" t="s">
        <v>269</v>
      </c>
      <c r="D132" s="26" t="s">
        <v>266</v>
      </c>
      <c r="E132" s="26" t="s">
        <v>132</v>
      </c>
      <c r="F132" s="31">
        <f t="shared" si="1"/>
        <v>4626</v>
      </c>
      <c r="G132" s="32">
        <v>3084</v>
      </c>
    </row>
    <row r="133" spans="1:7" ht="14.4" x14ac:dyDescent="0.3">
      <c r="A133" s="30" t="s">
        <v>276</v>
      </c>
      <c r="B133" s="26">
        <v>2014</v>
      </c>
      <c r="C133" s="26" t="s">
        <v>262</v>
      </c>
      <c r="D133" s="26" t="s">
        <v>268</v>
      </c>
      <c r="E133" s="26" t="s">
        <v>132</v>
      </c>
      <c r="F133" s="31">
        <f t="shared" ref="F133:F164" si="2">G133*1.5</f>
        <v>19847.25</v>
      </c>
      <c r="G133" s="32">
        <v>13231.5</v>
      </c>
    </row>
    <row r="134" spans="1:7" ht="14.4" x14ac:dyDescent="0.3">
      <c r="A134" s="30" t="s">
        <v>276</v>
      </c>
      <c r="B134" s="26">
        <v>2014</v>
      </c>
      <c r="C134" s="26" t="s">
        <v>265</v>
      </c>
      <c r="D134" s="26" t="s">
        <v>263</v>
      </c>
      <c r="E134" s="26" t="s">
        <v>271</v>
      </c>
      <c r="F134" s="31">
        <f t="shared" si="2"/>
        <v>13248</v>
      </c>
      <c r="G134" s="32">
        <v>8832</v>
      </c>
    </row>
    <row r="135" spans="1:7" ht="14.4" x14ac:dyDescent="0.3">
      <c r="A135" s="30" t="s">
        <v>276</v>
      </c>
      <c r="B135" s="26">
        <v>2014</v>
      </c>
      <c r="C135" s="26" t="s">
        <v>267</v>
      </c>
      <c r="D135" s="26" t="s">
        <v>266</v>
      </c>
      <c r="E135" s="26" t="s">
        <v>264</v>
      </c>
      <c r="F135" s="31">
        <f t="shared" si="2"/>
        <v>5321.25</v>
      </c>
      <c r="G135" s="32">
        <v>3547.5</v>
      </c>
    </row>
    <row r="136" spans="1:7" ht="14.4" x14ac:dyDescent="0.3">
      <c r="A136" s="30" t="s">
        <v>276</v>
      </c>
      <c r="B136" s="26">
        <v>2014</v>
      </c>
      <c r="C136" s="26" t="s">
        <v>262</v>
      </c>
      <c r="D136" s="26" t="s">
        <v>263</v>
      </c>
      <c r="E136" s="26" t="s">
        <v>271</v>
      </c>
      <c r="F136" s="31">
        <f t="shared" si="2"/>
        <v>20119.5</v>
      </c>
      <c r="G136" s="32">
        <v>13413</v>
      </c>
    </row>
    <row r="137" spans="1:7" ht="14.4" x14ac:dyDescent="0.3">
      <c r="A137" s="30" t="s">
        <v>276</v>
      </c>
      <c r="B137" s="26">
        <v>2014</v>
      </c>
      <c r="C137" s="26" t="s">
        <v>269</v>
      </c>
      <c r="D137" s="26" t="s">
        <v>263</v>
      </c>
      <c r="E137" s="26" t="s">
        <v>271</v>
      </c>
      <c r="F137" s="31">
        <f t="shared" si="2"/>
        <v>6039</v>
      </c>
      <c r="G137" s="32">
        <v>4026</v>
      </c>
    </row>
    <row r="138" spans="1:7" ht="14.4" x14ac:dyDescent="0.3">
      <c r="A138" s="30" t="s">
        <v>276</v>
      </c>
      <c r="B138" s="26">
        <v>2014</v>
      </c>
      <c r="C138" s="26" t="s">
        <v>262</v>
      </c>
      <c r="D138" s="26" t="s">
        <v>266</v>
      </c>
      <c r="E138" s="26" t="s">
        <v>271</v>
      </c>
      <c r="F138" s="31">
        <f t="shared" si="2"/>
        <v>4857.75</v>
      </c>
      <c r="G138" s="32">
        <v>3238.5</v>
      </c>
    </row>
    <row r="139" spans="1:7" ht="14.4" x14ac:dyDescent="0.3">
      <c r="A139" s="30" t="s">
        <v>276</v>
      </c>
      <c r="B139" s="26">
        <v>2014</v>
      </c>
      <c r="C139" s="26" t="s">
        <v>265</v>
      </c>
      <c r="D139" s="26" t="s">
        <v>268</v>
      </c>
      <c r="E139" s="26" t="s">
        <v>132</v>
      </c>
      <c r="F139" s="31">
        <f t="shared" si="2"/>
        <v>21894.75</v>
      </c>
      <c r="G139" s="32">
        <v>14596.5</v>
      </c>
    </row>
    <row r="140" spans="1:7" ht="14.4" x14ac:dyDescent="0.3">
      <c r="A140" s="30" t="s">
        <v>277</v>
      </c>
      <c r="B140" s="26">
        <v>2014</v>
      </c>
      <c r="C140" s="26" t="s">
        <v>267</v>
      </c>
      <c r="D140" s="26" t="s">
        <v>268</v>
      </c>
      <c r="E140" s="26" t="s">
        <v>132</v>
      </c>
      <c r="F140" s="31">
        <f t="shared" si="2"/>
        <v>13189.5</v>
      </c>
      <c r="G140" s="32">
        <v>8793</v>
      </c>
    </row>
    <row r="141" spans="1:7" ht="14.4" x14ac:dyDescent="0.3">
      <c r="A141" s="30" t="s">
        <v>277</v>
      </c>
      <c r="B141" s="26">
        <v>2014</v>
      </c>
      <c r="C141" s="26" t="s">
        <v>262</v>
      </c>
      <c r="D141" s="26" t="s">
        <v>263</v>
      </c>
      <c r="E141" s="26" t="s">
        <v>271</v>
      </c>
      <c r="F141" s="31">
        <f t="shared" si="2"/>
        <v>3593.25</v>
      </c>
      <c r="G141" s="32">
        <v>2395.5</v>
      </c>
    </row>
    <row r="142" spans="1:7" ht="14.4" x14ac:dyDescent="0.3">
      <c r="A142" s="30" t="s">
        <v>277</v>
      </c>
      <c r="B142" s="26">
        <v>2014</v>
      </c>
      <c r="C142" s="26" t="s">
        <v>269</v>
      </c>
      <c r="D142" s="26" t="s">
        <v>266</v>
      </c>
      <c r="E142" s="26" t="s">
        <v>132</v>
      </c>
      <c r="F142" s="31">
        <f t="shared" si="2"/>
        <v>5330.25</v>
      </c>
      <c r="G142" s="32">
        <v>3553.5</v>
      </c>
    </row>
    <row r="143" spans="1:7" ht="14.4" x14ac:dyDescent="0.3">
      <c r="A143" s="30" t="s">
        <v>277</v>
      </c>
      <c r="B143" s="26">
        <v>2014</v>
      </c>
      <c r="C143" s="26" t="s">
        <v>262</v>
      </c>
      <c r="D143" s="26" t="s">
        <v>263</v>
      </c>
      <c r="E143" s="26" t="s">
        <v>264</v>
      </c>
      <c r="F143" s="31">
        <f t="shared" si="2"/>
        <v>17642.25</v>
      </c>
      <c r="G143" s="32">
        <v>11761.5</v>
      </c>
    </row>
    <row r="144" spans="1:7" ht="14.4" x14ac:dyDescent="0.3">
      <c r="A144" s="30" t="s">
        <v>277</v>
      </c>
      <c r="B144" s="26">
        <v>2014</v>
      </c>
      <c r="C144" s="26" t="s">
        <v>265</v>
      </c>
      <c r="D144" s="26" t="s">
        <v>263</v>
      </c>
      <c r="E144" s="26" t="s">
        <v>132</v>
      </c>
      <c r="F144" s="31">
        <f t="shared" si="2"/>
        <v>13414.5</v>
      </c>
      <c r="G144" s="32">
        <v>8943</v>
      </c>
    </row>
    <row r="145" spans="1:7" ht="14.4" x14ac:dyDescent="0.3">
      <c r="A145" s="30" t="s">
        <v>277</v>
      </c>
      <c r="B145" s="26">
        <v>2014</v>
      </c>
      <c r="C145" s="26" t="s">
        <v>267</v>
      </c>
      <c r="D145" s="26" t="s">
        <v>266</v>
      </c>
      <c r="E145" s="26" t="s">
        <v>271</v>
      </c>
      <c r="F145" s="31">
        <f t="shared" si="2"/>
        <v>16683.75</v>
      </c>
      <c r="G145" s="32">
        <v>11122.5</v>
      </c>
    </row>
    <row r="146" spans="1:7" ht="14.4" x14ac:dyDescent="0.3">
      <c r="A146" s="30" t="s">
        <v>277</v>
      </c>
      <c r="B146" s="26">
        <v>2014</v>
      </c>
      <c r="C146" s="26" t="s">
        <v>262</v>
      </c>
      <c r="D146" s="26" t="s">
        <v>268</v>
      </c>
      <c r="E146" s="26" t="s">
        <v>264</v>
      </c>
      <c r="F146" s="31">
        <f t="shared" si="2"/>
        <v>20142</v>
      </c>
      <c r="G146" s="32">
        <v>13428</v>
      </c>
    </row>
    <row r="147" spans="1:7" ht="14.4" x14ac:dyDescent="0.3">
      <c r="A147" s="30" t="s">
        <v>277</v>
      </c>
      <c r="B147" s="26">
        <v>2014</v>
      </c>
      <c r="C147" s="26" t="s">
        <v>269</v>
      </c>
      <c r="D147" s="26" t="s">
        <v>268</v>
      </c>
      <c r="E147" s="26" t="s">
        <v>271</v>
      </c>
      <c r="F147" s="31">
        <f t="shared" si="2"/>
        <v>11220.75</v>
      </c>
      <c r="G147" s="32">
        <v>7480.5</v>
      </c>
    </row>
    <row r="148" spans="1:7" ht="14.4" x14ac:dyDescent="0.3">
      <c r="A148" s="30" t="s">
        <v>278</v>
      </c>
      <c r="B148" s="26">
        <v>2014</v>
      </c>
      <c r="C148" s="26" t="s">
        <v>262</v>
      </c>
      <c r="D148" s="26" t="s">
        <v>263</v>
      </c>
      <c r="E148" s="26" t="s">
        <v>271</v>
      </c>
      <c r="F148" s="31">
        <f t="shared" si="2"/>
        <v>7330.5</v>
      </c>
      <c r="G148" s="32">
        <v>4887</v>
      </c>
    </row>
    <row r="149" spans="1:7" ht="14.4" x14ac:dyDescent="0.3">
      <c r="A149" s="30" t="s">
        <v>278</v>
      </c>
      <c r="B149" s="26">
        <v>2014</v>
      </c>
      <c r="C149" s="26" t="s">
        <v>265</v>
      </c>
      <c r="D149" s="26" t="s">
        <v>266</v>
      </c>
      <c r="E149" s="26" t="s">
        <v>271</v>
      </c>
      <c r="F149" s="31">
        <f t="shared" si="2"/>
        <v>21971.25</v>
      </c>
      <c r="G149" s="32">
        <v>14647.5</v>
      </c>
    </row>
    <row r="150" spans="1:7" ht="14.4" x14ac:dyDescent="0.3">
      <c r="A150" s="30" t="s">
        <v>278</v>
      </c>
      <c r="B150" s="26">
        <v>2014</v>
      </c>
      <c r="C150" s="26" t="s">
        <v>267</v>
      </c>
      <c r="D150" s="26" t="s">
        <v>263</v>
      </c>
      <c r="E150" s="26" t="s">
        <v>271</v>
      </c>
      <c r="F150" s="31">
        <f t="shared" si="2"/>
        <v>21928.5</v>
      </c>
      <c r="G150" s="32">
        <v>14619</v>
      </c>
    </row>
    <row r="151" spans="1:7" ht="14.4" x14ac:dyDescent="0.3">
      <c r="A151" s="30" t="s">
        <v>278</v>
      </c>
      <c r="B151" s="26">
        <v>2014</v>
      </c>
      <c r="C151" s="26" t="s">
        <v>262</v>
      </c>
      <c r="D151" s="26" t="s">
        <v>268</v>
      </c>
      <c r="E151" s="26" t="s">
        <v>264</v>
      </c>
      <c r="F151" s="31">
        <f t="shared" si="2"/>
        <v>8070.75</v>
      </c>
      <c r="G151" s="32">
        <v>5380.5</v>
      </c>
    </row>
    <row r="152" spans="1:7" ht="14.4" x14ac:dyDescent="0.3">
      <c r="A152" s="30" t="s">
        <v>278</v>
      </c>
      <c r="B152" s="26">
        <v>2014</v>
      </c>
      <c r="C152" s="26" t="s">
        <v>269</v>
      </c>
      <c r="D152" s="26" t="s">
        <v>268</v>
      </c>
      <c r="E152" s="26" t="s">
        <v>271</v>
      </c>
      <c r="F152" s="31">
        <f t="shared" si="2"/>
        <v>21669.75</v>
      </c>
      <c r="G152" s="32">
        <v>14446.5</v>
      </c>
    </row>
    <row r="153" spans="1:7" ht="14.4" x14ac:dyDescent="0.3">
      <c r="A153" s="30" t="s">
        <v>278</v>
      </c>
      <c r="B153" s="26">
        <v>2014</v>
      </c>
      <c r="C153" s="26" t="s">
        <v>262</v>
      </c>
      <c r="D153" s="26" t="s">
        <v>263</v>
      </c>
      <c r="E153" s="26" t="s">
        <v>271</v>
      </c>
      <c r="F153" s="31">
        <f t="shared" si="2"/>
        <v>1300.5</v>
      </c>
      <c r="G153" s="32">
        <v>867</v>
      </c>
    </row>
    <row r="154" spans="1:7" ht="14.4" x14ac:dyDescent="0.3">
      <c r="A154" s="30" t="s">
        <v>279</v>
      </c>
      <c r="B154" s="26">
        <v>2014</v>
      </c>
      <c r="C154" s="26" t="s">
        <v>265</v>
      </c>
      <c r="D154" s="26" t="s">
        <v>266</v>
      </c>
      <c r="E154" s="26" t="s">
        <v>264</v>
      </c>
      <c r="F154" s="31">
        <f t="shared" si="2"/>
        <v>2247.75</v>
      </c>
      <c r="G154" s="32">
        <v>1498.5</v>
      </c>
    </row>
    <row r="155" spans="1:7" ht="14.4" x14ac:dyDescent="0.3">
      <c r="A155" s="30" t="s">
        <v>279</v>
      </c>
      <c r="B155" s="26">
        <v>2014</v>
      </c>
      <c r="C155" s="26" t="s">
        <v>267</v>
      </c>
      <c r="D155" s="26" t="s">
        <v>266</v>
      </c>
      <c r="E155" s="26" t="s">
        <v>264</v>
      </c>
      <c r="F155" s="31">
        <f t="shared" si="2"/>
        <v>353.25</v>
      </c>
      <c r="G155" s="32">
        <v>235.5</v>
      </c>
    </row>
    <row r="156" spans="1:7" ht="14.4" x14ac:dyDescent="0.3">
      <c r="A156" s="30" t="s">
        <v>279</v>
      </c>
      <c r="B156" s="26">
        <v>2014</v>
      </c>
      <c r="C156" s="26" t="s">
        <v>262</v>
      </c>
      <c r="D156" s="26" t="s">
        <v>266</v>
      </c>
      <c r="E156" s="26" t="s">
        <v>264</v>
      </c>
      <c r="F156" s="31">
        <f t="shared" si="2"/>
        <v>17757</v>
      </c>
      <c r="G156" s="32">
        <v>11838</v>
      </c>
    </row>
    <row r="157" spans="1:7" ht="14.4" x14ac:dyDescent="0.3">
      <c r="A157" s="30" t="s">
        <v>279</v>
      </c>
      <c r="B157" s="26">
        <v>2014</v>
      </c>
      <c r="C157" s="26" t="s">
        <v>269</v>
      </c>
      <c r="D157" s="26" t="s">
        <v>263</v>
      </c>
      <c r="E157" s="26" t="s">
        <v>271</v>
      </c>
      <c r="F157" s="31">
        <f t="shared" si="2"/>
        <v>3550.5</v>
      </c>
      <c r="G157" s="32">
        <v>2367</v>
      </c>
    </row>
    <row r="158" spans="1:7" ht="14.4" x14ac:dyDescent="0.3">
      <c r="A158" s="30" t="s">
        <v>279</v>
      </c>
      <c r="B158" s="26">
        <v>2014</v>
      </c>
      <c r="C158" s="26" t="s">
        <v>262</v>
      </c>
      <c r="D158" s="26" t="s">
        <v>268</v>
      </c>
      <c r="E158" s="26" t="s">
        <v>132</v>
      </c>
      <c r="F158" s="31">
        <f t="shared" si="2"/>
        <v>10545.75</v>
      </c>
      <c r="G158" s="32">
        <v>7030.5</v>
      </c>
    </row>
    <row r="159" spans="1:7" ht="14.4" x14ac:dyDescent="0.3">
      <c r="A159" s="30" t="s">
        <v>279</v>
      </c>
      <c r="B159" s="26">
        <v>2014</v>
      </c>
      <c r="C159" s="26" t="s">
        <v>265</v>
      </c>
      <c r="D159" s="26" t="s">
        <v>268</v>
      </c>
      <c r="E159" s="26" t="s">
        <v>132</v>
      </c>
      <c r="F159" s="31">
        <f t="shared" si="2"/>
        <v>3069</v>
      </c>
      <c r="G159" s="32">
        <v>2046</v>
      </c>
    </row>
    <row r="160" spans="1:7" ht="14.4" x14ac:dyDescent="0.3">
      <c r="A160" s="30" t="s">
        <v>280</v>
      </c>
      <c r="B160" s="26">
        <v>2014</v>
      </c>
      <c r="C160" s="26" t="s">
        <v>267</v>
      </c>
      <c r="D160" s="26" t="s">
        <v>263</v>
      </c>
      <c r="E160" s="26" t="s">
        <v>132</v>
      </c>
      <c r="F160" s="31">
        <f t="shared" si="2"/>
        <v>10320.75</v>
      </c>
      <c r="G160" s="32">
        <v>6880.5</v>
      </c>
    </row>
    <row r="161" spans="1:7" ht="14.4" x14ac:dyDescent="0.3">
      <c r="A161" s="30" t="s">
        <v>280</v>
      </c>
      <c r="B161" s="26">
        <v>2014</v>
      </c>
      <c r="C161" s="26" t="s">
        <v>262</v>
      </c>
      <c r="D161" s="26" t="s">
        <v>266</v>
      </c>
      <c r="E161" s="26" t="s">
        <v>264</v>
      </c>
      <c r="F161" s="31">
        <f t="shared" si="2"/>
        <v>17968.5</v>
      </c>
      <c r="G161" s="32">
        <v>11979</v>
      </c>
    </row>
    <row r="162" spans="1:7" ht="14.4" x14ac:dyDescent="0.3">
      <c r="A162" s="30" t="s">
        <v>280</v>
      </c>
      <c r="B162" s="26">
        <v>2014</v>
      </c>
      <c r="C162" s="26" t="s">
        <v>269</v>
      </c>
      <c r="D162" s="26" t="s">
        <v>266</v>
      </c>
      <c r="E162" s="26" t="s">
        <v>264</v>
      </c>
      <c r="F162" s="31">
        <f t="shared" si="2"/>
        <v>11016</v>
      </c>
      <c r="G162" s="32">
        <v>7344</v>
      </c>
    </row>
    <row r="163" spans="1:7" ht="14.4" x14ac:dyDescent="0.3">
      <c r="A163" s="30" t="s">
        <v>280</v>
      </c>
      <c r="B163" s="26">
        <v>2014</v>
      </c>
      <c r="C163" s="26" t="s">
        <v>262</v>
      </c>
      <c r="D163" s="26" t="s">
        <v>266</v>
      </c>
      <c r="E163" s="26" t="s">
        <v>264</v>
      </c>
      <c r="F163" s="31">
        <f t="shared" si="2"/>
        <v>10320.75</v>
      </c>
      <c r="G163" s="32">
        <v>6880.5</v>
      </c>
    </row>
    <row r="164" spans="1:7" ht="14.4" x14ac:dyDescent="0.3">
      <c r="A164" s="30" t="s">
        <v>280</v>
      </c>
      <c r="B164" s="26">
        <v>2014</v>
      </c>
      <c r="C164" s="26" t="s">
        <v>265</v>
      </c>
      <c r="D164" s="26" t="s">
        <v>263</v>
      </c>
      <c r="E164" s="26" t="s">
        <v>264</v>
      </c>
      <c r="F164" s="31">
        <f t="shared" si="2"/>
        <v>1120.5</v>
      </c>
      <c r="G164" s="32">
        <v>747</v>
      </c>
    </row>
    <row r="165" spans="1:7" ht="14.4" x14ac:dyDescent="0.3">
      <c r="A165" s="30" t="s">
        <v>281</v>
      </c>
      <c r="B165" s="26">
        <v>2014</v>
      </c>
      <c r="C165" s="26" t="s">
        <v>267</v>
      </c>
      <c r="D165" s="26" t="s">
        <v>268</v>
      </c>
      <c r="E165" s="26" t="s">
        <v>264</v>
      </c>
      <c r="F165" s="31">
        <f>G165*1.5</f>
        <v>10320.75</v>
      </c>
      <c r="G165" s="32">
        <v>6880.5</v>
      </c>
    </row>
    <row r="166" spans="1:7" ht="14.4" x14ac:dyDescent="0.3">
      <c r="A166" s="30" t="s">
        <v>281</v>
      </c>
      <c r="B166" s="26">
        <v>2014</v>
      </c>
      <c r="C166" s="26" t="s">
        <v>262</v>
      </c>
      <c r="D166" s="26" t="s">
        <v>268</v>
      </c>
      <c r="E166" s="26" t="s">
        <v>271</v>
      </c>
      <c r="F166" s="31">
        <f>G166*1.5</f>
        <v>14229</v>
      </c>
      <c r="G166" s="32">
        <v>9486</v>
      </c>
    </row>
    <row r="167" spans="1:7" ht="14.4" x14ac:dyDescent="0.3">
      <c r="A167" s="30" t="s">
        <v>281</v>
      </c>
      <c r="B167" s="26">
        <v>2014</v>
      </c>
      <c r="C167" s="26" t="s">
        <v>269</v>
      </c>
      <c r="D167" s="26" t="s">
        <v>263</v>
      </c>
      <c r="E167" s="26" t="s">
        <v>271</v>
      </c>
      <c r="F167" s="31">
        <f>G167*1.5</f>
        <v>11013.75</v>
      </c>
      <c r="G167" s="32">
        <v>7342.5</v>
      </c>
    </row>
    <row r="168" spans="1:7" ht="14.4" x14ac:dyDescent="0.3">
      <c r="A168" s="30" t="s">
        <v>281</v>
      </c>
      <c r="B168" s="26">
        <v>2014</v>
      </c>
      <c r="C168" s="26" t="s">
        <v>262</v>
      </c>
      <c r="D168" s="26" t="s">
        <v>266</v>
      </c>
      <c r="E168" s="26" t="s">
        <v>264</v>
      </c>
      <c r="F168" s="31">
        <f>G168*1.5</f>
        <v>10977.75</v>
      </c>
      <c r="G168" s="32">
        <v>7318.5</v>
      </c>
    </row>
  </sheetData>
  <printOptions gridLines="1" gridLinesSet="0"/>
  <pageMargins left="0.75" right="0.75" top="1" bottom="1" header="0.5" footer="0.5"/>
  <pageSetup orientation="portrait" horizontalDpi="0" verticalDpi="0" copies="0"/>
  <headerFooter alignWithMargins="0">
    <oddHeader>&amp;A</oddHeader>
    <oddFoote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2A066-3FD4-49F7-953F-03998B5792C0}">
  <dimension ref="A1:Z84"/>
  <sheetViews>
    <sheetView workbookViewId="0">
      <selection activeCell="C4" sqref="C4"/>
    </sheetView>
  </sheetViews>
  <sheetFormatPr defaultRowHeight="14.4" x14ac:dyDescent="0.3"/>
  <cols>
    <col min="1" max="1" width="10.21875" bestFit="1" customWidth="1"/>
    <col min="2" max="2" width="12.33203125" bestFit="1" customWidth="1"/>
    <col min="3" max="3" width="13.5546875" bestFit="1" customWidth="1"/>
    <col min="4" max="4" width="16.88671875" bestFit="1" customWidth="1"/>
    <col min="5" max="5" width="12.44140625" bestFit="1" customWidth="1"/>
    <col min="6" max="7" width="9" bestFit="1" customWidth="1"/>
    <col min="8" max="9" width="16.77734375" bestFit="1" customWidth="1"/>
    <col min="10" max="10" width="14.5546875" bestFit="1" customWidth="1"/>
    <col min="11" max="11" width="9" bestFit="1" customWidth="1"/>
    <col min="12" max="12" width="14.44140625" bestFit="1" customWidth="1"/>
    <col min="13" max="13" width="17.5546875" bestFit="1" customWidth="1"/>
    <col min="14" max="14" width="16.44140625" bestFit="1" customWidth="1"/>
    <col min="15" max="15" width="14" bestFit="1" customWidth="1"/>
    <col min="16" max="16" width="10.5546875" bestFit="1" customWidth="1"/>
    <col min="17" max="17" width="11.6640625" bestFit="1" customWidth="1"/>
    <col min="18" max="19" width="21" bestFit="1" customWidth="1"/>
    <col min="20" max="20" width="15.44140625" bestFit="1" customWidth="1"/>
    <col min="21" max="21" width="19.5546875" bestFit="1" customWidth="1"/>
    <col min="22" max="22" width="18.88671875" bestFit="1" customWidth="1"/>
    <col min="23" max="23" width="11.33203125" bestFit="1" customWidth="1"/>
    <col min="24" max="25" width="10.5546875" bestFit="1" customWidth="1"/>
    <col min="26" max="26" width="13.88671875" bestFit="1" customWidth="1"/>
  </cols>
  <sheetData>
    <row r="1" spans="1:26" x14ac:dyDescent="0.3">
      <c r="A1" s="81" t="s">
        <v>696</v>
      </c>
    </row>
    <row r="3" spans="1:26" x14ac:dyDescent="0.3">
      <c r="A3" t="s">
        <v>283</v>
      </c>
      <c r="B3" t="s">
        <v>284</v>
      </c>
      <c r="C3" t="s">
        <v>285</v>
      </c>
      <c r="D3" t="s">
        <v>286</v>
      </c>
      <c r="E3" t="s">
        <v>287</v>
      </c>
      <c r="F3" t="s">
        <v>288</v>
      </c>
      <c r="G3" t="s">
        <v>179</v>
      </c>
      <c r="H3" t="s">
        <v>289</v>
      </c>
      <c r="I3" t="s">
        <v>290</v>
      </c>
      <c r="J3" t="s">
        <v>234</v>
      </c>
      <c r="K3" t="s">
        <v>259</v>
      </c>
      <c r="L3" t="s">
        <v>291</v>
      </c>
      <c r="M3" t="s">
        <v>292</v>
      </c>
      <c r="N3" t="s">
        <v>293</v>
      </c>
      <c r="O3" t="s">
        <v>294</v>
      </c>
      <c r="P3" t="s">
        <v>295</v>
      </c>
      <c r="Q3" t="s">
        <v>296</v>
      </c>
      <c r="R3" t="s">
        <v>297</v>
      </c>
      <c r="S3" t="s">
        <v>298</v>
      </c>
      <c r="T3" t="s">
        <v>299</v>
      </c>
      <c r="U3" t="s">
        <v>300</v>
      </c>
      <c r="V3" t="s">
        <v>301</v>
      </c>
      <c r="W3" t="s">
        <v>302</v>
      </c>
      <c r="X3" t="s">
        <v>186</v>
      </c>
      <c r="Y3" t="s">
        <v>303</v>
      </c>
      <c r="Z3" t="s">
        <v>304</v>
      </c>
    </row>
    <row r="4" spans="1:26" x14ac:dyDescent="0.3">
      <c r="A4">
        <v>1425</v>
      </c>
      <c r="B4" s="114">
        <v>41981</v>
      </c>
      <c r="C4">
        <v>8</v>
      </c>
      <c r="D4" t="s">
        <v>334</v>
      </c>
      <c r="E4" t="s">
        <v>335</v>
      </c>
      <c r="F4" t="s">
        <v>336</v>
      </c>
      <c r="G4" t="s">
        <v>337</v>
      </c>
      <c r="H4">
        <v>99999</v>
      </c>
      <c r="I4" t="s">
        <v>309</v>
      </c>
      <c r="J4" t="s">
        <v>338</v>
      </c>
      <c r="K4" t="s">
        <v>264</v>
      </c>
      <c r="L4">
        <v>41983</v>
      </c>
      <c r="M4" t="s">
        <v>311</v>
      </c>
      <c r="N4" t="s">
        <v>340</v>
      </c>
      <c r="O4" t="s">
        <v>335</v>
      </c>
      <c r="P4" t="s">
        <v>336</v>
      </c>
      <c r="Q4" t="s">
        <v>337</v>
      </c>
      <c r="R4">
        <v>99999</v>
      </c>
      <c r="S4" t="s">
        <v>309</v>
      </c>
      <c r="T4" t="s">
        <v>313</v>
      </c>
      <c r="U4" t="s">
        <v>349</v>
      </c>
      <c r="V4" t="s">
        <v>350</v>
      </c>
      <c r="W4">
        <v>12.75</v>
      </c>
      <c r="X4">
        <v>19</v>
      </c>
      <c r="Y4">
        <v>242.25</v>
      </c>
      <c r="Z4">
        <v>23.982750000000003</v>
      </c>
    </row>
    <row r="5" spans="1:26" x14ac:dyDescent="0.3">
      <c r="A5">
        <v>1421</v>
      </c>
      <c r="B5" s="114">
        <v>41974</v>
      </c>
      <c r="C5">
        <v>1</v>
      </c>
      <c r="D5" t="s">
        <v>395</v>
      </c>
      <c r="E5" t="s">
        <v>396</v>
      </c>
      <c r="F5" t="s">
        <v>397</v>
      </c>
      <c r="G5" t="s">
        <v>188</v>
      </c>
      <c r="H5">
        <v>99999</v>
      </c>
      <c r="I5" t="s">
        <v>309</v>
      </c>
      <c r="J5" t="s">
        <v>338</v>
      </c>
      <c r="K5" t="s">
        <v>264</v>
      </c>
      <c r="M5" t="s">
        <v>339</v>
      </c>
      <c r="N5" t="s">
        <v>398</v>
      </c>
      <c r="O5" t="s">
        <v>396</v>
      </c>
      <c r="P5" t="s">
        <v>397</v>
      </c>
      <c r="Q5" t="s">
        <v>188</v>
      </c>
      <c r="R5">
        <v>99999</v>
      </c>
      <c r="S5" t="s">
        <v>309</v>
      </c>
      <c r="U5" t="s">
        <v>399</v>
      </c>
      <c r="V5" t="s">
        <v>400</v>
      </c>
      <c r="W5">
        <v>18.399999999999999</v>
      </c>
      <c r="X5">
        <v>45</v>
      </c>
      <c r="Y5">
        <v>827.99999999999989</v>
      </c>
      <c r="Z5">
        <v>81.143999999999991</v>
      </c>
    </row>
    <row r="6" spans="1:26" x14ac:dyDescent="0.3">
      <c r="A6">
        <v>1409</v>
      </c>
      <c r="B6" s="114">
        <v>41981</v>
      </c>
      <c r="C6">
        <v>8</v>
      </c>
      <c r="D6" t="s">
        <v>334</v>
      </c>
      <c r="E6" t="s">
        <v>335</v>
      </c>
      <c r="F6" t="s">
        <v>336</v>
      </c>
      <c r="G6" t="s">
        <v>337</v>
      </c>
      <c r="H6">
        <v>99999</v>
      </c>
      <c r="I6" t="s">
        <v>309</v>
      </c>
      <c r="J6" t="s">
        <v>338</v>
      </c>
      <c r="K6" t="s">
        <v>264</v>
      </c>
      <c r="L6" s="114">
        <v>41983</v>
      </c>
      <c r="M6" t="s">
        <v>339</v>
      </c>
      <c r="N6" t="s">
        <v>340</v>
      </c>
      <c r="O6" t="s">
        <v>335</v>
      </c>
      <c r="P6" t="s">
        <v>336</v>
      </c>
      <c r="Q6" t="s">
        <v>337</v>
      </c>
      <c r="R6">
        <v>99999</v>
      </c>
      <c r="S6" t="s">
        <v>309</v>
      </c>
      <c r="T6" t="s">
        <v>326</v>
      </c>
      <c r="U6" t="s">
        <v>409</v>
      </c>
      <c r="V6" t="s">
        <v>410</v>
      </c>
      <c r="W6">
        <v>34.799999999999997</v>
      </c>
      <c r="X6">
        <v>100</v>
      </c>
      <c r="Y6">
        <v>3479.9999999999995</v>
      </c>
      <c r="Z6">
        <v>344.52</v>
      </c>
    </row>
    <row r="7" spans="1:26" x14ac:dyDescent="0.3">
      <c r="A7">
        <v>1398</v>
      </c>
      <c r="B7" s="114">
        <v>41981</v>
      </c>
      <c r="C7">
        <v>8</v>
      </c>
      <c r="D7" t="s">
        <v>334</v>
      </c>
      <c r="E7" t="s">
        <v>335</v>
      </c>
      <c r="F7" t="s">
        <v>336</v>
      </c>
      <c r="G7" t="s">
        <v>337</v>
      </c>
      <c r="H7">
        <v>99999</v>
      </c>
      <c r="I7" t="s">
        <v>309</v>
      </c>
      <c r="J7" t="s">
        <v>338</v>
      </c>
      <c r="K7" t="s">
        <v>264</v>
      </c>
      <c r="L7" s="114">
        <v>41983</v>
      </c>
      <c r="M7" t="s">
        <v>311</v>
      </c>
      <c r="N7" t="s">
        <v>340</v>
      </c>
      <c r="O7" t="s">
        <v>335</v>
      </c>
      <c r="P7" t="s">
        <v>336</v>
      </c>
      <c r="Q7" t="s">
        <v>337</v>
      </c>
      <c r="R7">
        <v>99999</v>
      </c>
      <c r="S7" t="s">
        <v>309</v>
      </c>
      <c r="T7" t="s">
        <v>313</v>
      </c>
      <c r="U7" t="s">
        <v>341</v>
      </c>
      <c r="V7" t="s">
        <v>342</v>
      </c>
      <c r="W7">
        <v>9.1999999999999993</v>
      </c>
      <c r="X7">
        <v>40</v>
      </c>
      <c r="Y7">
        <v>368</v>
      </c>
      <c r="Z7">
        <v>38.640000000000008</v>
      </c>
    </row>
    <row r="8" spans="1:26" x14ac:dyDescent="0.3">
      <c r="A8">
        <v>1397</v>
      </c>
      <c r="B8" s="114">
        <v>41981</v>
      </c>
      <c r="C8">
        <v>8</v>
      </c>
      <c r="D8" t="s">
        <v>334</v>
      </c>
      <c r="E8" t="s">
        <v>335</v>
      </c>
      <c r="F8" t="s">
        <v>336</v>
      </c>
      <c r="G8" t="s">
        <v>337</v>
      </c>
      <c r="H8">
        <v>99999</v>
      </c>
      <c r="I8" t="s">
        <v>309</v>
      </c>
      <c r="J8" t="s">
        <v>338</v>
      </c>
      <c r="K8" t="s">
        <v>264</v>
      </c>
      <c r="L8" s="114">
        <v>41983</v>
      </c>
      <c r="M8" t="s">
        <v>311</v>
      </c>
      <c r="N8" t="s">
        <v>340</v>
      </c>
      <c r="O8" t="s">
        <v>335</v>
      </c>
      <c r="P8" t="s">
        <v>336</v>
      </c>
      <c r="Q8" t="s">
        <v>337</v>
      </c>
      <c r="R8">
        <v>99999</v>
      </c>
      <c r="S8" t="s">
        <v>309</v>
      </c>
      <c r="T8" t="s">
        <v>313</v>
      </c>
      <c r="U8" t="s">
        <v>365</v>
      </c>
      <c r="V8" t="s">
        <v>366</v>
      </c>
      <c r="W8">
        <v>40</v>
      </c>
      <c r="X8">
        <v>52</v>
      </c>
      <c r="Y8">
        <v>2080</v>
      </c>
      <c r="Z8">
        <v>203.84</v>
      </c>
    </row>
    <row r="9" spans="1:26" x14ac:dyDescent="0.3">
      <c r="A9">
        <v>1391</v>
      </c>
      <c r="B9" s="114">
        <v>41974</v>
      </c>
      <c r="C9">
        <v>1</v>
      </c>
      <c r="D9" t="s">
        <v>395</v>
      </c>
      <c r="E9" t="s">
        <v>396</v>
      </c>
      <c r="F9" t="s">
        <v>397</v>
      </c>
      <c r="G9" t="s">
        <v>188</v>
      </c>
      <c r="H9">
        <v>99999</v>
      </c>
      <c r="I9" t="s">
        <v>309</v>
      </c>
      <c r="J9" t="s">
        <v>338</v>
      </c>
      <c r="K9" t="s">
        <v>264</v>
      </c>
      <c r="N9" t="s">
        <v>398</v>
      </c>
      <c r="O9" t="s">
        <v>396</v>
      </c>
      <c r="P9" t="s">
        <v>397</v>
      </c>
      <c r="Q9" t="s">
        <v>188</v>
      </c>
      <c r="R9">
        <v>99999</v>
      </c>
      <c r="S9" t="s">
        <v>309</v>
      </c>
      <c r="U9" t="s">
        <v>380</v>
      </c>
      <c r="V9" t="s">
        <v>315</v>
      </c>
      <c r="W9">
        <v>2.99</v>
      </c>
      <c r="X9">
        <v>64</v>
      </c>
      <c r="Y9">
        <v>191.36</v>
      </c>
      <c r="Z9">
        <v>19.518720000000002</v>
      </c>
    </row>
    <row r="10" spans="1:26" x14ac:dyDescent="0.3">
      <c r="A10">
        <v>1390</v>
      </c>
      <c r="B10" s="114">
        <v>41974</v>
      </c>
      <c r="C10">
        <v>1</v>
      </c>
      <c r="D10" t="s">
        <v>395</v>
      </c>
      <c r="E10" t="s">
        <v>396</v>
      </c>
      <c r="F10" t="s">
        <v>397</v>
      </c>
      <c r="G10" t="s">
        <v>188</v>
      </c>
      <c r="H10">
        <v>99999</v>
      </c>
      <c r="I10" t="s">
        <v>309</v>
      </c>
      <c r="J10" t="s">
        <v>338</v>
      </c>
      <c r="K10" t="s">
        <v>264</v>
      </c>
      <c r="N10" t="s">
        <v>398</v>
      </c>
      <c r="O10" t="s">
        <v>396</v>
      </c>
      <c r="P10" t="s">
        <v>397</v>
      </c>
      <c r="Q10" t="s">
        <v>188</v>
      </c>
      <c r="R10">
        <v>99999</v>
      </c>
      <c r="S10" t="s">
        <v>309</v>
      </c>
      <c r="U10" t="s">
        <v>333</v>
      </c>
      <c r="V10" t="s">
        <v>315</v>
      </c>
      <c r="W10">
        <v>46</v>
      </c>
      <c r="X10">
        <v>89</v>
      </c>
      <c r="Y10">
        <v>4094</v>
      </c>
      <c r="Z10">
        <v>388.93</v>
      </c>
    </row>
    <row r="11" spans="1:26" x14ac:dyDescent="0.3">
      <c r="A11">
        <v>1008</v>
      </c>
      <c r="B11" s="114">
        <v>41647</v>
      </c>
      <c r="C11">
        <v>8</v>
      </c>
      <c r="D11" t="s">
        <v>334</v>
      </c>
      <c r="E11" t="s">
        <v>335</v>
      </c>
      <c r="F11" t="s">
        <v>336</v>
      </c>
      <c r="G11" t="s">
        <v>337</v>
      </c>
      <c r="H11">
        <v>99999</v>
      </c>
      <c r="I11" t="s">
        <v>309</v>
      </c>
      <c r="J11" t="s">
        <v>338</v>
      </c>
      <c r="K11" t="s">
        <v>264</v>
      </c>
      <c r="L11" s="114">
        <v>41649</v>
      </c>
      <c r="M11" t="s">
        <v>339</v>
      </c>
      <c r="N11" t="s">
        <v>340</v>
      </c>
      <c r="O11" t="s">
        <v>335</v>
      </c>
      <c r="P11" t="s">
        <v>336</v>
      </c>
      <c r="Q11" t="s">
        <v>337</v>
      </c>
      <c r="R11">
        <v>99999</v>
      </c>
      <c r="S11" t="s">
        <v>309</v>
      </c>
      <c r="T11" t="s">
        <v>326</v>
      </c>
      <c r="U11" t="s">
        <v>341</v>
      </c>
      <c r="V11" t="s">
        <v>342</v>
      </c>
      <c r="W11">
        <v>9.1999999999999993</v>
      </c>
      <c r="X11">
        <v>38</v>
      </c>
      <c r="Y11">
        <v>349.59999999999997</v>
      </c>
      <c r="Z11">
        <v>36.008800000000001</v>
      </c>
    </row>
    <row r="12" spans="1:26" x14ac:dyDescent="0.3">
      <c r="A12">
        <v>1389</v>
      </c>
      <c r="B12" s="114">
        <v>41974</v>
      </c>
      <c r="C12">
        <v>1</v>
      </c>
      <c r="D12" t="s">
        <v>395</v>
      </c>
      <c r="E12" t="s">
        <v>396</v>
      </c>
      <c r="F12" t="s">
        <v>397</v>
      </c>
      <c r="G12" t="s">
        <v>188</v>
      </c>
      <c r="H12">
        <v>99999</v>
      </c>
      <c r="I12" t="s">
        <v>309</v>
      </c>
      <c r="J12" t="s">
        <v>338</v>
      </c>
      <c r="K12" t="s">
        <v>264</v>
      </c>
      <c r="N12" t="s">
        <v>398</v>
      </c>
      <c r="O12" t="s">
        <v>396</v>
      </c>
      <c r="P12" t="s">
        <v>397</v>
      </c>
      <c r="Q12" t="s">
        <v>188</v>
      </c>
      <c r="R12">
        <v>99999</v>
      </c>
      <c r="S12" t="s">
        <v>309</v>
      </c>
      <c r="U12" t="s">
        <v>332</v>
      </c>
      <c r="V12" t="s">
        <v>315</v>
      </c>
      <c r="W12">
        <v>18</v>
      </c>
      <c r="X12">
        <v>99</v>
      </c>
      <c r="Y12">
        <v>1782</v>
      </c>
      <c r="Z12">
        <v>174.63600000000002</v>
      </c>
    </row>
    <row r="13" spans="1:26" x14ac:dyDescent="0.3">
      <c r="A13">
        <v>1383</v>
      </c>
      <c r="B13" s="114">
        <v>41980</v>
      </c>
      <c r="C13">
        <v>7</v>
      </c>
      <c r="D13" t="s">
        <v>381</v>
      </c>
      <c r="E13" t="s">
        <v>382</v>
      </c>
      <c r="F13" t="s">
        <v>383</v>
      </c>
      <c r="G13" t="s">
        <v>384</v>
      </c>
      <c r="H13">
        <v>99999</v>
      </c>
      <c r="I13" t="s">
        <v>309</v>
      </c>
      <c r="J13" t="s">
        <v>338</v>
      </c>
      <c r="K13" t="s">
        <v>264</v>
      </c>
      <c r="N13" t="s">
        <v>385</v>
      </c>
      <c r="O13" t="s">
        <v>382</v>
      </c>
      <c r="P13" t="s">
        <v>383</v>
      </c>
      <c r="Q13" t="s">
        <v>384</v>
      </c>
      <c r="R13">
        <v>99999</v>
      </c>
      <c r="S13" t="s">
        <v>309</v>
      </c>
      <c r="U13" t="s">
        <v>333</v>
      </c>
      <c r="V13" t="s">
        <v>315</v>
      </c>
      <c r="W13">
        <v>46</v>
      </c>
      <c r="X13">
        <v>41</v>
      </c>
      <c r="Y13">
        <v>1886</v>
      </c>
      <c r="Z13">
        <v>194.25800000000004</v>
      </c>
    </row>
    <row r="14" spans="1:26" x14ac:dyDescent="0.3">
      <c r="A14">
        <v>1381</v>
      </c>
      <c r="B14" s="114">
        <v>41981</v>
      </c>
      <c r="C14">
        <v>8</v>
      </c>
      <c r="D14" t="s">
        <v>334</v>
      </c>
      <c r="E14" t="s">
        <v>335</v>
      </c>
      <c r="F14" t="s">
        <v>336</v>
      </c>
      <c r="G14" t="s">
        <v>337</v>
      </c>
      <c r="H14">
        <v>99999</v>
      </c>
      <c r="I14" t="s">
        <v>309</v>
      </c>
      <c r="J14" t="s">
        <v>338</v>
      </c>
      <c r="K14" t="s">
        <v>264</v>
      </c>
      <c r="L14" s="114">
        <v>41983</v>
      </c>
      <c r="M14" t="s">
        <v>339</v>
      </c>
      <c r="N14" t="s">
        <v>340</v>
      </c>
      <c r="O14" t="s">
        <v>335</v>
      </c>
      <c r="P14" t="s">
        <v>336</v>
      </c>
      <c r="Q14" t="s">
        <v>337</v>
      </c>
      <c r="R14">
        <v>99999</v>
      </c>
      <c r="S14" t="s">
        <v>309</v>
      </c>
      <c r="T14" t="s">
        <v>313</v>
      </c>
      <c r="U14" t="s">
        <v>349</v>
      </c>
      <c r="V14" t="s">
        <v>350</v>
      </c>
      <c r="W14">
        <v>12.75</v>
      </c>
      <c r="X14">
        <v>41</v>
      </c>
      <c r="Y14">
        <v>522.75</v>
      </c>
      <c r="Z14">
        <v>51.229500000000002</v>
      </c>
    </row>
    <row r="15" spans="1:26" x14ac:dyDescent="0.3">
      <c r="A15">
        <v>1375</v>
      </c>
      <c r="B15" s="114">
        <v>41981</v>
      </c>
      <c r="C15">
        <v>8</v>
      </c>
      <c r="D15" t="s">
        <v>334</v>
      </c>
      <c r="E15" t="s">
        <v>335</v>
      </c>
      <c r="F15" t="s">
        <v>336</v>
      </c>
      <c r="G15" t="s">
        <v>337</v>
      </c>
      <c r="H15">
        <v>99999</v>
      </c>
      <c r="I15" t="s">
        <v>309</v>
      </c>
      <c r="J15" t="s">
        <v>338</v>
      </c>
      <c r="K15" t="s">
        <v>264</v>
      </c>
      <c r="L15" s="114">
        <v>41983</v>
      </c>
      <c r="M15" t="s">
        <v>339</v>
      </c>
      <c r="N15" t="s">
        <v>340</v>
      </c>
      <c r="O15" t="s">
        <v>335</v>
      </c>
      <c r="P15" t="s">
        <v>336</v>
      </c>
      <c r="Q15" t="s">
        <v>337</v>
      </c>
      <c r="R15">
        <v>99999</v>
      </c>
      <c r="S15" t="s">
        <v>309</v>
      </c>
      <c r="T15" t="s">
        <v>326</v>
      </c>
      <c r="U15" t="s">
        <v>341</v>
      </c>
      <c r="V15" t="s">
        <v>342</v>
      </c>
      <c r="W15">
        <v>9.1999999999999993</v>
      </c>
      <c r="X15">
        <v>76</v>
      </c>
      <c r="Y15">
        <v>699.19999999999993</v>
      </c>
      <c r="Z15">
        <v>67.123199999999997</v>
      </c>
    </row>
    <row r="16" spans="1:26" x14ac:dyDescent="0.3">
      <c r="A16">
        <v>1365</v>
      </c>
      <c r="B16" s="114">
        <v>41944</v>
      </c>
      <c r="C16">
        <v>1</v>
      </c>
      <c r="D16" t="s">
        <v>395</v>
      </c>
      <c r="E16" t="s">
        <v>396</v>
      </c>
      <c r="F16" t="s">
        <v>397</v>
      </c>
      <c r="G16" t="s">
        <v>188</v>
      </c>
      <c r="H16">
        <v>99999</v>
      </c>
      <c r="I16" t="s">
        <v>309</v>
      </c>
      <c r="J16" t="s">
        <v>338</v>
      </c>
      <c r="K16" t="s">
        <v>264</v>
      </c>
      <c r="M16" t="s">
        <v>339</v>
      </c>
      <c r="N16" t="s">
        <v>398</v>
      </c>
      <c r="O16" t="s">
        <v>396</v>
      </c>
      <c r="P16" t="s">
        <v>397</v>
      </c>
      <c r="Q16" t="s">
        <v>188</v>
      </c>
      <c r="R16">
        <v>99999</v>
      </c>
      <c r="S16" t="s">
        <v>309</v>
      </c>
      <c r="U16" t="s">
        <v>399</v>
      </c>
      <c r="V16" t="s">
        <v>400</v>
      </c>
      <c r="W16">
        <v>18.399999999999999</v>
      </c>
      <c r="X16">
        <v>76</v>
      </c>
      <c r="Y16">
        <v>1398.3999999999999</v>
      </c>
      <c r="Z16">
        <v>144.0352</v>
      </c>
    </row>
    <row r="17" spans="1:26" x14ac:dyDescent="0.3">
      <c r="A17">
        <v>1014</v>
      </c>
      <c r="B17" s="114">
        <v>41647</v>
      </c>
      <c r="C17">
        <v>8</v>
      </c>
      <c r="D17" t="s">
        <v>334</v>
      </c>
      <c r="E17" t="s">
        <v>335</v>
      </c>
      <c r="F17" t="s">
        <v>336</v>
      </c>
      <c r="G17" t="s">
        <v>337</v>
      </c>
      <c r="H17">
        <v>99999</v>
      </c>
      <c r="I17" t="s">
        <v>309</v>
      </c>
      <c r="J17" t="s">
        <v>338</v>
      </c>
      <c r="K17" t="s">
        <v>264</v>
      </c>
      <c r="L17" s="114">
        <v>41649</v>
      </c>
      <c r="M17" t="s">
        <v>339</v>
      </c>
      <c r="N17" t="s">
        <v>340</v>
      </c>
      <c r="O17" t="s">
        <v>335</v>
      </c>
      <c r="P17" t="s">
        <v>336</v>
      </c>
      <c r="Q17" t="s">
        <v>337</v>
      </c>
      <c r="R17">
        <v>99999</v>
      </c>
      <c r="S17" t="s">
        <v>309</v>
      </c>
      <c r="T17" t="s">
        <v>313</v>
      </c>
      <c r="U17" t="s">
        <v>349</v>
      </c>
      <c r="V17" t="s">
        <v>350</v>
      </c>
      <c r="W17">
        <v>12.75</v>
      </c>
      <c r="X17">
        <v>47</v>
      </c>
      <c r="Y17">
        <v>599.25</v>
      </c>
      <c r="Z17">
        <v>61.722750000000005</v>
      </c>
    </row>
    <row r="18" spans="1:26" x14ac:dyDescent="0.3">
      <c r="A18">
        <v>1353</v>
      </c>
      <c r="B18" s="114">
        <v>41951</v>
      </c>
      <c r="C18">
        <v>8</v>
      </c>
      <c r="D18" t="s">
        <v>334</v>
      </c>
      <c r="E18" t="s">
        <v>335</v>
      </c>
      <c r="F18" t="s">
        <v>336</v>
      </c>
      <c r="G18" t="s">
        <v>337</v>
      </c>
      <c r="H18">
        <v>99999</v>
      </c>
      <c r="I18" t="s">
        <v>309</v>
      </c>
      <c r="J18" t="s">
        <v>338</v>
      </c>
      <c r="K18" t="s">
        <v>264</v>
      </c>
      <c r="L18" s="114">
        <v>41953</v>
      </c>
      <c r="M18" t="s">
        <v>339</v>
      </c>
      <c r="N18" t="s">
        <v>340</v>
      </c>
      <c r="O18" t="s">
        <v>335</v>
      </c>
      <c r="P18" t="s">
        <v>336</v>
      </c>
      <c r="Q18" t="s">
        <v>337</v>
      </c>
      <c r="R18">
        <v>99999</v>
      </c>
      <c r="S18" t="s">
        <v>309</v>
      </c>
      <c r="T18" t="s">
        <v>326</v>
      </c>
      <c r="U18" t="s">
        <v>409</v>
      </c>
      <c r="V18" t="s">
        <v>410</v>
      </c>
      <c r="W18">
        <v>34.799999999999997</v>
      </c>
      <c r="X18">
        <v>24</v>
      </c>
      <c r="Y18">
        <v>835.19999999999993</v>
      </c>
      <c r="Z18">
        <v>80.179199999999994</v>
      </c>
    </row>
    <row r="19" spans="1:26" x14ac:dyDescent="0.3">
      <c r="A19">
        <v>1016</v>
      </c>
      <c r="B19" s="114">
        <v>41646</v>
      </c>
      <c r="C19">
        <v>7</v>
      </c>
      <c r="D19" t="s">
        <v>381</v>
      </c>
      <c r="E19" t="s">
        <v>382</v>
      </c>
      <c r="F19" t="s">
        <v>383</v>
      </c>
      <c r="G19" t="s">
        <v>384</v>
      </c>
      <c r="H19">
        <v>99999</v>
      </c>
      <c r="I19" t="s">
        <v>309</v>
      </c>
      <c r="J19" t="s">
        <v>338</v>
      </c>
      <c r="K19" t="s">
        <v>264</v>
      </c>
      <c r="N19" t="s">
        <v>385</v>
      </c>
      <c r="O19" t="s">
        <v>382</v>
      </c>
      <c r="P19" t="s">
        <v>383</v>
      </c>
      <c r="Q19" t="s">
        <v>384</v>
      </c>
      <c r="R19">
        <v>99999</v>
      </c>
      <c r="S19" t="s">
        <v>309</v>
      </c>
      <c r="U19" t="s">
        <v>333</v>
      </c>
      <c r="V19" t="s">
        <v>315</v>
      </c>
      <c r="W19">
        <v>46</v>
      </c>
      <c r="X19">
        <v>24</v>
      </c>
      <c r="Y19">
        <v>1104</v>
      </c>
      <c r="Z19">
        <v>110.4</v>
      </c>
    </row>
    <row r="20" spans="1:26" x14ac:dyDescent="0.3">
      <c r="A20">
        <v>1342</v>
      </c>
      <c r="B20" s="114">
        <v>41951</v>
      </c>
      <c r="C20">
        <v>8</v>
      </c>
      <c r="D20" t="s">
        <v>334</v>
      </c>
      <c r="E20" t="s">
        <v>335</v>
      </c>
      <c r="F20" t="s">
        <v>336</v>
      </c>
      <c r="G20" t="s">
        <v>337</v>
      </c>
      <c r="H20">
        <v>99999</v>
      </c>
      <c r="I20" t="s">
        <v>309</v>
      </c>
      <c r="J20" t="s">
        <v>338</v>
      </c>
      <c r="K20" t="s">
        <v>264</v>
      </c>
      <c r="L20" s="114">
        <v>41953</v>
      </c>
      <c r="M20" t="s">
        <v>311</v>
      </c>
      <c r="N20" t="s">
        <v>340</v>
      </c>
      <c r="O20" t="s">
        <v>335</v>
      </c>
      <c r="P20" t="s">
        <v>336</v>
      </c>
      <c r="Q20" t="s">
        <v>337</v>
      </c>
      <c r="R20">
        <v>99999</v>
      </c>
      <c r="S20" t="s">
        <v>309</v>
      </c>
      <c r="T20" t="s">
        <v>313</v>
      </c>
      <c r="U20" t="s">
        <v>341</v>
      </c>
      <c r="V20" t="s">
        <v>342</v>
      </c>
      <c r="W20">
        <v>9.1999999999999993</v>
      </c>
      <c r="X20">
        <v>19</v>
      </c>
      <c r="Y20">
        <v>174.79999999999998</v>
      </c>
      <c r="Z20">
        <v>17.130400000000002</v>
      </c>
    </row>
    <row r="21" spans="1:26" x14ac:dyDescent="0.3">
      <c r="A21">
        <v>1341</v>
      </c>
      <c r="B21" s="114">
        <v>41951</v>
      </c>
      <c r="C21">
        <v>8</v>
      </c>
      <c r="D21" t="s">
        <v>334</v>
      </c>
      <c r="E21" t="s">
        <v>335</v>
      </c>
      <c r="F21" t="s">
        <v>336</v>
      </c>
      <c r="G21" t="s">
        <v>337</v>
      </c>
      <c r="H21">
        <v>99999</v>
      </c>
      <c r="I21" t="s">
        <v>309</v>
      </c>
      <c r="J21" t="s">
        <v>338</v>
      </c>
      <c r="K21" t="s">
        <v>264</v>
      </c>
      <c r="L21">
        <v>41953</v>
      </c>
      <c r="M21" t="s">
        <v>311</v>
      </c>
      <c r="N21" t="s">
        <v>340</v>
      </c>
      <c r="O21" t="s">
        <v>335</v>
      </c>
      <c r="P21" t="s">
        <v>336</v>
      </c>
      <c r="Q21" t="s">
        <v>337</v>
      </c>
      <c r="R21">
        <v>99999</v>
      </c>
      <c r="S21" t="s">
        <v>309</v>
      </c>
      <c r="T21" t="s">
        <v>313</v>
      </c>
      <c r="U21" t="s">
        <v>365</v>
      </c>
      <c r="V21" t="s">
        <v>366</v>
      </c>
      <c r="W21">
        <v>40</v>
      </c>
      <c r="X21">
        <v>28</v>
      </c>
      <c r="Y21">
        <v>1120</v>
      </c>
      <c r="Z21">
        <v>110.88</v>
      </c>
    </row>
    <row r="22" spans="1:26" x14ac:dyDescent="0.3">
      <c r="A22">
        <v>1335</v>
      </c>
      <c r="B22" s="114">
        <v>41944</v>
      </c>
      <c r="C22">
        <v>1</v>
      </c>
      <c r="D22" t="s">
        <v>395</v>
      </c>
      <c r="E22" t="s">
        <v>396</v>
      </c>
      <c r="F22" t="s">
        <v>397</v>
      </c>
      <c r="G22" t="s">
        <v>188</v>
      </c>
      <c r="H22">
        <v>99999</v>
      </c>
      <c r="I22" t="s">
        <v>309</v>
      </c>
      <c r="J22" t="s">
        <v>338</v>
      </c>
      <c r="K22" t="s">
        <v>264</v>
      </c>
      <c r="N22" t="s">
        <v>398</v>
      </c>
      <c r="O22" t="s">
        <v>396</v>
      </c>
      <c r="P22" t="s">
        <v>397</v>
      </c>
      <c r="Q22" t="s">
        <v>188</v>
      </c>
      <c r="R22">
        <v>99999</v>
      </c>
      <c r="S22" t="s">
        <v>309</v>
      </c>
      <c r="U22" t="s">
        <v>380</v>
      </c>
      <c r="V22" t="s">
        <v>315</v>
      </c>
      <c r="W22">
        <v>2.99</v>
      </c>
      <c r="X22">
        <v>22</v>
      </c>
      <c r="Y22">
        <v>65.78</v>
      </c>
      <c r="Z22">
        <v>6.3806599999999998</v>
      </c>
    </row>
    <row r="23" spans="1:26" x14ac:dyDescent="0.3">
      <c r="A23">
        <v>1334</v>
      </c>
      <c r="B23" s="114">
        <v>41944</v>
      </c>
      <c r="C23">
        <v>1</v>
      </c>
      <c r="D23" t="s">
        <v>395</v>
      </c>
      <c r="E23" t="s">
        <v>396</v>
      </c>
      <c r="F23" t="s">
        <v>397</v>
      </c>
      <c r="G23" t="s">
        <v>188</v>
      </c>
      <c r="H23">
        <v>99999</v>
      </c>
      <c r="I23" t="s">
        <v>309</v>
      </c>
      <c r="J23" t="s">
        <v>338</v>
      </c>
      <c r="K23" t="s">
        <v>264</v>
      </c>
      <c r="N23" t="s">
        <v>398</v>
      </c>
      <c r="O23" t="s">
        <v>396</v>
      </c>
      <c r="P23" t="s">
        <v>397</v>
      </c>
      <c r="Q23" t="s">
        <v>188</v>
      </c>
      <c r="R23">
        <v>99999</v>
      </c>
      <c r="S23" t="s">
        <v>309</v>
      </c>
      <c r="U23" t="s">
        <v>333</v>
      </c>
      <c r="V23" t="s">
        <v>315</v>
      </c>
      <c r="W23">
        <v>46</v>
      </c>
      <c r="X23">
        <v>16</v>
      </c>
      <c r="Y23">
        <v>736</v>
      </c>
      <c r="Z23">
        <v>70.656000000000006</v>
      </c>
    </row>
    <row r="24" spans="1:26" x14ac:dyDescent="0.3">
      <c r="A24">
        <v>1333</v>
      </c>
      <c r="B24" s="114">
        <v>41944</v>
      </c>
      <c r="C24">
        <v>1</v>
      </c>
      <c r="D24" t="s">
        <v>395</v>
      </c>
      <c r="E24" t="s">
        <v>396</v>
      </c>
      <c r="F24" t="s">
        <v>397</v>
      </c>
      <c r="G24" t="s">
        <v>188</v>
      </c>
      <c r="H24">
        <v>99999</v>
      </c>
      <c r="I24" t="s">
        <v>309</v>
      </c>
      <c r="J24" t="s">
        <v>338</v>
      </c>
      <c r="K24" t="s">
        <v>264</v>
      </c>
      <c r="N24" t="s">
        <v>398</v>
      </c>
      <c r="O24" t="s">
        <v>396</v>
      </c>
      <c r="P24" t="s">
        <v>397</v>
      </c>
      <c r="Q24" t="s">
        <v>188</v>
      </c>
      <c r="R24">
        <v>99999</v>
      </c>
      <c r="S24" t="s">
        <v>309</v>
      </c>
      <c r="U24" t="s">
        <v>332</v>
      </c>
      <c r="V24" t="s">
        <v>315</v>
      </c>
      <c r="W24">
        <v>18</v>
      </c>
      <c r="X24">
        <v>42</v>
      </c>
      <c r="Y24">
        <v>756</v>
      </c>
      <c r="Z24">
        <v>76.356000000000009</v>
      </c>
    </row>
    <row r="25" spans="1:26" x14ac:dyDescent="0.3">
      <c r="A25">
        <v>1022</v>
      </c>
      <c r="B25" s="114">
        <v>41640</v>
      </c>
      <c r="C25">
        <v>1</v>
      </c>
      <c r="D25" t="s">
        <v>395</v>
      </c>
      <c r="E25" t="s">
        <v>396</v>
      </c>
      <c r="F25" t="s">
        <v>397</v>
      </c>
      <c r="G25" t="s">
        <v>188</v>
      </c>
      <c r="H25">
        <v>99999</v>
      </c>
      <c r="I25" t="s">
        <v>309</v>
      </c>
      <c r="J25" t="s">
        <v>338</v>
      </c>
      <c r="K25" t="s">
        <v>264</v>
      </c>
      <c r="N25" t="s">
        <v>398</v>
      </c>
      <c r="O25" t="s">
        <v>396</v>
      </c>
      <c r="P25" t="s">
        <v>397</v>
      </c>
      <c r="Q25" t="s">
        <v>188</v>
      </c>
      <c r="R25">
        <v>99999</v>
      </c>
      <c r="S25" t="s">
        <v>309</v>
      </c>
      <c r="U25" t="s">
        <v>332</v>
      </c>
      <c r="V25" t="s">
        <v>315</v>
      </c>
      <c r="W25">
        <v>18</v>
      </c>
      <c r="X25">
        <v>42</v>
      </c>
      <c r="Y25">
        <v>756</v>
      </c>
      <c r="Z25">
        <v>75.600000000000009</v>
      </c>
    </row>
    <row r="26" spans="1:26" x14ac:dyDescent="0.3">
      <c r="A26">
        <v>1023</v>
      </c>
      <c r="B26" s="114">
        <v>41640</v>
      </c>
      <c r="C26">
        <v>1</v>
      </c>
      <c r="D26" t="s">
        <v>395</v>
      </c>
      <c r="E26" t="s">
        <v>396</v>
      </c>
      <c r="F26" t="s">
        <v>397</v>
      </c>
      <c r="G26" t="s">
        <v>188</v>
      </c>
      <c r="H26">
        <v>99999</v>
      </c>
      <c r="I26" t="s">
        <v>309</v>
      </c>
      <c r="J26" t="s">
        <v>338</v>
      </c>
      <c r="K26" t="s">
        <v>264</v>
      </c>
      <c r="N26" t="s">
        <v>398</v>
      </c>
      <c r="O26" t="s">
        <v>396</v>
      </c>
      <c r="P26" t="s">
        <v>397</v>
      </c>
      <c r="Q26" t="s">
        <v>188</v>
      </c>
      <c r="R26">
        <v>99999</v>
      </c>
      <c r="S26" t="s">
        <v>309</v>
      </c>
      <c r="U26" t="s">
        <v>333</v>
      </c>
      <c r="V26" t="s">
        <v>315</v>
      </c>
      <c r="W26">
        <v>46</v>
      </c>
      <c r="X26">
        <v>58</v>
      </c>
      <c r="Y26">
        <v>2668</v>
      </c>
      <c r="Z26">
        <v>269.46800000000002</v>
      </c>
    </row>
    <row r="27" spans="1:26" x14ac:dyDescent="0.3">
      <c r="A27">
        <v>1024</v>
      </c>
      <c r="B27" s="114">
        <v>41640</v>
      </c>
      <c r="C27">
        <v>1</v>
      </c>
      <c r="D27" t="s">
        <v>395</v>
      </c>
      <c r="E27" t="s">
        <v>396</v>
      </c>
      <c r="F27" t="s">
        <v>397</v>
      </c>
      <c r="G27" t="s">
        <v>188</v>
      </c>
      <c r="H27">
        <v>99999</v>
      </c>
      <c r="I27" t="s">
        <v>309</v>
      </c>
      <c r="J27" t="s">
        <v>338</v>
      </c>
      <c r="K27" t="s">
        <v>264</v>
      </c>
      <c r="N27" t="s">
        <v>398</v>
      </c>
      <c r="O27" t="s">
        <v>396</v>
      </c>
      <c r="P27" t="s">
        <v>397</v>
      </c>
      <c r="Q27" t="s">
        <v>188</v>
      </c>
      <c r="R27">
        <v>99999</v>
      </c>
      <c r="S27" t="s">
        <v>309</v>
      </c>
      <c r="U27" t="s">
        <v>380</v>
      </c>
      <c r="V27" t="s">
        <v>315</v>
      </c>
      <c r="W27">
        <v>2.99</v>
      </c>
      <c r="X27">
        <v>67</v>
      </c>
      <c r="Y27">
        <v>200.33</v>
      </c>
      <c r="Z27">
        <v>20.033000000000001</v>
      </c>
    </row>
    <row r="28" spans="1:26" x14ac:dyDescent="0.3">
      <c r="A28">
        <v>1328</v>
      </c>
      <c r="B28" s="114">
        <v>41920</v>
      </c>
      <c r="C28">
        <v>8</v>
      </c>
      <c r="D28" t="s">
        <v>334</v>
      </c>
      <c r="E28" t="s">
        <v>335</v>
      </c>
      <c r="F28" t="s">
        <v>336</v>
      </c>
      <c r="G28" t="s">
        <v>337</v>
      </c>
      <c r="H28">
        <v>99999</v>
      </c>
      <c r="I28" t="s">
        <v>309</v>
      </c>
      <c r="J28" t="s">
        <v>338</v>
      </c>
      <c r="K28" t="s">
        <v>264</v>
      </c>
      <c r="L28" s="114">
        <v>41922</v>
      </c>
      <c r="M28" t="s">
        <v>311</v>
      </c>
      <c r="N28" t="s">
        <v>340</v>
      </c>
      <c r="O28" t="s">
        <v>335</v>
      </c>
      <c r="P28" t="s">
        <v>336</v>
      </c>
      <c r="Q28" t="s">
        <v>337</v>
      </c>
      <c r="R28">
        <v>99999</v>
      </c>
      <c r="S28" t="s">
        <v>309</v>
      </c>
      <c r="T28" t="s">
        <v>313</v>
      </c>
      <c r="U28" t="s">
        <v>349</v>
      </c>
      <c r="V28" t="s">
        <v>350</v>
      </c>
      <c r="W28">
        <v>12.75</v>
      </c>
      <c r="X28">
        <v>43</v>
      </c>
      <c r="Y28">
        <v>548.25</v>
      </c>
      <c r="Z28">
        <v>52.631999999999998</v>
      </c>
    </row>
    <row r="29" spans="1:26" x14ac:dyDescent="0.3">
      <c r="A29">
        <v>1324</v>
      </c>
      <c r="B29" s="114">
        <v>41913</v>
      </c>
      <c r="C29">
        <v>1</v>
      </c>
      <c r="D29" t="s">
        <v>395</v>
      </c>
      <c r="E29" t="s">
        <v>396</v>
      </c>
      <c r="F29" t="s">
        <v>397</v>
      </c>
      <c r="G29" t="s">
        <v>188</v>
      </c>
      <c r="H29">
        <v>99999</v>
      </c>
      <c r="I29" t="s">
        <v>309</v>
      </c>
      <c r="J29" t="s">
        <v>338</v>
      </c>
      <c r="K29" t="s">
        <v>264</v>
      </c>
      <c r="M29" t="s">
        <v>339</v>
      </c>
      <c r="N29" t="s">
        <v>398</v>
      </c>
      <c r="O29" t="s">
        <v>396</v>
      </c>
      <c r="P29" t="s">
        <v>397</v>
      </c>
      <c r="Q29" t="s">
        <v>188</v>
      </c>
      <c r="R29">
        <v>99999</v>
      </c>
      <c r="S29" t="s">
        <v>309</v>
      </c>
      <c r="U29" t="s">
        <v>399</v>
      </c>
      <c r="V29" t="s">
        <v>400</v>
      </c>
      <c r="W29">
        <v>18.399999999999999</v>
      </c>
      <c r="X29">
        <v>23</v>
      </c>
      <c r="Y29">
        <v>423.2</v>
      </c>
      <c r="Z29">
        <v>43.589600000000004</v>
      </c>
    </row>
    <row r="30" spans="1:26" x14ac:dyDescent="0.3">
      <c r="A30">
        <v>1312</v>
      </c>
      <c r="B30" s="114">
        <v>41920</v>
      </c>
      <c r="C30">
        <v>8</v>
      </c>
      <c r="D30" t="s">
        <v>334</v>
      </c>
      <c r="E30" t="s">
        <v>335</v>
      </c>
      <c r="F30" t="s">
        <v>336</v>
      </c>
      <c r="G30" t="s">
        <v>337</v>
      </c>
      <c r="H30">
        <v>99999</v>
      </c>
      <c r="I30" t="s">
        <v>309</v>
      </c>
      <c r="J30" t="s">
        <v>338</v>
      </c>
      <c r="K30" t="s">
        <v>264</v>
      </c>
      <c r="L30" s="114">
        <v>41922</v>
      </c>
      <c r="M30" t="s">
        <v>339</v>
      </c>
      <c r="N30" t="s">
        <v>340</v>
      </c>
      <c r="O30" t="s">
        <v>335</v>
      </c>
      <c r="P30" t="s">
        <v>336</v>
      </c>
      <c r="Q30" t="s">
        <v>337</v>
      </c>
      <c r="R30">
        <v>99999</v>
      </c>
      <c r="S30" t="s">
        <v>309</v>
      </c>
      <c r="T30" t="s">
        <v>326</v>
      </c>
      <c r="U30" t="s">
        <v>409</v>
      </c>
      <c r="V30" t="s">
        <v>410</v>
      </c>
      <c r="W30">
        <v>34.799999999999997</v>
      </c>
      <c r="X30">
        <v>93</v>
      </c>
      <c r="Y30">
        <v>3236.3999999999996</v>
      </c>
      <c r="Z30">
        <v>313.93079999999998</v>
      </c>
    </row>
    <row r="31" spans="1:26" x14ac:dyDescent="0.3">
      <c r="A31">
        <v>1301</v>
      </c>
      <c r="B31" s="114">
        <v>41920</v>
      </c>
      <c r="C31">
        <v>8</v>
      </c>
      <c r="D31" t="s">
        <v>334</v>
      </c>
      <c r="E31" t="s">
        <v>335</v>
      </c>
      <c r="F31" t="s">
        <v>336</v>
      </c>
      <c r="G31" t="s">
        <v>337</v>
      </c>
      <c r="H31">
        <v>99999</v>
      </c>
      <c r="I31" t="s">
        <v>309</v>
      </c>
      <c r="J31" t="s">
        <v>338</v>
      </c>
      <c r="K31" t="s">
        <v>264</v>
      </c>
      <c r="L31" s="114">
        <v>41922</v>
      </c>
      <c r="M31" t="s">
        <v>311</v>
      </c>
      <c r="N31" t="s">
        <v>340</v>
      </c>
      <c r="O31" t="s">
        <v>335</v>
      </c>
      <c r="P31" t="s">
        <v>336</v>
      </c>
      <c r="Q31" t="s">
        <v>337</v>
      </c>
      <c r="R31">
        <v>99999</v>
      </c>
      <c r="S31" t="s">
        <v>309</v>
      </c>
      <c r="T31" t="s">
        <v>313</v>
      </c>
      <c r="U31" t="s">
        <v>341</v>
      </c>
      <c r="V31" t="s">
        <v>342</v>
      </c>
      <c r="W31">
        <v>9.1999999999999993</v>
      </c>
      <c r="X31">
        <v>100</v>
      </c>
      <c r="Y31">
        <v>919.99999999999989</v>
      </c>
      <c r="Z31">
        <v>91.08</v>
      </c>
    </row>
    <row r="32" spans="1:26" x14ac:dyDescent="0.3">
      <c r="A32">
        <v>1300</v>
      </c>
      <c r="B32" s="114">
        <v>41920</v>
      </c>
      <c r="C32">
        <v>8</v>
      </c>
      <c r="D32" t="s">
        <v>334</v>
      </c>
      <c r="E32" t="s">
        <v>335</v>
      </c>
      <c r="F32" t="s">
        <v>336</v>
      </c>
      <c r="G32" t="s">
        <v>337</v>
      </c>
      <c r="H32">
        <v>99999</v>
      </c>
      <c r="I32" t="s">
        <v>309</v>
      </c>
      <c r="J32" t="s">
        <v>338</v>
      </c>
      <c r="K32" t="s">
        <v>264</v>
      </c>
      <c r="L32" s="114">
        <v>41922</v>
      </c>
      <c r="M32" t="s">
        <v>311</v>
      </c>
      <c r="N32" t="s">
        <v>340</v>
      </c>
      <c r="O32" t="s">
        <v>335</v>
      </c>
      <c r="P32" t="s">
        <v>336</v>
      </c>
      <c r="Q32" t="s">
        <v>337</v>
      </c>
      <c r="R32">
        <v>99999</v>
      </c>
      <c r="S32" t="s">
        <v>309</v>
      </c>
      <c r="T32" t="s">
        <v>313</v>
      </c>
      <c r="U32" t="s">
        <v>365</v>
      </c>
      <c r="V32" t="s">
        <v>366</v>
      </c>
      <c r="W32">
        <v>40</v>
      </c>
      <c r="X32">
        <v>48</v>
      </c>
      <c r="Y32">
        <v>1920</v>
      </c>
      <c r="Z32">
        <v>188.16</v>
      </c>
    </row>
    <row r="33" spans="1:26" x14ac:dyDescent="0.3">
      <c r="A33">
        <v>1030</v>
      </c>
      <c r="B33" s="114">
        <v>41678</v>
      </c>
      <c r="C33">
        <v>8</v>
      </c>
      <c r="D33" t="s">
        <v>334</v>
      </c>
      <c r="E33" t="s">
        <v>335</v>
      </c>
      <c r="F33" t="s">
        <v>336</v>
      </c>
      <c r="G33" t="s">
        <v>337</v>
      </c>
      <c r="H33">
        <v>99999</v>
      </c>
      <c r="I33" t="s">
        <v>309</v>
      </c>
      <c r="J33" t="s">
        <v>338</v>
      </c>
      <c r="K33" t="s">
        <v>264</v>
      </c>
      <c r="L33" s="114">
        <v>41680</v>
      </c>
      <c r="M33" t="s">
        <v>311</v>
      </c>
      <c r="N33" t="s">
        <v>340</v>
      </c>
      <c r="O33" t="s">
        <v>335</v>
      </c>
      <c r="P33" t="s">
        <v>336</v>
      </c>
      <c r="Q33" t="s">
        <v>337</v>
      </c>
      <c r="R33">
        <v>99999</v>
      </c>
      <c r="S33" t="s">
        <v>309</v>
      </c>
      <c r="T33" t="s">
        <v>313</v>
      </c>
      <c r="U33" t="s">
        <v>365</v>
      </c>
      <c r="V33" t="s">
        <v>366</v>
      </c>
      <c r="W33">
        <v>40</v>
      </c>
      <c r="X33">
        <v>32</v>
      </c>
      <c r="Y33">
        <v>1280</v>
      </c>
      <c r="Z33">
        <v>129.28</v>
      </c>
    </row>
    <row r="34" spans="1:26" x14ac:dyDescent="0.3">
      <c r="A34">
        <v>1294</v>
      </c>
      <c r="B34" s="114">
        <v>41913</v>
      </c>
      <c r="C34">
        <v>1</v>
      </c>
      <c r="D34" t="s">
        <v>395</v>
      </c>
      <c r="E34" t="s">
        <v>396</v>
      </c>
      <c r="F34" t="s">
        <v>397</v>
      </c>
      <c r="G34" t="s">
        <v>188</v>
      </c>
      <c r="H34">
        <v>99999</v>
      </c>
      <c r="I34" t="s">
        <v>309</v>
      </c>
      <c r="J34" t="s">
        <v>338</v>
      </c>
      <c r="K34" t="s">
        <v>264</v>
      </c>
      <c r="N34" t="s">
        <v>398</v>
      </c>
      <c r="O34" t="s">
        <v>396</v>
      </c>
      <c r="P34" t="s">
        <v>397</v>
      </c>
      <c r="Q34" t="s">
        <v>188</v>
      </c>
      <c r="R34">
        <v>99999</v>
      </c>
      <c r="S34" t="s">
        <v>309</v>
      </c>
      <c r="U34" t="s">
        <v>380</v>
      </c>
      <c r="V34" t="s">
        <v>315</v>
      </c>
      <c r="W34">
        <v>2.99</v>
      </c>
      <c r="X34">
        <v>85</v>
      </c>
      <c r="Y34">
        <v>254.15</v>
      </c>
      <c r="Z34">
        <v>24.652550000000002</v>
      </c>
    </row>
    <row r="35" spans="1:26" x14ac:dyDescent="0.3">
      <c r="A35">
        <v>1293</v>
      </c>
      <c r="B35" s="114">
        <v>41913</v>
      </c>
      <c r="C35">
        <v>1</v>
      </c>
      <c r="D35" t="s">
        <v>395</v>
      </c>
      <c r="E35" t="s">
        <v>396</v>
      </c>
      <c r="F35" t="s">
        <v>397</v>
      </c>
      <c r="G35" t="s">
        <v>188</v>
      </c>
      <c r="H35">
        <v>99999</v>
      </c>
      <c r="I35" t="s">
        <v>309</v>
      </c>
      <c r="J35" t="s">
        <v>338</v>
      </c>
      <c r="K35" t="s">
        <v>264</v>
      </c>
      <c r="N35" t="s">
        <v>398</v>
      </c>
      <c r="O35" t="s">
        <v>396</v>
      </c>
      <c r="P35" t="s">
        <v>397</v>
      </c>
      <c r="Q35" t="s">
        <v>188</v>
      </c>
      <c r="R35">
        <v>99999</v>
      </c>
      <c r="S35" t="s">
        <v>309</v>
      </c>
      <c r="U35" t="s">
        <v>333</v>
      </c>
      <c r="V35" t="s">
        <v>315</v>
      </c>
      <c r="W35">
        <v>46</v>
      </c>
      <c r="X35">
        <v>73</v>
      </c>
      <c r="Y35">
        <v>3358</v>
      </c>
      <c r="Z35">
        <v>339.15800000000002</v>
      </c>
    </row>
    <row r="36" spans="1:26" x14ac:dyDescent="0.3">
      <c r="A36">
        <v>1292</v>
      </c>
      <c r="B36" s="114">
        <v>41913</v>
      </c>
      <c r="C36">
        <v>1</v>
      </c>
      <c r="D36" t="s">
        <v>395</v>
      </c>
      <c r="E36" t="s">
        <v>396</v>
      </c>
      <c r="F36" t="s">
        <v>397</v>
      </c>
      <c r="G36" t="s">
        <v>188</v>
      </c>
      <c r="H36">
        <v>99999</v>
      </c>
      <c r="I36" t="s">
        <v>309</v>
      </c>
      <c r="J36" t="s">
        <v>338</v>
      </c>
      <c r="K36" t="s">
        <v>264</v>
      </c>
      <c r="N36" t="s">
        <v>398</v>
      </c>
      <c r="O36" t="s">
        <v>396</v>
      </c>
      <c r="P36" t="s">
        <v>397</v>
      </c>
      <c r="Q36" t="s">
        <v>188</v>
      </c>
      <c r="R36">
        <v>99999</v>
      </c>
      <c r="S36" t="s">
        <v>309</v>
      </c>
      <c r="U36" t="s">
        <v>332</v>
      </c>
      <c r="V36" t="s">
        <v>315</v>
      </c>
      <c r="W36">
        <v>18</v>
      </c>
      <c r="X36">
        <v>22</v>
      </c>
      <c r="Y36">
        <v>396</v>
      </c>
      <c r="Z36">
        <v>38.015999999999998</v>
      </c>
    </row>
    <row r="37" spans="1:26" x14ac:dyDescent="0.3">
      <c r="A37">
        <v>1286</v>
      </c>
      <c r="B37" s="114">
        <v>41919</v>
      </c>
      <c r="C37">
        <v>7</v>
      </c>
      <c r="D37" t="s">
        <v>381</v>
      </c>
      <c r="E37" t="s">
        <v>382</v>
      </c>
      <c r="F37" t="s">
        <v>383</v>
      </c>
      <c r="G37" t="s">
        <v>384</v>
      </c>
      <c r="H37">
        <v>99999</v>
      </c>
      <c r="I37" t="s">
        <v>309</v>
      </c>
      <c r="J37" t="s">
        <v>338</v>
      </c>
      <c r="K37" t="s">
        <v>264</v>
      </c>
      <c r="N37" t="s">
        <v>385</v>
      </c>
      <c r="O37" t="s">
        <v>382</v>
      </c>
      <c r="P37" t="s">
        <v>383</v>
      </c>
      <c r="Q37" t="s">
        <v>384</v>
      </c>
      <c r="R37">
        <v>99999</v>
      </c>
      <c r="S37" t="s">
        <v>309</v>
      </c>
      <c r="U37" t="s">
        <v>333</v>
      </c>
      <c r="V37" t="s">
        <v>315</v>
      </c>
      <c r="W37">
        <v>46</v>
      </c>
      <c r="X37">
        <v>62</v>
      </c>
      <c r="Y37">
        <v>2852</v>
      </c>
      <c r="Z37">
        <v>290.904</v>
      </c>
    </row>
    <row r="38" spans="1:26" x14ac:dyDescent="0.3">
      <c r="A38">
        <v>1035</v>
      </c>
      <c r="B38" s="114">
        <v>41678</v>
      </c>
      <c r="C38">
        <v>8</v>
      </c>
      <c r="D38" t="s">
        <v>334</v>
      </c>
      <c r="E38" t="s">
        <v>335</v>
      </c>
      <c r="F38" t="s">
        <v>336</v>
      </c>
      <c r="G38" t="s">
        <v>337</v>
      </c>
      <c r="H38">
        <v>99999</v>
      </c>
      <c r="I38" t="s">
        <v>309</v>
      </c>
      <c r="J38" t="s">
        <v>338</v>
      </c>
      <c r="K38" t="s">
        <v>264</v>
      </c>
      <c r="L38" s="114">
        <v>41680</v>
      </c>
      <c r="M38" t="s">
        <v>339</v>
      </c>
      <c r="N38" t="s">
        <v>340</v>
      </c>
      <c r="O38" t="s">
        <v>335</v>
      </c>
      <c r="P38" t="s">
        <v>336</v>
      </c>
      <c r="Q38" t="s">
        <v>337</v>
      </c>
      <c r="R38">
        <v>99999</v>
      </c>
      <c r="S38" t="s">
        <v>309</v>
      </c>
      <c r="T38" t="s">
        <v>313</v>
      </c>
      <c r="Y38">
        <v>0</v>
      </c>
      <c r="Z38">
        <v>46</v>
      </c>
    </row>
    <row r="39" spans="1:26" x14ac:dyDescent="0.3">
      <c r="A39">
        <v>1284</v>
      </c>
      <c r="B39" s="114">
        <v>41920</v>
      </c>
      <c r="C39">
        <v>8</v>
      </c>
      <c r="D39" t="s">
        <v>334</v>
      </c>
      <c r="E39" t="s">
        <v>335</v>
      </c>
      <c r="F39" t="s">
        <v>336</v>
      </c>
      <c r="G39" t="s">
        <v>337</v>
      </c>
      <c r="H39">
        <v>99999</v>
      </c>
      <c r="I39" t="s">
        <v>309</v>
      </c>
      <c r="J39" t="s">
        <v>338</v>
      </c>
      <c r="K39" t="s">
        <v>264</v>
      </c>
      <c r="L39" s="114">
        <v>41922</v>
      </c>
      <c r="M39" t="s">
        <v>339</v>
      </c>
      <c r="N39" t="s">
        <v>340</v>
      </c>
      <c r="O39" t="s">
        <v>335</v>
      </c>
      <c r="P39" t="s">
        <v>336</v>
      </c>
      <c r="Q39" t="s">
        <v>337</v>
      </c>
      <c r="R39">
        <v>99999</v>
      </c>
      <c r="S39" t="s">
        <v>309</v>
      </c>
      <c r="T39" t="s">
        <v>313</v>
      </c>
      <c r="U39" t="s">
        <v>349</v>
      </c>
      <c r="V39" t="s">
        <v>350</v>
      </c>
      <c r="W39">
        <v>12.75</v>
      </c>
      <c r="X39">
        <v>61</v>
      </c>
      <c r="Y39">
        <v>777.75</v>
      </c>
      <c r="Z39">
        <v>78.552750000000003</v>
      </c>
    </row>
    <row r="40" spans="1:26" x14ac:dyDescent="0.3">
      <c r="A40">
        <v>1273</v>
      </c>
      <c r="B40" s="114">
        <v>41890</v>
      </c>
      <c r="C40">
        <v>8</v>
      </c>
      <c r="D40" t="s">
        <v>334</v>
      </c>
      <c r="E40" t="s">
        <v>335</v>
      </c>
      <c r="F40" t="s">
        <v>336</v>
      </c>
      <c r="G40" t="s">
        <v>337</v>
      </c>
      <c r="H40">
        <v>99999</v>
      </c>
      <c r="I40" t="s">
        <v>309</v>
      </c>
      <c r="J40" t="s">
        <v>338</v>
      </c>
      <c r="K40" t="s">
        <v>264</v>
      </c>
      <c r="L40" s="114">
        <v>41892</v>
      </c>
      <c r="M40" t="s">
        <v>339</v>
      </c>
      <c r="N40" t="s">
        <v>340</v>
      </c>
      <c r="O40" t="s">
        <v>335</v>
      </c>
      <c r="P40" t="s">
        <v>336</v>
      </c>
      <c r="Q40" t="s">
        <v>337</v>
      </c>
      <c r="R40">
        <v>99999</v>
      </c>
      <c r="S40" t="s">
        <v>309</v>
      </c>
      <c r="T40" t="s">
        <v>326</v>
      </c>
      <c r="U40" t="s">
        <v>409</v>
      </c>
      <c r="V40" t="s">
        <v>410</v>
      </c>
      <c r="W40">
        <v>34.799999999999997</v>
      </c>
      <c r="X40">
        <v>63</v>
      </c>
      <c r="Y40">
        <v>2192.3999999999996</v>
      </c>
      <c r="Z40">
        <v>230.202</v>
      </c>
    </row>
    <row r="41" spans="1:26" x14ac:dyDescent="0.3">
      <c r="A41">
        <v>1262</v>
      </c>
      <c r="B41" s="114">
        <v>41890</v>
      </c>
      <c r="C41">
        <v>8</v>
      </c>
      <c r="D41" t="s">
        <v>334</v>
      </c>
      <c r="E41" t="s">
        <v>335</v>
      </c>
      <c r="F41" t="s">
        <v>336</v>
      </c>
      <c r="G41" t="s">
        <v>337</v>
      </c>
      <c r="H41">
        <v>99999</v>
      </c>
      <c r="I41" t="s">
        <v>309</v>
      </c>
      <c r="J41" t="s">
        <v>338</v>
      </c>
      <c r="K41" t="s">
        <v>264</v>
      </c>
      <c r="L41">
        <v>41892</v>
      </c>
      <c r="M41" t="s">
        <v>311</v>
      </c>
      <c r="N41" t="s">
        <v>340</v>
      </c>
      <c r="O41" t="s">
        <v>335</v>
      </c>
      <c r="P41" t="s">
        <v>336</v>
      </c>
      <c r="Q41" t="s">
        <v>337</v>
      </c>
      <c r="R41">
        <v>99999</v>
      </c>
      <c r="S41" t="s">
        <v>309</v>
      </c>
      <c r="T41" t="s">
        <v>313</v>
      </c>
      <c r="U41" t="s">
        <v>341</v>
      </c>
      <c r="V41" t="s">
        <v>342</v>
      </c>
      <c r="W41">
        <v>9.1999999999999993</v>
      </c>
      <c r="X41">
        <v>77</v>
      </c>
      <c r="Y41">
        <v>708.4</v>
      </c>
      <c r="Z41">
        <v>72.256799999999998</v>
      </c>
    </row>
    <row r="42" spans="1:26" x14ac:dyDescent="0.3">
      <c r="A42">
        <v>1040</v>
      </c>
      <c r="B42" s="114">
        <v>41671</v>
      </c>
      <c r="C42">
        <v>1</v>
      </c>
      <c r="D42" t="s">
        <v>395</v>
      </c>
      <c r="E42" t="s">
        <v>396</v>
      </c>
      <c r="F42" t="s">
        <v>397</v>
      </c>
      <c r="G42" t="s">
        <v>188</v>
      </c>
      <c r="H42">
        <v>99999</v>
      </c>
      <c r="I42" t="s">
        <v>309</v>
      </c>
      <c r="J42" t="s">
        <v>338</v>
      </c>
      <c r="K42" t="s">
        <v>264</v>
      </c>
      <c r="M42" t="s">
        <v>339</v>
      </c>
      <c r="N42" t="s">
        <v>398</v>
      </c>
      <c r="O42" t="s">
        <v>396</v>
      </c>
      <c r="P42" t="s">
        <v>397</v>
      </c>
      <c r="Q42" t="s">
        <v>188</v>
      </c>
      <c r="R42">
        <v>99999</v>
      </c>
      <c r="S42" t="s">
        <v>309</v>
      </c>
      <c r="U42" t="s">
        <v>399</v>
      </c>
      <c r="V42" t="s">
        <v>400</v>
      </c>
      <c r="W42">
        <v>18.399999999999999</v>
      </c>
      <c r="X42">
        <v>13</v>
      </c>
      <c r="Y42">
        <v>239.2</v>
      </c>
      <c r="Z42">
        <v>23.680800000000001</v>
      </c>
    </row>
    <row r="43" spans="1:26" x14ac:dyDescent="0.3">
      <c r="A43">
        <v>1261</v>
      </c>
      <c r="B43" s="114">
        <v>41890</v>
      </c>
      <c r="C43">
        <v>8</v>
      </c>
      <c r="D43" t="s">
        <v>334</v>
      </c>
      <c r="E43" t="s">
        <v>335</v>
      </c>
      <c r="F43" t="s">
        <v>336</v>
      </c>
      <c r="G43" t="s">
        <v>337</v>
      </c>
      <c r="H43">
        <v>99999</v>
      </c>
      <c r="I43" t="s">
        <v>309</v>
      </c>
      <c r="J43" t="s">
        <v>338</v>
      </c>
      <c r="K43" t="s">
        <v>264</v>
      </c>
      <c r="L43">
        <v>41892</v>
      </c>
      <c r="M43" t="s">
        <v>311</v>
      </c>
      <c r="N43" t="s">
        <v>340</v>
      </c>
      <c r="O43" t="s">
        <v>335</v>
      </c>
      <c r="P43" t="s">
        <v>336</v>
      </c>
      <c r="Q43" t="s">
        <v>337</v>
      </c>
      <c r="R43">
        <v>99999</v>
      </c>
      <c r="S43" t="s">
        <v>309</v>
      </c>
      <c r="T43" t="s">
        <v>313</v>
      </c>
      <c r="U43" t="s">
        <v>365</v>
      </c>
      <c r="V43" t="s">
        <v>366</v>
      </c>
      <c r="W43">
        <v>40</v>
      </c>
      <c r="X43">
        <v>48</v>
      </c>
      <c r="Y43">
        <v>1920</v>
      </c>
      <c r="Z43">
        <v>188.16</v>
      </c>
    </row>
    <row r="44" spans="1:26" x14ac:dyDescent="0.3">
      <c r="A44">
        <v>1255</v>
      </c>
      <c r="B44" s="114">
        <v>41883</v>
      </c>
      <c r="C44">
        <v>1</v>
      </c>
      <c r="D44" t="s">
        <v>395</v>
      </c>
      <c r="E44" t="s">
        <v>396</v>
      </c>
      <c r="F44" t="s">
        <v>397</v>
      </c>
      <c r="G44" t="s">
        <v>188</v>
      </c>
      <c r="H44">
        <v>99999</v>
      </c>
      <c r="I44" t="s">
        <v>309</v>
      </c>
      <c r="J44" t="s">
        <v>338</v>
      </c>
      <c r="K44" t="s">
        <v>264</v>
      </c>
      <c r="N44" t="s">
        <v>398</v>
      </c>
      <c r="O44" t="s">
        <v>396</v>
      </c>
      <c r="P44" t="s">
        <v>397</v>
      </c>
      <c r="Q44" t="s">
        <v>188</v>
      </c>
      <c r="R44">
        <v>99999</v>
      </c>
      <c r="S44" t="s">
        <v>309</v>
      </c>
      <c r="U44" t="s">
        <v>380</v>
      </c>
      <c r="V44" t="s">
        <v>315</v>
      </c>
      <c r="W44">
        <v>2.99</v>
      </c>
      <c r="X44">
        <v>14</v>
      </c>
      <c r="Y44">
        <v>41.86</v>
      </c>
      <c r="Z44">
        <v>4.35344</v>
      </c>
    </row>
    <row r="45" spans="1:26" x14ac:dyDescent="0.3">
      <c r="A45">
        <v>1254</v>
      </c>
      <c r="B45" s="114">
        <v>41883</v>
      </c>
      <c r="C45">
        <v>1</v>
      </c>
      <c r="D45" t="s">
        <v>395</v>
      </c>
      <c r="E45" t="s">
        <v>396</v>
      </c>
      <c r="F45" t="s">
        <v>397</v>
      </c>
      <c r="G45" t="s">
        <v>188</v>
      </c>
      <c r="H45">
        <v>99999</v>
      </c>
      <c r="I45" t="s">
        <v>309</v>
      </c>
      <c r="J45" t="s">
        <v>338</v>
      </c>
      <c r="K45" t="s">
        <v>264</v>
      </c>
      <c r="N45" t="s">
        <v>398</v>
      </c>
      <c r="O45" t="s">
        <v>396</v>
      </c>
      <c r="P45" t="s">
        <v>397</v>
      </c>
      <c r="Q45" t="s">
        <v>188</v>
      </c>
      <c r="R45">
        <v>99999</v>
      </c>
      <c r="S45" t="s">
        <v>309</v>
      </c>
      <c r="U45" t="s">
        <v>333</v>
      </c>
      <c r="V45" t="s">
        <v>315</v>
      </c>
      <c r="W45">
        <v>46</v>
      </c>
      <c r="X45">
        <v>97</v>
      </c>
      <c r="Y45">
        <v>4462</v>
      </c>
      <c r="Z45">
        <v>464.04800000000006</v>
      </c>
    </row>
    <row r="46" spans="1:26" x14ac:dyDescent="0.3">
      <c r="A46">
        <v>1044</v>
      </c>
      <c r="B46" s="114">
        <v>41678</v>
      </c>
      <c r="C46">
        <v>8</v>
      </c>
      <c r="D46" t="s">
        <v>334</v>
      </c>
      <c r="E46" t="s">
        <v>335</v>
      </c>
      <c r="F46" t="s">
        <v>336</v>
      </c>
      <c r="G46" t="s">
        <v>337</v>
      </c>
      <c r="H46">
        <v>99999</v>
      </c>
      <c r="I46" t="s">
        <v>309</v>
      </c>
      <c r="J46" t="s">
        <v>338</v>
      </c>
      <c r="K46" t="s">
        <v>264</v>
      </c>
      <c r="L46" s="114">
        <v>41680</v>
      </c>
      <c r="M46" t="s">
        <v>311</v>
      </c>
      <c r="N46" t="s">
        <v>340</v>
      </c>
      <c r="O46" t="s">
        <v>335</v>
      </c>
      <c r="P46" t="s">
        <v>336</v>
      </c>
      <c r="Q46" t="s">
        <v>337</v>
      </c>
      <c r="R46">
        <v>99999</v>
      </c>
      <c r="S46" t="s">
        <v>309</v>
      </c>
      <c r="T46" t="s">
        <v>313</v>
      </c>
      <c r="U46" t="s">
        <v>349</v>
      </c>
      <c r="V46" t="s">
        <v>350</v>
      </c>
      <c r="W46">
        <v>12.75</v>
      </c>
      <c r="X46">
        <v>13</v>
      </c>
      <c r="Y46">
        <v>165.75</v>
      </c>
      <c r="Z46">
        <v>15.746249999999998</v>
      </c>
    </row>
    <row r="47" spans="1:26" x14ac:dyDescent="0.3">
      <c r="A47">
        <v>1253</v>
      </c>
      <c r="B47" s="114">
        <v>41883</v>
      </c>
      <c r="C47">
        <v>1</v>
      </c>
      <c r="D47" t="s">
        <v>395</v>
      </c>
      <c r="E47" t="s">
        <v>396</v>
      </c>
      <c r="F47" t="s">
        <v>397</v>
      </c>
      <c r="G47" t="s">
        <v>188</v>
      </c>
      <c r="H47">
        <v>99999</v>
      </c>
      <c r="I47" t="s">
        <v>309</v>
      </c>
      <c r="J47" t="s">
        <v>338</v>
      </c>
      <c r="K47" t="s">
        <v>264</v>
      </c>
      <c r="N47" t="s">
        <v>398</v>
      </c>
      <c r="O47" t="s">
        <v>396</v>
      </c>
      <c r="P47" t="s">
        <v>397</v>
      </c>
      <c r="Q47" t="s">
        <v>188</v>
      </c>
      <c r="R47">
        <v>99999</v>
      </c>
      <c r="S47" t="s">
        <v>309</v>
      </c>
      <c r="U47" t="s">
        <v>332</v>
      </c>
      <c r="V47" t="s">
        <v>315</v>
      </c>
      <c r="W47">
        <v>18</v>
      </c>
      <c r="X47">
        <v>58</v>
      </c>
      <c r="Y47">
        <v>1044</v>
      </c>
      <c r="Z47">
        <v>103.35600000000001</v>
      </c>
    </row>
    <row r="48" spans="1:26" x14ac:dyDescent="0.3">
      <c r="A48">
        <v>1240</v>
      </c>
      <c r="B48" s="114">
        <v>41859</v>
      </c>
      <c r="C48">
        <v>8</v>
      </c>
      <c r="D48" t="s">
        <v>334</v>
      </c>
      <c r="E48" t="s">
        <v>335</v>
      </c>
      <c r="F48" t="s">
        <v>336</v>
      </c>
      <c r="G48" t="s">
        <v>337</v>
      </c>
      <c r="H48">
        <v>99999</v>
      </c>
      <c r="I48" t="s">
        <v>309</v>
      </c>
      <c r="J48" t="s">
        <v>338</v>
      </c>
      <c r="K48" t="s">
        <v>264</v>
      </c>
      <c r="L48" s="114">
        <v>41861</v>
      </c>
      <c r="M48" t="s">
        <v>311</v>
      </c>
      <c r="N48" t="s">
        <v>340</v>
      </c>
      <c r="O48" t="s">
        <v>335</v>
      </c>
      <c r="P48" t="s">
        <v>336</v>
      </c>
      <c r="Q48" t="s">
        <v>337</v>
      </c>
      <c r="R48">
        <v>99999</v>
      </c>
      <c r="S48" t="s">
        <v>309</v>
      </c>
      <c r="T48" t="s">
        <v>313</v>
      </c>
      <c r="U48" t="s">
        <v>341</v>
      </c>
      <c r="V48" t="s">
        <v>342</v>
      </c>
      <c r="W48">
        <v>9.1999999999999993</v>
      </c>
      <c r="X48">
        <v>54</v>
      </c>
      <c r="Y48">
        <v>496.79999999999995</v>
      </c>
      <c r="Z48">
        <v>49.183199999999999</v>
      </c>
    </row>
    <row r="49" spans="1:26" x14ac:dyDescent="0.3">
      <c r="A49">
        <v>1239</v>
      </c>
      <c r="B49" s="114">
        <v>41859</v>
      </c>
      <c r="C49">
        <v>8</v>
      </c>
      <c r="D49" t="s">
        <v>334</v>
      </c>
      <c r="E49" t="s">
        <v>335</v>
      </c>
      <c r="F49" t="s">
        <v>336</v>
      </c>
      <c r="G49" t="s">
        <v>337</v>
      </c>
      <c r="H49">
        <v>99999</v>
      </c>
      <c r="I49" t="s">
        <v>309</v>
      </c>
      <c r="J49" t="s">
        <v>338</v>
      </c>
      <c r="K49" t="s">
        <v>264</v>
      </c>
      <c r="L49" s="114">
        <v>41861</v>
      </c>
      <c r="M49" t="s">
        <v>311</v>
      </c>
      <c r="N49" t="s">
        <v>340</v>
      </c>
      <c r="O49" t="s">
        <v>335</v>
      </c>
      <c r="P49" t="s">
        <v>336</v>
      </c>
      <c r="Q49" t="s">
        <v>337</v>
      </c>
      <c r="R49">
        <v>99999</v>
      </c>
      <c r="S49" t="s">
        <v>309</v>
      </c>
      <c r="T49" t="s">
        <v>313</v>
      </c>
      <c r="U49" t="s">
        <v>365</v>
      </c>
      <c r="V49" t="s">
        <v>366</v>
      </c>
      <c r="W49">
        <v>40</v>
      </c>
      <c r="X49">
        <v>78</v>
      </c>
      <c r="Y49">
        <v>3120</v>
      </c>
      <c r="Z49">
        <v>318.24</v>
      </c>
    </row>
    <row r="50" spans="1:26" x14ac:dyDescent="0.3">
      <c r="A50">
        <v>1233</v>
      </c>
      <c r="B50" s="114">
        <v>41852</v>
      </c>
      <c r="C50">
        <v>1</v>
      </c>
      <c r="D50" t="s">
        <v>395</v>
      </c>
      <c r="E50" t="s">
        <v>396</v>
      </c>
      <c r="F50" t="s">
        <v>397</v>
      </c>
      <c r="G50" t="s">
        <v>188</v>
      </c>
      <c r="H50">
        <v>99999</v>
      </c>
      <c r="I50" t="s">
        <v>309</v>
      </c>
      <c r="J50" t="s">
        <v>338</v>
      </c>
      <c r="K50" t="s">
        <v>264</v>
      </c>
      <c r="N50" t="s">
        <v>398</v>
      </c>
      <c r="O50" t="s">
        <v>396</v>
      </c>
      <c r="P50" t="s">
        <v>397</v>
      </c>
      <c r="Q50" t="s">
        <v>188</v>
      </c>
      <c r="R50">
        <v>99999</v>
      </c>
      <c r="S50" t="s">
        <v>309</v>
      </c>
      <c r="U50" t="s">
        <v>380</v>
      </c>
      <c r="V50" t="s">
        <v>315</v>
      </c>
      <c r="W50">
        <v>2.99</v>
      </c>
      <c r="X50">
        <v>44</v>
      </c>
      <c r="Y50">
        <v>131.56</v>
      </c>
      <c r="Z50">
        <v>13.287560000000001</v>
      </c>
    </row>
    <row r="51" spans="1:26" x14ac:dyDescent="0.3">
      <c r="A51">
        <v>1232</v>
      </c>
      <c r="B51" s="114">
        <v>41852</v>
      </c>
      <c r="C51">
        <v>1</v>
      </c>
      <c r="D51" t="s">
        <v>395</v>
      </c>
      <c r="E51" t="s">
        <v>396</v>
      </c>
      <c r="F51" t="s">
        <v>397</v>
      </c>
      <c r="G51" t="s">
        <v>188</v>
      </c>
      <c r="H51">
        <v>99999</v>
      </c>
      <c r="I51" t="s">
        <v>309</v>
      </c>
      <c r="J51" t="s">
        <v>338</v>
      </c>
      <c r="K51" t="s">
        <v>264</v>
      </c>
      <c r="N51" t="s">
        <v>398</v>
      </c>
      <c r="O51" t="s">
        <v>396</v>
      </c>
      <c r="P51" t="s">
        <v>397</v>
      </c>
      <c r="Q51" t="s">
        <v>188</v>
      </c>
      <c r="R51">
        <v>99999</v>
      </c>
      <c r="S51" t="s">
        <v>309</v>
      </c>
      <c r="U51" t="s">
        <v>333</v>
      </c>
      <c r="V51" t="s">
        <v>315</v>
      </c>
      <c r="W51">
        <v>46</v>
      </c>
      <c r="X51">
        <v>14</v>
      </c>
      <c r="Y51">
        <v>644</v>
      </c>
      <c r="Z51">
        <v>63.756000000000007</v>
      </c>
    </row>
    <row r="52" spans="1:26" x14ac:dyDescent="0.3">
      <c r="A52">
        <v>1231</v>
      </c>
      <c r="B52" s="114">
        <v>41852</v>
      </c>
      <c r="C52">
        <v>1</v>
      </c>
      <c r="D52" t="s">
        <v>395</v>
      </c>
      <c r="E52" t="s">
        <v>396</v>
      </c>
      <c r="F52" t="s">
        <v>397</v>
      </c>
      <c r="G52" t="s">
        <v>188</v>
      </c>
      <c r="H52">
        <v>99999</v>
      </c>
      <c r="I52" t="s">
        <v>309</v>
      </c>
      <c r="J52" t="s">
        <v>338</v>
      </c>
      <c r="K52" t="s">
        <v>264</v>
      </c>
      <c r="N52" t="s">
        <v>398</v>
      </c>
      <c r="O52" t="s">
        <v>396</v>
      </c>
      <c r="P52" t="s">
        <v>397</v>
      </c>
      <c r="Q52" t="s">
        <v>188</v>
      </c>
      <c r="R52">
        <v>99999</v>
      </c>
      <c r="S52" t="s">
        <v>309</v>
      </c>
      <c r="U52" t="s">
        <v>332</v>
      </c>
      <c r="V52" t="s">
        <v>315</v>
      </c>
      <c r="W52">
        <v>18</v>
      </c>
      <c r="X52">
        <v>91</v>
      </c>
      <c r="Y52">
        <v>1638</v>
      </c>
      <c r="Z52">
        <v>158.886</v>
      </c>
    </row>
    <row r="53" spans="1:26" x14ac:dyDescent="0.3">
      <c r="A53">
        <v>1225</v>
      </c>
      <c r="B53" s="114">
        <v>41858</v>
      </c>
      <c r="C53">
        <v>7</v>
      </c>
      <c r="D53" t="s">
        <v>381</v>
      </c>
      <c r="E53" t="s">
        <v>382</v>
      </c>
      <c r="F53" t="s">
        <v>383</v>
      </c>
      <c r="G53" t="s">
        <v>384</v>
      </c>
      <c r="H53">
        <v>99999</v>
      </c>
      <c r="I53" t="s">
        <v>309</v>
      </c>
      <c r="J53" t="s">
        <v>338</v>
      </c>
      <c r="K53" t="s">
        <v>264</v>
      </c>
      <c r="N53" t="s">
        <v>385</v>
      </c>
      <c r="O53" t="s">
        <v>382</v>
      </c>
      <c r="P53" t="s">
        <v>383</v>
      </c>
      <c r="Q53" t="s">
        <v>384</v>
      </c>
      <c r="R53">
        <v>99999</v>
      </c>
      <c r="S53" t="s">
        <v>309</v>
      </c>
      <c r="U53" t="s">
        <v>333</v>
      </c>
      <c r="V53" t="s">
        <v>315</v>
      </c>
      <c r="W53">
        <v>46</v>
      </c>
      <c r="X53">
        <v>86</v>
      </c>
      <c r="Y53">
        <v>3956</v>
      </c>
      <c r="Z53">
        <v>399.55600000000004</v>
      </c>
    </row>
    <row r="54" spans="1:26" x14ac:dyDescent="0.3">
      <c r="A54">
        <v>1223</v>
      </c>
      <c r="B54" s="114">
        <v>41859</v>
      </c>
      <c r="C54">
        <v>8</v>
      </c>
      <c r="D54" t="s">
        <v>334</v>
      </c>
      <c r="E54" t="s">
        <v>335</v>
      </c>
      <c r="F54" t="s">
        <v>336</v>
      </c>
      <c r="G54" t="s">
        <v>337</v>
      </c>
      <c r="H54">
        <v>99999</v>
      </c>
      <c r="I54" t="s">
        <v>309</v>
      </c>
      <c r="J54" t="s">
        <v>338</v>
      </c>
      <c r="K54" t="s">
        <v>264</v>
      </c>
      <c r="L54" s="114">
        <v>41861</v>
      </c>
      <c r="M54" t="s">
        <v>339</v>
      </c>
      <c r="N54" t="s">
        <v>340</v>
      </c>
      <c r="O54" t="s">
        <v>335</v>
      </c>
      <c r="P54" t="s">
        <v>336</v>
      </c>
      <c r="Q54" t="s">
        <v>337</v>
      </c>
      <c r="R54">
        <v>99999</v>
      </c>
      <c r="S54" t="s">
        <v>309</v>
      </c>
      <c r="T54" t="s">
        <v>313</v>
      </c>
      <c r="U54" t="s">
        <v>349</v>
      </c>
      <c r="V54" t="s">
        <v>350</v>
      </c>
      <c r="W54">
        <v>12.75</v>
      </c>
      <c r="X54">
        <v>57</v>
      </c>
      <c r="Y54">
        <v>726.75</v>
      </c>
      <c r="Z54">
        <v>69.768000000000001</v>
      </c>
    </row>
    <row r="55" spans="1:26" x14ac:dyDescent="0.3">
      <c r="A55">
        <v>1218</v>
      </c>
      <c r="B55" s="114">
        <v>41821</v>
      </c>
      <c r="C55">
        <v>1</v>
      </c>
      <c r="D55" t="s">
        <v>395</v>
      </c>
      <c r="E55" t="s">
        <v>396</v>
      </c>
      <c r="F55" t="s">
        <v>397</v>
      </c>
      <c r="G55" t="s">
        <v>188</v>
      </c>
      <c r="H55">
        <v>99999</v>
      </c>
      <c r="I55" t="s">
        <v>309</v>
      </c>
      <c r="J55" t="s">
        <v>338</v>
      </c>
      <c r="K55" t="s">
        <v>264</v>
      </c>
      <c r="M55" t="s">
        <v>339</v>
      </c>
      <c r="N55" t="s">
        <v>398</v>
      </c>
      <c r="O55" t="s">
        <v>396</v>
      </c>
      <c r="P55" t="s">
        <v>397</v>
      </c>
      <c r="Q55" t="s">
        <v>188</v>
      </c>
      <c r="R55">
        <v>99999</v>
      </c>
      <c r="S55" t="s">
        <v>309</v>
      </c>
      <c r="U55" t="s">
        <v>399</v>
      </c>
      <c r="V55" t="s">
        <v>400</v>
      </c>
      <c r="W55">
        <v>18.399999999999999</v>
      </c>
      <c r="X55">
        <v>42</v>
      </c>
      <c r="Y55">
        <v>772.8</v>
      </c>
      <c r="Z55">
        <v>80.371200000000002</v>
      </c>
    </row>
    <row r="56" spans="1:26" x14ac:dyDescent="0.3">
      <c r="A56">
        <v>1206</v>
      </c>
      <c r="B56" s="114">
        <v>41828</v>
      </c>
      <c r="C56">
        <v>8</v>
      </c>
      <c r="D56" t="s">
        <v>334</v>
      </c>
      <c r="E56" t="s">
        <v>335</v>
      </c>
      <c r="F56" t="s">
        <v>336</v>
      </c>
      <c r="G56" t="s">
        <v>337</v>
      </c>
      <c r="H56">
        <v>99999</v>
      </c>
      <c r="I56" t="s">
        <v>309</v>
      </c>
      <c r="J56" t="s">
        <v>338</v>
      </c>
      <c r="K56" t="s">
        <v>264</v>
      </c>
      <c r="L56" s="114">
        <v>41830</v>
      </c>
      <c r="M56" t="s">
        <v>339</v>
      </c>
      <c r="N56" t="s">
        <v>340</v>
      </c>
      <c r="O56" t="s">
        <v>335</v>
      </c>
      <c r="P56" t="s">
        <v>336</v>
      </c>
      <c r="Q56" t="s">
        <v>337</v>
      </c>
      <c r="R56">
        <v>99999</v>
      </c>
      <c r="S56" t="s">
        <v>309</v>
      </c>
      <c r="T56" t="s">
        <v>326</v>
      </c>
      <c r="U56" t="s">
        <v>409</v>
      </c>
      <c r="V56" t="s">
        <v>410</v>
      </c>
      <c r="W56">
        <v>34.799999999999997</v>
      </c>
      <c r="X56">
        <v>27</v>
      </c>
      <c r="Y56">
        <v>939.59999999999991</v>
      </c>
      <c r="Z56">
        <v>89.261999999999986</v>
      </c>
    </row>
    <row r="57" spans="1:26" x14ac:dyDescent="0.3">
      <c r="A57">
        <v>1055</v>
      </c>
      <c r="B57" s="114">
        <v>41706</v>
      </c>
      <c r="C57">
        <v>8</v>
      </c>
      <c r="D57" t="s">
        <v>334</v>
      </c>
      <c r="E57" t="s">
        <v>335</v>
      </c>
      <c r="F57" t="s">
        <v>336</v>
      </c>
      <c r="G57" t="s">
        <v>337</v>
      </c>
      <c r="H57">
        <v>99999</v>
      </c>
      <c r="I57" t="s">
        <v>309</v>
      </c>
      <c r="J57" t="s">
        <v>338</v>
      </c>
      <c r="K57" t="s">
        <v>264</v>
      </c>
      <c r="L57" s="114">
        <v>41708</v>
      </c>
      <c r="M57" t="s">
        <v>311</v>
      </c>
      <c r="N57" t="s">
        <v>340</v>
      </c>
      <c r="O57" t="s">
        <v>335</v>
      </c>
      <c r="P57" t="s">
        <v>336</v>
      </c>
      <c r="Q57" t="s">
        <v>337</v>
      </c>
      <c r="R57">
        <v>99999</v>
      </c>
      <c r="S57" t="s">
        <v>309</v>
      </c>
      <c r="T57" t="s">
        <v>313</v>
      </c>
      <c r="U57" t="s">
        <v>365</v>
      </c>
      <c r="V57" t="s">
        <v>366</v>
      </c>
      <c r="W57">
        <v>40</v>
      </c>
      <c r="X57">
        <v>85</v>
      </c>
      <c r="Y57">
        <v>3400</v>
      </c>
      <c r="Z57">
        <v>357</v>
      </c>
    </row>
    <row r="58" spans="1:26" x14ac:dyDescent="0.3">
      <c r="A58">
        <v>1056</v>
      </c>
      <c r="B58" s="114">
        <v>41706</v>
      </c>
      <c r="C58">
        <v>8</v>
      </c>
      <c r="D58" t="s">
        <v>334</v>
      </c>
      <c r="E58" t="s">
        <v>335</v>
      </c>
      <c r="F58" t="s">
        <v>336</v>
      </c>
      <c r="G58" t="s">
        <v>337</v>
      </c>
      <c r="H58">
        <v>99999</v>
      </c>
      <c r="I58" t="s">
        <v>309</v>
      </c>
      <c r="J58" t="s">
        <v>338</v>
      </c>
      <c r="K58" t="s">
        <v>264</v>
      </c>
      <c r="L58" s="114">
        <v>41708</v>
      </c>
      <c r="M58" t="s">
        <v>311</v>
      </c>
      <c r="N58" t="s">
        <v>340</v>
      </c>
      <c r="O58" t="s">
        <v>335</v>
      </c>
      <c r="P58" t="s">
        <v>336</v>
      </c>
      <c r="Q58" t="s">
        <v>337</v>
      </c>
      <c r="R58">
        <v>99999</v>
      </c>
      <c r="S58" t="s">
        <v>309</v>
      </c>
      <c r="T58" t="s">
        <v>313</v>
      </c>
      <c r="U58" t="s">
        <v>341</v>
      </c>
      <c r="V58" t="s">
        <v>342</v>
      </c>
      <c r="W58">
        <v>9.1999999999999993</v>
      </c>
      <c r="X58">
        <v>97</v>
      </c>
      <c r="Y58">
        <v>892.4</v>
      </c>
      <c r="Z58">
        <v>91.024800000000013</v>
      </c>
    </row>
    <row r="59" spans="1:26" x14ac:dyDescent="0.3">
      <c r="A59">
        <v>1195</v>
      </c>
      <c r="B59" s="114">
        <v>41828</v>
      </c>
      <c r="C59">
        <v>8</v>
      </c>
      <c r="D59" t="s">
        <v>334</v>
      </c>
      <c r="E59" t="s">
        <v>335</v>
      </c>
      <c r="F59" t="s">
        <v>336</v>
      </c>
      <c r="G59" t="s">
        <v>337</v>
      </c>
      <c r="H59">
        <v>99999</v>
      </c>
      <c r="I59" t="s">
        <v>309</v>
      </c>
      <c r="J59" t="s">
        <v>338</v>
      </c>
      <c r="K59" t="s">
        <v>264</v>
      </c>
      <c r="L59" s="114">
        <v>41830</v>
      </c>
      <c r="M59" t="s">
        <v>311</v>
      </c>
      <c r="N59" t="s">
        <v>340</v>
      </c>
      <c r="O59" t="s">
        <v>335</v>
      </c>
      <c r="P59" t="s">
        <v>336</v>
      </c>
      <c r="Q59" t="s">
        <v>337</v>
      </c>
      <c r="R59">
        <v>99999</v>
      </c>
      <c r="S59" t="s">
        <v>309</v>
      </c>
      <c r="T59" t="s">
        <v>313</v>
      </c>
      <c r="U59" t="s">
        <v>341</v>
      </c>
      <c r="V59" t="s">
        <v>342</v>
      </c>
      <c r="W59">
        <v>9.1999999999999993</v>
      </c>
      <c r="X59">
        <v>36</v>
      </c>
      <c r="Y59">
        <v>331.2</v>
      </c>
      <c r="Z59">
        <v>34.444800000000001</v>
      </c>
    </row>
    <row r="60" spans="1:26" x14ac:dyDescent="0.3">
      <c r="A60">
        <v>1194</v>
      </c>
      <c r="B60" s="114">
        <v>41828</v>
      </c>
      <c r="C60">
        <v>8</v>
      </c>
      <c r="D60" t="s">
        <v>334</v>
      </c>
      <c r="E60" t="s">
        <v>335</v>
      </c>
      <c r="F60" t="s">
        <v>336</v>
      </c>
      <c r="G60" t="s">
        <v>337</v>
      </c>
      <c r="H60">
        <v>99999</v>
      </c>
      <c r="I60" t="s">
        <v>309</v>
      </c>
      <c r="J60" t="s">
        <v>338</v>
      </c>
      <c r="K60" t="s">
        <v>264</v>
      </c>
      <c r="L60" s="114">
        <v>41830</v>
      </c>
      <c r="M60" t="s">
        <v>311</v>
      </c>
      <c r="N60" t="s">
        <v>340</v>
      </c>
      <c r="O60" t="s">
        <v>335</v>
      </c>
      <c r="P60" t="s">
        <v>336</v>
      </c>
      <c r="Q60" t="s">
        <v>337</v>
      </c>
      <c r="R60">
        <v>99999</v>
      </c>
      <c r="S60" t="s">
        <v>309</v>
      </c>
      <c r="T60" t="s">
        <v>313</v>
      </c>
      <c r="U60" t="s">
        <v>365</v>
      </c>
      <c r="V60" t="s">
        <v>366</v>
      </c>
      <c r="W60">
        <v>40</v>
      </c>
      <c r="X60">
        <v>91</v>
      </c>
      <c r="Y60">
        <v>3640</v>
      </c>
      <c r="Z60">
        <v>360.36</v>
      </c>
    </row>
    <row r="61" spans="1:26" x14ac:dyDescent="0.3">
      <c r="A61">
        <v>1188</v>
      </c>
      <c r="B61" s="114">
        <v>41821</v>
      </c>
      <c r="C61">
        <v>1</v>
      </c>
      <c r="D61" t="s">
        <v>395</v>
      </c>
      <c r="E61" t="s">
        <v>396</v>
      </c>
      <c r="F61" t="s">
        <v>397</v>
      </c>
      <c r="G61" t="s">
        <v>188</v>
      </c>
      <c r="H61">
        <v>99999</v>
      </c>
      <c r="I61" t="s">
        <v>309</v>
      </c>
      <c r="J61" t="s">
        <v>338</v>
      </c>
      <c r="K61" t="s">
        <v>264</v>
      </c>
      <c r="N61" t="s">
        <v>398</v>
      </c>
      <c r="O61" t="s">
        <v>396</v>
      </c>
      <c r="P61" t="s">
        <v>397</v>
      </c>
      <c r="Q61" t="s">
        <v>188</v>
      </c>
      <c r="R61">
        <v>99999</v>
      </c>
      <c r="S61" t="s">
        <v>309</v>
      </c>
      <c r="U61" t="s">
        <v>380</v>
      </c>
      <c r="V61" t="s">
        <v>315</v>
      </c>
      <c r="W61">
        <v>2.99</v>
      </c>
      <c r="X61">
        <v>81</v>
      </c>
      <c r="Y61">
        <v>242.19000000000003</v>
      </c>
      <c r="Z61">
        <v>23.976810000000004</v>
      </c>
    </row>
    <row r="62" spans="1:26" x14ac:dyDescent="0.3">
      <c r="A62">
        <v>1180</v>
      </c>
      <c r="B62" s="114">
        <v>41798</v>
      </c>
      <c r="C62">
        <v>8</v>
      </c>
      <c r="D62" t="s">
        <v>334</v>
      </c>
      <c r="E62" t="s">
        <v>335</v>
      </c>
      <c r="F62" t="s">
        <v>336</v>
      </c>
      <c r="G62" t="s">
        <v>337</v>
      </c>
      <c r="H62">
        <v>99999</v>
      </c>
      <c r="I62" t="s">
        <v>309</v>
      </c>
      <c r="J62" t="s">
        <v>338</v>
      </c>
      <c r="K62" t="s">
        <v>264</v>
      </c>
      <c r="L62" s="114">
        <v>41800</v>
      </c>
      <c r="M62" t="s">
        <v>311</v>
      </c>
      <c r="N62" t="s">
        <v>340</v>
      </c>
      <c r="O62" t="s">
        <v>335</v>
      </c>
      <c r="P62" t="s">
        <v>336</v>
      </c>
      <c r="Q62" t="s">
        <v>337</v>
      </c>
      <c r="R62">
        <v>99999</v>
      </c>
      <c r="S62" t="s">
        <v>309</v>
      </c>
      <c r="T62" t="s">
        <v>313</v>
      </c>
      <c r="U62" t="s">
        <v>349</v>
      </c>
      <c r="V62" t="s">
        <v>350</v>
      </c>
      <c r="W62">
        <v>12.75</v>
      </c>
      <c r="X62">
        <v>92</v>
      </c>
      <c r="Y62">
        <v>1173</v>
      </c>
      <c r="Z62">
        <v>116.12700000000001</v>
      </c>
    </row>
    <row r="63" spans="1:26" x14ac:dyDescent="0.3">
      <c r="A63">
        <v>1176</v>
      </c>
      <c r="B63" s="114">
        <v>41791</v>
      </c>
      <c r="C63">
        <v>1</v>
      </c>
      <c r="D63" t="s">
        <v>395</v>
      </c>
      <c r="E63" t="s">
        <v>396</v>
      </c>
      <c r="F63" t="s">
        <v>397</v>
      </c>
      <c r="G63" t="s">
        <v>188</v>
      </c>
      <c r="H63">
        <v>99999</v>
      </c>
      <c r="I63" t="s">
        <v>309</v>
      </c>
      <c r="J63" t="s">
        <v>338</v>
      </c>
      <c r="K63" t="s">
        <v>264</v>
      </c>
      <c r="M63" t="s">
        <v>339</v>
      </c>
      <c r="N63" t="s">
        <v>398</v>
      </c>
      <c r="O63" t="s">
        <v>396</v>
      </c>
      <c r="P63" t="s">
        <v>397</v>
      </c>
      <c r="Q63" t="s">
        <v>188</v>
      </c>
      <c r="R63">
        <v>99999</v>
      </c>
      <c r="S63" t="s">
        <v>309</v>
      </c>
      <c r="U63" t="s">
        <v>399</v>
      </c>
      <c r="V63" t="s">
        <v>400</v>
      </c>
      <c r="W63">
        <v>18.399999999999999</v>
      </c>
      <c r="X63">
        <v>71</v>
      </c>
      <c r="Y63">
        <v>1306.3999999999999</v>
      </c>
      <c r="Z63">
        <v>137.172</v>
      </c>
    </row>
    <row r="64" spans="1:26" x14ac:dyDescent="0.3">
      <c r="A64">
        <v>1164</v>
      </c>
      <c r="B64" s="114">
        <v>41798</v>
      </c>
      <c r="C64">
        <v>8</v>
      </c>
      <c r="D64" t="s">
        <v>334</v>
      </c>
      <c r="E64" t="s">
        <v>335</v>
      </c>
      <c r="F64" t="s">
        <v>336</v>
      </c>
      <c r="G64" t="s">
        <v>337</v>
      </c>
      <c r="H64">
        <v>99999</v>
      </c>
      <c r="I64" t="s">
        <v>309</v>
      </c>
      <c r="J64" t="s">
        <v>338</v>
      </c>
      <c r="K64" t="s">
        <v>264</v>
      </c>
      <c r="L64" s="114">
        <v>41800</v>
      </c>
      <c r="M64" t="s">
        <v>339</v>
      </c>
      <c r="N64" t="s">
        <v>340</v>
      </c>
      <c r="O64" t="s">
        <v>335</v>
      </c>
      <c r="P64" t="s">
        <v>336</v>
      </c>
      <c r="Q64" t="s">
        <v>337</v>
      </c>
      <c r="R64">
        <v>99999</v>
      </c>
      <c r="S64" t="s">
        <v>309</v>
      </c>
      <c r="T64" t="s">
        <v>326</v>
      </c>
      <c r="U64" t="s">
        <v>409</v>
      </c>
      <c r="V64" t="s">
        <v>410</v>
      </c>
      <c r="W64">
        <v>34.799999999999997</v>
      </c>
      <c r="X64">
        <v>30</v>
      </c>
      <c r="Y64">
        <v>1044</v>
      </c>
      <c r="Z64">
        <v>109.62</v>
      </c>
    </row>
    <row r="65" spans="1:26" x14ac:dyDescent="0.3">
      <c r="A65">
        <v>1153</v>
      </c>
      <c r="B65" s="114">
        <v>41798</v>
      </c>
      <c r="C65">
        <v>8</v>
      </c>
      <c r="D65" t="s">
        <v>334</v>
      </c>
      <c r="E65" t="s">
        <v>335</v>
      </c>
      <c r="F65" t="s">
        <v>336</v>
      </c>
      <c r="G65" t="s">
        <v>337</v>
      </c>
      <c r="H65">
        <v>99999</v>
      </c>
      <c r="I65" t="s">
        <v>309</v>
      </c>
      <c r="J65" t="s">
        <v>338</v>
      </c>
      <c r="K65" t="s">
        <v>264</v>
      </c>
      <c r="L65">
        <v>41800</v>
      </c>
      <c r="M65" t="s">
        <v>311</v>
      </c>
      <c r="N65" t="s">
        <v>340</v>
      </c>
      <c r="O65" t="s">
        <v>335</v>
      </c>
      <c r="P65" t="s">
        <v>336</v>
      </c>
      <c r="Q65" t="s">
        <v>337</v>
      </c>
      <c r="R65">
        <v>99999</v>
      </c>
      <c r="S65" t="s">
        <v>309</v>
      </c>
      <c r="T65" t="s">
        <v>313</v>
      </c>
      <c r="U65" t="s">
        <v>341</v>
      </c>
      <c r="V65" t="s">
        <v>342</v>
      </c>
      <c r="W65">
        <v>9.1999999999999993</v>
      </c>
      <c r="X65">
        <v>80</v>
      </c>
      <c r="Y65">
        <v>736</v>
      </c>
      <c r="Z65">
        <v>70.656000000000006</v>
      </c>
    </row>
    <row r="66" spans="1:26" x14ac:dyDescent="0.3">
      <c r="A66">
        <v>1152</v>
      </c>
      <c r="B66" s="114">
        <v>41798</v>
      </c>
      <c r="C66">
        <v>8</v>
      </c>
      <c r="D66" t="s">
        <v>334</v>
      </c>
      <c r="E66" t="s">
        <v>335</v>
      </c>
      <c r="F66" t="s">
        <v>336</v>
      </c>
      <c r="G66" t="s">
        <v>337</v>
      </c>
      <c r="H66">
        <v>99999</v>
      </c>
      <c r="I66" t="s">
        <v>309</v>
      </c>
      <c r="J66" t="s">
        <v>338</v>
      </c>
      <c r="K66" t="s">
        <v>264</v>
      </c>
      <c r="L66" s="114">
        <v>41800</v>
      </c>
      <c r="M66" t="s">
        <v>311</v>
      </c>
      <c r="N66" t="s">
        <v>340</v>
      </c>
      <c r="O66" t="s">
        <v>335</v>
      </c>
      <c r="P66" t="s">
        <v>336</v>
      </c>
      <c r="Q66" t="s">
        <v>337</v>
      </c>
      <c r="R66">
        <v>99999</v>
      </c>
      <c r="S66" t="s">
        <v>309</v>
      </c>
      <c r="T66" t="s">
        <v>313</v>
      </c>
      <c r="U66" t="s">
        <v>365</v>
      </c>
      <c r="V66" t="s">
        <v>366</v>
      </c>
      <c r="W66">
        <v>40</v>
      </c>
      <c r="X66">
        <v>38</v>
      </c>
      <c r="Y66">
        <v>1520</v>
      </c>
      <c r="Z66">
        <v>148.96</v>
      </c>
    </row>
    <row r="67" spans="1:26" x14ac:dyDescent="0.3">
      <c r="A67">
        <v>1067</v>
      </c>
      <c r="B67" s="114">
        <v>41706</v>
      </c>
      <c r="C67">
        <v>8</v>
      </c>
      <c r="D67" t="s">
        <v>334</v>
      </c>
      <c r="E67" t="s">
        <v>335</v>
      </c>
      <c r="F67" t="s">
        <v>336</v>
      </c>
      <c r="G67" t="s">
        <v>337</v>
      </c>
      <c r="H67">
        <v>99999</v>
      </c>
      <c r="I67" t="s">
        <v>309</v>
      </c>
      <c r="J67" t="s">
        <v>338</v>
      </c>
      <c r="K67" t="s">
        <v>264</v>
      </c>
      <c r="L67" s="114">
        <v>41708</v>
      </c>
      <c r="M67" t="s">
        <v>339</v>
      </c>
      <c r="N67" t="s">
        <v>340</v>
      </c>
      <c r="O67" t="s">
        <v>335</v>
      </c>
      <c r="P67" t="s">
        <v>336</v>
      </c>
      <c r="Q67" t="s">
        <v>337</v>
      </c>
      <c r="R67">
        <v>99999</v>
      </c>
      <c r="S67" t="s">
        <v>309</v>
      </c>
      <c r="T67" t="s">
        <v>326</v>
      </c>
      <c r="U67" t="s">
        <v>409</v>
      </c>
      <c r="V67" t="s">
        <v>410</v>
      </c>
      <c r="W67">
        <v>34.799999999999997</v>
      </c>
      <c r="X67">
        <v>63</v>
      </c>
      <c r="Y67">
        <v>2192.3999999999996</v>
      </c>
      <c r="Z67">
        <v>217.04759999999999</v>
      </c>
    </row>
    <row r="68" spans="1:26" x14ac:dyDescent="0.3">
      <c r="A68">
        <v>1146</v>
      </c>
      <c r="B68" s="114">
        <v>41791</v>
      </c>
      <c r="C68">
        <v>1</v>
      </c>
      <c r="D68" t="s">
        <v>395</v>
      </c>
      <c r="E68" t="s">
        <v>396</v>
      </c>
      <c r="F68" t="s">
        <v>397</v>
      </c>
      <c r="G68" t="s">
        <v>188</v>
      </c>
      <c r="H68">
        <v>99999</v>
      </c>
      <c r="I68" t="s">
        <v>309</v>
      </c>
      <c r="J68" t="s">
        <v>338</v>
      </c>
      <c r="K68" t="s">
        <v>264</v>
      </c>
      <c r="N68" t="s">
        <v>398</v>
      </c>
      <c r="O68" t="s">
        <v>396</v>
      </c>
      <c r="P68" t="s">
        <v>397</v>
      </c>
      <c r="Q68" t="s">
        <v>188</v>
      </c>
      <c r="R68">
        <v>99999</v>
      </c>
      <c r="S68" t="s">
        <v>309</v>
      </c>
      <c r="U68" t="s">
        <v>380</v>
      </c>
      <c r="V68" t="s">
        <v>315</v>
      </c>
      <c r="W68">
        <v>2.99</v>
      </c>
      <c r="X68">
        <v>51</v>
      </c>
      <c r="Y68">
        <v>152.49</v>
      </c>
      <c r="Z68">
        <v>14.944020000000002</v>
      </c>
    </row>
    <row r="69" spans="1:26" x14ac:dyDescent="0.3">
      <c r="A69">
        <v>1145</v>
      </c>
      <c r="B69" s="114">
        <v>41791</v>
      </c>
      <c r="C69">
        <v>1</v>
      </c>
      <c r="D69" t="s">
        <v>395</v>
      </c>
      <c r="E69" t="s">
        <v>396</v>
      </c>
      <c r="F69" t="s">
        <v>397</v>
      </c>
      <c r="G69" t="s">
        <v>188</v>
      </c>
      <c r="H69">
        <v>99999</v>
      </c>
      <c r="I69" t="s">
        <v>309</v>
      </c>
      <c r="J69" t="s">
        <v>338</v>
      </c>
      <c r="K69" t="s">
        <v>264</v>
      </c>
      <c r="N69" t="s">
        <v>398</v>
      </c>
      <c r="O69" t="s">
        <v>396</v>
      </c>
      <c r="P69" t="s">
        <v>397</v>
      </c>
      <c r="Q69" t="s">
        <v>188</v>
      </c>
      <c r="R69">
        <v>99999</v>
      </c>
      <c r="S69" t="s">
        <v>309</v>
      </c>
      <c r="U69" t="s">
        <v>333</v>
      </c>
      <c r="V69" t="s">
        <v>315</v>
      </c>
      <c r="W69">
        <v>46</v>
      </c>
      <c r="X69">
        <v>22</v>
      </c>
      <c r="Y69">
        <v>1012</v>
      </c>
      <c r="Z69">
        <v>101.2</v>
      </c>
    </row>
    <row r="70" spans="1:26" x14ac:dyDescent="0.3">
      <c r="A70">
        <v>1144</v>
      </c>
      <c r="B70" s="114">
        <v>41791</v>
      </c>
      <c r="C70">
        <v>1</v>
      </c>
      <c r="D70" t="s">
        <v>395</v>
      </c>
      <c r="E70" t="s">
        <v>396</v>
      </c>
      <c r="F70" t="s">
        <v>397</v>
      </c>
      <c r="G70" t="s">
        <v>188</v>
      </c>
      <c r="H70">
        <v>99999</v>
      </c>
      <c r="I70" t="s">
        <v>309</v>
      </c>
      <c r="J70" t="s">
        <v>338</v>
      </c>
      <c r="K70" t="s">
        <v>264</v>
      </c>
      <c r="N70" t="s">
        <v>398</v>
      </c>
      <c r="O70" t="s">
        <v>396</v>
      </c>
      <c r="P70" t="s">
        <v>397</v>
      </c>
      <c r="Q70" t="s">
        <v>188</v>
      </c>
      <c r="R70">
        <v>99999</v>
      </c>
      <c r="S70" t="s">
        <v>309</v>
      </c>
      <c r="U70" t="s">
        <v>332</v>
      </c>
      <c r="V70" t="s">
        <v>315</v>
      </c>
      <c r="W70">
        <v>18</v>
      </c>
      <c r="X70">
        <v>33</v>
      </c>
      <c r="Y70">
        <v>594</v>
      </c>
      <c r="Z70">
        <v>58.212000000000003</v>
      </c>
    </row>
    <row r="71" spans="1:26" x14ac:dyDescent="0.3">
      <c r="A71">
        <v>1138</v>
      </c>
      <c r="B71" s="114">
        <v>41797</v>
      </c>
      <c r="C71">
        <v>7</v>
      </c>
      <c r="D71" t="s">
        <v>381</v>
      </c>
      <c r="E71" t="s">
        <v>382</v>
      </c>
      <c r="F71" t="s">
        <v>383</v>
      </c>
      <c r="G71" t="s">
        <v>384</v>
      </c>
      <c r="H71">
        <v>99999</v>
      </c>
      <c r="I71" t="s">
        <v>309</v>
      </c>
      <c r="J71" t="s">
        <v>338</v>
      </c>
      <c r="K71" t="s">
        <v>264</v>
      </c>
      <c r="N71" t="s">
        <v>385</v>
      </c>
      <c r="O71" t="s">
        <v>382</v>
      </c>
      <c r="P71" t="s">
        <v>383</v>
      </c>
      <c r="Q71" t="s">
        <v>384</v>
      </c>
      <c r="R71">
        <v>99999</v>
      </c>
      <c r="S71" t="s">
        <v>309</v>
      </c>
      <c r="U71" t="s">
        <v>333</v>
      </c>
      <c r="V71" t="s">
        <v>315</v>
      </c>
      <c r="W71">
        <v>46</v>
      </c>
      <c r="X71">
        <v>71</v>
      </c>
      <c r="Y71">
        <v>3266</v>
      </c>
      <c r="Z71">
        <v>310.27</v>
      </c>
    </row>
    <row r="72" spans="1:26" x14ac:dyDescent="0.3">
      <c r="A72">
        <v>1131</v>
      </c>
      <c r="B72" s="114">
        <v>41767</v>
      </c>
      <c r="C72">
        <v>8</v>
      </c>
      <c r="D72" t="s">
        <v>334</v>
      </c>
      <c r="E72" t="s">
        <v>335</v>
      </c>
      <c r="F72" t="s">
        <v>336</v>
      </c>
      <c r="G72" t="s">
        <v>337</v>
      </c>
      <c r="H72">
        <v>99999</v>
      </c>
      <c r="I72" t="s">
        <v>309</v>
      </c>
      <c r="J72" t="s">
        <v>338</v>
      </c>
      <c r="K72" t="s">
        <v>264</v>
      </c>
      <c r="L72" s="114">
        <v>41769</v>
      </c>
      <c r="M72" t="s">
        <v>339</v>
      </c>
      <c r="N72" t="s">
        <v>340</v>
      </c>
      <c r="O72" t="s">
        <v>335</v>
      </c>
      <c r="P72" t="s">
        <v>336</v>
      </c>
      <c r="Q72" t="s">
        <v>337</v>
      </c>
      <c r="R72">
        <v>99999</v>
      </c>
      <c r="S72" t="s">
        <v>309</v>
      </c>
      <c r="T72" t="s">
        <v>326</v>
      </c>
      <c r="U72" t="s">
        <v>409</v>
      </c>
      <c r="V72" t="s">
        <v>410</v>
      </c>
      <c r="W72">
        <v>34.799999999999997</v>
      </c>
      <c r="X72">
        <v>22</v>
      </c>
      <c r="Y72">
        <v>765.59999999999991</v>
      </c>
      <c r="Z72">
        <v>75.02879999999999</v>
      </c>
    </row>
    <row r="73" spans="1:26" x14ac:dyDescent="0.3">
      <c r="A73">
        <v>1079</v>
      </c>
      <c r="B73" s="114">
        <v>41699</v>
      </c>
      <c r="C73">
        <v>1</v>
      </c>
      <c r="D73" t="s">
        <v>395</v>
      </c>
      <c r="E73" t="s">
        <v>396</v>
      </c>
      <c r="F73" t="s">
        <v>397</v>
      </c>
      <c r="G73" t="s">
        <v>188</v>
      </c>
      <c r="H73">
        <v>99999</v>
      </c>
      <c r="I73" t="s">
        <v>309</v>
      </c>
      <c r="J73" t="s">
        <v>338</v>
      </c>
      <c r="K73" t="s">
        <v>264</v>
      </c>
      <c r="M73" t="s">
        <v>339</v>
      </c>
      <c r="N73" t="s">
        <v>398</v>
      </c>
      <c r="O73" t="s">
        <v>396</v>
      </c>
      <c r="P73" t="s">
        <v>397</v>
      </c>
      <c r="Q73" t="s">
        <v>188</v>
      </c>
      <c r="R73">
        <v>99999</v>
      </c>
      <c r="S73" t="s">
        <v>309</v>
      </c>
      <c r="U73" t="s">
        <v>399</v>
      </c>
      <c r="V73" t="s">
        <v>400</v>
      </c>
      <c r="W73">
        <v>18.399999999999999</v>
      </c>
      <c r="X73">
        <v>75</v>
      </c>
      <c r="Y73">
        <v>1380</v>
      </c>
      <c r="Z73">
        <v>138</v>
      </c>
    </row>
    <row r="74" spans="1:26" x14ac:dyDescent="0.3">
      <c r="A74">
        <v>1120</v>
      </c>
      <c r="B74" s="114">
        <v>41767</v>
      </c>
      <c r="C74">
        <v>8</v>
      </c>
      <c r="D74" t="s">
        <v>334</v>
      </c>
      <c r="E74" t="s">
        <v>335</v>
      </c>
      <c r="F74" t="s">
        <v>336</v>
      </c>
      <c r="G74" t="s">
        <v>337</v>
      </c>
      <c r="H74">
        <v>99999</v>
      </c>
      <c r="I74" t="s">
        <v>309</v>
      </c>
      <c r="J74" t="s">
        <v>338</v>
      </c>
      <c r="K74" t="s">
        <v>264</v>
      </c>
      <c r="L74">
        <v>41769</v>
      </c>
      <c r="M74" t="s">
        <v>311</v>
      </c>
      <c r="N74" t="s">
        <v>340</v>
      </c>
      <c r="O74" t="s">
        <v>335</v>
      </c>
      <c r="P74" t="s">
        <v>336</v>
      </c>
      <c r="Q74" t="s">
        <v>337</v>
      </c>
      <c r="R74">
        <v>99999</v>
      </c>
      <c r="S74" t="s">
        <v>309</v>
      </c>
      <c r="T74" t="s">
        <v>313</v>
      </c>
      <c r="U74" t="s">
        <v>341</v>
      </c>
      <c r="V74" t="s">
        <v>342</v>
      </c>
      <c r="W74">
        <v>9.1999999999999993</v>
      </c>
      <c r="X74">
        <v>51</v>
      </c>
      <c r="Y74">
        <v>469.2</v>
      </c>
      <c r="Z74">
        <v>44.573999999999998</v>
      </c>
    </row>
    <row r="75" spans="1:26" x14ac:dyDescent="0.3">
      <c r="A75">
        <v>1119</v>
      </c>
      <c r="B75" s="114">
        <v>41767</v>
      </c>
      <c r="C75">
        <v>8</v>
      </c>
      <c r="D75" t="s">
        <v>334</v>
      </c>
      <c r="E75" t="s">
        <v>335</v>
      </c>
      <c r="F75" t="s">
        <v>336</v>
      </c>
      <c r="G75" t="s">
        <v>337</v>
      </c>
      <c r="H75">
        <v>99999</v>
      </c>
      <c r="I75" t="s">
        <v>309</v>
      </c>
      <c r="J75" t="s">
        <v>338</v>
      </c>
      <c r="K75" t="s">
        <v>264</v>
      </c>
      <c r="L75">
        <v>41769</v>
      </c>
      <c r="M75" t="s">
        <v>311</v>
      </c>
      <c r="N75" t="s">
        <v>340</v>
      </c>
      <c r="O75" t="s">
        <v>335</v>
      </c>
      <c r="P75" t="s">
        <v>336</v>
      </c>
      <c r="Q75" t="s">
        <v>337</v>
      </c>
      <c r="R75">
        <v>99999</v>
      </c>
      <c r="S75" t="s">
        <v>309</v>
      </c>
      <c r="T75" t="s">
        <v>313</v>
      </c>
      <c r="U75" t="s">
        <v>365</v>
      </c>
      <c r="V75" t="s">
        <v>366</v>
      </c>
      <c r="W75">
        <v>40</v>
      </c>
      <c r="X75">
        <v>73</v>
      </c>
      <c r="Y75">
        <v>2920</v>
      </c>
      <c r="Z75">
        <v>283.24</v>
      </c>
    </row>
    <row r="76" spans="1:26" x14ac:dyDescent="0.3">
      <c r="A76">
        <v>1113</v>
      </c>
      <c r="B76" s="114">
        <v>41760</v>
      </c>
      <c r="C76">
        <v>1</v>
      </c>
      <c r="D76" t="s">
        <v>395</v>
      </c>
      <c r="E76" t="s">
        <v>396</v>
      </c>
      <c r="F76" t="s">
        <v>397</v>
      </c>
      <c r="G76" t="s">
        <v>188</v>
      </c>
      <c r="H76">
        <v>99999</v>
      </c>
      <c r="I76" t="s">
        <v>309</v>
      </c>
      <c r="J76" t="s">
        <v>338</v>
      </c>
      <c r="K76" t="s">
        <v>264</v>
      </c>
      <c r="N76" t="s">
        <v>398</v>
      </c>
      <c r="O76" t="s">
        <v>396</v>
      </c>
      <c r="P76" t="s">
        <v>397</v>
      </c>
      <c r="Q76" t="s">
        <v>188</v>
      </c>
      <c r="R76">
        <v>99999</v>
      </c>
      <c r="S76" t="s">
        <v>309</v>
      </c>
      <c r="U76" t="s">
        <v>380</v>
      </c>
      <c r="V76" t="s">
        <v>315</v>
      </c>
      <c r="W76">
        <v>2.99</v>
      </c>
      <c r="X76">
        <v>73</v>
      </c>
      <c r="Y76">
        <v>218.27</v>
      </c>
      <c r="Z76">
        <v>21.827000000000002</v>
      </c>
    </row>
    <row r="77" spans="1:26" x14ac:dyDescent="0.3">
      <c r="A77">
        <v>1112</v>
      </c>
      <c r="B77" s="114">
        <v>41760</v>
      </c>
      <c r="C77">
        <v>1</v>
      </c>
      <c r="D77" t="s">
        <v>395</v>
      </c>
      <c r="E77" t="s">
        <v>396</v>
      </c>
      <c r="F77" t="s">
        <v>397</v>
      </c>
      <c r="G77" t="s">
        <v>188</v>
      </c>
      <c r="H77">
        <v>99999</v>
      </c>
      <c r="I77" t="s">
        <v>309</v>
      </c>
      <c r="J77" t="s">
        <v>338</v>
      </c>
      <c r="K77" t="s">
        <v>264</v>
      </c>
      <c r="N77" t="s">
        <v>398</v>
      </c>
      <c r="O77" t="s">
        <v>396</v>
      </c>
      <c r="P77" t="s">
        <v>397</v>
      </c>
      <c r="Q77" t="s">
        <v>188</v>
      </c>
      <c r="R77">
        <v>99999</v>
      </c>
      <c r="S77" t="s">
        <v>309</v>
      </c>
      <c r="U77" t="s">
        <v>333</v>
      </c>
      <c r="V77" t="s">
        <v>315</v>
      </c>
      <c r="W77">
        <v>46</v>
      </c>
      <c r="X77">
        <v>77</v>
      </c>
      <c r="Y77">
        <v>3542</v>
      </c>
      <c r="Z77">
        <v>368.36800000000005</v>
      </c>
    </row>
    <row r="78" spans="1:26" x14ac:dyDescent="0.3">
      <c r="A78">
        <v>1084</v>
      </c>
      <c r="B78" s="114">
        <v>41737</v>
      </c>
      <c r="C78">
        <v>8</v>
      </c>
      <c r="D78" t="s">
        <v>334</v>
      </c>
      <c r="E78" t="s">
        <v>335</v>
      </c>
      <c r="F78" t="s">
        <v>336</v>
      </c>
      <c r="G78" t="s">
        <v>337</v>
      </c>
      <c r="H78">
        <v>99999</v>
      </c>
      <c r="I78" t="s">
        <v>309</v>
      </c>
      <c r="J78" t="s">
        <v>338</v>
      </c>
      <c r="K78" t="s">
        <v>264</v>
      </c>
      <c r="L78" s="114">
        <v>41739</v>
      </c>
      <c r="M78" t="s">
        <v>339</v>
      </c>
      <c r="N78" t="s">
        <v>340</v>
      </c>
      <c r="O78" t="s">
        <v>335</v>
      </c>
      <c r="P78" t="s">
        <v>336</v>
      </c>
      <c r="Q78" t="s">
        <v>337</v>
      </c>
      <c r="R78">
        <v>99999</v>
      </c>
      <c r="S78" t="s">
        <v>309</v>
      </c>
      <c r="T78" t="s">
        <v>326</v>
      </c>
      <c r="U78" t="s">
        <v>341</v>
      </c>
      <c r="V78" t="s">
        <v>342</v>
      </c>
      <c r="W78">
        <v>9.1999999999999993</v>
      </c>
      <c r="X78">
        <v>12</v>
      </c>
      <c r="Y78">
        <v>110.39999999999999</v>
      </c>
      <c r="Z78">
        <v>11.3712</v>
      </c>
    </row>
    <row r="79" spans="1:26" x14ac:dyDescent="0.3">
      <c r="A79">
        <v>1111</v>
      </c>
      <c r="B79" s="114">
        <v>41760</v>
      </c>
      <c r="C79">
        <v>1</v>
      </c>
      <c r="D79" t="s">
        <v>395</v>
      </c>
      <c r="E79" t="s">
        <v>396</v>
      </c>
      <c r="F79" t="s">
        <v>397</v>
      </c>
      <c r="G79" t="s">
        <v>188</v>
      </c>
      <c r="H79">
        <v>99999</v>
      </c>
      <c r="I79" t="s">
        <v>309</v>
      </c>
      <c r="J79" t="s">
        <v>338</v>
      </c>
      <c r="K79" t="s">
        <v>264</v>
      </c>
      <c r="N79" t="s">
        <v>398</v>
      </c>
      <c r="O79" t="s">
        <v>396</v>
      </c>
      <c r="P79" t="s">
        <v>397</v>
      </c>
      <c r="Q79" t="s">
        <v>188</v>
      </c>
      <c r="R79">
        <v>99999</v>
      </c>
      <c r="S79" t="s">
        <v>309</v>
      </c>
      <c r="U79" t="s">
        <v>332</v>
      </c>
      <c r="V79" t="s">
        <v>315</v>
      </c>
      <c r="W79">
        <v>18</v>
      </c>
      <c r="X79">
        <v>29</v>
      </c>
      <c r="Y79">
        <v>522</v>
      </c>
      <c r="Z79">
        <v>52.722000000000001</v>
      </c>
    </row>
    <row r="80" spans="1:26" x14ac:dyDescent="0.3">
      <c r="A80">
        <v>1105</v>
      </c>
      <c r="B80" s="114">
        <v>41766</v>
      </c>
      <c r="C80">
        <v>7</v>
      </c>
      <c r="D80" t="s">
        <v>381</v>
      </c>
      <c r="E80" t="s">
        <v>382</v>
      </c>
      <c r="F80" t="s">
        <v>383</v>
      </c>
      <c r="G80" t="s">
        <v>384</v>
      </c>
      <c r="H80">
        <v>99999</v>
      </c>
      <c r="I80" t="s">
        <v>309</v>
      </c>
      <c r="J80" t="s">
        <v>338</v>
      </c>
      <c r="K80" t="s">
        <v>264</v>
      </c>
      <c r="N80" t="s">
        <v>385</v>
      </c>
      <c r="O80" t="s">
        <v>382</v>
      </c>
      <c r="P80" t="s">
        <v>383</v>
      </c>
      <c r="Q80" t="s">
        <v>384</v>
      </c>
      <c r="R80">
        <v>99999</v>
      </c>
      <c r="S80" t="s">
        <v>309</v>
      </c>
      <c r="U80" t="s">
        <v>333</v>
      </c>
      <c r="V80" t="s">
        <v>315</v>
      </c>
      <c r="W80">
        <v>46</v>
      </c>
      <c r="X80">
        <v>31</v>
      </c>
      <c r="Y80">
        <v>1426</v>
      </c>
      <c r="Z80">
        <v>136.89599999999999</v>
      </c>
    </row>
    <row r="81" spans="1:26" x14ac:dyDescent="0.3">
      <c r="A81">
        <v>1103</v>
      </c>
      <c r="B81" s="114">
        <v>41767</v>
      </c>
      <c r="C81">
        <v>8</v>
      </c>
      <c r="D81" t="s">
        <v>334</v>
      </c>
      <c r="E81" t="s">
        <v>335</v>
      </c>
      <c r="F81" t="s">
        <v>336</v>
      </c>
      <c r="G81" t="s">
        <v>337</v>
      </c>
      <c r="H81">
        <v>99999</v>
      </c>
      <c r="I81" t="s">
        <v>309</v>
      </c>
      <c r="J81" t="s">
        <v>338</v>
      </c>
      <c r="K81" t="s">
        <v>264</v>
      </c>
      <c r="L81" s="114">
        <v>41769</v>
      </c>
      <c r="M81" t="s">
        <v>339</v>
      </c>
      <c r="N81" t="s">
        <v>340</v>
      </c>
      <c r="O81" t="s">
        <v>335</v>
      </c>
      <c r="P81" t="s">
        <v>336</v>
      </c>
      <c r="Q81" t="s">
        <v>337</v>
      </c>
      <c r="R81">
        <v>99999</v>
      </c>
      <c r="S81" t="s">
        <v>309</v>
      </c>
      <c r="T81" t="s">
        <v>313</v>
      </c>
      <c r="U81" t="s">
        <v>349</v>
      </c>
      <c r="V81" t="s">
        <v>350</v>
      </c>
      <c r="W81">
        <v>12.75</v>
      </c>
      <c r="X81">
        <v>41</v>
      </c>
      <c r="Y81">
        <v>522.75</v>
      </c>
      <c r="Z81">
        <v>54.366000000000007</v>
      </c>
    </row>
    <row r="82" spans="1:26" x14ac:dyDescent="0.3">
      <c r="A82">
        <v>1098</v>
      </c>
      <c r="B82" s="114">
        <v>41730</v>
      </c>
      <c r="C82">
        <v>1</v>
      </c>
      <c r="D82" t="s">
        <v>395</v>
      </c>
      <c r="E82" t="s">
        <v>396</v>
      </c>
      <c r="F82" t="s">
        <v>397</v>
      </c>
      <c r="G82" t="s">
        <v>188</v>
      </c>
      <c r="H82">
        <v>99999</v>
      </c>
      <c r="I82" t="s">
        <v>309</v>
      </c>
      <c r="J82" t="s">
        <v>338</v>
      </c>
      <c r="K82" t="s">
        <v>264</v>
      </c>
      <c r="N82" t="s">
        <v>398</v>
      </c>
      <c r="O82" t="s">
        <v>396</v>
      </c>
      <c r="P82" t="s">
        <v>397</v>
      </c>
      <c r="Q82" t="s">
        <v>188</v>
      </c>
      <c r="R82">
        <v>99999</v>
      </c>
      <c r="S82" t="s">
        <v>309</v>
      </c>
      <c r="U82" t="s">
        <v>332</v>
      </c>
      <c r="V82" t="s">
        <v>315</v>
      </c>
      <c r="W82">
        <v>18</v>
      </c>
      <c r="X82">
        <v>55</v>
      </c>
      <c r="Y82">
        <v>990</v>
      </c>
      <c r="Z82">
        <v>97.02</v>
      </c>
    </row>
    <row r="83" spans="1:26" x14ac:dyDescent="0.3">
      <c r="A83">
        <v>1092</v>
      </c>
      <c r="B83" s="114">
        <v>41736</v>
      </c>
      <c r="C83">
        <v>7</v>
      </c>
      <c r="D83" t="s">
        <v>381</v>
      </c>
      <c r="E83" t="s">
        <v>382</v>
      </c>
      <c r="F83" t="s">
        <v>383</v>
      </c>
      <c r="G83" t="s">
        <v>384</v>
      </c>
      <c r="H83">
        <v>99999</v>
      </c>
      <c r="I83" t="s">
        <v>309</v>
      </c>
      <c r="J83" t="s">
        <v>338</v>
      </c>
      <c r="K83" t="s">
        <v>264</v>
      </c>
      <c r="N83" t="s">
        <v>385</v>
      </c>
      <c r="O83" t="s">
        <v>382</v>
      </c>
      <c r="P83" t="s">
        <v>383</v>
      </c>
      <c r="Q83" t="s">
        <v>384</v>
      </c>
      <c r="R83">
        <v>99999</v>
      </c>
      <c r="S83" t="s">
        <v>309</v>
      </c>
      <c r="U83" t="s">
        <v>333</v>
      </c>
      <c r="V83" t="s">
        <v>315</v>
      </c>
      <c r="W83">
        <v>46</v>
      </c>
      <c r="X83">
        <v>59</v>
      </c>
      <c r="Y83">
        <v>2714</v>
      </c>
      <c r="Z83">
        <v>284.97000000000003</v>
      </c>
    </row>
    <row r="84" spans="1:26" x14ac:dyDescent="0.3">
      <c r="A84">
        <v>1090</v>
      </c>
      <c r="B84" s="114">
        <v>41737</v>
      </c>
      <c r="C84">
        <v>8</v>
      </c>
      <c r="D84" t="s">
        <v>334</v>
      </c>
      <c r="E84" t="s">
        <v>335</v>
      </c>
      <c r="F84" t="s">
        <v>336</v>
      </c>
      <c r="G84" t="s">
        <v>337</v>
      </c>
      <c r="H84">
        <v>99999</v>
      </c>
      <c r="I84" t="s">
        <v>309</v>
      </c>
      <c r="J84" t="s">
        <v>338</v>
      </c>
      <c r="K84" t="s">
        <v>264</v>
      </c>
      <c r="L84" s="114">
        <v>41739</v>
      </c>
      <c r="M84" t="s">
        <v>339</v>
      </c>
      <c r="N84" t="s">
        <v>340</v>
      </c>
      <c r="O84" t="s">
        <v>335</v>
      </c>
      <c r="P84" t="s">
        <v>336</v>
      </c>
      <c r="Q84" t="s">
        <v>337</v>
      </c>
      <c r="R84">
        <v>99999</v>
      </c>
      <c r="S84" t="s">
        <v>309</v>
      </c>
      <c r="T84" t="s">
        <v>313</v>
      </c>
      <c r="U84" t="s">
        <v>349</v>
      </c>
      <c r="V84" t="s">
        <v>350</v>
      </c>
      <c r="W84">
        <v>12.75</v>
      </c>
      <c r="X84">
        <v>83</v>
      </c>
      <c r="Y84">
        <v>1058.25</v>
      </c>
      <c r="Z84">
        <v>102.65025</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E0739-EA91-4479-80EA-4ABDDAB12874}">
  <dimension ref="A1:Z90"/>
  <sheetViews>
    <sheetView topLeftCell="A4" workbookViewId="0">
      <selection activeCell="H28" sqref="H28"/>
    </sheetView>
  </sheetViews>
  <sheetFormatPr defaultRowHeight="14.4" x14ac:dyDescent="0.3"/>
  <cols>
    <col min="1" max="1" width="10.21875" bestFit="1" customWidth="1"/>
    <col min="2" max="2" width="12.33203125" bestFit="1" customWidth="1"/>
    <col min="3" max="3" width="13.5546875" bestFit="1" customWidth="1"/>
    <col min="4" max="4" width="16.88671875" bestFit="1" customWidth="1"/>
    <col min="5" max="5" width="13.5546875" bestFit="1" customWidth="1"/>
    <col min="6" max="7" width="9" bestFit="1" customWidth="1"/>
    <col min="8" max="9" width="16.77734375" bestFit="1" customWidth="1"/>
    <col min="10" max="10" width="13.21875" bestFit="1" customWidth="1"/>
    <col min="11" max="11" width="9" bestFit="1" customWidth="1"/>
    <col min="12" max="12" width="14.44140625" bestFit="1" customWidth="1"/>
    <col min="13" max="13" width="17.5546875" bestFit="1" customWidth="1"/>
    <col min="14" max="14" width="15.6640625" bestFit="1" customWidth="1"/>
    <col min="15" max="15" width="14" bestFit="1" customWidth="1"/>
    <col min="16" max="16" width="10.5546875" bestFit="1" customWidth="1"/>
    <col min="17" max="17" width="11.6640625" bestFit="1" customWidth="1"/>
    <col min="18" max="19" width="21" bestFit="1" customWidth="1"/>
    <col min="20" max="20" width="15.44140625" bestFit="1" customWidth="1"/>
    <col min="21" max="21" width="17.33203125" bestFit="1" customWidth="1"/>
    <col min="22" max="22" width="15.5546875" bestFit="1" customWidth="1"/>
    <col min="23" max="23" width="11.33203125" bestFit="1" customWidth="1"/>
    <col min="24" max="25" width="10.5546875" bestFit="1" customWidth="1"/>
    <col min="26" max="26" width="13.88671875" bestFit="1" customWidth="1"/>
  </cols>
  <sheetData>
    <row r="1" spans="1:26" x14ac:dyDescent="0.3">
      <c r="A1" s="81" t="s">
        <v>697</v>
      </c>
    </row>
    <row r="3" spans="1:26" x14ac:dyDescent="0.3">
      <c r="A3" t="s">
        <v>283</v>
      </c>
      <c r="B3" t="s">
        <v>284</v>
      </c>
      <c r="C3" t="s">
        <v>285</v>
      </c>
      <c r="D3" t="s">
        <v>286</v>
      </c>
      <c r="E3" t="s">
        <v>287</v>
      </c>
      <c r="F3" t="s">
        <v>288</v>
      </c>
      <c r="G3" t="s">
        <v>179</v>
      </c>
      <c r="H3" t="s">
        <v>289</v>
      </c>
      <c r="I3" t="s">
        <v>290</v>
      </c>
      <c r="J3" t="s">
        <v>234</v>
      </c>
      <c r="K3" t="s">
        <v>259</v>
      </c>
      <c r="L3" t="s">
        <v>291</v>
      </c>
      <c r="M3" t="s">
        <v>292</v>
      </c>
      <c r="N3" t="s">
        <v>293</v>
      </c>
      <c r="O3" t="s">
        <v>294</v>
      </c>
      <c r="P3" t="s">
        <v>295</v>
      </c>
      <c r="Q3" t="s">
        <v>296</v>
      </c>
      <c r="R3" t="s">
        <v>297</v>
      </c>
      <c r="S3" t="s">
        <v>298</v>
      </c>
      <c r="T3" t="s">
        <v>299</v>
      </c>
      <c r="U3" t="s">
        <v>300</v>
      </c>
      <c r="V3" t="s">
        <v>301</v>
      </c>
      <c r="W3" t="s">
        <v>302</v>
      </c>
      <c r="X3" t="s">
        <v>186</v>
      </c>
      <c r="Y3" t="s">
        <v>303</v>
      </c>
      <c r="Z3" t="s">
        <v>304</v>
      </c>
    </row>
    <row r="4" spans="1:26" x14ac:dyDescent="0.3">
      <c r="A4">
        <v>1427</v>
      </c>
      <c r="B4" s="114">
        <v>41999</v>
      </c>
      <c r="C4">
        <v>26</v>
      </c>
      <c r="D4" t="s">
        <v>415</v>
      </c>
      <c r="E4" t="s">
        <v>416</v>
      </c>
      <c r="F4" t="s">
        <v>392</v>
      </c>
      <c r="G4" t="s">
        <v>393</v>
      </c>
      <c r="H4">
        <v>99999</v>
      </c>
      <c r="I4" t="s">
        <v>309</v>
      </c>
      <c r="J4" t="s">
        <v>371</v>
      </c>
      <c r="K4" t="s">
        <v>372</v>
      </c>
      <c r="L4">
        <v>42001</v>
      </c>
      <c r="M4" t="s">
        <v>339</v>
      </c>
      <c r="N4" t="s">
        <v>417</v>
      </c>
      <c r="O4" t="s">
        <v>416</v>
      </c>
      <c r="P4" t="s">
        <v>392</v>
      </c>
      <c r="Q4" t="s">
        <v>393</v>
      </c>
      <c r="R4">
        <v>99999</v>
      </c>
      <c r="S4" t="s">
        <v>309</v>
      </c>
      <c r="T4" t="s">
        <v>326</v>
      </c>
      <c r="U4" t="s">
        <v>386</v>
      </c>
      <c r="V4" t="s">
        <v>387</v>
      </c>
      <c r="W4">
        <v>25</v>
      </c>
      <c r="X4">
        <v>13</v>
      </c>
      <c r="Y4">
        <v>325</v>
      </c>
      <c r="Z4">
        <v>32.174999999999997</v>
      </c>
    </row>
    <row r="5" spans="1:26" x14ac:dyDescent="0.3">
      <c r="A5">
        <v>1422</v>
      </c>
      <c r="B5" s="114">
        <v>42001</v>
      </c>
      <c r="C5">
        <v>28</v>
      </c>
      <c r="D5" t="s">
        <v>367</v>
      </c>
      <c r="E5" t="s">
        <v>368</v>
      </c>
      <c r="F5" t="s">
        <v>369</v>
      </c>
      <c r="G5" t="s">
        <v>370</v>
      </c>
      <c r="H5">
        <v>99999</v>
      </c>
      <c r="I5" t="s">
        <v>309</v>
      </c>
      <c r="J5" t="s">
        <v>371</v>
      </c>
      <c r="K5" t="s">
        <v>372</v>
      </c>
      <c r="L5" s="114">
        <v>42003</v>
      </c>
      <c r="M5" t="s">
        <v>339</v>
      </c>
      <c r="N5" t="s">
        <v>373</v>
      </c>
      <c r="O5" t="s">
        <v>368</v>
      </c>
      <c r="P5" t="s">
        <v>369</v>
      </c>
      <c r="Q5" t="s">
        <v>370</v>
      </c>
      <c r="R5">
        <v>99999</v>
      </c>
      <c r="S5" t="s">
        <v>309</v>
      </c>
      <c r="T5" t="s">
        <v>326</v>
      </c>
      <c r="U5" t="s">
        <v>333</v>
      </c>
      <c r="V5" t="s">
        <v>315</v>
      </c>
      <c r="W5">
        <v>46</v>
      </c>
      <c r="X5">
        <v>43</v>
      </c>
      <c r="Y5">
        <v>1978</v>
      </c>
      <c r="Z5">
        <v>197.8</v>
      </c>
    </row>
    <row r="6" spans="1:26" x14ac:dyDescent="0.3">
      <c r="A6">
        <v>1420</v>
      </c>
      <c r="B6" s="114">
        <v>41984</v>
      </c>
      <c r="C6">
        <v>11</v>
      </c>
      <c r="D6" t="s">
        <v>390</v>
      </c>
      <c r="E6" t="s">
        <v>391</v>
      </c>
      <c r="F6" t="s">
        <v>392</v>
      </c>
      <c r="G6" t="s">
        <v>393</v>
      </c>
      <c r="H6">
        <v>99999</v>
      </c>
      <c r="I6" t="s">
        <v>309</v>
      </c>
      <c r="J6" t="s">
        <v>371</v>
      </c>
      <c r="K6" t="s">
        <v>372</v>
      </c>
      <c r="M6" t="s">
        <v>339</v>
      </c>
      <c r="N6" t="s">
        <v>394</v>
      </c>
      <c r="O6" t="s">
        <v>391</v>
      </c>
      <c r="P6" t="s">
        <v>392</v>
      </c>
      <c r="Q6" t="s">
        <v>393</v>
      </c>
      <c r="R6">
        <v>99999</v>
      </c>
      <c r="S6" t="s">
        <v>309</v>
      </c>
      <c r="U6" t="s">
        <v>365</v>
      </c>
      <c r="V6" t="s">
        <v>366</v>
      </c>
      <c r="W6">
        <v>40</v>
      </c>
      <c r="X6">
        <v>61</v>
      </c>
      <c r="Y6">
        <v>2440</v>
      </c>
      <c r="Z6">
        <v>248.88</v>
      </c>
    </row>
    <row r="7" spans="1:26" x14ac:dyDescent="0.3">
      <c r="A7">
        <v>1402</v>
      </c>
      <c r="B7" s="114">
        <v>41999</v>
      </c>
      <c r="C7">
        <v>26</v>
      </c>
      <c r="D7" t="s">
        <v>415</v>
      </c>
      <c r="E7" t="s">
        <v>416</v>
      </c>
      <c r="F7" t="s">
        <v>392</v>
      </c>
      <c r="G7" t="s">
        <v>393</v>
      </c>
      <c r="H7">
        <v>99999</v>
      </c>
      <c r="I7" t="s">
        <v>309</v>
      </c>
      <c r="J7" t="s">
        <v>371</v>
      </c>
      <c r="K7" t="s">
        <v>372</v>
      </c>
      <c r="L7" s="114">
        <v>42001</v>
      </c>
      <c r="M7" t="s">
        <v>339</v>
      </c>
      <c r="N7" t="s">
        <v>417</v>
      </c>
      <c r="O7" t="s">
        <v>416</v>
      </c>
      <c r="P7" t="s">
        <v>392</v>
      </c>
      <c r="Q7" t="s">
        <v>393</v>
      </c>
      <c r="R7">
        <v>99999</v>
      </c>
      <c r="S7" t="s">
        <v>309</v>
      </c>
      <c r="T7" t="s">
        <v>326</v>
      </c>
      <c r="U7" t="s">
        <v>399</v>
      </c>
      <c r="V7" t="s">
        <v>400</v>
      </c>
      <c r="W7">
        <v>18.399999999999999</v>
      </c>
      <c r="X7">
        <v>93</v>
      </c>
      <c r="Y7">
        <v>1711.1999999999998</v>
      </c>
      <c r="Z7">
        <v>167.69759999999999</v>
      </c>
    </row>
    <row r="8" spans="1:26" x14ac:dyDescent="0.3">
      <c r="A8">
        <v>1401</v>
      </c>
      <c r="B8" s="114">
        <v>41999</v>
      </c>
      <c r="C8">
        <v>26</v>
      </c>
      <c r="D8" t="s">
        <v>415</v>
      </c>
      <c r="E8" t="s">
        <v>416</v>
      </c>
      <c r="F8" t="s">
        <v>392</v>
      </c>
      <c r="G8" t="s">
        <v>393</v>
      </c>
      <c r="H8">
        <v>99999</v>
      </c>
      <c r="I8" t="s">
        <v>309</v>
      </c>
      <c r="J8" t="s">
        <v>371</v>
      </c>
      <c r="K8" t="s">
        <v>372</v>
      </c>
      <c r="L8" s="114">
        <v>42001</v>
      </c>
      <c r="M8" t="s">
        <v>339</v>
      </c>
      <c r="N8" t="s">
        <v>417</v>
      </c>
      <c r="O8" t="s">
        <v>416</v>
      </c>
      <c r="P8" t="s">
        <v>392</v>
      </c>
      <c r="Q8" t="s">
        <v>393</v>
      </c>
      <c r="R8">
        <v>99999</v>
      </c>
      <c r="S8" t="s">
        <v>309</v>
      </c>
      <c r="T8" t="s">
        <v>326</v>
      </c>
      <c r="U8" t="s">
        <v>357</v>
      </c>
      <c r="V8" t="s">
        <v>358</v>
      </c>
      <c r="W8">
        <v>9.65</v>
      </c>
      <c r="X8">
        <v>46</v>
      </c>
      <c r="Y8">
        <v>443.90000000000003</v>
      </c>
      <c r="Z8">
        <v>42.614400000000003</v>
      </c>
    </row>
    <row r="9" spans="1:26" x14ac:dyDescent="0.3">
      <c r="A9">
        <v>1400</v>
      </c>
      <c r="B9" s="114">
        <v>41999</v>
      </c>
      <c r="C9">
        <v>26</v>
      </c>
      <c r="D9" t="s">
        <v>415</v>
      </c>
      <c r="E9" t="s">
        <v>416</v>
      </c>
      <c r="F9" t="s">
        <v>392</v>
      </c>
      <c r="G9" t="s">
        <v>393</v>
      </c>
      <c r="H9">
        <v>99999</v>
      </c>
      <c r="I9" t="s">
        <v>309</v>
      </c>
      <c r="J9" t="s">
        <v>371</v>
      </c>
      <c r="K9" t="s">
        <v>372</v>
      </c>
      <c r="L9" s="114">
        <v>42001</v>
      </c>
      <c r="M9" t="s">
        <v>339</v>
      </c>
      <c r="N9" t="s">
        <v>417</v>
      </c>
      <c r="O9" t="s">
        <v>416</v>
      </c>
      <c r="P9" t="s">
        <v>392</v>
      </c>
      <c r="Q9" t="s">
        <v>393</v>
      </c>
      <c r="R9">
        <v>99999</v>
      </c>
      <c r="S9" t="s">
        <v>309</v>
      </c>
      <c r="T9" t="s">
        <v>326</v>
      </c>
      <c r="U9" t="s">
        <v>418</v>
      </c>
      <c r="V9" t="s">
        <v>419</v>
      </c>
      <c r="W9">
        <v>21.35</v>
      </c>
      <c r="X9">
        <v>88</v>
      </c>
      <c r="Y9">
        <v>1878.8000000000002</v>
      </c>
      <c r="Z9">
        <v>184.12240000000003</v>
      </c>
    </row>
    <row r="10" spans="1:26" x14ac:dyDescent="0.3">
      <c r="A10">
        <v>1393</v>
      </c>
      <c r="B10" s="114">
        <v>42001</v>
      </c>
      <c r="C10">
        <v>28</v>
      </c>
      <c r="D10" t="s">
        <v>367</v>
      </c>
      <c r="E10" t="s">
        <v>368</v>
      </c>
      <c r="F10" t="s">
        <v>369</v>
      </c>
      <c r="G10" t="s">
        <v>370</v>
      </c>
      <c r="H10">
        <v>99999</v>
      </c>
      <c r="I10" t="s">
        <v>309</v>
      </c>
      <c r="J10" t="s">
        <v>371</v>
      </c>
      <c r="K10" t="s">
        <v>372</v>
      </c>
      <c r="L10" s="114">
        <v>42003</v>
      </c>
      <c r="M10" t="s">
        <v>339</v>
      </c>
      <c r="N10" t="s">
        <v>373</v>
      </c>
      <c r="O10" t="s">
        <v>368</v>
      </c>
      <c r="P10" t="s">
        <v>369</v>
      </c>
      <c r="Q10" t="s">
        <v>370</v>
      </c>
      <c r="R10">
        <v>99999</v>
      </c>
      <c r="S10" t="s">
        <v>309</v>
      </c>
      <c r="T10" t="s">
        <v>326</v>
      </c>
      <c r="U10" t="s">
        <v>399</v>
      </c>
      <c r="V10" t="s">
        <v>400</v>
      </c>
      <c r="W10">
        <v>18.399999999999999</v>
      </c>
      <c r="X10">
        <v>86</v>
      </c>
      <c r="Y10">
        <v>1582.3999999999999</v>
      </c>
      <c r="Z10">
        <v>155.0752</v>
      </c>
    </row>
    <row r="11" spans="1:26" x14ac:dyDescent="0.3">
      <c r="A11">
        <v>1392</v>
      </c>
      <c r="B11" s="114">
        <v>42001</v>
      </c>
      <c r="C11">
        <v>28</v>
      </c>
      <c r="D11" t="s">
        <v>367</v>
      </c>
      <c r="E11" t="s">
        <v>368</v>
      </c>
      <c r="F11" t="s">
        <v>369</v>
      </c>
      <c r="G11" t="s">
        <v>370</v>
      </c>
      <c r="H11">
        <v>99999</v>
      </c>
      <c r="I11" t="s">
        <v>309</v>
      </c>
      <c r="J11" t="s">
        <v>371</v>
      </c>
      <c r="K11" t="s">
        <v>372</v>
      </c>
      <c r="L11" s="114">
        <v>42003</v>
      </c>
      <c r="M11" t="s">
        <v>339</v>
      </c>
      <c r="N11" t="s">
        <v>373</v>
      </c>
      <c r="O11" t="s">
        <v>368</v>
      </c>
      <c r="P11" t="s">
        <v>369</v>
      </c>
      <c r="Q11" t="s">
        <v>370</v>
      </c>
      <c r="R11">
        <v>99999</v>
      </c>
      <c r="S11" t="s">
        <v>309</v>
      </c>
      <c r="T11" t="s">
        <v>326</v>
      </c>
      <c r="U11" t="s">
        <v>357</v>
      </c>
      <c r="V11" t="s">
        <v>358</v>
      </c>
      <c r="W11">
        <v>9.65</v>
      </c>
      <c r="X11">
        <v>98</v>
      </c>
      <c r="Y11">
        <v>945.7</v>
      </c>
      <c r="Z11">
        <v>96.461400000000012</v>
      </c>
    </row>
    <row r="12" spans="1:26" x14ac:dyDescent="0.3">
      <c r="A12">
        <v>1388</v>
      </c>
      <c r="B12" s="114">
        <v>41984</v>
      </c>
      <c r="C12">
        <v>11</v>
      </c>
      <c r="D12" t="s">
        <v>390</v>
      </c>
      <c r="E12" t="s">
        <v>391</v>
      </c>
      <c r="F12" t="s">
        <v>392</v>
      </c>
      <c r="G12" t="s">
        <v>393</v>
      </c>
      <c r="H12">
        <v>99999</v>
      </c>
      <c r="I12" t="s">
        <v>309</v>
      </c>
      <c r="J12" t="s">
        <v>371</v>
      </c>
      <c r="K12" t="s">
        <v>372</v>
      </c>
      <c r="M12" t="s">
        <v>339</v>
      </c>
      <c r="N12" t="s">
        <v>394</v>
      </c>
      <c r="O12" t="s">
        <v>391</v>
      </c>
      <c r="P12" t="s">
        <v>392</v>
      </c>
      <c r="Q12" t="s">
        <v>393</v>
      </c>
      <c r="R12">
        <v>99999</v>
      </c>
      <c r="S12" t="s">
        <v>309</v>
      </c>
      <c r="U12" t="s">
        <v>380</v>
      </c>
      <c r="V12" t="s">
        <v>315</v>
      </c>
      <c r="W12">
        <v>2.99</v>
      </c>
      <c r="X12">
        <v>53</v>
      </c>
      <c r="Y12">
        <v>158.47</v>
      </c>
      <c r="Z12">
        <v>16.005470000000003</v>
      </c>
    </row>
    <row r="13" spans="1:26" x14ac:dyDescent="0.3">
      <c r="A13">
        <v>1387</v>
      </c>
      <c r="B13" s="114">
        <v>41984</v>
      </c>
      <c r="C13">
        <v>11</v>
      </c>
      <c r="D13" t="s">
        <v>390</v>
      </c>
      <c r="E13" t="s">
        <v>391</v>
      </c>
      <c r="F13" t="s">
        <v>392</v>
      </c>
      <c r="G13" t="s">
        <v>393</v>
      </c>
      <c r="H13">
        <v>99999</v>
      </c>
      <c r="I13" t="s">
        <v>309</v>
      </c>
      <c r="J13" t="s">
        <v>371</v>
      </c>
      <c r="K13" t="s">
        <v>372</v>
      </c>
      <c r="M13" t="s">
        <v>339</v>
      </c>
      <c r="N13" t="s">
        <v>394</v>
      </c>
      <c r="O13" t="s">
        <v>391</v>
      </c>
      <c r="P13" t="s">
        <v>392</v>
      </c>
      <c r="Q13" t="s">
        <v>393</v>
      </c>
      <c r="R13">
        <v>99999</v>
      </c>
      <c r="S13" t="s">
        <v>309</v>
      </c>
      <c r="U13" t="s">
        <v>316</v>
      </c>
      <c r="V13" t="s">
        <v>317</v>
      </c>
      <c r="W13">
        <v>3.5</v>
      </c>
      <c r="X13">
        <v>74</v>
      </c>
      <c r="Y13">
        <v>259</v>
      </c>
      <c r="Z13">
        <v>26.936000000000003</v>
      </c>
    </row>
    <row r="14" spans="1:26" x14ac:dyDescent="0.3">
      <c r="A14">
        <v>1380</v>
      </c>
      <c r="B14" s="114">
        <v>42001</v>
      </c>
      <c r="C14">
        <v>28</v>
      </c>
      <c r="D14" t="s">
        <v>367</v>
      </c>
      <c r="E14" t="s">
        <v>368</v>
      </c>
      <c r="F14" t="s">
        <v>369</v>
      </c>
      <c r="G14" t="s">
        <v>370</v>
      </c>
      <c r="H14">
        <v>99999</v>
      </c>
      <c r="I14" t="s">
        <v>309</v>
      </c>
      <c r="J14" t="s">
        <v>371</v>
      </c>
      <c r="K14" t="s">
        <v>372</v>
      </c>
      <c r="L14" s="114">
        <v>42003</v>
      </c>
      <c r="M14" t="s">
        <v>339</v>
      </c>
      <c r="N14" t="s">
        <v>373</v>
      </c>
      <c r="O14" t="s">
        <v>368</v>
      </c>
      <c r="P14" t="s">
        <v>369</v>
      </c>
      <c r="Q14" t="s">
        <v>370</v>
      </c>
      <c r="R14">
        <v>99999</v>
      </c>
      <c r="S14" t="s">
        <v>309</v>
      </c>
      <c r="T14" t="s">
        <v>313</v>
      </c>
      <c r="U14" t="s">
        <v>333</v>
      </c>
      <c r="V14" t="s">
        <v>315</v>
      </c>
      <c r="W14">
        <v>46</v>
      </c>
      <c r="X14">
        <v>16</v>
      </c>
      <c r="Y14">
        <v>736</v>
      </c>
      <c r="Z14">
        <v>73.600000000000009</v>
      </c>
    </row>
    <row r="15" spans="1:26" x14ac:dyDescent="0.3">
      <c r="A15">
        <v>1366</v>
      </c>
      <c r="B15" s="114">
        <v>41971</v>
      </c>
      <c r="C15">
        <v>28</v>
      </c>
      <c r="D15" t="s">
        <v>367</v>
      </c>
      <c r="E15" t="s">
        <v>368</v>
      </c>
      <c r="F15" t="s">
        <v>369</v>
      </c>
      <c r="G15" t="s">
        <v>370</v>
      </c>
      <c r="H15">
        <v>99999</v>
      </c>
      <c r="I15" t="s">
        <v>309</v>
      </c>
      <c r="J15" t="s">
        <v>371</v>
      </c>
      <c r="K15" t="s">
        <v>372</v>
      </c>
      <c r="L15" s="114">
        <v>41973</v>
      </c>
      <c r="M15" t="s">
        <v>339</v>
      </c>
      <c r="N15" t="s">
        <v>373</v>
      </c>
      <c r="O15" t="s">
        <v>368</v>
      </c>
      <c r="P15" t="s">
        <v>369</v>
      </c>
      <c r="Q15" t="s">
        <v>370</v>
      </c>
      <c r="R15">
        <v>99999</v>
      </c>
      <c r="S15" t="s">
        <v>309</v>
      </c>
      <c r="T15" t="s">
        <v>326</v>
      </c>
      <c r="U15" t="s">
        <v>333</v>
      </c>
      <c r="V15" t="s">
        <v>315</v>
      </c>
      <c r="W15">
        <v>46</v>
      </c>
      <c r="X15">
        <v>57</v>
      </c>
      <c r="Y15">
        <v>2622</v>
      </c>
      <c r="Z15">
        <v>272.68799999999999</v>
      </c>
    </row>
    <row r="16" spans="1:26" x14ac:dyDescent="0.3">
      <c r="A16">
        <v>1013</v>
      </c>
      <c r="B16" s="114">
        <v>41667</v>
      </c>
      <c r="C16">
        <v>28</v>
      </c>
      <c r="D16" t="s">
        <v>367</v>
      </c>
      <c r="E16" t="s">
        <v>368</v>
      </c>
      <c r="F16" t="s">
        <v>369</v>
      </c>
      <c r="G16" t="s">
        <v>370</v>
      </c>
      <c r="H16">
        <v>99999</v>
      </c>
      <c r="I16" t="s">
        <v>309</v>
      </c>
      <c r="J16" t="s">
        <v>371</v>
      </c>
      <c r="K16" t="s">
        <v>372</v>
      </c>
      <c r="L16" s="114">
        <v>41669</v>
      </c>
      <c r="M16" t="s">
        <v>339</v>
      </c>
      <c r="N16" t="s">
        <v>373</v>
      </c>
      <c r="O16" t="s">
        <v>368</v>
      </c>
      <c r="P16" t="s">
        <v>369</v>
      </c>
      <c r="Q16" t="s">
        <v>370</v>
      </c>
      <c r="R16">
        <v>99999</v>
      </c>
      <c r="S16" t="s">
        <v>309</v>
      </c>
      <c r="T16" t="s">
        <v>313</v>
      </c>
      <c r="U16" t="s">
        <v>333</v>
      </c>
      <c r="V16" t="s">
        <v>315</v>
      </c>
      <c r="W16">
        <v>46</v>
      </c>
      <c r="X16">
        <v>55</v>
      </c>
      <c r="Y16">
        <v>2530</v>
      </c>
      <c r="Z16">
        <v>253</v>
      </c>
    </row>
    <row r="17" spans="1:26" x14ac:dyDescent="0.3">
      <c r="A17">
        <v>1364</v>
      </c>
      <c r="B17" s="114">
        <v>41954</v>
      </c>
      <c r="C17">
        <v>11</v>
      </c>
      <c r="D17" t="s">
        <v>390</v>
      </c>
      <c r="E17" t="s">
        <v>391</v>
      </c>
      <c r="F17" t="s">
        <v>392</v>
      </c>
      <c r="G17" t="s">
        <v>393</v>
      </c>
      <c r="H17">
        <v>99999</v>
      </c>
      <c r="I17" t="s">
        <v>309</v>
      </c>
      <c r="J17" t="s">
        <v>371</v>
      </c>
      <c r="K17" t="s">
        <v>372</v>
      </c>
      <c r="M17" t="s">
        <v>339</v>
      </c>
      <c r="N17" t="s">
        <v>394</v>
      </c>
      <c r="O17" t="s">
        <v>391</v>
      </c>
      <c r="P17" t="s">
        <v>392</v>
      </c>
      <c r="Q17" t="s">
        <v>393</v>
      </c>
      <c r="R17">
        <v>99999</v>
      </c>
      <c r="S17" t="s">
        <v>309</v>
      </c>
      <c r="U17" t="s">
        <v>365</v>
      </c>
      <c r="V17" t="s">
        <v>366</v>
      </c>
      <c r="W17">
        <v>40</v>
      </c>
      <c r="X17">
        <v>78</v>
      </c>
      <c r="Y17">
        <v>3120</v>
      </c>
      <c r="Z17">
        <v>299.52</v>
      </c>
    </row>
    <row r="18" spans="1:26" x14ac:dyDescent="0.3">
      <c r="A18">
        <v>1346</v>
      </c>
      <c r="B18" s="114">
        <v>41969</v>
      </c>
      <c r="C18">
        <v>26</v>
      </c>
      <c r="D18" t="s">
        <v>415</v>
      </c>
      <c r="E18" t="s">
        <v>416</v>
      </c>
      <c r="F18" t="s">
        <v>392</v>
      </c>
      <c r="G18" t="s">
        <v>393</v>
      </c>
      <c r="H18">
        <v>99999</v>
      </c>
      <c r="I18" t="s">
        <v>309</v>
      </c>
      <c r="J18" t="s">
        <v>371</v>
      </c>
      <c r="K18" t="s">
        <v>372</v>
      </c>
      <c r="L18" s="114">
        <v>41971</v>
      </c>
      <c r="M18" t="s">
        <v>339</v>
      </c>
      <c r="N18" t="s">
        <v>417</v>
      </c>
      <c r="O18" t="s">
        <v>416</v>
      </c>
      <c r="P18" t="s">
        <v>392</v>
      </c>
      <c r="Q18" t="s">
        <v>393</v>
      </c>
      <c r="R18">
        <v>99999</v>
      </c>
      <c r="S18" t="s">
        <v>309</v>
      </c>
      <c r="T18" t="s">
        <v>326</v>
      </c>
      <c r="U18" t="s">
        <v>399</v>
      </c>
      <c r="V18" t="s">
        <v>400</v>
      </c>
      <c r="W18">
        <v>18.399999999999999</v>
      </c>
      <c r="X18">
        <v>64</v>
      </c>
      <c r="Y18">
        <v>1177.5999999999999</v>
      </c>
      <c r="Z18">
        <v>118.93759999999999</v>
      </c>
    </row>
    <row r="19" spans="1:26" x14ac:dyDescent="0.3">
      <c r="A19">
        <v>1345</v>
      </c>
      <c r="B19" s="114">
        <v>41969</v>
      </c>
      <c r="C19">
        <v>26</v>
      </c>
      <c r="D19" t="s">
        <v>415</v>
      </c>
      <c r="E19" t="s">
        <v>416</v>
      </c>
      <c r="F19" t="s">
        <v>392</v>
      </c>
      <c r="G19" t="s">
        <v>393</v>
      </c>
      <c r="H19">
        <v>99999</v>
      </c>
      <c r="I19" t="s">
        <v>309</v>
      </c>
      <c r="J19" t="s">
        <v>371</v>
      </c>
      <c r="K19" t="s">
        <v>372</v>
      </c>
      <c r="L19" s="114">
        <v>41971</v>
      </c>
      <c r="M19" t="s">
        <v>339</v>
      </c>
      <c r="N19" t="s">
        <v>417</v>
      </c>
      <c r="O19" t="s">
        <v>416</v>
      </c>
      <c r="P19" t="s">
        <v>392</v>
      </c>
      <c r="Q19" t="s">
        <v>393</v>
      </c>
      <c r="R19">
        <v>99999</v>
      </c>
      <c r="S19" t="s">
        <v>309</v>
      </c>
      <c r="T19" t="s">
        <v>326</v>
      </c>
      <c r="U19" t="s">
        <v>357</v>
      </c>
      <c r="V19" t="s">
        <v>358</v>
      </c>
      <c r="W19">
        <v>9.65</v>
      </c>
      <c r="X19">
        <v>37</v>
      </c>
      <c r="Y19">
        <v>357.05</v>
      </c>
      <c r="Z19">
        <v>33.919750000000001</v>
      </c>
    </row>
    <row r="20" spans="1:26" x14ac:dyDescent="0.3">
      <c r="A20">
        <v>1344</v>
      </c>
      <c r="B20" s="114">
        <v>41969</v>
      </c>
      <c r="C20">
        <v>26</v>
      </c>
      <c r="D20" t="s">
        <v>415</v>
      </c>
      <c r="E20" t="s">
        <v>416</v>
      </c>
      <c r="F20" t="s">
        <v>392</v>
      </c>
      <c r="G20" t="s">
        <v>393</v>
      </c>
      <c r="H20">
        <v>99999</v>
      </c>
      <c r="I20" t="s">
        <v>309</v>
      </c>
      <c r="J20" t="s">
        <v>371</v>
      </c>
      <c r="K20" t="s">
        <v>372</v>
      </c>
      <c r="L20" s="114">
        <v>41971</v>
      </c>
      <c r="M20" t="s">
        <v>339</v>
      </c>
      <c r="N20" t="s">
        <v>417</v>
      </c>
      <c r="O20" t="s">
        <v>416</v>
      </c>
      <c r="P20" t="s">
        <v>392</v>
      </c>
      <c r="Q20" t="s">
        <v>393</v>
      </c>
      <c r="R20">
        <v>99999</v>
      </c>
      <c r="S20" t="s">
        <v>309</v>
      </c>
      <c r="T20" t="s">
        <v>326</v>
      </c>
      <c r="U20" t="s">
        <v>418</v>
      </c>
      <c r="V20" t="s">
        <v>419</v>
      </c>
      <c r="W20">
        <v>21.35</v>
      </c>
      <c r="X20">
        <v>69</v>
      </c>
      <c r="Y20">
        <v>1473.15</v>
      </c>
      <c r="Z20">
        <v>153.20760000000004</v>
      </c>
    </row>
    <row r="21" spans="1:26" x14ac:dyDescent="0.3">
      <c r="A21">
        <v>1337</v>
      </c>
      <c r="B21" s="114">
        <v>41971</v>
      </c>
      <c r="C21">
        <v>28</v>
      </c>
      <c r="D21" t="s">
        <v>367</v>
      </c>
      <c r="E21" t="s">
        <v>368</v>
      </c>
      <c r="F21" t="s">
        <v>369</v>
      </c>
      <c r="G21" t="s">
        <v>370</v>
      </c>
      <c r="H21">
        <v>99999</v>
      </c>
      <c r="I21" t="s">
        <v>309</v>
      </c>
      <c r="J21" t="s">
        <v>371</v>
      </c>
      <c r="K21" t="s">
        <v>372</v>
      </c>
      <c r="L21">
        <v>41973</v>
      </c>
      <c r="M21" t="s">
        <v>339</v>
      </c>
      <c r="N21" t="s">
        <v>373</v>
      </c>
      <c r="O21" t="s">
        <v>368</v>
      </c>
      <c r="P21" t="s">
        <v>369</v>
      </c>
      <c r="Q21" t="s">
        <v>370</v>
      </c>
      <c r="R21">
        <v>99999</v>
      </c>
      <c r="S21" t="s">
        <v>309</v>
      </c>
      <c r="T21" t="s">
        <v>326</v>
      </c>
      <c r="U21" t="s">
        <v>399</v>
      </c>
      <c r="V21" t="s">
        <v>400</v>
      </c>
      <c r="W21">
        <v>18.399999999999999</v>
      </c>
      <c r="X21">
        <v>100</v>
      </c>
      <c r="Y21">
        <v>1839.9999999999998</v>
      </c>
      <c r="Z21">
        <v>184</v>
      </c>
    </row>
    <row r="22" spans="1:26" x14ac:dyDescent="0.3">
      <c r="A22">
        <v>1336</v>
      </c>
      <c r="B22" s="114">
        <v>41971</v>
      </c>
      <c r="C22">
        <v>28</v>
      </c>
      <c r="D22" t="s">
        <v>367</v>
      </c>
      <c r="E22" t="s">
        <v>368</v>
      </c>
      <c r="F22" t="s">
        <v>369</v>
      </c>
      <c r="G22" t="s">
        <v>370</v>
      </c>
      <c r="H22">
        <v>99999</v>
      </c>
      <c r="I22" t="s">
        <v>309</v>
      </c>
      <c r="J22" t="s">
        <v>371</v>
      </c>
      <c r="K22" t="s">
        <v>372</v>
      </c>
      <c r="L22" s="114">
        <v>41973</v>
      </c>
      <c r="M22" t="s">
        <v>339</v>
      </c>
      <c r="N22" t="s">
        <v>373</v>
      </c>
      <c r="O22" t="s">
        <v>368</v>
      </c>
      <c r="P22" t="s">
        <v>369</v>
      </c>
      <c r="Q22" t="s">
        <v>370</v>
      </c>
      <c r="R22">
        <v>99999</v>
      </c>
      <c r="S22" t="s">
        <v>309</v>
      </c>
      <c r="T22" t="s">
        <v>326</v>
      </c>
      <c r="U22" t="s">
        <v>357</v>
      </c>
      <c r="V22" t="s">
        <v>358</v>
      </c>
      <c r="W22">
        <v>9.65</v>
      </c>
      <c r="X22">
        <v>46</v>
      </c>
      <c r="Y22">
        <v>443.90000000000003</v>
      </c>
      <c r="Z22">
        <v>45.721700000000006</v>
      </c>
    </row>
    <row r="23" spans="1:26" x14ac:dyDescent="0.3">
      <c r="A23">
        <v>1020</v>
      </c>
      <c r="B23" s="114">
        <v>41650</v>
      </c>
      <c r="C23">
        <v>11</v>
      </c>
      <c r="D23" t="s">
        <v>390</v>
      </c>
      <c r="E23" t="s">
        <v>391</v>
      </c>
      <c r="F23" t="s">
        <v>392</v>
      </c>
      <c r="G23" t="s">
        <v>393</v>
      </c>
      <c r="H23">
        <v>99999</v>
      </c>
      <c r="I23" t="s">
        <v>309</v>
      </c>
      <c r="J23" t="s">
        <v>371</v>
      </c>
      <c r="K23" t="s">
        <v>372</v>
      </c>
      <c r="M23" t="s">
        <v>339</v>
      </c>
      <c r="N23" t="s">
        <v>394</v>
      </c>
      <c r="O23" t="s">
        <v>391</v>
      </c>
      <c r="P23" t="s">
        <v>392</v>
      </c>
      <c r="Q23" t="s">
        <v>393</v>
      </c>
      <c r="R23">
        <v>99999</v>
      </c>
      <c r="S23" t="s">
        <v>309</v>
      </c>
      <c r="U23" t="s">
        <v>316</v>
      </c>
      <c r="V23" t="s">
        <v>317</v>
      </c>
      <c r="W23">
        <v>3.5</v>
      </c>
      <c r="X23">
        <v>81</v>
      </c>
      <c r="Y23">
        <v>283.5</v>
      </c>
      <c r="Z23">
        <v>27.499500000000001</v>
      </c>
    </row>
    <row r="24" spans="1:26" x14ac:dyDescent="0.3">
      <c r="A24">
        <v>1021</v>
      </c>
      <c r="B24" s="114">
        <v>41650</v>
      </c>
      <c r="C24">
        <v>11</v>
      </c>
      <c r="D24" t="s">
        <v>390</v>
      </c>
      <c r="E24" t="s">
        <v>391</v>
      </c>
      <c r="F24" t="s">
        <v>392</v>
      </c>
      <c r="G24" t="s">
        <v>393</v>
      </c>
      <c r="H24">
        <v>99999</v>
      </c>
      <c r="I24" t="s">
        <v>309</v>
      </c>
      <c r="J24" t="s">
        <v>371</v>
      </c>
      <c r="K24" t="s">
        <v>372</v>
      </c>
      <c r="M24" t="s">
        <v>339</v>
      </c>
      <c r="N24" t="s">
        <v>394</v>
      </c>
      <c r="O24" t="s">
        <v>391</v>
      </c>
      <c r="P24" t="s">
        <v>392</v>
      </c>
      <c r="Q24" t="s">
        <v>393</v>
      </c>
      <c r="R24">
        <v>99999</v>
      </c>
      <c r="S24" t="s">
        <v>309</v>
      </c>
      <c r="U24" t="s">
        <v>380</v>
      </c>
      <c r="V24" t="s">
        <v>315</v>
      </c>
      <c r="W24">
        <v>2.99</v>
      </c>
      <c r="X24">
        <v>49</v>
      </c>
      <c r="Y24">
        <v>146.51000000000002</v>
      </c>
      <c r="Z24">
        <v>15.090530000000005</v>
      </c>
    </row>
    <row r="25" spans="1:26" x14ac:dyDescent="0.3">
      <c r="A25">
        <v>1332</v>
      </c>
      <c r="B25" s="114">
        <v>41954</v>
      </c>
      <c r="C25">
        <v>11</v>
      </c>
      <c r="D25" t="s">
        <v>390</v>
      </c>
      <c r="E25" t="s">
        <v>391</v>
      </c>
      <c r="F25" t="s">
        <v>392</v>
      </c>
      <c r="G25" t="s">
        <v>393</v>
      </c>
      <c r="H25">
        <v>99999</v>
      </c>
      <c r="I25" t="s">
        <v>309</v>
      </c>
      <c r="J25" t="s">
        <v>371</v>
      </c>
      <c r="K25" t="s">
        <v>372</v>
      </c>
      <c r="M25" t="s">
        <v>339</v>
      </c>
      <c r="N25" t="s">
        <v>394</v>
      </c>
      <c r="O25" t="s">
        <v>391</v>
      </c>
      <c r="P25" t="s">
        <v>392</v>
      </c>
      <c r="Q25" t="s">
        <v>393</v>
      </c>
      <c r="R25">
        <v>99999</v>
      </c>
      <c r="S25" t="s">
        <v>309</v>
      </c>
      <c r="U25" t="s">
        <v>380</v>
      </c>
      <c r="V25" t="s">
        <v>315</v>
      </c>
      <c r="W25">
        <v>2.99</v>
      </c>
      <c r="X25">
        <v>100</v>
      </c>
      <c r="Y25">
        <v>299</v>
      </c>
      <c r="Z25">
        <v>30.498000000000001</v>
      </c>
    </row>
    <row r="26" spans="1:26" x14ac:dyDescent="0.3">
      <c r="A26">
        <v>1331</v>
      </c>
      <c r="B26" s="114">
        <v>41954</v>
      </c>
      <c r="C26">
        <v>11</v>
      </c>
      <c r="D26" t="s">
        <v>390</v>
      </c>
      <c r="E26" t="s">
        <v>391</v>
      </c>
      <c r="F26" t="s">
        <v>392</v>
      </c>
      <c r="G26" t="s">
        <v>393</v>
      </c>
      <c r="H26">
        <v>99999</v>
      </c>
      <c r="I26" t="s">
        <v>309</v>
      </c>
      <c r="J26" t="s">
        <v>371</v>
      </c>
      <c r="K26" t="s">
        <v>372</v>
      </c>
      <c r="M26" t="s">
        <v>339</v>
      </c>
      <c r="N26" t="s">
        <v>394</v>
      </c>
      <c r="O26" t="s">
        <v>391</v>
      </c>
      <c r="P26" t="s">
        <v>392</v>
      </c>
      <c r="Q26" t="s">
        <v>393</v>
      </c>
      <c r="R26">
        <v>99999</v>
      </c>
      <c r="S26" t="s">
        <v>309</v>
      </c>
      <c r="U26" t="s">
        <v>316</v>
      </c>
      <c r="V26" t="s">
        <v>317</v>
      </c>
      <c r="W26">
        <v>3.5</v>
      </c>
      <c r="X26">
        <v>42</v>
      </c>
      <c r="Y26">
        <v>147</v>
      </c>
      <c r="Z26">
        <v>15.141000000000002</v>
      </c>
    </row>
    <row r="27" spans="1:26" x14ac:dyDescent="0.3">
      <c r="A27">
        <v>1325</v>
      </c>
      <c r="B27" s="114">
        <v>41940</v>
      </c>
      <c r="C27">
        <v>28</v>
      </c>
      <c r="D27" t="s">
        <v>367</v>
      </c>
      <c r="E27" t="s">
        <v>368</v>
      </c>
      <c r="F27" t="s">
        <v>369</v>
      </c>
      <c r="G27" t="s">
        <v>370</v>
      </c>
      <c r="H27">
        <v>99999</v>
      </c>
      <c r="I27" t="s">
        <v>309</v>
      </c>
      <c r="J27" t="s">
        <v>371</v>
      </c>
      <c r="K27" t="s">
        <v>372</v>
      </c>
      <c r="L27" s="114">
        <v>41942</v>
      </c>
      <c r="M27" t="s">
        <v>339</v>
      </c>
      <c r="N27" t="s">
        <v>373</v>
      </c>
      <c r="O27" t="s">
        <v>368</v>
      </c>
      <c r="P27" t="s">
        <v>369</v>
      </c>
      <c r="Q27" t="s">
        <v>370</v>
      </c>
      <c r="R27">
        <v>99999</v>
      </c>
      <c r="S27" t="s">
        <v>309</v>
      </c>
      <c r="T27" t="s">
        <v>326</v>
      </c>
      <c r="U27" t="s">
        <v>333</v>
      </c>
      <c r="V27" t="s">
        <v>315</v>
      </c>
      <c r="W27">
        <v>46</v>
      </c>
      <c r="X27">
        <v>34</v>
      </c>
      <c r="Y27">
        <v>1564</v>
      </c>
      <c r="Z27">
        <v>157.964</v>
      </c>
    </row>
    <row r="28" spans="1:26" x14ac:dyDescent="0.3">
      <c r="A28">
        <v>1025</v>
      </c>
      <c r="B28" s="114">
        <v>41667</v>
      </c>
      <c r="C28">
        <v>28</v>
      </c>
      <c r="D28" t="s">
        <v>367</v>
      </c>
      <c r="E28" t="s">
        <v>368</v>
      </c>
      <c r="F28" t="s">
        <v>369</v>
      </c>
      <c r="G28" t="s">
        <v>370</v>
      </c>
      <c r="H28">
        <v>99999</v>
      </c>
      <c r="I28" t="s">
        <v>309</v>
      </c>
      <c r="J28" t="s">
        <v>371</v>
      </c>
      <c r="K28" t="s">
        <v>372</v>
      </c>
      <c r="L28" s="114">
        <v>41669</v>
      </c>
      <c r="M28" t="s">
        <v>339</v>
      </c>
      <c r="N28" t="s">
        <v>373</v>
      </c>
      <c r="O28" t="s">
        <v>368</v>
      </c>
      <c r="P28" t="s">
        <v>369</v>
      </c>
      <c r="Q28" t="s">
        <v>370</v>
      </c>
      <c r="R28">
        <v>99999</v>
      </c>
      <c r="S28" t="s">
        <v>309</v>
      </c>
      <c r="T28" t="s">
        <v>326</v>
      </c>
      <c r="U28" t="s">
        <v>357</v>
      </c>
      <c r="V28" t="s">
        <v>358</v>
      </c>
      <c r="W28">
        <v>9.65</v>
      </c>
      <c r="X28">
        <v>100</v>
      </c>
      <c r="Y28">
        <v>965</v>
      </c>
      <c r="Z28">
        <v>93.605000000000004</v>
      </c>
    </row>
    <row r="29" spans="1:26" x14ac:dyDescent="0.3">
      <c r="A29">
        <v>1026</v>
      </c>
      <c r="B29" s="114">
        <v>41667</v>
      </c>
      <c r="C29">
        <v>28</v>
      </c>
      <c r="D29" t="s">
        <v>367</v>
      </c>
      <c r="E29" t="s">
        <v>368</v>
      </c>
      <c r="F29" t="s">
        <v>369</v>
      </c>
      <c r="G29" t="s">
        <v>370</v>
      </c>
      <c r="H29">
        <v>99999</v>
      </c>
      <c r="I29" t="s">
        <v>309</v>
      </c>
      <c r="J29" t="s">
        <v>371</v>
      </c>
      <c r="K29" t="s">
        <v>372</v>
      </c>
      <c r="L29" s="114">
        <v>41669</v>
      </c>
      <c r="M29" t="s">
        <v>339</v>
      </c>
      <c r="N29" t="s">
        <v>373</v>
      </c>
      <c r="O29" t="s">
        <v>368</v>
      </c>
      <c r="P29" t="s">
        <v>369</v>
      </c>
      <c r="Q29" t="s">
        <v>370</v>
      </c>
      <c r="R29">
        <v>99999</v>
      </c>
      <c r="S29" t="s">
        <v>309</v>
      </c>
      <c r="T29" t="s">
        <v>326</v>
      </c>
      <c r="U29" t="s">
        <v>399</v>
      </c>
      <c r="V29" t="s">
        <v>400</v>
      </c>
      <c r="W29">
        <v>18.399999999999999</v>
      </c>
      <c r="X29">
        <v>63</v>
      </c>
      <c r="Y29">
        <v>1159.1999999999998</v>
      </c>
      <c r="Z29">
        <v>114.76079999999999</v>
      </c>
    </row>
    <row r="30" spans="1:26" x14ac:dyDescent="0.3">
      <c r="A30">
        <v>1323</v>
      </c>
      <c r="B30" s="114">
        <v>41923</v>
      </c>
      <c r="C30">
        <v>11</v>
      </c>
      <c r="D30" t="s">
        <v>390</v>
      </c>
      <c r="E30" t="s">
        <v>391</v>
      </c>
      <c r="F30" t="s">
        <v>392</v>
      </c>
      <c r="G30" t="s">
        <v>393</v>
      </c>
      <c r="H30">
        <v>99999</v>
      </c>
      <c r="I30" t="s">
        <v>309</v>
      </c>
      <c r="J30" t="s">
        <v>371</v>
      </c>
      <c r="K30" t="s">
        <v>372</v>
      </c>
      <c r="M30" t="s">
        <v>339</v>
      </c>
      <c r="N30" t="s">
        <v>394</v>
      </c>
      <c r="O30" t="s">
        <v>391</v>
      </c>
      <c r="P30" t="s">
        <v>392</v>
      </c>
      <c r="Q30" t="s">
        <v>393</v>
      </c>
      <c r="R30">
        <v>99999</v>
      </c>
      <c r="S30" t="s">
        <v>309</v>
      </c>
      <c r="U30" t="s">
        <v>365</v>
      </c>
      <c r="V30" t="s">
        <v>366</v>
      </c>
      <c r="W30">
        <v>40</v>
      </c>
      <c r="X30">
        <v>60</v>
      </c>
      <c r="Y30">
        <v>2400</v>
      </c>
      <c r="Z30">
        <v>228</v>
      </c>
    </row>
    <row r="31" spans="1:26" x14ac:dyDescent="0.3">
      <c r="A31">
        <v>1305</v>
      </c>
      <c r="B31" s="114">
        <v>41938</v>
      </c>
      <c r="C31">
        <v>26</v>
      </c>
      <c r="D31" t="s">
        <v>415</v>
      </c>
      <c r="E31" t="s">
        <v>416</v>
      </c>
      <c r="F31" t="s">
        <v>392</v>
      </c>
      <c r="G31" t="s">
        <v>393</v>
      </c>
      <c r="H31">
        <v>99999</v>
      </c>
      <c r="I31" t="s">
        <v>309</v>
      </c>
      <c r="J31" t="s">
        <v>371</v>
      </c>
      <c r="K31" t="s">
        <v>372</v>
      </c>
      <c r="L31" s="114">
        <v>41940</v>
      </c>
      <c r="M31" t="s">
        <v>339</v>
      </c>
      <c r="N31" t="s">
        <v>417</v>
      </c>
      <c r="O31" t="s">
        <v>416</v>
      </c>
      <c r="P31" t="s">
        <v>392</v>
      </c>
      <c r="Q31" t="s">
        <v>393</v>
      </c>
      <c r="R31">
        <v>99999</v>
      </c>
      <c r="S31" t="s">
        <v>309</v>
      </c>
      <c r="T31" t="s">
        <v>326</v>
      </c>
      <c r="U31" t="s">
        <v>399</v>
      </c>
      <c r="V31" t="s">
        <v>400</v>
      </c>
      <c r="W31">
        <v>18.399999999999999</v>
      </c>
      <c r="X31">
        <v>10</v>
      </c>
      <c r="Y31">
        <v>184</v>
      </c>
      <c r="Z31">
        <v>19.136000000000003</v>
      </c>
    </row>
    <row r="32" spans="1:26" x14ac:dyDescent="0.3">
      <c r="A32">
        <v>1304</v>
      </c>
      <c r="B32" s="114">
        <v>41938</v>
      </c>
      <c r="C32">
        <v>26</v>
      </c>
      <c r="D32" t="s">
        <v>415</v>
      </c>
      <c r="E32" t="s">
        <v>416</v>
      </c>
      <c r="F32" t="s">
        <v>392</v>
      </c>
      <c r="G32" t="s">
        <v>393</v>
      </c>
      <c r="H32">
        <v>99999</v>
      </c>
      <c r="I32" t="s">
        <v>309</v>
      </c>
      <c r="J32" t="s">
        <v>371</v>
      </c>
      <c r="K32" t="s">
        <v>372</v>
      </c>
      <c r="L32" s="114">
        <v>41940</v>
      </c>
      <c r="M32" t="s">
        <v>339</v>
      </c>
      <c r="N32" t="s">
        <v>417</v>
      </c>
      <c r="O32" t="s">
        <v>416</v>
      </c>
      <c r="P32" t="s">
        <v>392</v>
      </c>
      <c r="Q32" t="s">
        <v>393</v>
      </c>
      <c r="R32">
        <v>99999</v>
      </c>
      <c r="S32" t="s">
        <v>309</v>
      </c>
      <c r="T32" t="s">
        <v>326</v>
      </c>
      <c r="U32" t="s">
        <v>357</v>
      </c>
      <c r="V32" t="s">
        <v>358</v>
      </c>
      <c r="W32">
        <v>9.65</v>
      </c>
      <c r="X32">
        <v>71</v>
      </c>
      <c r="Y32">
        <v>685.15</v>
      </c>
      <c r="Z32">
        <v>65.7744</v>
      </c>
    </row>
    <row r="33" spans="1:26" x14ac:dyDescent="0.3">
      <c r="A33">
        <v>1303</v>
      </c>
      <c r="B33" s="114">
        <v>41938</v>
      </c>
      <c r="C33">
        <v>26</v>
      </c>
      <c r="D33" t="s">
        <v>415</v>
      </c>
      <c r="E33" t="s">
        <v>416</v>
      </c>
      <c r="F33" t="s">
        <v>392</v>
      </c>
      <c r="G33" t="s">
        <v>393</v>
      </c>
      <c r="H33">
        <v>99999</v>
      </c>
      <c r="I33" t="s">
        <v>309</v>
      </c>
      <c r="J33" t="s">
        <v>371</v>
      </c>
      <c r="K33" t="s">
        <v>372</v>
      </c>
      <c r="L33" s="114">
        <v>41940</v>
      </c>
      <c r="M33" t="s">
        <v>339</v>
      </c>
      <c r="N33" t="s">
        <v>417</v>
      </c>
      <c r="O33" t="s">
        <v>416</v>
      </c>
      <c r="P33" t="s">
        <v>392</v>
      </c>
      <c r="Q33" t="s">
        <v>393</v>
      </c>
      <c r="R33">
        <v>99999</v>
      </c>
      <c r="S33" t="s">
        <v>309</v>
      </c>
      <c r="T33" t="s">
        <v>326</v>
      </c>
      <c r="U33" t="s">
        <v>418</v>
      </c>
      <c r="V33" t="s">
        <v>419</v>
      </c>
      <c r="W33">
        <v>21.35</v>
      </c>
      <c r="X33">
        <v>49</v>
      </c>
      <c r="Y33">
        <v>1046.1500000000001</v>
      </c>
      <c r="Z33">
        <v>102.5227</v>
      </c>
    </row>
    <row r="34" spans="1:26" x14ac:dyDescent="0.3">
      <c r="A34">
        <v>1296</v>
      </c>
      <c r="B34" s="114">
        <v>41940</v>
      </c>
      <c r="C34">
        <v>28</v>
      </c>
      <c r="D34" t="s">
        <v>367</v>
      </c>
      <c r="E34" t="s">
        <v>368</v>
      </c>
      <c r="F34" t="s">
        <v>369</v>
      </c>
      <c r="G34" t="s">
        <v>370</v>
      </c>
      <c r="H34">
        <v>99999</v>
      </c>
      <c r="I34" t="s">
        <v>309</v>
      </c>
      <c r="J34" t="s">
        <v>371</v>
      </c>
      <c r="K34" t="s">
        <v>372</v>
      </c>
      <c r="L34" s="114">
        <v>41942</v>
      </c>
      <c r="M34" t="s">
        <v>339</v>
      </c>
      <c r="N34" t="s">
        <v>373</v>
      </c>
      <c r="O34" t="s">
        <v>368</v>
      </c>
      <c r="P34" t="s">
        <v>369</v>
      </c>
      <c r="Q34" t="s">
        <v>370</v>
      </c>
      <c r="R34">
        <v>99999</v>
      </c>
      <c r="S34" t="s">
        <v>309</v>
      </c>
      <c r="T34" t="s">
        <v>326</v>
      </c>
      <c r="U34" t="s">
        <v>399</v>
      </c>
      <c r="V34" t="s">
        <v>400</v>
      </c>
      <c r="W34">
        <v>18.399999999999999</v>
      </c>
      <c r="X34">
        <v>24</v>
      </c>
      <c r="Y34">
        <v>441.59999999999997</v>
      </c>
      <c r="Z34">
        <v>42.835199999999993</v>
      </c>
    </row>
    <row r="35" spans="1:26" x14ac:dyDescent="0.3">
      <c r="A35">
        <v>1295</v>
      </c>
      <c r="B35" s="114">
        <v>41940</v>
      </c>
      <c r="C35">
        <v>28</v>
      </c>
      <c r="D35" t="s">
        <v>367</v>
      </c>
      <c r="E35" t="s">
        <v>368</v>
      </c>
      <c r="F35" t="s">
        <v>369</v>
      </c>
      <c r="G35" t="s">
        <v>370</v>
      </c>
      <c r="H35">
        <v>99999</v>
      </c>
      <c r="I35" t="s">
        <v>309</v>
      </c>
      <c r="J35" t="s">
        <v>371</v>
      </c>
      <c r="K35" t="s">
        <v>372</v>
      </c>
      <c r="L35" s="114">
        <v>41942</v>
      </c>
      <c r="M35" t="s">
        <v>339</v>
      </c>
      <c r="N35" t="s">
        <v>373</v>
      </c>
      <c r="O35" t="s">
        <v>368</v>
      </c>
      <c r="P35" t="s">
        <v>369</v>
      </c>
      <c r="Q35" t="s">
        <v>370</v>
      </c>
      <c r="R35">
        <v>99999</v>
      </c>
      <c r="S35" t="s">
        <v>309</v>
      </c>
      <c r="T35" t="s">
        <v>326</v>
      </c>
      <c r="U35" t="s">
        <v>357</v>
      </c>
      <c r="V35" t="s">
        <v>358</v>
      </c>
      <c r="W35">
        <v>9.65</v>
      </c>
      <c r="X35">
        <v>44</v>
      </c>
      <c r="Y35">
        <v>424.6</v>
      </c>
      <c r="Z35">
        <v>44.158400000000007</v>
      </c>
    </row>
    <row r="36" spans="1:26" x14ac:dyDescent="0.3">
      <c r="A36">
        <v>1291</v>
      </c>
      <c r="B36" s="114">
        <v>41923</v>
      </c>
      <c r="C36">
        <v>11</v>
      </c>
      <c r="D36" t="s">
        <v>390</v>
      </c>
      <c r="E36" t="s">
        <v>391</v>
      </c>
      <c r="F36" t="s">
        <v>392</v>
      </c>
      <c r="G36" t="s">
        <v>393</v>
      </c>
      <c r="H36">
        <v>99999</v>
      </c>
      <c r="I36" t="s">
        <v>309</v>
      </c>
      <c r="J36" t="s">
        <v>371</v>
      </c>
      <c r="K36" t="s">
        <v>372</v>
      </c>
      <c r="M36" t="s">
        <v>339</v>
      </c>
      <c r="N36" t="s">
        <v>394</v>
      </c>
      <c r="O36" t="s">
        <v>391</v>
      </c>
      <c r="P36" t="s">
        <v>392</v>
      </c>
      <c r="Q36" t="s">
        <v>393</v>
      </c>
      <c r="R36">
        <v>99999</v>
      </c>
      <c r="S36" t="s">
        <v>309</v>
      </c>
      <c r="U36" t="s">
        <v>380</v>
      </c>
      <c r="V36" t="s">
        <v>315</v>
      </c>
      <c r="W36">
        <v>2.99</v>
      </c>
      <c r="X36">
        <v>49</v>
      </c>
      <c r="Y36">
        <v>146.51000000000002</v>
      </c>
      <c r="Z36">
        <v>14.651000000000003</v>
      </c>
    </row>
    <row r="37" spans="1:26" x14ac:dyDescent="0.3">
      <c r="A37">
        <v>1034</v>
      </c>
      <c r="B37" s="114">
        <v>41698</v>
      </c>
      <c r="C37">
        <v>28</v>
      </c>
      <c r="D37" t="s">
        <v>367</v>
      </c>
      <c r="E37" t="s">
        <v>368</v>
      </c>
      <c r="F37" t="s">
        <v>369</v>
      </c>
      <c r="G37" t="s">
        <v>370</v>
      </c>
      <c r="H37">
        <v>99999</v>
      </c>
      <c r="I37" t="s">
        <v>309</v>
      </c>
      <c r="J37" t="s">
        <v>371</v>
      </c>
      <c r="K37" t="s">
        <v>372</v>
      </c>
      <c r="L37" s="114">
        <v>41700</v>
      </c>
      <c r="M37" t="s">
        <v>339</v>
      </c>
      <c r="N37" t="s">
        <v>373</v>
      </c>
      <c r="O37" t="s">
        <v>368</v>
      </c>
      <c r="P37" t="s">
        <v>369</v>
      </c>
      <c r="Q37" t="s">
        <v>370</v>
      </c>
      <c r="R37">
        <v>99999</v>
      </c>
      <c r="S37" t="s">
        <v>309</v>
      </c>
      <c r="T37" t="s">
        <v>313</v>
      </c>
      <c r="Y37">
        <v>0</v>
      </c>
      <c r="Z37">
        <v>31</v>
      </c>
    </row>
    <row r="38" spans="1:26" x14ac:dyDescent="0.3">
      <c r="A38">
        <v>1290</v>
      </c>
      <c r="B38" s="114">
        <v>41923</v>
      </c>
      <c r="C38">
        <v>11</v>
      </c>
      <c r="D38" t="s">
        <v>390</v>
      </c>
      <c r="E38" t="s">
        <v>391</v>
      </c>
      <c r="F38" t="s">
        <v>392</v>
      </c>
      <c r="G38" t="s">
        <v>393</v>
      </c>
      <c r="H38">
        <v>99999</v>
      </c>
      <c r="I38" t="s">
        <v>309</v>
      </c>
      <c r="J38" t="s">
        <v>371</v>
      </c>
      <c r="K38" t="s">
        <v>372</v>
      </c>
      <c r="M38" t="s">
        <v>339</v>
      </c>
      <c r="N38" t="s">
        <v>394</v>
      </c>
      <c r="O38" t="s">
        <v>391</v>
      </c>
      <c r="P38" t="s">
        <v>392</v>
      </c>
      <c r="Q38" t="s">
        <v>393</v>
      </c>
      <c r="R38">
        <v>99999</v>
      </c>
      <c r="S38" t="s">
        <v>309</v>
      </c>
      <c r="U38" t="s">
        <v>316</v>
      </c>
      <c r="V38" t="s">
        <v>317</v>
      </c>
      <c r="W38">
        <v>3.5</v>
      </c>
      <c r="X38">
        <v>20</v>
      </c>
      <c r="Y38">
        <v>70</v>
      </c>
      <c r="Z38">
        <v>6.93</v>
      </c>
    </row>
    <row r="39" spans="1:26" x14ac:dyDescent="0.3">
      <c r="A39">
        <v>1283</v>
      </c>
      <c r="B39" s="114">
        <v>41940</v>
      </c>
      <c r="C39">
        <v>28</v>
      </c>
      <c r="D39" t="s">
        <v>367</v>
      </c>
      <c r="E39" t="s">
        <v>368</v>
      </c>
      <c r="F39" t="s">
        <v>369</v>
      </c>
      <c r="G39" t="s">
        <v>370</v>
      </c>
      <c r="H39">
        <v>99999</v>
      </c>
      <c r="I39" t="s">
        <v>309</v>
      </c>
      <c r="J39" t="s">
        <v>371</v>
      </c>
      <c r="K39" t="s">
        <v>372</v>
      </c>
      <c r="L39" s="114">
        <v>41942</v>
      </c>
      <c r="M39" t="s">
        <v>339</v>
      </c>
      <c r="N39" t="s">
        <v>373</v>
      </c>
      <c r="O39" t="s">
        <v>368</v>
      </c>
      <c r="P39" t="s">
        <v>369</v>
      </c>
      <c r="Q39" t="s">
        <v>370</v>
      </c>
      <c r="R39">
        <v>99999</v>
      </c>
      <c r="S39" t="s">
        <v>309</v>
      </c>
      <c r="T39" t="s">
        <v>313</v>
      </c>
      <c r="U39" t="s">
        <v>333</v>
      </c>
      <c r="V39" t="s">
        <v>315</v>
      </c>
      <c r="W39">
        <v>46</v>
      </c>
      <c r="X39">
        <v>86</v>
      </c>
      <c r="Y39">
        <v>3956</v>
      </c>
      <c r="Z39">
        <v>379.77600000000001</v>
      </c>
    </row>
    <row r="40" spans="1:26" x14ac:dyDescent="0.3">
      <c r="A40">
        <v>1266</v>
      </c>
      <c r="B40" s="114">
        <v>41908</v>
      </c>
      <c r="C40">
        <v>26</v>
      </c>
      <c r="D40" t="s">
        <v>415</v>
      </c>
      <c r="E40" t="s">
        <v>416</v>
      </c>
      <c r="F40" t="s">
        <v>392</v>
      </c>
      <c r="G40" t="s">
        <v>393</v>
      </c>
      <c r="H40">
        <v>99999</v>
      </c>
      <c r="I40" t="s">
        <v>309</v>
      </c>
      <c r="J40" t="s">
        <v>371</v>
      </c>
      <c r="K40" t="s">
        <v>372</v>
      </c>
      <c r="L40" s="114">
        <v>41910</v>
      </c>
      <c r="M40" t="s">
        <v>339</v>
      </c>
      <c r="N40" t="s">
        <v>417</v>
      </c>
      <c r="O40" t="s">
        <v>416</v>
      </c>
      <c r="P40" t="s">
        <v>392</v>
      </c>
      <c r="Q40" t="s">
        <v>393</v>
      </c>
      <c r="R40">
        <v>99999</v>
      </c>
      <c r="S40" t="s">
        <v>309</v>
      </c>
      <c r="T40" t="s">
        <v>326</v>
      </c>
      <c r="U40" t="s">
        <v>399</v>
      </c>
      <c r="V40" t="s">
        <v>400</v>
      </c>
      <c r="W40">
        <v>18.399999999999999</v>
      </c>
      <c r="X40">
        <v>71</v>
      </c>
      <c r="Y40">
        <v>1306.3999999999999</v>
      </c>
      <c r="Z40">
        <v>134.55919999999998</v>
      </c>
    </row>
    <row r="41" spans="1:26" x14ac:dyDescent="0.3">
      <c r="A41">
        <v>1039</v>
      </c>
      <c r="B41" s="114">
        <v>41681</v>
      </c>
      <c r="C41">
        <v>11</v>
      </c>
      <c r="D41" t="s">
        <v>390</v>
      </c>
      <c r="E41" t="s">
        <v>391</v>
      </c>
      <c r="F41" t="s">
        <v>392</v>
      </c>
      <c r="G41" t="s">
        <v>393</v>
      </c>
      <c r="H41">
        <v>99999</v>
      </c>
      <c r="I41" t="s">
        <v>309</v>
      </c>
      <c r="J41" t="s">
        <v>371</v>
      </c>
      <c r="K41" t="s">
        <v>372</v>
      </c>
      <c r="M41" t="s">
        <v>339</v>
      </c>
      <c r="N41" t="s">
        <v>394</v>
      </c>
      <c r="O41" t="s">
        <v>391</v>
      </c>
      <c r="P41" t="s">
        <v>392</v>
      </c>
      <c r="Q41" t="s">
        <v>393</v>
      </c>
      <c r="R41">
        <v>99999</v>
      </c>
      <c r="S41" t="s">
        <v>309</v>
      </c>
      <c r="U41" t="s">
        <v>365</v>
      </c>
      <c r="V41" t="s">
        <v>366</v>
      </c>
      <c r="W41">
        <v>40</v>
      </c>
      <c r="X41">
        <v>72</v>
      </c>
      <c r="Y41">
        <v>2880</v>
      </c>
      <c r="Z41">
        <v>285.12</v>
      </c>
    </row>
    <row r="42" spans="1:26" x14ac:dyDescent="0.3">
      <c r="A42">
        <v>1265</v>
      </c>
      <c r="B42" s="114">
        <v>41908</v>
      </c>
      <c r="C42">
        <v>26</v>
      </c>
      <c r="D42" t="s">
        <v>415</v>
      </c>
      <c r="E42" t="s">
        <v>416</v>
      </c>
      <c r="F42" t="s">
        <v>392</v>
      </c>
      <c r="G42" t="s">
        <v>393</v>
      </c>
      <c r="H42">
        <v>99999</v>
      </c>
      <c r="I42" t="s">
        <v>309</v>
      </c>
      <c r="J42" t="s">
        <v>371</v>
      </c>
      <c r="K42" t="s">
        <v>372</v>
      </c>
      <c r="L42">
        <v>41910</v>
      </c>
      <c r="M42" t="s">
        <v>339</v>
      </c>
      <c r="N42" t="s">
        <v>417</v>
      </c>
      <c r="O42" t="s">
        <v>416</v>
      </c>
      <c r="P42" t="s">
        <v>392</v>
      </c>
      <c r="Q42" t="s">
        <v>393</v>
      </c>
      <c r="R42">
        <v>99999</v>
      </c>
      <c r="S42" t="s">
        <v>309</v>
      </c>
      <c r="T42" t="s">
        <v>326</v>
      </c>
      <c r="U42" t="s">
        <v>357</v>
      </c>
      <c r="V42" t="s">
        <v>358</v>
      </c>
      <c r="W42">
        <v>9.65</v>
      </c>
      <c r="X42">
        <v>43</v>
      </c>
      <c r="Y42">
        <v>414.95</v>
      </c>
      <c r="Z42">
        <v>40.250150000000005</v>
      </c>
    </row>
    <row r="43" spans="1:26" x14ac:dyDescent="0.3">
      <c r="A43">
        <v>1041</v>
      </c>
      <c r="B43" s="114">
        <v>41698</v>
      </c>
      <c r="C43">
        <v>28</v>
      </c>
      <c r="D43" t="s">
        <v>367</v>
      </c>
      <c r="E43" t="s">
        <v>368</v>
      </c>
      <c r="F43" t="s">
        <v>369</v>
      </c>
      <c r="G43" t="s">
        <v>370</v>
      </c>
      <c r="H43">
        <v>99999</v>
      </c>
      <c r="I43" t="s">
        <v>309</v>
      </c>
      <c r="J43" t="s">
        <v>371</v>
      </c>
      <c r="K43" t="s">
        <v>372</v>
      </c>
      <c r="L43">
        <v>41700</v>
      </c>
      <c r="M43" t="s">
        <v>339</v>
      </c>
      <c r="N43" t="s">
        <v>373</v>
      </c>
      <c r="O43" t="s">
        <v>368</v>
      </c>
      <c r="P43" t="s">
        <v>369</v>
      </c>
      <c r="Q43" t="s">
        <v>370</v>
      </c>
      <c r="R43">
        <v>99999</v>
      </c>
      <c r="S43" t="s">
        <v>309</v>
      </c>
      <c r="T43" t="s">
        <v>326</v>
      </c>
      <c r="U43" t="s">
        <v>333</v>
      </c>
      <c r="V43" t="s">
        <v>315</v>
      </c>
      <c r="W43">
        <v>46</v>
      </c>
      <c r="X43">
        <v>32</v>
      </c>
      <c r="Y43">
        <v>1472</v>
      </c>
      <c r="Z43">
        <v>148.67200000000003</v>
      </c>
    </row>
    <row r="44" spans="1:26" x14ac:dyDescent="0.3">
      <c r="A44">
        <v>1264</v>
      </c>
      <c r="B44" s="114">
        <v>41908</v>
      </c>
      <c r="C44">
        <v>26</v>
      </c>
      <c r="D44" t="s">
        <v>415</v>
      </c>
      <c r="E44" t="s">
        <v>416</v>
      </c>
      <c r="F44" t="s">
        <v>392</v>
      </c>
      <c r="G44" t="s">
        <v>393</v>
      </c>
      <c r="H44">
        <v>99999</v>
      </c>
      <c r="I44" t="s">
        <v>309</v>
      </c>
      <c r="J44" t="s">
        <v>371</v>
      </c>
      <c r="K44" t="s">
        <v>372</v>
      </c>
      <c r="L44">
        <v>41910</v>
      </c>
      <c r="M44" t="s">
        <v>339</v>
      </c>
      <c r="N44" t="s">
        <v>417</v>
      </c>
      <c r="O44" t="s">
        <v>416</v>
      </c>
      <c r="P44" t="s">
        <v>392</v>
      </c>
      <c r="Q44" t="s">
        <v>393</v>
      </c>
      <c r="R44">
        <v>99999</v>
      </c>
      <c r="S44" t="s">
        <v>309</v>
      </c>
      <c r="T44" t="s">
        <v>326</v>
      </c>
      <c r="U44" t="s">
        <v>418</v>
      </c>
      <c r="V44" t="s">
        <v>419</v>
      </c>
      <c r="W44">
        <v>21.35</v>
      </c>
      <c r="X44">
        <v>54</v>
      </c>
      <c r="Y44">
        <v>1152.9000000000001</v>
      </c>
      <c r="Z44">
        <v>121.05450000000003</v>
      </c>
    </row>
    <row r="45" spans="1:26" x14ac:dyDescent="0.3">
      <c r="A45">
        <v>1257</v>
      </c>
      <c r="B45" s="114">
        <v>41910</v>
      </c>
      <c r="C45">
        <v>28</v>
      </c>
      <c r="D45" t="s">
        <v>367</v>
      </c>
      <c r="E45" t="s">
        <v>368</v>
      </c>
      <c r="F45" t="s">
        <v>369</v>
      </c>
      <c r="G45" t="s">
        <v>370</v>
      </c>
      <c r="H45">
        <v>99999</v>
      </c>
      <c r="I45" t="s">
        <v>309</v>
      </c>
      <c r="J45" t="s">
        <v>371</v>
      </c>
      <c r="K45" t="s">
        <v>372</v>
      </c>
      <c r="L45">
        <v>41912</v>
      </c>
      <c r="M45" t="s">
        <v>339</v>
      </c>
      <c r="N45" t="s">
        <v>373</v>
      </c>
      <c r="O45" t="s">
        <v>368</v>
      </c>
      <c r="P45" t="s">
        <v>369</v>
      </c>
      <c r="Q45" t="s">
        <v>370</v>
      </c>
      <c r="R45">
        <v>99999</v>
      </c>
      <c r="S45" t="s">
        <v>309</v>
      </c>
      <c r="T45" t="s">
        <v>326</v>
      </c>
      <c r="U45" t="s">
        <v>399</v>
      </c>
      <c r="V45" t="s">
        <v>400</v>
      </c>
      <c r="W45">
        <v>18.399999999999999</v>
      </c>
      <c r="X45">
        <v>32</v>
      </c>
      <c r="Y45">
        <v>588.79999999999995</v>
      </c>
      <c r="Z45">
        <v>58.879999999999995</v>
      </c>
    </row>
    <row r="46" spans="1:26" x14ac:dyDescent="0.3">
      <c r="A46">
        <v>1256</v>
      </c>
      <c r="B46" s="114">
        <v>41910</v>
      </c>
      <c r="C46">
        <v>28</v>
      </c>
      <c r="D46" t="s">
        <v>367</v>
      </c>
      <c r="E46" t="s">
        <v>368</v>
      </c>
      <c r="F46" t="s">
        <v>369</v>
      </c>
      <c r="G46" t="s">
        <v>370</v>
      </c>
      <c r="H46">
        <v>99999</v>
      </c>
      <c r="I46" t="s">
        <v>309</v>
      </c>
      <c r="J46" t="s">
        <v>371</v>
      </c>
      <c r="K46" t="s">
        <v>372</v>
      </c>
      <c r="L46" s="114">
        <v>41912</v>
      </c>
      <c r="M46" t="s">
        <v>339</v>
      </c>
      <c r="N46" t="s">
        <v>373</v>
      </c>
      <c r="O46" t="s">
        <v>368</v>
      </c>
      <c r="P46" t="s">
        <v>369</v>
      </c>
      <c r="Q46" t="s">
        <v>370</v>
      </c>
      <c r="R46">
        <v>99999</v>
      </c>
      <c r="S46" t="s">
        <v>309</v>
      </c>
      <c r="T46" t="s">
        <v>326</v>
      </c>
      <c r="U46" t="s">
        <v>357</v>
      </c>
      <c r="V46" t="s">
        <v>358</v>
      </c>
      <c r="W46">
        <v>9.65</v>
      </c>
      <c r="X46">
        <v>68</v>
      </c>
      <c r="Y46">
        <v>656.2</v>
      </c>
      <c r="Z46">
        <v>64.307600000000008</v>
      </c>
    </row>
    <row r="47" spans="1:26" x14ac:dyDescent="0.3">
      <c r="A47">
        <v>1252</v>
      </c>
      <c r="B47" s="114">
        <v>41893</v>
      </c>
      <c r="C47">
        <v>11</v>
      </c>
      <c r="D47" t="s">
        <v>390</v>
      </c>
      <c r="E47" t="s">
        <v>391</v>
      </c>
      <c r="F47" t="s">
        <v>392</v>
      </c>
      <c r="G47" t="s">
        <v>393</v>
      </c>
      <c r="H47">
        <v>99999</v>
      </c>
      <c r="I47" t="s">
        <v>309</v>
      </c>
      <c r="J47" t="s">
        <v>371</v>
      </c>
      <c r="K47" t="s">
        <v>372</v>
      </c>
      <c r="M47" t="s">
        <v>339</v>
      </c>
      <c r="N47" t="s">
        <v>394</v>
      </c>
      <c r="O47" t="s">
        <v>391</v>
      </c>
      <c r="P47" t="s">
        <v>392</v>
      </c>
      <c r="Q47" t="s">
        <v>393</v>
      </c>
      <c r="R47">
        <v>99999</v>
      </c>
      <c r="S47" t="s">
        <v>309</v>
      </c>
      <c r="U47" t="s">
        <v>380</v>
      </c>
      <c r="V47" t="s">
        <v>315</v>
      </c>
      <c r="W47">
        <v>2.99</v>
      </c>
      <c r="X47">
        <v>64</v>
      </c>
      <c r="Y47">
        <v>191.36</v>
      </c>
      <c r="Z47">
        <v>19.518720000000002</v>
      </c>
    </row>
    <row r="48" spans="1:26" x14ac:dyDescent="0.3">
      <c r="A48">
        <v>1046</v>
      </c>
      <c r="B48" s="114">
        <v>41696</v>
      </c>
      <c r="C48">
        <v>26</v>
      </c>
      <c r="D48" t="s">
        <v>415</v>
      </c>
      <c r="E48" t="s">
        <v>416</v>
      </c>
      <c r="F48" t="s">
        <v>392</v>
      </c>
      <c r="G48" t="s">
        <v>393</v>
      </c>
      <c r="H48">
        <v>99999</v>
      </c>
      <c r="I48" t="s">
        <v>309</v>
      </c>
      <c r="J48" t="s">
        <v>371</v>
      </c>
      <c r="K48" t="s">
        <v>372</v>
      </c>
      <c r="L48" s="114">
        <v>41698</v>
      </c>
      <c r="M48" t="s">
        <v>339</v>
      </c>
      <c r="N48" t="s">
        <v>417</v>
      </c>
      <c r="O48" t="s">
        <v>416</v>
      </c>
      <c r="P48" t="s">
        <v>392</v>
      </c>
      <c r="Q48" t="s">
        <v>393</v>
      </c>
      <c r="R48">
        <v>99999</v>
      </c>
      <c r="S48" t="s">
        <v>309</v>
      </c>
      <c r="T48" t="s">
        <v>326</v>
      </c>
      <c r="U48" t="s">
        <v>386</v>
      </c>
      <c r="V48" t="s">
        <v>387</v>
      </c>
      <c r="W48">
        <v>25</v>
      </c>
      <c r="X48">
        <v>21</v>
      </c>
      <c r="Y48">
        <v>525</v>
      </c>
      <c r="Z48">
        <v>53.550000000000004</v>
      </c>
    </row>
    <row r="49" spans="1:26" x14ac:dyDescent="0.3">
      <c r="A49">
        <v>1251</v>
      </c>
      <c r="B49" s="114">
        <v>41893</v>
      </c>
      <c r="C49">
        <v>11</v>
      </c>
      <c r="D49" t="s">
        <v>390</v>
      </c>
      <c r="E49" t="s">
        <v>391</v>
      </c>
      <c r="F49" t="s">
        <v>392</v>
      </c>
      <c r="G49" t="s">
        <v>393</v>
      </c>
      <c r="H49">
        <v>99999</v>
      </c>
      <c r="I49" t="s">
        <v>309</v>
      </c>
      <c r="J49" t="s">
        <v>371</v>
      </c>
      <c r="K49" t="s">
        <v>372</v>
      </c>
      <c r="M49" t="s">
        <v>339</v>
      </c>
      <c r="N49" t="s">
        <v>394</v>
      </c>
      <c r="O49" t="s">
        <v>391</v>
      </c>
      <c r="P49" t="s">
        <v>392</v>
      </c>
      <c r="Q49" t="s">
        <v>393</v>
      </c>
      <c r="R49">
        <v>99999</v>
      </c>
      <c r="S49" t="s">
        <v>309</v>
      </c>
      <c r="U49" t="s">
        <v>316</v>
      </c>
      <c r="V49" t="s">
        <v>317</v>
      </c>
      <c r="W49">
        <v>3.5</v>
      </c>
      <c r="X49">
        <v>91</v>
      </c>
      <c r="Y49">
        <v>318.5</v>
      </c>
      <c r="Z49">
        <v>31.213000000000001</v>
      </c>
    </row>
    <row r="50" spans="1:26" x14ac:dyDescent="0.3">
      <c r="A50">
        <v>1244</v>
      </c>
      <c r="B50" s="114">
        <v>41877</v>
      </c>
      <c r="C50">
        <v>26</v>
      </c>
      <c r="D50" t="s">
        <v>415</v>
      </c>
      <c r="E50" t="s">
        <v>416</v>
      </c>
      <c r="F50" t="s">
        <v>392</v>
      </c>
      <c r="G50" t="s">
        <v>393</v>
      </c>
      <c r="H50">
        <v>99999</v>
      </c>
      <c r="I50" t="s">
        <v>309</v>
      </c>
      <c r="J50" t="s">
        <v>371</v>
      </c>
      <c r="K50" t="s">
        <v>372</v>
      </c>
      <c r="L50" s="114">
        <v>41879</v>
      </c>
      <c r="M50" t="s">
        <v>339</v>
      </c>
      <c r="N50" t="s">
        <v>417</v>
      </c>
      <c r="O50" t="s">
        <v>416</v>
      </c>
      <c r="P50" t="s">
        <v>392</v>
      </c>
      <c r="Q50" t="s">
        <v>393</v>
      </c>
      <c r="R50">
        <v>99999</v>
      </c>
      <c r="S50" t="s">
        <v>309</v>
      </c>
      <c r="T50" t="s">
        <v>326</v>
      </c>
      <c r="U50" t="s">
        <v>399</v>
      </c>
      <c r="V50" t="s">
        <v>400</v>
      </c>
      <c r="W50">
        <v>18.399999999999999</v>
      </c>
      <c r="X50">
        <v>66</v>
      </c>
      <c r="Y50">
        <v>1214.3999999999999</v>
      </c>
      <c r="Z50">
        <v>125.08320000000001</v>
      </c>
    </row>
    <row r="51" spans="1:26" x14ac:dyDescent="0.3">
      <c r="A51">
        <v>1243</v>
      </c>
      <c r="B51" s="114">
        <v>41877</v>
      </c>
      <c r="C51">
        <v>26</v>
      </c>
      <c r="D51" t="s">
        <v>415</v>
      </c>
      <c r="E51" t="s">
        <v>416</v>
      </c>
      <c r="F51" t="s">
        <v>392</v>
      </c>
      <c r="G51" t="s">
        <v>393</v>
      </c>
      <c r="H51">
        <v>99999</v>
      </c>
      <c r="I51" t="s">
        <v>309</v>
      </c>
      <c r="J51" t="s">
        <v>371</v>
      </c>
      <c r="K51" t="s">
        <v>372</v>
      </c>
      <c r="L51" s="114">
        <v>41879</v>
      </c>
      <c r="M51" t="s">
        <v>339</v>
      </c>
      <c r="N51" t="s">
        <v>417</v>
      </c>
      <c r="O51" t="s">
        <v>416</v>
      </c>
      <c r="P51" t="s">
        <v>392</v>
      </c>
      <c r="Q51" t="s">
        <v>393</v>
      </c>
      <c r="R51">
        <v>99999</v>
      </c>
      <c r="S51" t="s">
        <v>309</v>
      </c>
      <c r="T51" t="s">
        <v>326</v>
      </c>
      <c r="U51" t="s">
        <v>357</v>
      </c>
      <c r="V51" t="s">
        <v>358</v>
      </c>
      <c r="W51">
        <v>9.65</v>
      </c>
      <c r="X51">
        <v>19</v>
      </c>
      <c r="Y51">
        <v>183.35</v>
      </c>
      <c r="Z51">
        <v>17.41825</v>
      </c>
    </row>
    <row r="52" spans="1:26" x14ac:dyDescent="0.3">
      <c r="A52">
        <v>1242</v>
      </c>
      <c r="B52" s="114">
        <v>41877</v>
      </c>
      <c r="C52">
        <v>26</v>
      </c>
      <c r="D52" t="s">
        <v>415</v>
      </c>
      <c r="E52" t="s">
        <v>416</v>
      </c>
      <c r="F52" t="s">
        <v>392</v>
      </c>
      <c r="G52" t="s">
        <v>393</v>
      </c>
      <c r="H52">
        <v>99999</v>
      </c>
      <c r="I52" t="s">
        <v>309</v>
      </c>
      <c r="J52" t="s">
        <v>371</v>
      </c>
      <c r="K52" t="s">
        <v>372</v>
      </c>
      <c r="L52" s="114">
        <v>41879</v>
      </c>
      <c r="M52" t="s">
        <v>339</v>
      </c>
      <c r="N52" t="s">
        <v>417</v>
      </c>
      <c r="O52" t="s">
        <v>416</v>
      </c>
      <c r="P52" t="s">
        <v>392</v>
      </c>
      <c r="Q52" t="s">
        <v>393</v>
      </c>
      <c r="R52">
        <v>99999</v>
      </c>
      <c r="S52" t="s">
        <v>309</v>
      </c>
      <c r="T52" t="s">
        <v>326</v>
      </c>
      <c r="U52" t="s">
        <v>418</v>
      </c>
      <c r="V52" t="s">
        <v>419</v>
      </c>
      <c r="W52">
        <v>21.35</v>
      </c>
      <c r="X52">
        <v>60</v>
      </c>
      <c r="Y52">
        <v>1281</v>
      </c>
      <c r="Z52">
        <v>129.381</v>
      </c>
    </row>
    <row r="53" spans="1:26" x14ac:dyDescent="0.3">
      <c r="A53">
        <v>1235</v>
      </c>
      <c r="B53" s="114">
        <v>41879</v>
      </c>
      <c r="C53">
        <v>28</v>
      </c>
      <c r="D53" t="s">
        <v>367</v>
      </c>
      <c r="E53" t="s">
        <v>368</v>
      </c>
      <c r="F53" t="s">
        <v>369</v>
      </c>
      <c r="G53" t="s">
        <v>370</v>
      </c>
      <c r="H53">
        <v>99999</v>
      </c>
      <c r="I53" t="s">
        <v>309</v>
      </c>
      <c r="J53" t="s">
        <v>371</v>
      </c>
      <c r="K53" t="s">
        <v>372</v>
      </c>
      <c r="L53" s="114">
        <v>41881</v>
      </c>
      <c r="M53" t="s">
        <v>339</v>
      </c>
      <c r="N53" t="s">
        <v>373</v>
      </c>
      <c r="O53" t="s">
        <v>368</v>
      </c>
      <c r="P53" t="s">
        <v>369</v>
      </c>
      <c r="Q53" t="s">
        <v>370</v>
      </c>
      <c r="R53">
        <v>99999</v>
      </c>
      <c r="S53" t="s">
        <v>309</v>
      </c>
      <c r="T53" t="s">
        <v>326</v>
      </c>
      <c r="U53" t="s">
        <v>399</v>
      </c>
      <c r="V53" t="s">
        <v>400</v>
      </c>
      <c r="W53">
        <v>18.399999999999999</v>
      </c>
      <c r="X53">
        <v>80</v>
      </c>
      <c r="Y53">
        <v>1472</v>
      </c>
      <c r="Z53">
        <v>150.14400000000003</v>
      </c>
    </row>
    <row r="54" spans="1:26" x14ac:dyDescent="0.3">
      <c r="A54">
        <v>1234</v>
      </c>
      <c r="B54" s="114">
        <v>41879</v>
      </c>
      <c r="C54">
        <v>28</v>
      </c>
      <c r="D54" t="s">
        <v>367</v>
      </c>
      <c r="E54" t="s">
        <v>368</v>
      </c>
      <c r="F54" t="s">
        <v>369</v>
      </c>
      <c r="G54" t="s">
        <v>370</v>
      </c>
      <c r="H54">
        <v>99999</v>
      </c>
      <c r="I54" t="s">
        <v>309</v>
      </c>
      <c r="J54" t="s">
        <v>371</v>
      </c>
      <c r="K54" t="s">
        <v>372</v>
      </c>
      <c r="L54" s="114">
        <v>41881</v>
      </c>
      <c r="M54" t="s">
        <v>339</v>
      </c>
      <c r="N54" t="s">
        <v>373</v>
      </c>
      <c r="O54" t="s">
        <v>368</v>
      </c>
      <c r="P54" t="s">
        <v>369</v>
      </c>
      <c r="Q54" t="s">
        <v>370</v>
      </c>
      <c r="R54">
        <v>99999</v>
      </c>
      <c r="S54" t="s">
        <v>309</v>
      </c>
      <c r="T54" t="s">
        <v>326</v>
      </c>
      <c r="U54" t="s">
        <v>357</v>
      </c>
      <c r="V54" t="s">
        <v>358</v>
      </c>
      <c r="W54">
        <v>9.65</v>
      </c>
      <c r="X54">
        <v>97</v>
      </c>
      <c r="Y54">
        <v>936.05000000000007</v>
      </c>
      <c r="Z54">
        <v>95.477100000000021</v>
      </c>
    </row>
    <row r="55" spans="1:26" x14ac:dyDescent="0.3">
      <c r="A55">
        <v>1230</v>
      </c>
      <c r="B55" s="114">
        <v>41862</v>
      </c>
      <c r="C55">
        <v>11</v>
      </c>
      <c r="D55" t="s">
        <v>390</v>
      </c>
      <c r="E55" t="s">
        <v>391</v>
      </c>
      <c r="F55" t="s">
        <v>392</v>
      </c>
      <c r="G55" t="s">
        <v>393</v>
      </c>
      <c r="H55">
        <v>99999</v>
      </c>
      <c r="I55" t="s">
        <v>309</v>
      </c>
      <c r="J55" t="s">
        <v>371</v>
      </c>
      <c r="K55" t="s">
        <v>372</v>
      </c>
      <c r="M55" t="s">
        <v>339</v>
      </c>
      <c r="N55" t="s">
        <v>394</v>
      </c>
      <c r="O55" t="s">
        <v>391</v>
      </c>
      <c r="P55" t="s">
        <v>392</v>
      </c>
      <c r="Q55" t="s">
        <v>393</v>
      </c>
      <c r="R55">
        <v>99999</v>
      </c>
      <c r="S55" t="s">
        <v>309</v>
      </c>
      <c r="U55" t="s">
        <v>380</v>
      </c>
      <c r="V55" t="s">
        <v>315</v>
      </c>
      <c r="W55">
        <v>2.99</v>
      </c>
      <c r="X55">
        <v>52</v>
      </c>
      <c r="Y55">
        <v>155.48000000000002</v>
      </c>
      <c r="Z55">
        <v>16.014440000000004</v>
      </c>
    </row>
    <row r="56" spans="1:26" x14ac:dyDescent="0.3">
      <c r="A56">
        <v>1229</v>
      </c>
      <c r="B56" s="114">
        <v>41862</v>
      </c>
      <c r="C56">
        <v>11</v>
      </c>
      <c r="D56" t="s">
        <v>390</v>
      </c>
      <c r="E56" t="s">
        <v>391</v>
      </c>
      <c r="F56" t="s">
        <v>392</v>
      </c>
      <c r="G56" t="s">
        <v>393</v>
      </c>
      <c r="H56">
        <v>99999</v>
      </c>
      <c r="I56" t="s">
        <v>309</v>
      </c>
      <c r="J56" t="s">
        <v>371</v>
      </c>
      <c r="K56" t="s">
        <v>372</v>
      </c>
      <c r="M56" t="s">
        <v>339</v>
      </c>
      <c r="N56" t="s">
        <v>394</v>
      </c>
      <c r="O56" t="s">
        <v>391</v>
      </c>
      <c r="P56" t="s">
        <v>392</v>
      </c>
      <c r="Q56" t="s">
        <v>393</v>
      </c>
      <c r="R56">
        <v>99999</v>
      </c>
      <c r="S56" t="s">
        <v>309</v>
      </c>
      <c r="U56" t="s">
        <v>316</v>
      </c>
      <c r="V56" t="s">
        <v>317</v>
      </c>
      <c r="W56">
        <v>3.5</v>
      </c>
      <c r="X56">
        <v>31</v>
      </c>
      <c r="Y56">
        <v>108.5</v>
      </c>
      <c r="Z56">
        <v>10.850000000000001</v>
      </c>
    </row>
    <row r="57" spans="1:26" x14ac:dyDescent="0.3">
      <c r="A57">
        <v>1222</v>
      </c>
      <c r="B57" s="114">
        <v>41879</v>
      </c>
      <c r="C57">
        <v>28</v>
      </c>
      <c r="D57" t="s">
        <v>367</v>
      </c>
      <c r="E57" t="s">
        <v>368</v>
      </c>
      <c r="F57" t="s">
        <v>369</v>
      </c>
      <c r="G57" t="s">
        <v>370</v>
      </c>
      <c r="H57">
        <v>99999</v>
      </c>
      <c r="I57" t="s">
        <v>309</v>
      </c>
      <c r="J57" t="s">
        <v>371</v>
      </c>
      <c r="K57" t="s">
        <v>372</v>
      </c>
      <c r="L57" s="114">
        <v>41881</v>
      </c>
      <c r="M57" t="s">
        <v>339</v>
      </c>
      <c r="N57" t="s">
        <v>373</v>
      </c>
      <c r="O57" t="s">
        <v>368</v>
      </c>
      <c r="P57" t="s">
        <v>369</v>
      </c>
      <c r="Q57" t="s">
        <v>370</v>
      </c>
      <c r="R57">
        <v>99999</v>
      </c>
      <c r="S57" t="s">
        <v>309</v>
      </c>
      <c r="T57" t="s">
        <v>313</v>
      </c>
      <c r="U57" t="s">
        <v>333</v>
      </c>
      <c r="V57" t="s">
        <v>315</v>
      </c>
      <c r="W57">
        <v>46</v>
      </c>
      <c r="X57">
        <v>28</v>
      </c>
      <c r="Y57">
        <v>1288</v>
      </c>
      <c r="Z57">
        <v>133.95200000000003</v>
      </c>
    </row>
    <row r="58" spans="1:26" x14ac:dyDescent="0.3">
      <c r="A58">
        <v>1219</v>
      </c>
      <c r="B58" s="114">
        <v>41848</v>
      </c>
      <c r="C58">
        <v>28</v>
      </c>
      <c r="D58" t="s">
        <v>367</v>
      </c>
      <c r="E58" t="s">
        <v>368</v>
      </c>
      <c r="F58" t="s">
        <v>369</v>
      </c>
      <c r="G58" t="s">
        <v>370</v>
      </c>
      <c r="H58">
        <v>99999</v>
      </c>
      <c r="I58" t="s">
        <v>309</v>
      </c>
      <c r="J58" t="s">
        <v>371</v>
      </c>
      <c r="K58" t="s">
        <v>372</v>
      </c>
      <c r="L58">
        <v>41850</v>
      </c>
      <c r="M58" t="s">
        <v>339</v>
      </c>
      <c r="N58" t="s">
        <v>373</v>
      </c>
      <c r="O58" t="s">
        <v>368</v>
      </c>
      <c r="P58" t="s">
        <v>369</v>
      </c>
      <c r="Q58" t="s">
        <v>370</v>
      </c>
      <c r="R58">
        <v>99999</v>
      </c>
      <c r="S58" t="s">
        <v>309</v>
      </c>
      <c r="T58" t="s">
        <v>326</v>
      </c>
      <c r="U58" t="s">
        <v>333</v>
      </c>
      <c r="V58" t="s">
        <v>315</v>
      </c>
      <c r="W58">
        <v>46</v>
      </c>
      <c r="X58">
        <v>24</v>
      </c>
      <c r="Y58">
        <v>1104</v>
      </c>
      <c r="Z58">
        <v>105.98399999999999</v>
      </c>
    </row>
    <row r="59" spans="1:26" x14ac:dyDescent="0.3">
      <c r="A59">
        <v>1217</v>
      </c>
      <c r="B59" s="114">
        <v>41831</v>
      </c>
      <c r="C59">
        <v>11</v>
      </c>
      <c r="D59" t="s">
        <v>390</v>
      </c>
      <c r="E59" t="s">
        <v>391</v>
      </c>
      <c r="F59" t="s">
        <v>392</v>
      </c>
      <c r="G59" t="s">
        <v>393</v>
      </c>
      <c r="H59">
        <v>99999</v>
      </c>
      <c r="I59" t="s">
        <v>309</v>
      </c>
      <c r="J59" t="s">
        <v>371</v>
      </c>
      <c r="K59" t="s">
        <v>372</v>
      </c>
      <c r="M59" t="s">
        <v>339</v>
      </c>
      <c r="N59" t="s">
        <v>394</v>
      </c>
      <c r="O59" t="s">
        <v>391</v>
      </c>
      <c r="P59" t="s">
        <v>392</v>
      </c>
      <c r="Q59" t="s">
        <v>393</v>
      </c>
      <c r="R59">
        <v>99999</v>
      </c>
      <c r="S59" t="s">
        <v>309</v>
      </c>
      <c r="U59" t="s">
        <v>365</v>
      </c>
      <c r="V59" t="s">
        <v>366</v>
      </c>
      <c r="W59">
        <v>40</v>
      </c>
      <c r="X59">
        <v>97</v>
      </c>
      <c r="Y59">
        <v>3880</v>
      </c>
      <c r="Z59">
        <v>380.24</v>
      </c>
    </row>
    <row r="60" spans="1:26" x14ac:dyDescent="0.3">
      <c r="A60">
        <v>1058</v>
      </c>
      <c r="B60" s="114">
        <v>41724</v>
      </c>
      <c r="C60">
        <v>26</v>
      </c>
      <c r="D60" t="s">
        <v>415</v>
      </c>
      <c r="E60" t="s">
        <v>416</v>
      </c>
      <c r="F60" t="s">
        <v>392</v>
      </c>
      <c r="G60" t="s">
        <v>393</v>
      </c>
      <c r="H60">
        <v>99999</v>
      </c>
      <c r="I60" t="s">
        <v>309</v>
      </c>
      <c r="J60" t="s">
        <v>371</v>
      </c>
      <c r="K60" t="s">
        <v>372</v>
      </c>
      <c r="L60" s="114">
        <v>41726</v>
      </c>
      <c r="M60" t="s">
        <v>339</v>
      </c>
      <c r="N60" t="s">
        <v>417</v>
      </c>
      <c r="O60" t="s">
        <v>416</v>
      </c>
      <c r="P60" t="s">
        <v>392</v>
      </c>
      <c r="Q60" t="s">
        <v>393</v>
      </c>
      <c r="R60">
        <v>99999</v>
      </c>
      <c r="S60" t="s">
        <v>309</v>
      </c>
      <c r="T60" t="s">
        <v>326</v>
      </c>
      <c r="U60" t="s">
        <v>418</v>
      </c>
      <c r="V60" t="s">
        <v>419</v>
      </c>
      <c r="W60">
        <v>21.35</v>
      </c>
      <c r="X60">
        <v>97</v>
      </c>
      <c r="Y60">
        <v>2070.9500000000003</v>
      </c>
      <c r="Z60">
        <v>196.74025</v>
      </c>
    </row>
    <row r="61" spans="1:26" x14ac:dyDescent="0.3">
      <c r="A61">
        <v>1059</v>
      </c>
      <c r="B61" s="114">
        <v>41724</v>
      </c>
      <c r="C61">
        <v>26</v>
      </c>
      <c r="D61" t="s">
        <v>415</v>
      </c>
      <c r="E61" t="s">
        <v>416</v>
      </c>
      <c r="F61" t="s">
        <v>392</v>
      </c>
      <c r="G61" t="s">
        <v>393</v>
      </c>
      <c r="H61">
        <v>99999</v>
      </c>
      <c r="I61" t="s">
        <v>309</v>
      </c>
      <c r="J61" t="s">
        <v>371</v>
      </c>
      <c r="K61" t="s">
        <v>372</v>
      </c>
      <c r="L61" s="114">
        <v>41726</v>
      </c>
      <c r="M61" t="s">
        <v>339</v>
      </c>
      <c r="N61" t="s">
        <v>417</v>
      </c>
      <c r="O61" t="s">
        <v>416</v>
      </c>
      <c r="P61" t="s">
        <v>392</v>
      </c>
      <c r="Q61" t="s">
        <v>393</v>
      </c>
      <c r="R61">
        <v>99999</v>
      </c>
      <c r="S61" t="s">
        <v>309</v>
      </c>
      <c r="T61" t="s">
        <v>326</v>
      </c>
      <c r="U61" t="s">
        <v>357</v>
      </c>
      <c r="V61" t="s">
        <v>358</v>
      </c>
      <c r="W61">
        <v>9.65</v>
      </c>
      <c r="X61">
        <v>97</v>
      </c>
      <c r="Y61">
        <v>936.05000000000007</v>
      </c>
      <c r="Z61">
        <v>95.477100000000021</v>
      </c>
    </row>
    <row r="62" spans="1:26" x14ac:dyDescent="0.3">
      <c r="A62">
        <v>1060</v>
      </c>
      <c r="B62" s="114">
        <v>41724</v>
      </c>
      <c r="C62">
        <v>26</v>
      </c>
      <c r="D62" t="s">
        <v>415</v>
      </c>
      <c r="E62" t="s">
        <v>416</v>
      </c>
      <c r="F62" t="s">
        <v>392</v>
      </c>
      <c r="G62" t="s">
        <v>393</v>
      </c>
      <c r="H62">
        <v>99999</v>
      </c>
      <c r="I62" t="s">
        <v>309</v>
      </c>
      <c r="J62" t="s">
        <v>371</v>
      </c>
      <c r="K62" t="s">
        <v>372</v>
      </c>
      <c r="L62" s="114">
        <v>41726</v>
      </c>
      <c r="M62" t="s">
        <v>339</v>
      </c>
      <c r="N62" t="s">
        <v>417</v>
      </c>
      <c r="O62" t="s">
        <v>416</v>
      </c>
      <c r="P62" t="s">
        <v>392</v>
      </c>
      <c r="Q62" t="s">
        <v>393</v>
      </c>
      <c r="R62">
        <v>99999</v>
      </c>
      <c r="S62" t="s">
        <v>309</v>
      </c>
      <c r="T62" t="s">
        <v>326</v>
      </c>
      <c r="U62" t="s">
        <v>399</v>
      </c>
      <c r="V62" t="s">
        <v>400</v>
      </c>
      <c r="W62">
        <v>18.399999999999999</v>
      </c>
      <c r="X62">
        <v>65</v>
      </c>
      <c r="Y62">
        <v>1196</v>
      </c>
      <c r="Z62">
        <v>123.18800000000002</v>
      </c>
    </row>
    <row r="63" spans="1:26" x14ac:dyDescent="0.3">
      <c r="A63">
        <v>1199</v>
      </c>
      <c r="B63" s="114">
        <v>41846</v>
      </c>
      <c r="C63">
        <v>26</v>
      </c>
      <c r="D63" t="s">
        <v>415</v>
      </c>
      <c r="E63" t="s">
        <v>416</v>
      </c>
      <c r="F63" t="s">
        <v>392</v>
      </c>
      <c r="G63" t="s">
        <v>393</v>
      </c>
      <c r="H63">
        <v>99999</v>
      </c>
      <c r="I63" t="s">
        <v>309</v>
      </c>
      <c r="J63" t="s">
        <v>371</v>
      </c>
      <c r="K63" t="s">
        <v>372</v>
      </c>
      <c r="L63">
        <v>41848</v>
      </c>
      <c r="M63" t="s">
        <v>339</v>
      </c>
      <c r="N63" t="s">
        <v>417</v>
      </c>
      <c r="O63" t="s">
        <v>416</v>
      </c>
      <c r="P63" t="s">
        <v>392</v>
      </c>
      <c r="Q63" t="s">
        <v>393</v>
      </c>
      <c r="R63">
        <v>99999</v>
      </c>
      <c r="S63" t="s">
        <v>309</v>
      </c>
      <c r="T63" t="s">
        <v>326</v>
      </c>
      <c r="U63" t="s">
        <v>399</v>
      </c>
      <c r="V63" t="s">
        <v>400</v>
      </c>
      <c r="W63">
        <v>18.399999999999999</v>
      </c>
      <c r="X63">
        <v>12</v>
      </c>
      <c r="Y63">
        <v>220.79999999999998</v>
      </c>
      <c r="Z63">
        <v>22.08</v>
      </c>
    </row>
    <row r="64" spans="1:26" x14ac:dyDescent="0.3">
      <c r="A64">
        <v>1198</v>
      </c>
      <c r="B64" s="114">
        <v>41846</v>
      </c>
      <c r="C64">
        <v>26</v>
      </c>
      <c r="D64" t="s">
        <v>415</v>
      </c>
      <c r="E64" t="s">
        <v>416</v>
      </c>
      <c r="F64" t="s">
        <v>392</v>
      </c>
      <c r="G64" t="s">
        <v>393</v>
      </c>
      <c r="H64">
        <v>99999</v>
      </c>
      <c r="I64" t="s">
        <v>309</v>
      </c>
      <c r="J64" t="s">
        <v>371</v>
      </c>
      <c r="K64" t="s">
        <v>372</v>
      </c>
      <c r="L64">
        <v>41848</v>
      </c>
      <c r="M64" t="s">
        <v>339</v>
      </c>
      <c r="N64" t="s">
        <v>417</v>
      </c>
      <c r="O64" t="s">
        <v>416</v>
      </c>
      <c r="P64" t="s">
        <v>392</v>
      </c>
      <c r="Q64" t="s">
        <v>393</v>
      </c>
      <c r="R64">
        <v>99999</v>
      </c>
      <c r="S64" t="s">
        <v>309</v>
      </c>
      <c r="T64" t="s">
        <v>326</v>
      </c>
      <c r="U64" t="s">
        <v>357</v>
      </c>
      <c r="V64" t="s">
        <v>358</v>
      </c>
      <c r="W64">
        <v>9.65</v>
      </c>
      <c r="X64">
        <v>25</v>
      </c>
      <c r="Y64">
        <v>241.25</v>
      </c>
      <c r="Z64">
        <v>23.401250000000001</v>
      </c>
    </row>
    <row r="65" spans="1:26" x14ac:dyDescent="0.3">
      <c r="A65">
        <v>1197</v>
      </c>
      <c r="B65" s="114">
        <v>41846</v>
      </c>
      <c r="C65">
        <v>26</v>
      </c>
      <c r="D65" t="s">
        <v>415</v>
      </c>
      <c r="E65" t="s">
        <v>416</v>
      </c>
      <c r="F65" t="s">
        <v>392</v>
      </c>
      <c r="G65" t="s">
        <v>393</v>
      </c>
      <c r="H65">
        <v>99999</v>
      </c>
      <c r="I65" t="s">
        <v>309</v>
      </c>
      <c r="J65" t="s">
        <v>371</v>
      </c>
      <c r="K65" t="s">
        <v>372</v>
      </c>
      <c r="L65">
        <v>41848</v>
      </c>
      <c r="M65" t="s">
        <v>339</v>
      </c>
      <c r="N65" t="s">
        <v>417</v>
      </c>
      <c r="O65" t="s">
        <v>416</v>
      </c>
      <c r="P65" t="s">
        <v>392</v>
      </c>
      <c r="Q65" t="s">
        <v>393</v>
      </c>
      <c r="R65">
        <v>99999</v>
      </c>
      <c r="S65" t="s">
        <v>309</v>
      </c>
      <c r="T65" t="s">
        <v>326</v>
      </c>
      <c r="U65" t="s">
        <v>418</v>
      </c>
      <c r="V65" t="s">
        <v>419</v>
      </c>
      <c r="W65">
        <v>21.35</v>
      </c>
      <c r="X65">
        <v>81</v>
      </c>
      <c r="Y65">
        <v>1729.3500000000001</v>
      </c>
      <c r="Z65">
        <v>178.12305000000003</v>
      </c>
    </row>
    <row r="66" spans="1:26" x14ac:dyDescent="0.3">
      <c r="A66">
        <v>1190</v>
      </c>
      <c r="B66" s="114">
        <v>41848</v>
      </c>
      <c r="C66">
        <v>28</v>
      </c>
      <c r="D66" t="s">
        <v>367</v>
      </c>
      <c r="E66" t="s">
        <v>368</v>
      </c>
      <c r="F66" t="s">
        <v>369</v>
      </c>
      <c r="G66" t="s">
        <v>370</v>
      </c>
      <c r="H66">
        <v>99999</v>
      </c>
      <c r="I66" t="s">
        <v>309</v>
      </c>
      <c r="J66" t="s">
        <v>371</v>
      </c>
      <c r="K66" t="s">
        <v>372</v>
      </c>
      <c r="L66" s="114">
        <v>41850</v>
      </c>
      <c r="M66" t="s">
        <v>339</v>
      </c>
      <c r="N66" t="s">
        <v>373</v>
      </c>
      <c r="O66" t="s">
        <v>368</v>
      </c>
      <c r="P66" t="s">
        <v>369</v>
      </c>
      <c r="Q66" t="s">
        <v>370</v>
      </c>
      <c r="R66">
        <v>99999</v>
      </c>
      <c r="S66" t="s">
        <v>309</v>
      </c>
      <c r="T66" t="s">
        <v>326</v>
      </c>
      <c r="U66" t="s">
        <v>399</v>
      </c>
      <c r="V66" t="s">
        <v>400</v>
      </c>
      <c r="W66">
        <v>18.399999999999999</v>
      </c>
      <c r="X66">
        <v>47</v>
      </c>
      <c r="Y66">
        <v>864.8</v>
      </c>
      <c r="Z66">
        <v>90.804000000000002</v>
      </c>
    </row>
    <row r="67" spans="1:26" x14ac:dyDescent="0.3">
      <c r="A67">
        <v>1189</v>
      </c>
      <c r="B67" s="114">
        <v>41848</v>
      </c>
      <c r="C67">
        <v>28</v>
      </c>
      <c r="D67" t="s">
        <v>367</v>
      </c>
      <c r="E67" t="s">
        <v>368</v>
      </c>
      <c r="F67" t="s">
        <v>369</v>
      </c>
      <c r="G67" t="s">
        <v>370</v>
      </c>
      <c r="H67">
        <v>99999</v>
      </c>
      <c r="I67" t="s">
        <v>309</v>
      </c>
      <c r="J67" t="s">
        <v>371</v>
      </c>
      <c r="K67" t="s">
        <v>372</v>
      </c>
      <c r="L67" s="114">
        <v>41850</v>
      </c>
      <c r="M67" t="s">
        <v>339</v>
      </c>
      <c r="N67" t="s">
        <v>373</v>
      </c>
      <c r="O67" t="s">
        <v>368</v>
      </c>
      <c r="P67" t="s">
        <v>369</v>
      </c>
      <c r="Q67" t="s">
        <v>370</v>
      </c>
      <c r="R67">
        <v>99999</v>
      </c>
      <c r="S67" t="s">
        <v>309</v>
      </c>
      <c r="T67" t="s">
        <v>326</v>
      </c>
      <c r="U67" t="s">
        <v>357</v>
      </c>
      <c r="V67" t="s">
        <v>358</v>
      </c>
      <c r="W67">
        <v>9.65</v>
      </c>
      <c r="X67">
        <v>33</v>
      </c>
      <c r="Y67">
        <v>318.45</v>
      </c>
      <c r="Z67">
        <v>30.252749999999999</v>
      </c>
    </row>
    <row r="68" spans="1:26" x14ac:dyDescent="0.3">
      <c r="A68">
        <v>1182</v>
      </c>
      <c r="B68" s="114">
        <v>41816</v>
      </c>
      <c r="C68">
        <v>26</v>
      </c>
      <c r="D68" t="s">
        <v>415</v>
      </c>
      <c r="E68" t="s">
        <v>416</v>
      </c>
      <c r="F68" t="s">
        <v>392</v>
      </c>
      <c r="G68" t="s">
        <v>393</v>
      </c>
      <c r="H68">
        <v>99999</v>
      </c>
      <c r="I68" t="s">
        <v>309</v>
      </c>
      <c r="J68" t="s">
        <v>371</v>
      </c>
      <c r="K68" t="s">
        <v>372</v>
      </c>
      <c r="L68" s="114">
        <v>41818</v>
      </c>
      <c r="M68" t="s">
        <v>339</v>
      </c>
      <c r="N68" t="s">
        <v>417</v>
      </c>
      <c r="O68" t="s">
        <v>416</v>
      </c>
      <c r="P68" t="s">
        <v>392</v>
      </c>
      <c r="Q68" t="s">
        <v>393</v>
      </c>
      <c r="R68">
        <v>99999</v>
      </c>
      <c r="S68" t="s">
        <v>309</v>
      </c>
      <c r="T68" t="s">
        <v>326</v>
      </c>
      <c r="U68" t="s">
        <v>386</v>
      </c>
      <c r="V68" t="s">
        <v>387</v>
      </c>
      <c r="W68">
        <v>25</v>
      </c>
      <c r="X68">
        <v>18</v>
      </c>
      <c r="Y68">
        <v>450</v>
      </c>
      <c r="Z68">
        <v>42.75</v>
      </c>
    </row>
    <row r="69" spans="1:26" x14ac:dyDescent="0.3">
      <c r="A69">
        <v>1177</v>
      </c>
      <c r="B69" s="114">
        <v>41818</v>
      </c>
      <c r="C69">
        <v>28</v>
      </c>
      <c r="D69" t="s">
        <v>367</v>
      </c>
      <c r="E69" t="s">
        <v>368</v>
      </c>
      <c r="F69" t="s">
        <v>369</v>
      </c>
      <c r="G69" t="s">
        <v>370</v>
      </c>
      <c r="H69">
        <v>99999</v>
      </c>
      <c r="I69" t="s">
        <v>309</v>
      </c>
      <c r="J69" t="s">
        <v>371</v>
      </c>
      <c r="K69" t="s">
        <v>372</v>
      </c>
      <c r="L69" s="114">
        <v>41820</v>
      </c>
      <c r="M69" t="s">
        <v>339</v>
      </c>
      <c r="N69" t="s">
        <v>373</v>
      </c>
      <c r="O69" t="s">
        <v>368</v>
      </c>
      <c r="P69" t="s">
        <v>369</v>
      </c>
      <c r="Q69" t="s">
        <v>370</v>
      </c>
      <c r="R69">
        <v>99999</v>
      </c>
      <c r="S69" t="s">
        <v>309</v>
      </c>
      <c r="T69" t="s">
        <v>326</v>
      </c>
      <c r="U69" t="s">
        <v>333</v>
      </c>
      <c r="V69" t="s">
        <v>315</v>
      </c>
      <c r="W69">
        <v>46</v>
      </c>
      <c r="X69">
        <v>74</v>
      </c>
      <c r="Y69">
        <v>3404</v>
      </c>
      <c r="Z69">
        <v>340.40000000000003</v>
      </c>
    </row>
    <row r="70" spans="1:26" x14ac:dyDescent="0.3">
      <c r="A70">
        <v>1175</v>
      </c>
      <c r="B70" s="114">
        <v>41801</v>
      </c>
      <c r="C70">
        <v>11</v>
      </c>
      <c r="D70" t="s">
        <v>390</v>
      </c>
      <c r="E70" t="s">
        <v>391</v>
      </c>
      <c r="F70" t="s">
        <v>392</v>
      </c>
      <c r="G70" t="s">
        <v>393</v>
      </c>
      <c r="H70">
        <v>99999</v>
      </c>
      <c r="I70" t="s">
        <v>309</v>
      </c>
      <c r="J70" t="s">
        <v>371</v>
      </c>
      <c r="K70" t="s">
        <v>372</v>
      </c>
      <c r="M70" t="s">
        <v>339</v>
      </c>
      <c r="N70" t="s">
        <v>394</v>
      </c>
      <c r="O70" t="s">
        <v>391</v>
      </c>
      <c r="P70" t="s">
        <v>392</v>
      </c>
      <c r="Q70" t="s">
        <v>393</v>
      </c>
      <c r="R70">
        <v>99999</v>
      </c>
      <c r="S70" t="s">
        <v>309</v>
      </c>
      <c r="U70" t="s">
        <v>365</v>
      </c>
      <c r="V70" t="s">
        <v>366</v>
      </c>
      <c r="W70">
        <v>40</v>
      </c>
      <c r="X70">
        <v>27</v>
      </c>
      <c r="Y70">
        <v>1080</v>
      </c>
      <c r="Z70">
        <v>111.24000000000001</v>
      </c>
    </row>
    <row r="71" spans="1:26" x14ac:dyDescent="0.3">
      <c r="A71">
        <v>1157</v>
      </c>
      <c r="B71" s="114">
        <v>41816</v>
      </c>
      <c r="C71">
        <v>26</v>
      </c>
      <c r="D71" t="s">
        <v>415</v>
      </c>
      <c r="E71" t="s">
        <v>416</v>
      </c>
      <c r="F71" t="s">
        <v>392</v>
      </c>
      <c r="G71" t="s">
        <v>393</v>
      </c>
      <c r="H71">
        <v>99999</v>
      </c>
      <c r="I71" t="s">
        <v>309</v>
      </c>
      <c r="J71" t="s">
        <v>371</v>
      </c>
      <c r="K71" t="s">
        <v>372</v>
      </c>
      <c r="L71">
        <v>41818</v>
      </c>
      <c r="M71" t="s">
        <v>339</v>
      </c>
      <c r="N71" t="s">
        <v>417</v>
      </c>
      <c r="O71" t="s">
        <v>416</v>
      </c>
      <c r="P71" t="s">
        <v>392</v>
      </c>
      <c r="Q71" t="s">
        <v>393</v>
      </c>
      <c r="R71">
        <v>99999</v>
      </c>
      <c r="S71" t="s">
        <v>309</v>
      </c>
      <c r="T71" t="s">
        <v>326</v>
      </c>
      <c r="U71" t="s">
        <v>399</v>
      </c>
      <c r="V71" t="s">
        <v>400</v>
      </c>
      <c r="W71">
        <v>18.399999999999999</v>
      </c>
      <c r="X71">
        <v>39</v>
      </c>
      <c r="Y71">
        <v>717.59999999999991</v>
      </c>
      <c r="Z71">
        <v>71.759999999999991</v>
      </c>
    </row>
    <row r="72" spans="1:26" x14ac:dyDescent="0.3">
      <c r="A72">
        <v>1078</v>
      </c>
      <c r="B72" s="114">
        <v>41709</v>
      </c>
      <c r="C72">
        <v>11</v>
      </c>
      <c r="D72" t="s">
        <v>390</v>
      </c>
      <c r="E72" t="s">
        <v>391</v>
      </c>
      <c r="F72" t="s">
        <v>392</v>
      </c>
      <c r="G72" t="s">
        <v>393</v>
      </c>
      <c r="H72">
        <v>99999</v>
      </c>
      <c r="I72" t="s">
        <v>309</v>
      </c>
      <c r="J72" t="s">
        <v>371</v>
      </c>
      <c r="K72" t="s">
        <v>372</v>
      </c>
      <c r="M72" t="s">
        <v>339</v>
      </c>
      <c r="N72" t="s">
        <v>394</v>
      </c>
      <c r="O72" t="s">
        <v>391</v>
      </c>
      <c r="P72" t="s">
        <v>392</v>
      </c>
      <c r="Q72" t="s">
        <v>393</v>
      </c>
      <c r="R72">
        <v>99999</v>
      </c>
      <c r="S72" t="s">
        <v>309</v>
      </c>
      <c r="U72" t="s">
        <v>365</v>
      </c>
      <c r="V72" t="s">
        <v>366</v>
      </c>
      <c r="W72">
        <v>40</v>
      </c>
      <c r="X72">
        <v>67</v>
      </c>
      <c r="Y72">
        <v>2680</v>
      </c>
      <c r="Z72">
        <v>270.68</v>
      </c>
    </row>
    <row r="73" spans="1:26" x14ac:dyDescent="0.3">
      <c r="A73">
        <v>1156</v>
      </c>
      <c r="B73" s="114">
        <v>41816</v>
      </c>
      <c r="C73">
        <v>26</v>
      </c>
      <c r="D73" t="s">
        <v>415</v>
      </c>
      <c r="E73" t="s">
        <v>416</v>
      </c>
      <c r="F73" t="s">
        <v>392</v>
      </c>
      <c r="G73" t="s">
        <v>393</v>
      </c>
      <c r="H73">
        <v>99999</v>
      </c>
      <c r="I73" t="s">
        <v>309</v>
      </c>
      <c r="J73" t="s">
        <v>371</v>
      </c>
      <c r="K73" t="s">
        <v>372</v>
      </c>
      <c r="L73" s="114">
        <v>41818</v>
      </c>
      <c r="M73" t="s">
        <v>339</v>
      </c>
      <c r="N73" t="s">
        <v>417</v>
      </c>
      <c r="O73" t="s">
        <v>416</v>
      </c>
      <c r="P73" t="s">
        <v>392</v>
      </c>
      <c r="Q73" t="s">
        <v>393</v>
      </c>
      <c r="R73">
        <v>99999</v>
      </c>
      <c r="S73" t="s">
        <v>309</v>
      </c>
      <c r="T73" t="s">
        <v>326</v>
      </c>
      <c r="U73" t="s">
        <v>357</v>
      </c>
      <c r="V73" t="s">
        <v>358</v>
      </c>
      <c r="W73">
        <v>9.65</v>
      </c>
      <c r="X73">
        <v>60</v>
      </c>
      <c r="Y73">
        <v>579</v>
      </c>
      <c r="Z73">
        <v>59.637000000000008</v>
      </c>
    </row>
    <row r="74" spans="1:26" x14ac:dyDescent="0.3">
      <c r="A74">
        <v>1080</v>
      </c>
      <c r="B74" s="114">
        <v>41726</v>
      </c>
      <c r="C74">
        <v>28</v>
      </c>
      <c r="D74" t="s">
        <v>367</v>
      </c>
      <c r="E74" t="s">
        <v>368</v>
      </c>
      <c r="F74" t="s">
        <v>369</v>
      </c>
      <c r="G74" t="s">
        <v>370</v>
      </c>
      <c r="H74">
        <v>99999</v>
      </c>
      <c r="I74" t="s">
        <v>309</v>
      </c>
      <c r="J74" t="s">
        <v>371</v>
      </c>
      <c r="K74" t="s">
        <v>372</v>
      </c>
      <c r="L74" s="114">
        <v>41728</v>
      </c>
      <c r="M74" t="s">
        <v>339</v>
      </c>
      <c r="N74" t="s">
        <v>373</v>
      </c>
      <c r="O74" t="s">
        <v>368</v>
      </c>
      <c r="P74" t="s">
        <v>369</v>
      </c>
      <c r="Q74" t="s">
        <v>370</v>
      </c>
      <c r="R74">
        <v>99999</v>
      </c>
      <c r="S74" t="s">
        <v>309</v>
      </c>
      <c r="T74" t="s">
        <v>326</v>
      </c>
      <c r="U74" t="s">
        <v>333</v>
      </c>
      <c r="V74" t="s">
        <v>315</v>
      </c>
      <c r="W74">
        <v>46</v>
      </c>
      <c r="X74">
        <v>17</v>
      </c>
      <c r="Y74">
        <v>782</v>
      </c>
      <c r="Z74">
        <v>80.546000000000006</v>
      </c>
    </row>
    <row r="75" spans="1:26" x14ac:dyDescent="0.3">
      <c r="A75">
        <v>1155</v>
      </c>
      <c r="B75" s="114">
        <v>41816</v>
      </c>
      <c r="C75">
        <v>26</v>
      </c>
      <c r="D75" t="s">
        <v>415</v>
      </c>
      <c r="E75" t="s">
        <v>416</v>
      </c>
      <c r="F75" t="s">
        <v>392</v>
      </c>
      <c r="G75" t="s">
        <v>393</v>
      </c>
      <c r="H75">
        <v>99999</v>
      </c>
      <c r="I75" t="s">
        <v>309</v>
      </c>
      <c r="J75" t="s">
        <v>371</v>
      </c>
      <c r="K75" t="s">
        <v>372</v>
      </c>
      <c r="L75" s="114">
        <v>41818</v>
      </c>
      <c r="M75" t="s">
        <v>339</v>
      </c>
      <c r="N75" t="s">
        <v>417</v>
      </c>
      <c r="O75" t="s">
        <v>416</v>
      </c>
      <c r="P75" t="s">
        <v>392</v>
      </c>
      <c r="Q75" t="s">
        <v>393</v>
      </c>
      <c r="R75">
        <v>99999</v>
      </c>
      <c r="S75" t="s">
        <v>309</v>
      </c>
      <c r="T75" t="s">
        <v>326</v>
      </c>
      <c r="U75" t="s">
        <v>418</v>
      </c>
      <c r="V75" t="s">
        <v>419</v>
      </c>
      <c r="W75">
        <v>21.35</v>
      </c>
      <c r="X75">
        <v>90</v>
      </c>
      <c r="Y75">
        <v>1921.5000000000002</v>
      </c>
      <c r="Z75">
        <v>186.38550000000004</v>
      </c>
    </row>
    <row r="76" spans="1:26" x14ac:dyDescent="0.3">
      <c r="A76">
        <v>1148</v>
      </c>
      <c r="B76" s="114">
        <v>41818</v>
      </c>
      <c r="C76">
        <v>28</v>
      </c>
      <c r="D76" t="s">
        <v>367</v>
      </c>
      <c r="E76" t="s">
        <v>368</v>
      </c>
      <c r="F76" t="s">
        <v>369</v>
      </c>
      <c r="G76" t="s">
        <v>370</v>
      </c>
      <c r="H76">
        <v>99999</v>
      </c>
      <c r="I76" t="s">
        <v>309</v>
      </c>
      <c r="J76" t="s">
        <v>371</v>
      </c>
      <c r="K76" t="s">
        <v>372</v>
      </c>
      <c r="L76" s="114">
        <v>41820</v>
      </c>
      <c r="M76" t="s">
        <v>339</v>
      </c>
      <c r="N76" t="s">
        <v>373</v>
      </c>
      <c r="O76" t="s">
        <v>368</v>
      </c>
      <c r="P76" t="s">
        <v>369</v>
      </c>
      <c r="Q76" t="s">
        <v>370</v>
      </c>
      <c r="R76">
        <v>99999</v>
      </c>
      <c r="S76" t="s">
        <v>309</v>
      </c>
      <c r="T76" t="s">
        <v>326</v>
      </c>
      <c r="U76" t="s">
        <v>399</v>
      </c>
      <c r="V76" t="s">
        <v>400</v>
      </c>
      <c r="W76">
        <v>18.399999999999999</v>
      </c>
      <c r="X76">
        <v>98</v>
      </c>
      <c r="Y76">
        <v>1803.1999999999998</v>
      </c>
      <c r="Z76">
        <v>183.9264</v>
      </c>
    </row>
    <row r="77" spans="1:26" x14ac:dyDescent="0.3">
      <c r="A77">
        <v>1147</v>
      </c>
      <c r="B77" s="114">
        <v>41818</v>
      </c>
      <c r="C77">
        <v>28</v>
      </c>
      <c r="D77" t="s">
        <v>367</v>
      </c>
      <c r="E77" t="s">
        <v>368</v>
      </c>
      <c r="F77" t="s">
        <v>369</v>
      </c>
      <c r="G77" t="s">
        <v>370</v>
      </c>
      <c r="H77">
        <v>99999</v>
      </c>
      <c r="I77" t="s">
        <v>309</v>
      </c>
      <c r="J77" t="s">
        <v>371</v>
      </c>
      <c r="K77" t="s">
        <v>372</v>
      </c>
      <c r="L77" s="114">
        <v>41820</v>
      </c>
      <c r="M77" t="s">
        <v>339</v>
      </c>
      <c r="N77" t="s">
        <v>373</v>
      </c>
      <c r="O77" t="s">
        <v>368</v>
      </c>
      <c r="P77" t="s">
        <v>369</v>
      </c>
      <c r="Q77" t="s">
        <v>370</v>
      </c>
      <c r="R77">
        <v>99999</v>
      </c>
      <c r="S77" t="s">
        <v>309</v>
      </c>
      <c r="T77" t="s">
        <v>326</v>
      </c>
      <c r="U77" t="s">
        <v>357</v>
      </c>
      <c r="V77" t="s">
        <v>358</v>
      </c>
      <c r="W77">
        <v>9.65</v>
      </c>
      <c r="X77">
        <v>60</v>
      </c>
      <c r="Y77">
        <v>579</v>
      </c>
      <c r="Z77">
        <v>57.321000000000005</v>
      </c>
    </row>
    <row r="78" spans="1:26" x14ac:dyDescent="0.3">
      <c r="A78">
        <v>1143</v>
      </c>
      <c r="B78" s="114">
        <v>41801</v>
      </c>
      <c r="C78">
        <v>11</v>
      </c>
      <c r="D78" t="s">
        <v>390</v>
      </c>
      <c r="E78" t="s">
        <v>391</v>
      </c>
      <c r="F78" t="s">
        <v>392</v>
      </c>
      <c r="G78" t="s">
        <v>393</v>
      </c>
      <c r="H78">
        <v>99999</v>
      </c>
      <c r="I78" t="s">
        <v>309</v>
      </c>
      <c r="J78" t="s">
        <v>371</v>
      </c>
      <c r="K78" t="s">
        <v>372</v>
      </c>
      <c r="M78" t="s">
        <v>339</v>
      </c>
      <c r="N78" t="s">
        <v>394</v>
      </c>
      <c r="O78" t="s">
        <v>391</v>
      </c>
      <c r="P78" t="s">
        <v>392</v>
      </c>
      <c r="Q78" t="s">
        <v>393</v>
      </c>
      <c r="R78">
        <v>99999</v>
      </c>
      <c r="S78" t="s">
        <v>309</v>
      </c>
      <c r="U78" t="s">
        <v>380</v>
      </c>
      <c r="V78" t="s">
        <v>315</v>
      </c>
      <c r="W78">
        <v>2.99</v>
      </c>
      <c r="X78">
        <v>60</v>
      </c>
      <c r="Y78">
        <v>179.4</v>
      </c>
      <c r="Z78">
        <v>17.581200000000003</v>
      </c>
    </row>
    <row r="79" spans="1:26" x14ac:dyDescent="0.3">
      <c r="A79">
        <v>1142</v>
      </c>
      <c r="B79" s="114">
        <v>41801</v>
      </c>
      <c r="C79">
        <v>11</v>
      </c>
      <c r="D79" t="s">
        <v>390</v>
      </c>
      <c r="E79" t="s">
        <v>391</v>
      </c>
      <c r="F79" t="s">
        <v>392</v>
      </c>
      <c r="G79" t="s">
        <v>393</v>
      </c>
      <c r="H79">
        <v>99999</v>
      </c>
      <c r="I79" t="s">
        <v>309</v>
      </c>
      <c r="J79" t="s">
        <v>371</v>
      </c>
      <c r="K79" t="s">
        <v>372</v>
      </c>
      <c r="M79" t="s">
        <v>339</v>
      </c>
      <c r="N79" t="s">
        <v>394</v>
      </c>
      <c r="O79" t="s">
        <v>391</v>
      </c>
      <c r="P79" t="s">
        <v>392</v>
      </c>
      <c r="Q79" t="s">
        <v>393</v>
      </c>
      <c r="R79">
        <v>99999</v>
      </c>
      <c r="S79" t="s">
        <v>309</v>
      </c>
      <c r="U79" t="s">
        <v>316</v>
      </c>
      <c r="V79" t="s">
        <v>317</v>
      </c>
      <c r="W79">
        <v>3.5</v>
      </c>
      <c r="X79">
        <v>28</v>
      </c>
      <c r="Y79">
        <v>98</v>
      </c>
      <c r="Z79">
        <v>10.290000000000001</v>
      </c>
    </row>
    <row r="80" spans="1:26" x14ac:dyDescent="0.3">
      <c r="A80">
        <v>1124</v>
      </c>
      <c r="B80" s="114">
        <v>41785</v>
      </c>
      <c r="C80">
        <v>26</v>
      </c>
      <c r="D80" t="s">
        <v>415</v>
      </c>
      <c r="E80" t="s">
        <v>416</v>
      </c>
      <c r="F80" t="s">
        <v>392</v>
      </c>
      <c r="G80" t="s">
        <v>393</v>
      </c>
      <c r="H80">
        <v>99999</v>
      </c>
      <c r="I80" t="s">
        <v>309</v>
      </c>
      <c r="J80" t="s">
        <v>371</v>
      </c>
      <c r="K80" t="s">
        <v>372</v>
      </c>
      <c r="L80" s="114">
        <v>41787</v>
      </c>
      <c r="M80" t="s">
        <v>339</v>
      </c>
      <c r="N80" t="s">
        <v>417</v>
      </c>
      <c r="O80" t="s">
        <v>416</v>
      </c>
      <c r="P80" t="s">
        <v>392</v>
      </c>
      <c r="Q80" t="s">
        <v>393</v>
      </c>
      <c r="R80">
        <v>99999</v>
      </c>
      <c r="S80" t="s">
        <v>309</v>
      </c>
      <c r="T80" t="s">
        <v>326</v>
      </c>
      <c r="U80" t="s">
        <v>399</v>
      </c>
      <c r="V80" t="s">
        <v>400</v>
      </c>
      <c r="W80">
        <v>18.399999999999999</v>
      </c>
      <c r="X80">
        <v>64</v>
      </c>
      <c r="Y80">
        <v>1177.5999999999999</v>
      </c>
      <c r="Z80">
        <v>115.40479999999999</v>
      </c>
    </row>
    <row r="81" spans="1:26" x14ac:dyDescent="0.3">
      <c r="A81">
        <v>1123</v>
      </c>
      <c r="B81" s="114">
        <v>41785</v>
      </c>
      <c r="C81">
        <v>26</v>
      </c>
      <c r="D81" t="s">
        <v>415</v>
      </c>
      <c r="E81" t="s">
        <v>416</v>
      </c>
      <c r="F81" t="s">
        <v>392</v>
      </c>
      <c r="G81" t="s">
        <v>393</v>
      </c>
      <c r="H81">
        <v>99999</v>
      </c>
      <c r="I81" t="s">
        <v>309</v>
      </c>
      <c r="J81" t="s">
        <v>371</v>
      </c>
      <c r="K81" t="s">
        <v>372</v>
      </c>
      <c r="L81" s="114">
        <v>41787</v>
      </c>
      <c r="M81" t="s">
        <v>339</v>
      </c>
      <c r="N81" t="s">
        <v>417</v>
      </c>
      <c r="O81" t="s">
        <v>416</v>
      </c>
      <c r="P81" t="s">
        <v>392</v>
      </c>
      <c r="Q81" t="s">
        <v>393</v>
      </c>
      <c r="R81">
        <v>99999</v>
      </c>
      <c r="S81" t="s">
        <v>309</v>
      </c>
      <c r="T81" t="s">
        <v>326</v>
      </c>
      <c r="U81" t="s">
        <v>357</v>
      </c>
      <c r="V81" t="s">
        <v>358</v>
      </c>
      <c r="W81">
        <v>9.65</v>
      </c>
      <c r="X81">
        <v>87</v>
      </c>
      <c r="Y81">
        <v>839.55000000000007</v>
      </c>
      <c r="Z81">
        <v>87.313200000000009</v>
      </c>
    </row>
    <row r="82" spans="1:26" x14ac:dyDescent="0.3">
      <c r="A82">
        <v>1122</v>
      </c>
      <c r="B82" s="114">
        <v>41785</v>
      </c>
      <c r="C82">
        <v>26</v>
      </c>
      <c r="D82" t="s">
        <v>415</v>
      </c>
      <c r="E82" t="s">
        <v>416</v>
      </c>
      <c r="F82" t="s">
        <v>392</v>
      </c>
      <c r="G82" t="s">
        <v>393</v>
      </c>
      <c r="H82">
        <v>99999</v>
      </c>
      <c r="I82" t="s">
        <v>309</v>
      </c>
      <c r="J82" t="s">
        <v>371</v>
      </c>
      <c r="K82" t="s">
        <v>372</v>
      </c>
      <c r="L82">
        <v>41787</v>
      </c>
      <c r="M82" t="s">
        <v>339</v>
      </c>
      <c r="N82" t="s">
        <v>417</v>
      </c>
      <c r="O82" t="s">
        <v>416</v>
      </c>
      <c r="P82" t="s">
        <v>392</v>
      </c>
      <c r="Q82" t="s">
        <v>393</v>
      </c>
      <c r="R82">
        <v>99999</v>
      </c>
      <c r="S82" t="s">
        <v>309</v>
      </c>
      <c r="T82" t="s">
        <v>326</v>
      </c>
      <c r="U82" t="s">
        <v>418</v>
      </c>
      <c r="V82" t="s">
        <v>419</v>
      </c>
      <c r="W82">
        <v>21.35</v>
      </c>
      <c r="X82">
        <v>36</v>
      </c>
      <c r="Y82">
        <v>768.6</v>
      </c>
      <c r="Z82">
        <v>74.554200000000009</v>
      </c>
    </row>
    <row r="83" spans="1:26" x14ac:dyDescent="0.3">
      <c r="A83">
        <v>1089</v>
      </c>
      <c r="B83" s="114">
        <v>41757</v>
      </c>
      <c r="C83">
        <v>28</v>
      </c>
      <c r="D83" t="s">
        <v>367</v>
      </c>
      <c r="E83" t="s">
        <v>368</v>
      </c>
      <c r="F83" t="s">
        <v>369</v>
      </c>
      <c r="G83" t="s">
        <v>370</v>
      </c>
      <c r="H83">
        <v>99999</v>
      </c>
      <c r="I83" t="s">
        <v>309</v>
      </c>
      <c r="J83" t="s">
        <v>371</v>
      </c>
      <c r="K83" t="s">
        <v>372</v>
      </c>
      <c r="L83" s="114">
        <v>41759</v>
      </c>
      <c r="M83" t="s">
        <v>339</v>
      </c>
      <c r="N83" t="s">
        <v>373</v>
      </c>
      <c r="O83" t="s">
        <v>368</v>
      </c>
      <c r="P83" t="s">
        <v>369</v>
      </c>
      <c r="Q83" t="s">
        <v>370</v>
      </c>
      <c r="R83">
        <v>99999</v>
      </c>
      <c r="S83" t="s">
        <v>309</v>
      </c>
      <c r="T83" t="s">
        <v>313</v>
      </c>
      <c r="U83" t="s">
        <v>333</v>
      </c>
      <c r="V83" t="s">
        <v>315</v>
      </c>
      <c r="W83">
        <v>46</v>
      </c>
      <c r="X83">
        <v>96</v>
      </c>
      <c r="Y83">
        <v>4416</v>
      </c>
      <c r="Z83">
        <v>463.68000000000006</v>
      </c>
    </row>
    <row r="84" spans="1:26" x14ac:dyDescent="0.3">
      <c r="A84">
        <v>1115</v>
      </c>
      <c r="B84" s="114">
        <v>41787</v>
      </c>
      <c r="C84">
        <v>28</v>
      </c>
      <c r="D84" t="s">
        <v>367</v>
      </c>
      <c r="E84" t="s">
        <v>368</v>
      </c>
      <c r="F84" t="s">
        <v>369</v>
      </c>
      <c r="G84" t="s">
        <v>370</v>
      </c>
      <c r="H84">
        <v>99999</v>
      </c>
      <c r="I84" t="s">
        <v>309</v>
      </c>
      <c r="J84" t="s">
        <v>371</v>
      </c>
      <c r="K84" t="s">
        <v>372</v>
      </c>
      <c r="L84" s="114">
        <v>41789</v>
      </c>
      <c r="M84" t="s">
        <v>339</v>
      </c>
      <c r="N84" t="s">
        <v>373</v>
      </c>
      <c r="O84" t="s">
        <v>368</v>
      </c>
      <c r="P84" t="s">
        <v>369</v>
      </c>
      <c r="Q84" t="s">
        <v>370</v>
      </c>
      <c r="R84">
        <v>99999</v>
      </c>
      <c r="S84" t="s">
        <v>309</v>
      </c>
      <c r="T84" t="s">
        <v>326</v>
      </c>
      <c r="U84" t="s">
        <v>399</v>
      </c>
      <c r="V84" t="s">
        <v>400</v>
      </c>
      <c r="W84">
        <v>18.399999999999999</v>
      </c>
      <c r="X84">
        <v>25</v>
      </c>
      <c r="Y84">
        <v>459.99999999999994</v>
      </c>
      <c r="Z84">
        <v>46.46</v>
      </c>
    </row>
    <row r="85" spans="1:26" x14ac:dyDescent="0.3">
      <c r="A85">
        <v>1114</v>
      </c>
      <c r="B85" s="114">
        <v>41787</v>
      </c>
      <c r="C85">
        <v>28</v>
      </c>
      <c r="D85" t="s">
        <v>367</v>
      </c>
      <c r="E85" t="s">
        <v>368</v>
      </c>
      <c r="F85" t="s">
        <v>369</v>
      </c>
      <c r="G85" t="s">
        <v>370</v>
      </c>
      <c r="H85">
        <v>99999</v>
      </c>
      <c r="I85" t="s">
        <v>309</v>
      </c>
      <c r="J85" t="s">
        <v>371</v>
      </c>
      <c r="K85" t="s">
        <v>372</v>
      </c>
      <c r="L85">
        <v>41789</v>
      </c>
      <c r="M85" t="s">
        <v>339</v>
      </c>
      <c r="N85" t="s">
        <v>373</v>
      </c>
      <c r="O85" t="s">
        <v>368</v>
      </c>
      <c r="P85" t="s">
        <v>369</v>
      </c>
      <c r="Q85" t="s">
        <v>370</v>
      </c>
      <c r="R85">
        <v>99999</v>
      </c>
      <c r="S85" t="s">
        <v>309</v>
      </c>
      <c r="T85" t="s">
        <v>326</v>
      </c>
      <c r="U85" t="s">
        <v>357</v>
      </c>
      <c r="V85" t="s">
        <v>358</v>
      </c>
      <c r="W85">
        <v>9.65</v>
      </c>
      <c r="X85">
        <v>74</v>
      </c>
      <c r="Y85">
        <v>714.1</v>
      </c>
      <c r="Z85">
        <v>67.839500000000001</v>
      </c>
    </row>
    <row r="86" spans="1:26" x14ac:dyDescent="0.3">
      <c r="A86">
        <v>1110</v>
      </c>
      <c r="B86" s="114">
        <v>41770</v>
      </c>
      <c r="C86">
        <v>11</v>
      </c>
      <c r="D86" t="s">
        <v>390</v>
      </c>
      <c r="E86" t="s">
        <v>391</v>
      </c>
      <c r="F86" t="s">
        <v>392</v>
      </c>
      <c r="G86" t="s">
        <v>393</v>
      </c>
      <c r="H86">
        <v>99999</v>
      </c>
      <c r="I86" t="s">
        <v>309</v>
      </c>
      <c r="J86" t="s">
        <v>371</v>
      </c>
      <c r="K86" t="s">
        <v>372</v>
      </c>
      <c r="M86" t="s">
        <v>339</v>
      </c>
      <c r="N86" t="s">
        <v>394</v>
      </c>
      <c r="O86" t="s">
        <v>391</v>
      </c>
      <c r="P86" t="s">
        <v>392</v>
      </c>
      <c r="Q86" t="s">
        <v>393</v>
      </c>
      <c r="R86">
        <v>99999</v>
      </c>
      <c r="S86" t="s">
        <v>309</v>
      </c>
      <c r="U86" t="s">
        <v>380</v>
      </c>
      <c r="V86" t="s">
        <v>315</v>
      </c>
      <c r="W86">
        <v>2.99</v>
      </c>
      <c r="X86">
        <v>77</v>
      </c>
      <c r="Y86">
        <v>230.23000000000002</v>
      </c>
      <c r="Z86">
        <v>23.023000000000003</v>
      </c>
    </row>
    <row r="87" spans="1:26" x14ac:dyDescent="0.3">
      <c r="A87">
        <v>1109</v>
      </c>
      <c r="B87" s="114">
        <v>41770</v>
      </c>
      <c r="C87">
        <v>11</v>
      </c>
      <c r="D87" t="s">
        <v>390</v>
      </c>
      <c r="E87" t="s">
        <v>391</v>
      </c>
      <c r="F87" t="s">
        <v>392</v>
      </c>
      <c r="G87" t="s">
        <v>393</v>
      </c>
      <c r="H87">
        <v>99999</v>
      </c>
      <c r="I87" t="s">
        <v>309</v>
      </c>
      <c r="J87" t="s">
        <v>371</v>
      </c>
      <c r="K87" t="s">
        <v>372</v>
      </c>
      <c r="M87" t="s">
        <v>339</v>
      </c>
      <c r="N87" t="s">
        <v>394</v>
      </c>
      <c r="O87" t="s">
        <v>391</v>
      </c>
      <c r="P87" t="s">
        <v>392</v>
      </c>
      <c r="Q87" t="s">
        <v>393</v>
      </c>
      <c r="R87">
        <v>99999</v>
      </c>
      <c r="S87" t="s">
        <v>309</v>
      </c>
      <c r="U87" t="s">
        <v>316</v>
      </c>
      <c r="V87" t="s">
        <v>317</v>
      </c>
      <c r="W87">
        <v>3.5</v>
      </c>
      <c r="X87">
        <v>44</v>
      </c>
      <c r="Y87">
        <v>154</v>
      </c>
      <c r="Z87">
        <v>15.246</v>
      </c>
    </row>
    <row r="88" spans="1:26" x14ac:dyDescent="0.3">
      <c r="A88">
        <v>1102</v>
      </c>
      <c r="B88" s="114">
        <v>41787</v>
      </c>
      <c r="C88">
        <v>28</v>
      </c>
      <c r="D88" t="s">
        <v>367</v>
      </c>
      <c r="E88" t="s">
        <v>368</v>
      </c>
      <c r="F88" t="s">
        <v>369</v>
      </c>
      <c r="G88" t="s">
        <v>370</v>
      </c>
      <c r="H88">
        <v>99999</v>
      </c>
      <c r="I88" t="s">
        <v>309</v>
      </c>
      <c r="J88" t="s">
        <v>371</v>
      </c>
      <c r="K88" t="s">
        <v>372</v>
      </c>
      <c r="L88" s="114">
        <v>41789</v>
      </c>
      <c r="M88" t="s">
        <v>339</v>
      </c>
      <c r="N88" t="s">
        <v>373</v>
      </c>
      <c r="O88" t="s">
        <v>368</v>
      </c>
      <c r="P88" t="s">
        <v>369</v>
      </c>
      <c r="Q88" t="s">
        <v>370</v>
      </c>
      <c r="R88">
        <v>99999</v>
      </c>
      <c r="S88" t="s">
        <v>309</v>
      </c>
      <c r="T88" t="s">
        <v>313</v>
      </c>
      <c r="U88" t="s">
        <v>333</v>
      </c>
      <c r="V88" t="s">
        <v>315</v>
      </c>
      <c r="W88">
        <v>46</v>
      </c>
      <c r="X88">
        <v>36</v>
      </c>
      <c r="Y88">
        <v>1656</v>
      </c>
      <c r="Z88">
        <v>165.60000000000002</v>
      </c>
    </row>
    <row r="89" spans="1:26" x14ac:dyDescent="0.3">
      <c r="A89">
        <v>1097</v>
      </c>
      <c r="B89" s="114">
        <v>41740</v>
      </c>
      <c r="C89">
        <v>11</v>
      </c>
      <c r="D89" t="s">
        <v>390</v>
      </c>
      <c r="E89" t="s">
        <v>391</v>
      </c>
      <c r="F89" t="s">
        <v>392</v>
      </c>
      <c r="G89" t="s">
        <v>393</v>
      </c>
      <c r="H89">
        <v>99999</v>
      </c>
      <c r="I89" t="s">
        <v>309</v>
      </c>
      <c r="J89" t="s">
        <v>371</v>
      </c>
      <c r="K89" t="s">
        <v>372</v>
      </c>
      <c r="M89" t="s">
        <v>339</v>
      </c>
      <c r="N89" t="s">
        <v>394</v>
      </c>
      <c r="O89" t="s">
        <v>391</v>
      </c>
      <c r="P89" t="s">
        <v>392</v>
      </c>
      <c r="Q89" t="s">
        <v>393</v>
      </c>
      <c r="R89">
        <v>99999</v>
      </c>
      <c r="S89" t="s">
        <v>309</v>
      </c>
      <c r="U89" t="s">
        <v>380</v>
      </c>
      <c r="V89" t="s">
        <v>315</v>
      </c>
      <c r="W89">
        <v>2.99</v>
      </c>
      <c r="X89">
        <v>88</v>
      </c>
      <c r="Y89">
        <v>263.12</v>
      </c>
      <c r="Z89">
        <v>26.04888</v>
      </c>
    </row>
    <row r="90" spans="1:26" x14ac:dyDescent="0.3">
      <c r="A90">
        <v>1096</v>
      </c>
      <c r="B90" s="114">
        <v>41740</v>
      </c>
      <c r="C90">
        <v>11</v>
      </c>
      <c r="D90" t="s">
        <v>390</v>
      </c>
      <c r="E90" t="s">
        <v>391</v>
      </c>
      <c r="F90" t="s">
        <v>392</v>
      </c>
      <c r="G90" t="s">
        <v>393</v>
      </c>
      <c r="H90">
        <v>99999</v>
      </c>
      <c r="I90" t="s">
        <v>309</v>
      </c>
      <c r="J90" t="s">
        <v>371</v>
      </c>
      <c r="K90" t="s">
        <v>372</v>
      </c>
      <c r="M90" t="s">
        <v>339</v>
      </c>
      <c r="N90" t="s">
        <v>394</v>
      </c>
      <c r="O90" t="s">
        <v>391</v>
      </c>
      <c r="P90" t="s">
        <v>392</v>
      </c>
      <c r="Q90" t="s">
        <v>393</v>
      </c>
      <c r="R90">
        <v>99999</v>
      </c>
      <c r="S90" t="s">
        <v>309</v>
      </c>
      <c r="U90" t="s">
        <v>316</v>
      </c>
      <c r="V90" t="s">
        <v>317</v>
      </c>
      <c r="W90">
        <v>3.5</v>
      </c>
      <c r="X90">
        <v>71</v>
      </c>
      <c r="Y90">
        <v>248.5</v>
      </c>
      <c r="Z90">
        <v>24.104500000000002</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37F47-4834-4190-921F-2C6629AC1E42}">
  <dimension ref="A1:Z60"/>
  <sheetViews>
    <sheetView workbookViewId="0">
      <selection activeCell="A3" sqref="A3:Z60"/>
    </sheetView>
  </sheetViews>
  <sheetFormatPr defaultRowHeight="14.4" x14ac:dyDescent="0.3"/>
  <cols>
    <col min="1" max="1" width="10.21875" bestFit="1" customWidth="1"/>
    <col min="2" max="2" width="12.33203125" bestFit="1" customWidth="1"/>
    <col min="3" max="3" width="13.5546875" bestFit="1" customWidth="1"/>
    <col min="4" max="4" width="16.88671875" bestFit="1" customWidth="1"/>
    <col min="5" max="5" width="13.5546875" bestFit="1" customWidth="1"/>
    <col min="6" max="7" width="9" bestFit="1" customWidth="1"/>
    <col min="8" max="9" width="16.77734375" bestFit="1" customWidth="1"/>
    <col min="10" max="10" width="13.21875" bestFit="1" customWidth="1"/>
    <col min="11" max="11" width="9" bestFit="1" customWidth="1"/>
    <col min="12" max="12" width="14.44140625" bestFit="1" customWidth="1"/>
    <col min="13" max="13" width="17.5546875" bestFit="1" customWidth="1"/>
    <col min="14" max="14" width="13.44140625" bestFit="1" customWidth="1"/>
    <col min="15" max="15" width="14" bestFit="1" customWidth="1"/>
    <col min="16" max="16" width="10.5546875" bestFit="1" customWidth="1"/>
    <col min="17" max="17" width="11.6640625" bestFit="1" customWidth="1"/>
    <col min="18" max="19" width="21" bestFit="1" customWidth="1"/>
    <col min="20" max="20" width="15.44140625" bestFit="1" customWidth="1"/>
    <col min="21" max="21" width="19.5546875" bestFit="1" customWidth="1"/>
    <col min="22" max="22" width="18.88671875" bestFit="1" customWidth="1"/>
    <col min="23" max="23" width="11.33203125" bestFit="1" customWidth="1"/>
    <col min="24" max="25" width="10.5546875" bestFit="1" customWidth="1"/>
    <col min="26" max="26" width="13.88671875" bestFit="1" customWidth="1"/>
  </cols>
  <sheetData>
    <row r="1" spans="1:26" x14ac:dyDescent="0.3">
      <c r="A1" s="81" t="s">
        <v>698</v>
      </c>
    </row>
    <row r="3" spans="1:26" x14ac:dyDescent="0.3">
      <c r="A3" t="s">
        <v>283</v>
      </c>
      <c r="B3" t="s">
        <v>284</v>
      </c>
      <c r="C3" t="s">
        <v>285</v>
      </c>
      <c r="D3" t="s">
        <v>286</v>
      </c>
      <c r="E3" t="s">
        <v>287</v>
      </c>
      <c r="F3" t="s">
        <v>288</v>
      </c>
      <c r="G3" t="s">
        <v>179</v>
      </c>
      <c r="H3" t="s">
        <v>289</v>
      </c>
      <c r="I3" t="s">
        <v>290</v>
      </c>
      <c r="J3" t="s">
        <v>234</v>
      </c>
      <c r="K3" t="s">
        <v>259</v>
      </c>
      <c r="L3" t="s">
        <v>291</v>
      </c>
      <c r="M3" t="s">
        <v>292</v>
      </c>
      <c r="N3" t="s">
        <v>293</v>
      </c>
      <c r="O3" t="s">
        <v>294</v>
      </c>
      <c r="P3" t="s">
        <v>295</v>
      </c>
      <c r="Q3" t="s">
        <v>296</v>
      </c>
      <c r="R3" t="s">
        <v>297</v>
      </c>
      <c r="S3" t="s">
        <v>298</v>
      </c>
      <c r="T3" t="s">
        <v>299</v>
      </c>
      <c r="U3" t="s">
        <v>300</v>
      </c>
      <c r="V3" t="s">
        <v>301</v>
      </c>
      <c r="W3" t="s">
        <v>302</v>
      </c>
      <c r="X3" t="s">
        <v>186</v>
      </c>
      <c r="Y3" t="s">
        <v>303</v>
      </c>
      <c r="Z3" t="s">
        <v>304</v>
      </c>
    </row>
    <row r="4" spans="1:26" x14ac:dyDescent="0.3">
      <c r="A4">
        <v>1426</v>
      </c>
      <c r="B4" s="114">
        <v>41998</v>
      </c>
      <c r="C4">
        <v>25</v>
      </c>
      <c r="D4" t="s">
        <v>411</v>
      </c>
      <c r="E4" t="s">
        <v>412</v>
      </c>
      <c r="F4" t="s">
        <v>376</v>
      </c>
      <c r="G4" t="s">
        <v>377</v>
      </c>
      <c r="H4">
        <v>99999</v>
      </c>
      <c r="I4" t="s">
        <v>309</v>
      </c>
      <c r="J4" t="s">
        <v>378</v>
      </c>
      <c r="K4" t="s">
        <v>323</v>
      </c>
      <c r="L4">
        <v>42000</v>
      </c>
      <c r="M4" t="s">
        <v>324</v>
      </c>
      <c r="N4" t="s">
        <v>413</v>
      </c>
      <c r="O4" t="s">
        <v>412</v>
      </c>
      <c r="P4" t="s">
        <v>376</v>
      </c>
      <c r="Q4" t="s">
        <v>377</v>
      </c>
      <c r="R4">
        <v>99999</v>
      </c>
      <c r="S4" t="s">
        <v>309</v>
      </c>
      <c r="T4" t="s">
        <v>356</v>
      </c>
      <c r="U4" t="s">
        <v>388</v>
      </c>
      <c r="V4" t="s">
        <v>389</v>
      </c>
      <c r="W4">
        <v>22</v>
      </c>
      <c r="X4">
        <v>65</v>
      </c>
      <c r="Y4">
        <v>1430</v>
      </c>
      <c r="Z4">
        <v>138.71</v>
      </c>
    </row>
    <row r="5" spans="1:26" x14ac:dyDescent="0.3">
      <c r="A5">
        <v>1419</v>
      </c>
      <c r="B5" s="114">
        <v>41983</v>
      </c>
      <c r="C5">
        <v>10</v>
      </c>
      <c r="D5" t="s">
        <v>374</v>
      </c>
      <c r="E5" t="s">
        <v>375</v>
      </c>
      <c r="F5" t="s">
        <v>376</v>
      </c>
      <c r="G5" t="s">
        <v>377</v>
      </c>
      <c r="H5">
        <v>99999</v>
      </c>
      <c r="I5" t="s">
        <v>309</v>
      </c>
      <c r="J5" t="s">
        <v>378</v>
      </c>
      <c r="K5" t="s">
        <v>323</v>
      </c>
      <c r="M5" t="s">
        <v>324</v>
      </c>
      <c r="N5" t="s">
        <v>379</v>
      </c>
      <c r="O5" t="s">
        <v>375</v>
      </c>
      <c r="P5" t="s">
        <v>376</v>
      </c>
      <c r="Q5" t="s">
        <v>377</v>
      </c>
      <c r="R5">
        <v>99999</v>
      </c>
      <c r="S5" t="s">
        <v>309</v>
      </c>
      <c r="U5" t="s">
        <v>316</v>
      </c>
      <c r="V5" t="s">
        <v>317</v>
      </c>
      <c r="W5">
        <v>3.5</v>
      </c>
      <c r="X5">
        <v>53</v>
      </c>
      <c r="Y5">
        <v>185.5</v>
      </c>
      <c r="Z5">
        <v>17.622499999999999</v>
      </c>
    </row>
    <row r="6" spans="1:26" x14ac:dyDescent="0.3">
      <c r="A6">
        <v>1417</v>
      </c>
      <c r="B6" s="114">
        <v>41983</v>
      </c>
      <c r="C6">
        <v>10</v>
      </c>
      <c r="D6" t="s">
        <v>374</v>
      </c>
      <c r="E6" t="s">
        <v>375</v>
      </c>
      <c r="F6" t="s">
        <v>376</v>
      </c>
      <c r="G6" t="s">
        <v>377</v>
      </c>
      <c r="H6">
        <v>99999</v>
      </c>
      <c r="I6" t="s">
        <v>309</v>
      </c>
      <c r="J6" t="s">
        <v>378</v>
      </c>
      <c r="K6" t="s">
        <v>323</v>
      </c>
      <c r="L6" s="114">
        <v>41985</v>
      </c>
      <c r="M6" t="s">
        <v>311</v>
      </c>
      <c r="N6" t="s">
        <v>379</v>
      </c>
      <c r="O6" t="s">
        <v>375</v>
      </c>
      <c r="P6" t="s">
        <v>376</v>
      </c>
      <c r="Q6" t="s">
        <v>377</v>
      </c>
      <c r="R6">
        <v>99999</v>
      </c>
      <c r="S6" t="s">
        <v>309</v>
      </c>
      <c r="T6" t="s">
        <v>326</v>
      </c>
      <c r="U6" t="s">
        <v>424</v>
      </c>
      <c r="V6" t="s">
        <v>317</v>
      </c>
      <c r="W6">
        <v>10</v>
      </c>
      <c r="X6">
        <v>97</v>
      </c>
      <c r="Y6">
        <v>970</v>
      </c>
      <c r="Z6">
        <v>100.88000000000001</v>
      </c>
    </row>
    <row r="7" spans="1:26" x14ac:dyDescent="0.3">
      <c r="A7">
        <v>1399</v>
      </c>
      <c r="B7" s="114">
        <v>41998</v>
      </c>
      <c r="C7">
        <v>25</v>
      </c>
      <c r="D7" t="s">
        <v>411</v>
      </c>
      <c r="E7" t="s">
        <v>412</v>
      </c>
      <c r="F7" t="s">
        <v>376</v>
      </c>
      <c r="G7" t="s">
        <v>377</v>
      </c>
      <c r="H7">
        <v>99999</v>
      </c>
      <c r="I7" t="s">
        <v>309</v>
      </c>
      <c r="J7" t="s">
        <v>378</v>
      </c>
      <c r="K7" t="s">
        <v>323</v>
      </c>
      <c r="L7" s="114">
        <v>42000</v>
      </c>
      <c r="M7" t="s">
        <v>324</v>
      </c>
      <c r="N7" t="s">
        <v>413</v>
      </c>
      <c r="O7" t="s">
        <v>412</v>
      </c>
      <c r="P7" t="s">
        <v>376</v>
      </c>
      <c r="Q7" t="s">
        <v>377</v>
      </c>
      <c r="R7">
        <v>99999</v>
      </c>
      <c r="S7" t="s">
        <v>309</v>
      </c>
      <c r="T7" t="s">
        <v>356</v>
      </c>
      <c r="U7" t="s">
        <v>414</v>
      </c>
      <c r="V7" t="s">
        <v>342</v>
      </c>
      <c r="W7">
        <v>10</v>
      </c>
      <c r="X7">
        <v>100</v>
      </c>
      <c r="Y7">
        <v>1000</v>
      </c>
      <c r="Z7">
        <v>98</v>
      </c>
    </row>
    <row r="8" spans="1:26" x14ac:dyDescent="0.3">
      <c r="A8">
        <v>1386</v>
      </c>
      <c r="B8" s="114">
        <v>41983</v>
      </c>
      <c r="C8">
        <v>10</v>
      </c>
      <c r="D8" t="s">
        <v>374</v>
      </c>
      <c r="E8" t="s">
        <v>375</v>
      </c>
      <c r="F8" t="s">
        <v>376</v>
      </c>
      <c r="G8" t="s">
        <v>377</v>
      </c>
      <c r="H8">
        <v>99999</v>
      </c>
      <c r="I8" t="s">
        <v>309</v>
      </c>
      <c r="J8" t="s">
        <v>378</v>
      </c>
      <c r="K8" t="s">
        <v>323</v>
      </c>
      <c r="L8">
        <v>41985</v>
      </c>
      <c r="M8" t="s">
        <v>324</v>
      </c>
      <c r="N8" t="s">
        <v>379</v>
      </c>
      <c r="O8" t="s">
        <v>375</v>
      </c>
      <c r="P8" t="s">
        <v>376</v>
      </c>
      <c r="Q8" t="s">
        <v>377</v>
      </c>
      <c r="R8">
        <v>99999</v>
      </c>
      <c r="S8" t="s">
        <v>309</v>
      </c>
      <c r="U8" t="s">
        <v>341</v>
      </c>
      <c r="V8" t="s">
        <v>342</v>
      </c>
      <c r="W8">
        <v>9.1999999999999993</v>
      </c>
      <c r="X8">
        <v>13</v>
      </c>
      <c r="Y8">
        <v>119.6</v>
      </c>
      <c r="Z8">
        <v>12.438400000000001</v>
      </c>
    </row>
    <row r="9" spans="1:26" x14ac:dyDescent="0.3">
      <c r="A9">
        <v>1385</v>
      </c>
      <c r="B9" s="114">
        <v>41983</v>
      </c>
      <c r="C9">
        <v>10</v>
      </c>
      <c r="D9" t="s">
        <v>374</v>
      </c>
      <c r="E9" t="s">
        <v>375</v>
      </c>
      <c r="F9" t="s">
        <v>376</v>
      </c>
      <c r="G9" t="s">
        <v>377</v>
      </c>
      <c r="H9">
        <v>99999</v>
      </c>
      <c r="I9" t="s">
        <v>309</v>
      </c>
      <c r="J9" t="s">
        <v>378</v>
      </c>
      <c r="K9" t="s">
        <v>323</v>
      </c>
      <c r="L9" s="114">
        <v>41985</v>
      </c>
      <c r="M9" t="s">
        <v>324</v>
      </c>
      <c r="N9" t="s">
        <v>379</v>
      </c>
      <c r="O9" t="s">
        <v>375</v>
      </c>
      <c r="P9" t="s">
        <v>376</v>
      </c>
      <c r="Q9" t="s">
        <v>377</v>
      </c>
      <c r="R9">
        <v>99999</v>
      </c>
      <c r="S9" t="s">
        <v>309</v>
      </c>
      <c r="U9" t="s">
        <v>388</v>
      </c>
      <c r="V9" t="s">
        <v>389</v>
      </c>
      <c r="W9">
        <v>22</v>
      </c>
      <c r="X9">
        <v>20</v>
      </c>
      <c r="Y9">
        <v>440</v>
      </c>
      <c r="Z9">
        <v>46.2</v>
      </c>
    </row>
    <row r="10" spans="1:26" x14ac:dyDescent="0.3">
      <c r="A10">
        <v>1384</v>
      </c>
      <c r="B10" s="114">
        <v>41983</v>
      </c>
      <c r="C10">
        <v>10</v>
      </c>
      <c r="D10" t="s">
        <v>374</v>
      </c>
      <c r="E10" t="s">
        <v>375</v>
      </c>
      <c r="F10" t="s">
        <v>376</v>
      </c>
      <c r="G10" t="s">
        <v>377</v>
      </c>
      <c r="H10">
        <v>99999</v>
      </c>
      <c r="I10" t="s">
        <v>309</v>
      </c>
      <c r="J10" t="s">
        <v>378</v>
      </c>
      <c r="K10" t="s">
        <v>323</v>
      </c>
      <c r="L10" s="114">
        <v>41985</v>
      </c>
      <c r="M10" t="s">
        <v>324</v>
      </c>
      <c r="N10" t="s">
        <v>379</v>
      </c>
      <c r="O10" t="s">
        <v>375</v>
      </c>
      <c r="P10" t="s">
        <v>376</v>
      </c>
      <c r="Q10" t="s">
        <v>377</v>
      </c>
      <c r="R10">
        <v>99999</v>
      </c>
      <c r="S10" t="s">
        <v>309</v>
      </c>
      <c r="U10" t="s">
        <v>386</v>
      </c>
      <c r="V10" t="s">
        <v>387</v>
      </c>
      <c r="W10">
        <v>25</v>
      </c>
      <c r="X10">
        <v>94</v>
      </c>
      <c r="Y10">
        <v>2350</v>
      </c>
      <c r="Z10">
        <v>235</v>
      </c>
    </row>
    <row r="11" spans="1:26" x14ac:dyDescent="0.3">
      <c r="A11">
        <v>1382</v>
      </c>
      <c r="B11" s="114">
        <v>41983</v>
      </c>
      <c r="C11">
        <v>10</v>
      </c>
      <c r="D11" t="s">
        <v>374</v>
      </c>
      <c r="E11" t="s">
        <v>375</v>
      </c>
      <c r="F11" t="s">
        <v>376</v>
      </c>
      <c r="G11" t="s">
        <v>377</v>
      </c>
      <c r="H11">
        <v>99999</v>
      </c>
      <c r="I11" t="s">
        <v>309</v>
      </c>
      <c r="J11" t="s">
        <v>378</v>
      </c>
      <c r="K11" t="s">
        <v>323</v>
      </c>
      <c r="L11" s="114">
        <v>41985</v>
      </c>
      <c r="M11" t="s">
        <v>311</v>
      </c>
      <c r="N11" t="s">
        <v>379</v>
      </c>
      <c r="O11" t="s">
        <v>375</v>
      </c>
      <c r="P11" t="s">
        <v>376</v>
      </c>
      <c r="Q11" t="s">
        <v>377</v>
      </c>
      <c r="R11">
        <v>99999</v>
      </c>
      <c r="S11" t="s">
        <v>309</v>
      </c>
      <c r="T11" t="s">
        <v>326</v>
      </c>
      <c r="U11" t="s">
        <v>380</v>
      </c>
      <c r="V11" t="s">
        <v>315</v>
      </c>
      <c r="W11">
        <v>2.99</v>
      </c>
      <c r="X11">
        <v>41</v>
      </c>
      <c r="Y11">
        <v>122.59</v>
      </c>
      <c r="Z11">
        <v>12.871950000000002</v>
      </c>
    </row>
    <row r="12" spans="1:26" x14ac:dyDescent="0.3">
      <c r="A12">
        <v>1363</v>
      </c>
      <c r="B12" s="114">
        <v>41953</v>
      </c>
      <c r="C12">
        <v>10</v>
      </c>
      <c r="D12" t="s">
        <v>374</v>
      </c>
      <c r="E12" t="s">
        <v>375</v>
      </c>
      <c r="F12" t="s">
        <v>376</v>
      </c>
      <c r="G12" t="s">
        <v>377</v>
      </c>
      <c r="H12">
        <v>99999</v>
      </c>
      <c r="I12" t="s">
        <v>309</v>
      </c>
      <c r="J12" t="s">
        <v>378</v>
      </c>
      <c r="K12" t="s">
        <v>323</v>
      </c>
      <c r="M12" t="s">
        <v>324</v>
      </c>
      <c r="N12" t="s">
        <v>379</v>
      </c>
      <c r="O12" t="s">
        <v>375</v>
      </c>
      <c r="P12" t="s">
        <v>376</v>
      </c>
      <c r="Q12" t="s">
        <v>377</v>
      </c>
      <c r="R12">
        <v>99999</v>
      </c>
      <c r="S12" t="s">
        <v>309</v>
      </c>
      <c r="U12" t="s">
        <v>316</v>
      </c>
      <c r="V12" t="s">
        <v>317</v>
      </c>
      <c r="W12">
        <v>3.5</v>
      </c>
      <c r="X12">
        <v>11</v>
      </c>
      <c r="Y12">
        <v>38.5</v>
      </c>
      <c r="Z12">
        <v>3.7345000000000002</v>
      </c>
    </row>
    <row r="13" spans="1:26" x14ac:dyDescent="0.3">
      <c r="A13">
        <v>1361</v>
      </c>
      <c r="B13" s="114">
        <v>41953</v>
      </c>
      <c r="C13">
        <v>10</v>
      </c>
      <c r="D13" t="s">
        <v>374</v>
      </c>
      <c r="E13" t="s">
        <v>375</v>
      </c>
      <c r="F13" t="s">
        <v>376</v>
      </c>
      <c r="G13" t="s">
        <v>377</v>
      </c>
      <c r="H13">
        <v>99999</v>
      </c>
      <c r="I13" t="s">
        <v>309</v>
      </c>
      <c r="J13" t="s">
        <v>378</v>
      </c>
      <c r="K13" t="s">
        <v>323</v>
      </c>
      <c r="L13" s="114">
        <v>41955</v>
      </c>
      <c r="M13" t="s">
        <v>311</v>
      </c>
      <c r="N13" t="s">
        <v>379</v>
      </c>
      <c r="O13" t="s">
        <v>375</v>
      </c>
      <c r="P13" t="s">
        <v>376</v>
      </c>
      <c r="Q13" t="s">
        <v>377</v>
      </c>
      <c r="R13">
        <v>99999</v>
      </c>
      <c r="S13" t="s">
        <v>309</v>
      </c>
      <c r="T13" t="s">
        <v>326</v>
      </c>
      <c r="U13" t="s">
        <v>424</v>
      </c>
      <c r="V13" t="s">
        <v>317</v>
      </c>
      <c r="W13">
        <v>10</v>
      </c>
      <c r="X13">
        <v>20</v>
      </c>
      <c r="Y13">
        <v>200</v>
      </c>
      <c r="Z13">
        <v>20</v>
      </c>
    </row>
    <row r="14" spans="1:26" x14ac:dyDescent="0.3">
      <c r="A14">
        <v>1343</v>
      </c>
      <c r="B14" s="114">
        <v>41968</v>
      </c>
      <c r="C14">
        <v>25</v>
      </c>
      <c r="D14" t="s">
        <v>411</v>
      </c>
      <c r="E14" t="s">
        <v>412</v>
      </c>
      <c r="F14" t="s">
        <v>376</v>
      </c>
      <c r="G14" t="s">
        <v>377</v>
      </c>
      <c r="H14">
        <v>99999</v>
      </c>
      <c r="I14" t="s">
        <v>309</v>
      </c>
      <c r="J14" t="s">
        <v>378</v>
      </c>
      <c r="K14" t="s">
        <v>323</v>
      </c>
      <c r="L14" s="114">
        <v>41970</v>
      </c>
      <c r="M14" t="s">
        <v>324</v>
      </c>
      <c r="N14" t="s">
        <v>413</v>
      </c>
      <c r="O14" t="s">
        <v>412</v>
      </c>
      <c r="P14" t="s">
        <v>376</v>
      </c>
      <c r="Q14" t="s">
        <v>377</v>
      </c>
      <c r="R14">
        <v>99999</v>
      </c>
      <c r="S14" t="s">
        <v>309</v>
      </c>
      <c r="T14" t="s">
        <v>356</v>
      </c>
      <c r="U14" t="s">
        <v>414</v>
      </c>
      <c r="V14" t="s">
        <v>342</v>
      </c>
      <c r="W14">
        <v>10</v>
      </c>
      <c r="X14">
        <v>99</v>
      </c>
      <c r="Y14">
        <v>990</v>
      </c>
      <c r="Z14">
        <v>102.96000000000001</v>
      </c>
    </row>
    <row r="15" spans="1:26" x14ac:dyDescent="0.3">
      <c r="A15">
        <v>1330</v>
      </c>
      <c r="B15" s="114">
        <v>41953</v>
      </c>
      <c r="C15">
        <v>10</v>
      </c>
      <c r="D15" t="s">
        <v>374</v>
      </c>
      <c r="E15" t="s">
        <v>375</v>
      </c>
      <c r="F15" t="s">
        <v>376</v>
      </c>
      <c r="G15" t="s">
        <v>377</v>
      </c>
      <c r="H15">
        <v>99999</v>
      </c>
      <c r="I15" t="s">
        <v>309</v>
      </c>
      <c r="J15" t="s">
        <v>378</v>
      </c>
      <c r="K15" t="s">
        <v>323</v>
      </c>
      <c r="L15" s="114">
        <v>41955</v>
      </c>
      <c r="M15" t="s">
        <v>324</v>
      </c>
      <c r="N15" t="s">
        <v>379</v>
      </c>
      <c r="O15" t="s">
        <v>375</v>
      </c>
      <c r="P15" t="s">
        <v>376</v>
      </c>
      <c r="Q15" t="s">
        <v>377</v>
      </c>
      <c r="R15">
        <v>99999</v>
      </c>
      <c r="S15" t="s">
        <v>309</v>
      </c>
      <c r="U15" t="s">
        <v>341</v>
      </c>
      <c r="V15" t="s">
        <v>342</v>
      </c>
      <c r="W15">
        <v>9.1999999999999993</v>
      </c>
      <c r="X15">
        <v>34</v>
      </c>
      <c r="Y15">
        <v>312.79999999999995</v>
      </c>
      <c r="Z15">
        <v>31.279999999999998</v>
      </c>
    </row>
    <row r="16" spans="1:26" x14ac:dyDescent="0.3">
      <c r="A16">
        <v>1329</v>
      </c>
      <c r="B16" s="114">
        <v>41953</v>
      </c>
      <c r="C16">
        <v>10</v>
      </c>
      <c r="D16" t="s">
        <v>374</v>
      </c>
      <c r="E16" t="s">
        <v>375</v>
      </c>
      <c r="F16" t="s">
        <v>376</v>
      </c>
      <c r="G16" t="s">
        <v>377</v>
      </c>
      <c r="H16">
        <v>99999</v>
      </c>
      <c r="I16" t="s">
        <v>309</v>
      </c>
      <c r="J16" t="s">
        <v>378</v>
      </c>
      <c r="K16" t="s">
        <v>323</v>
      </c>
      <c r="L16" s="114">
        <v>41955</v>
      </c>
      <c r="M16" t="s">
        <v>324</v>
      </c>
      <c r="N16" t="s">
        <v>379</v>
      </c>
      <c r="O16" t="s">
        <v>375</v>
      </c>
      <c r="P16" t="s">
        <v>376</v>
      </c>
      <c r="Q16" t="s">
        <v>377</v>
      </c>
      <c r="R16">
        <v>99999</v>
      </c>
      <c r="S16" t="s">
        <v>309</v>
      </c>
      <c r="U16" t="s">
        <v>388</v>
      </c>
      <c r="V16" t="s">
        <v>389</v>
      </c>
      <c r="W16">
        <v>22</v>
      </c>
      <c r="X16">
        <v>96</v>
      </c>
      <c r="Y16">
        <v>2112</v>
      </c>
      <c r="Z16">
        <v>221.76000000000002</v>
      </c>
    </row>
    <row r="17" spans="1:26" x14ac:dyDescent="0.3">
      <c r="A17">
        <v>1322</v>
      </c>
      <c r="B17" s="114">
        <v>41922</v>
      </c>
      <c r="C17">
        <v>10</v>
      </c>
      <c r="D17" t="s">
        <v>374</v>
      </c>
      <c r="E17" t="s">
        <v>375</v>
      </c>
      <c r="F17" t="s">
        <v>376</v>
      </c>
      <c r="G17" t="s">
        <v>377</v>
      </c>
      <c r="H17">
        <v>99999</v>
      </c>
      <c r="I17" t="s">
        <v>309</v>
      </c>
      <c r="J17" t="s">
        <v>378</v>
      </c>
      <c r="K17" t="s">
        <v>323</v>
      </c>
      <c r="M17" t="s">
        <v>324</v>
      </c>
      <c r="N17" t="s">
        <v>379</v>
      </c>
      <c r="O17" t="s">
        <v>375</v>
      </c>
      <c r="P17" t="s">
        <v>376</v>
      </c>
      <c r="Q17" t="s">
        <v>377</v>
      </c>
      <c r="R17">
        <v>99999</v>
      </c>
      <c r="S17" t="s">
        <v>309</v>
      </c>
      <c r="U17" t="s">
        <v>316</v>
      </c>
      <c r="V17" t="s">
        <v>317</v>
      </c>
      <c r="W17">
        <v>3.5</v>
      </c>
      <c r="X17">
        <v>78</v>
      </c>
      <c r="Y17">
        <v>273</v>
      </c>
      <c r="Z17">
        <v>27.3</v>
      </c>
    </row>
    <row r="18" spans="1:26" x14ac:dyDescent="0.3">
      <c r="A18">
        <v>1015</v>
      </c>
      <c r="B18" s="114">
        <v>41649</v>
      </c>
      <c r="C18">
        <v>10</v>
      </c>
      <c r="D18" t="s">
        <v>374</v>
      </c>
      <c r="E18" t="s">
        <v>375</v>
      </c>
      <c r="F18" t="s">
        <v>376</v>
      </c>
      <c r="G18" t="s">
        <v>377</v>
      </c>
      <c r="H18">
        <v>99999</v>
      </c>
      <c r="I18" t="s">
        <v>309</v>
      </c>
      <c r="J18" t="s">
        <v>378</v>
      </c>
      <c r="K18" t="s">
        <v>323</v>
      </c>
      <c r="L18" s="114">
        <v>41651</v>
      </c>
      <c r="M18" t="s">
        <v>311</v>
      </c>
      <c r="N18" t="s">
        <v>379</v>
      </c>
      <c r="O18" t="s">
        <v>375</v>
      </c>
      <c r="P18" t="s">
        <v>376</v>
      </c>
      <c r="Q18" t="s">
        <v>377</v>
      </c>
      <c r="R18">
        <v>99999</v>
      </c>
      <c r="S18" t="s">
        <v>309</v>
      </c>
      <c r="T18" t="s">
        <v>326</v>
      </c>
      <c r="U18" t="s">
        <v>380</v>
      </c>
      <c r="V18" t="s">
        <v>315</v>
      </c>
      <c r="W18">
        <v>2.99</v>
      </c>
      <c r="X18">
        <v>90</v>
      </c>
      <c r="Y18">
        <v>269.10000000000002</v>
      </c>
      <c r="Z18">
        <v>27.717300000000005</v>
      </c>
    </row>
    <row r="19" spans="1:26" x14ac:dyDescent="0.3">
      <c r="A19">
        <v>1320</v>
      </c>
      <c r="B19" s="114">
        <v>41922</v>
      </c>
      <c r="C19">
        <v>10</v>
      </c>
      <c r="D19" t="s">
        <v>374</v>
      </c>
      <c r="E19" t="s">
        <v>375</v>
      </c>
      <c r="F19" t="s">
        <v>376</v>
      </c>
      <c r="G19" t="s">
        <v>377</v>
      </c>
      <c r="H19">
        <v>99999</v>
      </c>
      <c r="I19" t="s">
        <v>309</v>
      </c>
      <c r="J19" t="s">
        <v>378</v>
      </c>
      <c r="K19" t="s">
        <v>323</v>
      </c>
      <c r="L19" s="114">
        <v>41924</v>
      </c>
      <c r="M19" t="s">
        <v>311</v>
      </c>
      <c r="N19" t="s">
        <v>379</v>
      </c>
      <c r="O19" t="s">
        <v>375</v>
      </c>
      <c r="P19" t="s">
        <v>376</v>
      </c>
      <c r="Q19" t="s">
        <v>377</v>
      </c>
      <c r="R19">
        <v>99999</v>
      </c>
      <c r="S19" t="s">
        <v>309</v>
      </c>
      <c r="T19" t="s">
        <v>326</v>
      </c>
      <c r="U19" t="s">
        <v>424</v>
      </c>
      <c r="V19" t="s">
        <v>317</v>
      </c>
      <c r="W19">
        <v>10</v>
      </c>
      <c r="X19">
        <v>12</v>
      </c>
      <c r="Y19">
        <v>120</v>
      </c>
      <c r="Z19">
        <v>12.36</v>
      </c>
    </row>
    <row r="20" spans="1:26" x14ac:dyDescent="0.3">
      <c r="A20">
        <v>1017</v>
      </c>
      <c r="B20" s="114">
        <v>41649</v>
      </c>
      <c r="C20">
        <v>10</v>
      </c>
      <c r="D20" t="s">
        <v>374</v>
      </c>
      <c r="E20" t="s">
        <v>375</v>
      </c>
      <c r="F20" t="s">
        <v>376</v>
      </c>
      <c r="G20" t="s">
        <v>377</v>
      </c>
      <c r="H20">
        <v>99999</v>
      </c>
      <c r="I20" t="s">
        <v>309</v>
      </c>
      <c r="J20" t="s">
        <v>378</v>
      </c>
      <c r="K20" t="s">
        <v>323</v>
      </c>
      <c r="L20" s="114">
        <v>41651</v>
      </c>
      <c r="M20" t="s">
        <v>324</v>
      </c>
      <c r="N20" t="s">
        <v>379</v>
      </c>
      <c r="O20" t="s">
        <v>375</v>
      </c>
      <c r="P20" t="s">
        <v>376</v>
      </c>
      <c r="Q20" t="s">
        <v>377</v>
      </c>
      <c r="R20">
        <v>99999</v>
      </c>
      <c r="S20" t="s">
        <v>309</v>
      </c>
      <c r="U20" t="s">
        <v>386</v>
      </c>
      <c r="V20" t="s">
        <v>387</v>
      </c>
      <c r="W20">
        <v>25</v>
      </c>
      <c r="X20">
        <v>34</v>
      </c>
      <c r="Y20">
        <v>850</v>
      </c>
      <c r="Z20">
        <v>80.75</v>
      </c>
    </row>
    <row r="21" spans="1:26" x14ac:dyDescent="0.3">
      <c r="A21">
        <v>1018</v>
      </c>
      <c r="B21" s="114">
        <v>41649</v>
      </c>
      <c r="C21">
        <v>10</v>
      </c>
      <c r="D21" t="s">
        <v>374</v>
      </c>
      <c r="E21" t="s">
        <v>375</v>
      </c>
      <c r="F21" t="s">
        <v>376</v>
      </c>
      <c r="G21" t="s">
        <v>377</v>
      </c>
      <c r="H21">
        <v>99999</v>
      </c>
      <c r="I21" t="s">
        <v>309</v>
      </c>
      <c r="J21" t="s">
        <v>378</v>
      </c>
      <c r="K21" t="s">
        <v>323</v>
      </c>
      <c r="L21" s="114">
        <v>41651</v>
      </c>
      <c r="M21" t="s">
        <v>324</v>
      </c>
      <c r="N21" t="s">
        <v>379</v>
      </c>
      <c r="O21" t="s">
        <v>375</v>
      </c>
      <c r="P21" t="s">
        <v>376</v>
      </c>
      <c r="Q21" t="s">
        <v>377</v>
      </c>
      <c r="R21">
        <v>99999</v>
      </c>
      <c r="S21" t="s">
        <v>309</v>
      </c>
      <c r="U21" t="s">
        <v>388</v>
      </c>
      <c r="V21" t="s">
        <v>389</v>
      </c>
      <c r="W21">
        <v>22</v>
      </c>
      <c r="X21">
        <v>17</v>
      </c>
      <c r="Y21">
        <v>374</v>
      </c>
      <c r="Z21">
        <v>35.903999999999996</v>
      </c>
    </row>
    <row r="22" spans="1:26" x14ac:dyDescent="0.3">
      <c r="A22">
        <v>1019</v>
      </c>
      <c r="B22" s="114">
        <v>41649</v>
      </c>
      <c r="C22">
        <v>10</v>
      </c>
      <c r="D22" t="s">
        <v>374</v>
      </c>
      <c r="E22" t="s">
        <v>375</v>
      </c>
      <c r="F22" t="s">
        <v>376</v>
      </c>
      <c r="G22" t="s">
        <v>377</v>
      </c>
      <c r="H22">
        <v>99999</v>
      </c>
      <c r="I22" t="s">
        <v>309</v>
      </c>
      <c r="J22" t="s">
        <v>378</v>
      </c>
      <c r="K22" t="s">
        <v>323</v>
      </c>
      <c r="L22" s="114">
        <v>41651</v>
      </c>
      <c r="M22" t="s">
        <v>324</v>
      </c>
      <c r="N22" t="s">
        <v>379</v>
      </c>
      <c r="O22" t="s">
        <v>375</v>
      </c>
      <c r="P22" t="s">
        <v>376</v>
      </c>
      <c r="Q22" t="s">
        <v>377</v>
      </c>
      <c r="R22">
        <v>99999</v>
      </c>
      <c r="S22" t="s">
        <v>309</v>
      </c>
      <c r="U22" t="s">
        <v>341</v>
      </c>
      <c r="V22" t="s">
        <v>342</v>
      </c>
      <c r="W22">
        <v>9.1999999999999993</v>
      </c>
      <c r="X22">
        <v>44</v>
      </c>
      <c r="Y22">
        <v>404.79999999999995</v>
      </c>
      <c r="Z22">
        <v>42.099199999999996</v>
      </c>
    </row>
    <row r="23" spans="1:26" x14ac:dyDescent="0.3">
      <c r="A23">
        <v>1302</v>
      </c>
      <c r="B23" s="114">
        <v>41937</v>
      </c>
      <c r="C23">
        <v>25</v>
      </c>
      <c r="D23" t="s">
        <v>411</v>
      </c>
      <c r="E23" t="s">
        <v>412</v>
      </c>
      <c r="F23" t="s">
        <v>376</v>
      </c>
      <c r="G23" t="s">
        <v>377</v>
      </c>
      <c r="H23">
        <v>99999</v>
      </c>
      <c r="I23" t="s">
        <v>309</v>
      </c>
      <c r="J23" t="s">
        <v>378</v>
      </c>
      <c r="K23" t="s">
        <v>323</v>
      </c>
      <c r="L23" s="114">
        <v>41939</v>
      </c>
      <c r="M23" t="s">
        <v>324</v>
      </c>
      <c r="N23" t="s">
        <v>413</v>
      </c>
      <c r="O23" t="s">
        <v>412</v>
      </c>
      <c r="P23" t="s">
        <v>376</v>
      </c>
      <c r="Q23" t="s">
        <v>377</v>
      </c>
      <c r="R23">
        <v>99999</v>
      </c>
      <c r="S23" t="s">
        <v>309</v>
      </c>
      <c r="T23" t="s">
        <v>356</v>
      </c>
      <c r="U23" t="s">
        <v>414</v>
      </c>
      <c r="V23" t="s">
        <v>342</v>
      </c>
      <c r="W23">
        <v>10</v>
      </c>
      <c r="X23">
        <v>90</v>
      </c>
      <c r="Y23">
        <v>900</v>
      </c>
      <c r="Z23">
        <v>87.3</v>
      </c>
    </row>
    <row r="24" spans="1:26" x14ac:dyDescent="0.3">
      <c r="A24">
        <v>1289</v>
      </c>
      <c r="B24" s="114">
        <v>41922</v>
      </c>
      <c r="C24">
        <v>10</v>
      </c>
      <c r="D24" t="s">
        <v>374</v>
      </c>
      <c r="E24" t="s">
        <v>375</v>
      </c>
      <c r="F24" t="s">
        <v>376</v>
      </c>
      <c r="G24" t="s">
        <v>377</v>
      </c>
      <c r="H24">
        <v>99999</v>
      </c>
      <c r="I24" t="s">
        <v>309</v>
      </c>
      <c r="J24" t="s">
        <v>378</v>
      </c>
      <c r="K24" t="s">
        <v>323</v>
      </c>
      <c r="L24" s="114">
        <v>41924</v>
      </c>
      <c r="M24" t="s">
        <v>324</v>
      </c>
      <c r="N24" t="s">
        <v>379</v>
      </c>
      <c r="O24" t="s">
        <v>375</v>
      </c>
      <c r="P24" t="s">
        <v>376</v>
      </c>
      <c r="Q24" t="s">
        <v>377</v>
      </c>
      <c r="R24">
        <v>99999</v>
      </c>
      <c r="S24" t="s">
        <v>309</v>
      </c>
      <c r="U24" t="s">
        <v>341</v>
      </c>
      <c r="V24" t="s">
        <v>342</v>
      </c>
      <c r="W24">
        <v>9.1999999999999993</v>
      </c>
      <c r="X24">
        <v>49</v>
      </c>
      <c r="Y24">
        <v>450.79999999999995</v>
      </c>
      <c r="Z24">
        <v>44.629199999999997</v>
      </c>
    </row>
    <row r="25" spans="1:26" x14ac:dyDescent="0.3">
      <c r="A25">
        <v>1288</v>
      </c>
      <c r="B25" s="114">
        <v>41922</v>
      </c>
      <c r="C25">
        <v>10</v>
      </c>
      <c r="D25" t="s">
        <v>374</v>
      </c>
      <c r="E25" t="s">
        <v>375</v>
      </c>
      <c r="F25" t="s">
        <v>376</v>
      </c>
      <c r="G25" t="s">
        <v>377</v>
      </c>
      <c r="H25">
        <v>99999</v>
      </c>
      <c r="I25" t="s">
        <v>309</v>
      </c>
      <c r="J25" t="s">
        <v>378</v>
      </c>
      <c r="K25" t="s">
        <v>323</v>
      </c>
      <c r="L25" s="114">
        <v>41924</v>
      </c>
      <c r="M25" t="s">
        <v>324</v>
      </c>
      <c r="N25" t="s">
        <v>379</v>
      </c>
      <c r="O25" t="s">
        <v>375</v>
      </c>
      <c r="P25" t="s">
        <v>376</v>
      </c>
      <c r="Q25" t="s">
        <v>377</v>
      </c>
      <c r="R25">
        <v>99999</v>
      </c>
      <c r="S25" t="s">
        <v>309</v>
      </c>
      <c r="U25" t="s">
        <v>388</v>
      </c>
      <c r="V25" t="s">
        <v>389</v>
      </c>
      <c r="W25">
        <v>22</v>
      </c>
      <c r="X25">
        <v>51</v>
      </c>
      <c r="Y25">
        <v>1122</v>
      </c>
      <c r="Z25">
        <v>109.956</v>
      </c>
    </row>
    <row r="26" spans="1:26" x14ac:dyDescent="0.3">
      <c r="A26">
        <v>1287</v>
      </c>
      <c r="B26" s="114">
        <v>41922</v>
      </c>
      <c r="C26">
        <v>10</v>
      </c>
      <c r="D26" t="s">
        <v>374</v>
      </c>
      <c r="E26" t="s">
        <v>375</v>
      </c>
      <c r="F26" t="s">
        <v>376</v>
      </c>
      <c r="G26" t="s">
        <v>377</v>
      </c>
      <c r="H26">
        <v>99999</v>
      </c>
      <c r="I26" t="s">
        <v>309</v>
      </c>
      <c r="J26" t="s">
        <v>378</v>
      </c>
      <c r="K26" t="s">
        <v>323</v>
      </c>
      <c r="L26" s="114">
        <v>41924</v>
      </c>
      <c r="M26" t="s">
        <v>324</v>
      </c>
      <c r="N26" t="s">
        <v>379</v>
      </c>
      <c r="O26" t="s">
        <v>375</v>
      </c>
      <c r="P26" t="s">
        <v>376</v>
      </c>
      <c r="Q26" t="s">
        <v>377</v>
      </c>
      <c r="R26">
        <v>99999</v>
      </c>
      <c r="S26" t="s">
        <v>309</v>
      </c>
      <c r="U26" t="s">
        <v>386</v>
      </c>
      <c r="V26" t="s">
        <v>387</v>
      </c>
      <c r="W26">
        <v>25</v>
      </c>
      <c r="X26">
        <v>60</v>
      </c>
      <c r="Y26">
        <v>1500</v>
      </c>
      <c r="Z26">
        <v>154.5</v>
      </c>
    </row>
    <row r="27" spans="1:26" x14ac:dyDescent="0.3">
      <c r="A27">
        <v>1285</v>
      </c>
      <c r="B27" s="114">
        <v>41922</v>
      </c>
      <c r="C27">
        <v>10</v>
      </c>
      <c r="D27" t="s">
        <v>374</v>
      </c>
      <c r="E27" t="s">
        <v>375</v>
      </c>
      <c r="F27" t="s">
        <v>376</v>
      </c>
      <c r="G27" t="s">
        <v>377</v>
      </c>
      <c r="H27">
        <v>99999</v>
      </c>
      <c r="I27" t="s">
        <v>309</v>
      </c>
      <c r="J27" t="s">
        <v>378</v>
      </c>
      <c r="K27" t="s">
        <v>323</v>
      </c>
      <c r="L27" s="114">
        <v>41924</v>
      </c>
      <c r="M27" t="s">
        <v>311</v>
      </c>
      <c r="N27" t="s">
        <v>379</v>
      </c>
      <c r="O27" t="s">
        <v>375</v>
      </c>
      <c r="P27" t="s">
        <v>376</v>
      </c>
      <c r="Q27" t="s">
        <v>377</v>
      </c>
      <c r="R27">
        <v>99999</v>
      </c>
      <c r="S27" t="s">
        <v>309</v>
      </c>
      <c r="T27" t="s">
        <v>326</v>
      </c>
      <c r="U27" t="s">
        <v>380</v>
      </c>
      <c r="V27" t="s">
        <v>315</v>
      </c>
      <c r="W27">
        <v>2.99</v>
      </c>
      <c r="X27">
        <v>32</v>
      </c>
      <c r="Y27">
        <v>95.68</v>
      </c>
      <c r="Z27">
        <v>9.7593600000000009</v>
      </c>
    </row>
    <row r="28" spans="1:26" x14ac:dyDescent="0.3">
      <c r="A28">
        <v>1281</v>
      </c>
      <c r="B28" s="114">
        <v>41892</v>
      </c>
      <c r="C28">
        <v>10</v>
      </c>
      <c r="D28" t="s">
        <v>374</v>
      </c>
      <c r="E28" t="s">
        <v>375</v>
      </c>
      <c r="F28" t="s">
        <v>376</v>
      </c>
      <c r="G28" t="s">
        <v>377</v>
      </c>
      <c r="H28">
        <v>99999</v>
      </c>
      <c r="I28" t="s">
        <v>309</v>
      </c>
      <c r="J28" t="s">
        <v>378</v>
      </c>
      <c r="K28" t="s">
        <v>323</v>
      </c>
      <c r="L28" s="114">
        <v>41894</v>
      </c>
      <c r="M28" t="s">
        <v>311</v>
      </c>
      <c r="N28" t="s">
        <v>379</v>
      </c>
      <c r="O28" t="s">
        <v>375</v>
      </c>
      <c r="P28" t="s">
        <v>376</v>
      </c>
      <c r="Q28" t="s">
        <v>377</v>
      </c>
      <c r="R28">
        <v>99999</v>
      </c>
      <c r="S28" t="s">
        <v>309</v>
      </c>
      <c r="T28" t="s">
        <v>326</v>
      </c>
      <c r="U28" t="s">
        <v>424</v>
      </c>
      <c r="V28" t="s">
        <v>317</v>
      </c>
      <c r="W28">
        <v>10</v>
      </c>
      <c r="X28">
        <v>59</v>
      </c>
      <c r="Y28">
        <v>590</v>
      </c>
      <c r="Z28">
        <v>59.59</v>
      </c>
    </row>
    <row r="29" spans="1:26" x14ac:dyDescent="0.3">
      <c r="A29">
        <v>1263</v>
      </c>
      <c r="B29" s="114">
        <v>41907</v>
      </c>
      <c r="C29">
        <v>25</v>
      </c>
      <c r="D29" t="s">
        <v>411</v>
      </c>
      <c r="E29" t="s">
        <v>412</v>
      </c>
      <c r="F29" t="s">
        <v>376</v>
      </c>
      <c r="G29" t="s">
        <v>377</v>
      </c>
      <c r="H29">
        <v>99999</v>
      </c>
      <c r="I29" t="s">
        <v>309</v>
      </c>
      <c r="J29" t="s">
        <v>378</v>
      </c>
      <c r="K29" t="s">
        <v>323</v>
      </c>
      <c r="L29">
        <v>41909</v>
      </c>
      <c r="M29" t="s">
        <v>324</v>
      </c>
      <c r="N29" t="s">
        <v>413</v>
      </c>
      <c r="O29" t="s">
        <v>412</v>
      </c>
      <c r="P29" t="s">
        <v>376</v>
      </c>
      <c r="Q29" t="s">
        <v>377</v>
      </c>
      <c r="R29">
        <v>99999</v>
      </c>
      <c r="S29" t="s">
        <v>309</v>
      </c>
      <c r="T29" t="s">
        <v>356</v>
      </c>
      <c r="U29" t="s">
        <v>414</v>
      </c>
      <c r="V29" t="s">
        <v>342</v>
      </c>
      <c r="W29">
        <v>10</v>
      </c>
      <c r="X29">
        <v>94</v>
      </c>
      <c r="Y29">
        <v>940</v>
      </c>
      <c r="Z29">
        <v>97.76</v>
      </c>
    </row>
    <row r="30" spans="1:26" x14ac:dyDescent="0.3">
      <c r="A30">
        <v>1250</v>
      </c>
      <c r="B30" s="114">
        <v>41892</v>
      </c>
      <c r="C30">
        <v>10</v>
      </c>
      <c r="D30" t="s">
        <v>374</v>
      </c>
      <c r="E30" t="s">
        <v>375</v>
      </c>
      <c r="F30" t="s">
        <v>376</v>
      </c>
      <c r="G30" t="s">
        <v>377</v>
      </c>
      <c r="H30">
        <v>99999</v>
      </c>
      <c r="I30" t="s">
        <v>309</v>
      </c>
      <c r="J30" t="s">
        <v>378</v>
      </c>
      <c r="K30" t="s">
        <v>323</v>
      </c>
      <c r="L30">
        <v>41894</v>
      </c>
      <c r="M30" t="s">
        <v>324</v>
      </c>
      <c r="N30" t="s">
        <v>379</v>
      </c>
      <c r="O30" t="s">
        <v>375</v>
      </c>
      <c r="P30" t="s">
        <v>376</v>
      </c>
      <c r="Q30" t="s">
        <v>377</v>
      </c>
      <c r="R30">
        <v>99999</v>
      </c>
      <c r="S30" t="s">
        <v>309</v>
      </c>
      <c r="U30" t="s">
        <v>341</v>
      </c>
      <c r="V30" t="s">
        <v>342</v>
      </c>
      <c r="W30">
        <v>9.1999999999999993</v>
      </c>
      <c r="X30">
        <v>83</v>
      </c>
      <c r="Y30">
        <v>763.59999999999991</v>
      </c>
      <c r="Z30">
        <v>74.832799999999992</v>
      </c>
    </row>
    <row r="31" spans="1:26" x14ac:dyDescent="0.3">
      <c r="A31">
        <v>1241</v>
      </c>
      <c r="B31" s="114">
        <v>41876</v>
      </c>
      <c r="C31">
        <v>25</v>
      </c>
      <c r="D31" t="s">
        <v>411</v>
      </c>
      <c r="E31" t="s">
        <v>412</v>
      </c>
      <c r="F31" t="s">
        <v>376</v>
      </c>
      <c r="G31" t="s">
        <v>377</v>
      </c>
      <c r="H31">
        <v>99999</v>
      </c>
      <c r="I31" t="s">
        <v>309</v>
      </c>
      <c r="J31" t="s">
        <v>378</v>
      </c>
      <c r="K31" t="s">
        <v>323</v>
      </c>
      <c r="L31" s="114">
        <v>41878</v>
      </c>
      <c r="M31" t="s">
        <v>324</v>
      </c>
      <c r="N31" t="s">
        <v>413</v>
      </c>
      <c r="O31" t="s">
        <v>412</v>
      </c>
      <c r="P31" t="s">
        <v>376</v>
      </c>
      <c r="Q31" t="s">
        <v>377</v>
      </c>
      <c r="R31">
        <v>99999</v>
      </c>
      <c r="S31" t="s">
        <v>309</v>
      </c>
      <c r="T31" t="s">
        <v>356</v>
      </c>
      <c r="U31" t="s">
        <v>414</v>
      </c>
      <c r="V31" t="s">
        <v>342</v>
      </c>
      <c r="W31">
        <v>10</v>
      </c>
      <c r="X31">
        <v>55</v>
      </c>
      <c r="Y31">
        <v>550</v>
      </c>
      <c r="Z31">
        <v>52.25</v>
      </c>
    </row>
    <row r="32" spans="1:26" x14ac:dyDescent="0.3">
      <c r="A32">
        <v>1228</v>
      </c>
      <c r="B32" s="114">
        <v>41861</v>
      </c>
      <c r="C32">
        <v>10</v>
      </c>
      <c r="D32" t="s">
        <v>374</v>
      </c>
      <c r="E32" t="s">
        <v>375</v>
      </c>
      <c r="F32" t="s">
        <v>376</v>
      </c>
      <c r="G32" t="s">
        <v>377</v>
      </c>
      <c r="H32">
        <v>99999</v>
      </c>
      <c r="I32" t="s">
        <v>309</v>
      </c>
      <c r="J32" t="s">
        <v>378</v>
      </c>
      <c r="K32" t="s">
        <v>323</v>
      </c>
      <c r="L32" s="114">
        <v>41863</v>
      </c>
      <c r="M32" t="s">
        <v>324</v>
      </c>
      <c r="N32" t="s">
        <v>379</v>
      </c>
      <c r="O32" t="s">
        <v>375</v>
      </c>
      <c r="P32" t="s">
        <v>376</v>
      </c>
      <c r="Q32" t="s">
        <v>377</v>
      </c>
      <c r="R32">
        <v>99999</v>
      </c>
      <c r="S32" t="s">
        <v>309</v>
      </c>
      <c r="U32" t="s">
        <v>341</v>
      </c>
      <c r="V32" t="s">
        <v>342</v>
      </c>
      <c r="W32">
        <v>9.1999999999999993</v>
      </c>
      <c r="X32">
        <v>96</v>
      </c>
      <c r="Y32">
        <v>883.19999999999993</v>
      </c>
      <c r="Z32">
        <v>86.553599999999989</v>
      </c>
    </row>
    <row r="33" spans="1:26" x14ac:dyDescent="0.3">
      <c r="A33">
        <v>1227</v>
      </c>
      <c r="B33" s="114">
        <v>41861</v>
      </c>
      <c r="C33">
        <v>10</v>
      </c>
      <c r="D33" t="s">
        <v>374</v>
      </c>
      <c r="E33" t="s">
        <v>375</v>
      </c>
      <c r="F33" t="s">
        <v>376</v>
      </c>
      <c r="G33" t="s">
        <v>377</v>
      </c>
      <c r="H33">
        <v>99999</v>
      </c>
      <c r="I33" t="s">
        <v>309</v>
      </c>
      <c r="J33" t="s">
        <v>378</v>
      </c>
      <c r="K33" t="s">
        <v>323</v>
      </c>
      <c r="L33" s="114">
        <v>41863</v>
      </c>
      <c r="M33" t="s">
        <v>324</v>
      </c>
      <c r="N33" t="s">
        <v>379</v>
      </c>
      <c r="O33" t="s">
        <v>375</v>
      </c>
      <c r="P33" t="s">
        <v>376</v>
      </c>
      <c r="Q33" t="s">
        <v>377</v>
      </c>
      <c r="R33">
        <v>99999</v>
      </c>
      <c r="S33" t="s">
        <v>309</v>
      </c>
      <c r="U33" t="s">
        <v>388</v>
      </c>
      <c r="V33" t="s">
        <v>389</v>
      </c>
      <c r="W33">
        <v>22</v>
      </c>
      <c r="X33">
        <v>97</v>
      </c>
      <c r="Y33">
        <v>2134</v>
      </c>
      <c r="Z33">
        <v>221.93600000000001</v>
      </c>
    </row>
    <row r="34" spans="1:26" x14ac:dyDescent="0.3">
      <c r="A34">
        <v>1226</v>
      </c>
      <c r="B34" s="114">
        <v>41861</v>
      </c>
      <c r="C34">
        <v>10</v>
      </c>
      <c r="D34" t="s">
        <v>374</v>
      </c>
      <c r="E34" t="s">
        <v>375</v>
      </c>
      <c r="F34" t="s">
        <v>376</v>
      </c>
      <c r="G34" t="s">
        <v>377</v>
      </c>
      <c r="H34">
        <v>99999</v>
      </c>
      <c r="I34" t="s">
        <v>309</v>
      </c>
      <c r="J34" t="s">
        <v>378</v>
      </c>
      <c r="K34" t="s">
        <v>323</v>
      </c>
      <c r="L34" s="114">
        <v>41863</v>
      </c>
      <c r="M34" t="s">
        <v>324</v>
      </c>
      <c r="N34" t="s">
        <v>379</v>
      </c>
      <c r="O34" t="s">
        <v>375</v>
      </c>
      <c r="P34" t="s">
        <v>376</v>
      </c>
      <c r="Q34" t="s">
        <v>377</v>
      </c>
      <c r="R34">
        <v>99999</v>
      </c>
      <c r="S34" t="s">
        <v>309</v>
      </c>
      <c r="U34" t="s">
        <v>386</v>
      </c>
      <c r="V34" t="s">
        <v>387</v>
      </c>
      <c r="W34">
        <v>25</v>
      </c>
      <c r="X34">
        <v>47</v>
      </c>
      <c r="Y34">
        <v>1175</v>
      </c>
      <c r="Z34">
        <v>116.325</v>
      </c>
    </row>
    <row r="35" spans="1:26" x14ac:dyDescent="0.3">
      <c r="A35">
        <v>1224</v>
      </c>
      <c r="B35" s="114">
        <v>41861</v>
      </c>
      <c r="C35">
        <v>10</v>
      </c>
      <c r="D35" t="s">
        <v>374</v>
      </c>
      <c r="E35" t="s">
        <v>375</v>
      </c>
      <c r="F35" t="s">
        <v>376</v>
      </c>
      <c r="G35" t="s">
        <v>377</v>
      </c>
      <c r="H35">
        <v>99999</v>
      </c>
      <c r="I35" t="s">
        <v>309</v>
      </c>
      <c r="J35" t="s">
        <v>378</v>
      </c>
      <c r="K35" t="s">
        <v>323</v>
      </c>
      <c r="L35" s="114">
        <v>41863</v>
      </c>
      <c r="M35" t="s">
        <v>311</v>
      </c>
      <c r="N35" t="s">
        <v>379</v>
      </c>
      <c r="O35" t="s">
        <v>375</v>
      </c>
      <c r="P35" t="s">
        <v>376</v>
      </c>
      <c r="Q35" t="s">
        <v>377</v>
      </c>
      <c r="R35">
        <v>99999</v>
      </c>
      <c r="S35" t="s">
        <v>309</v>
      </c>
      <c r="T35" t="s">
        <v>326</v>
      </c>
      <c r="U35" t="s">
        <v>380</v>
      </c>
      <c r="V35" t="s">
        <v>315</v>
      </c>
      <c r="W35">
        <v>2.99</v>
      </c>
      <c r="X35">
        <v>23</v>
      </c>
      <c r="Y35">
        <v>68.77000000000001</v>
      </c>
      <c r="Z35">
        <v>6.6706900000000013</v>
      </c>
    </row>
    <row r="36" spans="1:26" x14ac:dyDescent="0.3">
      <c r="A36">
        <v>1216</v>
      </c>
      <c r="B36" s="114">
        <v>41830</v>
      </c>
      <c r="C36">
        <v>10</v>
      </c>
      <c r="D36" t="s">
        <v>374</v>
      </c>
      <c r="E36" t="s">
        <v>375</v>
      </c>
      <c r="F36" t="s">
        <v>376</v>
      </c>
      <c r="G36" t="s">
        <v>377</v>
      </c>
      <c r="H36">
        <v>99999</v>
      </c>
      <c r="I36" t="s">
        <v>309</v>
      </c>
      <c r="J36" t="s">
        <v>378</v>
      </c>
      <c r="K36" t="s">
        <v>323</v>
      </c>
      <c r="M36" t="s">
        <v>324</v>
      </c>
      <c r="N36" t="s">
        <v>379</v>
      </c>
      <c r="O36" t="s">
        <v>375</v>
      </c>
      <c r="P36" t="s">
        <v>376</v>
      </c>
      <c r="Q36" t="s">
        <v>377</v>
      </c>
      <c r="R36">
        <v>99999</v>
      </c>
      <c r="S36" t="s">
        <v>309</v>
      </c>
      <c r="U36" t="s">
        <v>316</v>
      </c>
      <c r="V36" t="s">
        <v>317</v>
      </c>
      <c r="W36">
        <v>3.5</v>
      </c>
      <c r="X36">
        <v>27</v>
      </c>
      <c r="Y36">
        <v>94.5</v>
      </c>
      <c r="Z36">
        <v>9.072000000000001</v>
      </c>
    </row>
    <row r="37" spans="1:26" x14ac:dyDescent="0.3">
      <c r="A37">
        <v>1214</v>
      </c>
      <c r="B37" s="114">
        <v>41830</v>
      </c>
      <c r="C37">
        <v>10</v>
      </c>
      <c r="D37" t="s">
        <v>374</v>
      </c>
      <c r="E37" t="s">
        <v>375</v>
      </c>
      <c r="F37" t="s">
        <v>376</v>
      </c>
      <c r="G37" t="s">
        <v>377</v>
      </c>
      <c r="H37">
        <v>99999</v>
      </c>
      <c r="I37" t="s">
        <v>309</v>
      </c>
      <c r="J37" t="s">
        <v>378</v>
      </c>
      <c r="K37" t="s">
        <v>323</v>
      </c>
      <c r="L37" s="114">
        <v>41832</v>
      </c>
      <c r="M37" t="s">
        <v>311</v>
      </c>
      <c r="N37" t="s">
        <v>379</v>
      </c>
      <c r="O37" t="s">
        <v>375</v>
      </c>
      <c r="P37" t="s">
        <v>376</v>
      </c>
      <c r="Q37" t="s">
        <v>377</v>
      </c>
      <c r="R37">
        <v>99999</v>
      </c>
      <c r="S37" t="s">
        <v>309</v>
      </c>
      <c r="T37" t="s">
        <v>326</v>
      </c>
      <c r="U37" t="s">
        <v>424</v>
      </c>
      <c r="V37" t="s">
        <v>317</v>
      </c>
      <c r="W37">
        <v>10</v>
      </c>
      <c r="X37">
        <v>80</v>
      </c>
      <c r="Y37">
        <v>800</v>
      </c>
      <c r="Z37">
        <v>77.599999999999994</v>
      </c>
    </row>
    <row r="38" spans="1:26" x14ac:dyDescent="0.3">
      <c r="A38">
        <v>1196</v>
      </c>
      <c r="B38" s="114">
        <v>41845</v>
      </c>
      <c r="C38">
        <v>25</v>
      </c>
      <c r="D38" t="s">
        <v>411</v>
      </c>
      <c r="E38" t="s">
        <v>412</v>
      </c>
      <c r="F38" t="s">
        <v>376</v>
      </c>
      <c r="G38" t="s">
        <v>377</v>
      </c>
      <c r="H38">
        <v>99999</v>
      </c>
      <c r="I38" t="s">
        <v>309</v>
      </c>
      <c r="J38" t="s">
        <v>378</v>
      </c>
      <c r="K38" t="s">
        <v>323</v>
      </c>
      <c r="L38">
        <v>41847</v>
      </c>
      <c r="M38" t="s">
        <v>324</v>
      </c>
      <c r="N38" t="s">
        <v>413</v>
      </c>
      <c r="O38" t="s">
        <v>412</v>
      </c>
      <c r="P38" t="s">
        <v>376</v>
      </c>
      <c r="Q38" t="s">
        <v>377</v>
      </c>
      <c r="R38">
        <v>99999</v>
      </c>
      <c r="S38" t="s">
        <v>309</v>
      </c>
      <c r="T38" t="s">
        <v>356</v>
      </c>
      <c r="U38" t="s">
        <v>414</v>
      </c>
      <c r="V38" t="s">
        <v>342</v>
      </c>
      <c r="W38">
        <v>10</v>
      </c>
      <c r="X38">
        <v>34</v>
      </c>
      <c r="Y38">
        <v>340</v>
      </c>
      <c r="Z38">
        <v>34.340000000000003</v>
      </c>
    </row>
    <row r="39" spans="1:26" x14ac:dyDescent="0.3">
      <c r="A39">
        <v>1036</v>
      </c>
      <c r="B39" s="114">
        <v>41680</v>
      </c>
      <c r="C39">
        <v>10</v>
      </c>
      <c r="D39" t="s">
        <v>374</v>
      </c>
      <c r="E39" t="s">
        <v>375</v>
      </c>
      <c r="F39" t="s">
        <v>376</v>
      </c>
      <c r="G39" t="s">
        <v>377</v>
      </c>
      <c r="H39">
        <v>99999</v>
      </c>
      <c r="I39" t="s">
        <v>309</v>
      </c>
      <c r="J39" t="s">
        <v>378</v>
      </c>
      <c r="K39" t="s">
        <v>323</v>
      </c>
      <c r="L39" s="114">
        <v>41682</v>
      </c>
      <c r="M39" t="s">
        <v>311</v>
      </c>
      <c r="N39" t="s">
        <v>379</v>
      </c>
      <c r="O39" t="s">
        <v>375</v>
      </c>
      <c r="P39" t="s">
        <v>376</v>
      </c>
      <c r="Q39" t="s">
        <v>377</v>
      </c>
      <c r="R39">
        <v>99999</v>
      </c>
      <c r="S39" t="s">
        <v>309</v>
      </c>
      <c r="T39" t="s">
        <v>326</v>
      </c>
      <c r="U39" t="s">
        <v>424</v>
      </c>
      <c r="V39" t="s">
        <v>317</v>
      </c>
      <c r="W39">
        <v>10</v>
      </c>
      <c r="X39">
        <v>47</v>
      </c>
      <c r="Y39">
        <v>470</v>
      </c>
      <c r="Z39">
        <v>48.88</v>
      </c>
    </row>
    <row r="40" spans="1:26" x14ac:dyDescent="0.3">
      <c r="A40">
        <v>1038</v>
      </c>
      <c r="B40" s="114">
        <v>41680</v>
      </c>
      <c r="C40">
        <v>10</v>
      </c>
      <c r="D40" t="s">
        <v>374</v>
      </c>
      <c r="E40" t="s">
        <v>375</v>
      </c>
      <c r="F40" t="s">
        <v>376</v>
      </c>
      <c r="G40" t="s">
        <v>377</v>
      </c>
      <c r="H40">
        <v>99999</v>
      </c>
      <c r="I40" t="s">
        <v>309</v>
      </c>
      <c r="J40" t="s">
        <v>378</v>
      </c>
      <c r="K40" t="s">
        <v>323</v>
      </c>
      <c r="M40" t="s">
        <v>324</v>
      </c>
      <c r="N40" t="s">
        <v>379</v>
      </c>
      <c r="O40" t="s">
        <v>375</v>
      </c>
      <c r="P40" t="s">
        <v>376</v>
      </c>
      <c r="Q40" t="s">
        <v>377</v>
      </c>
      <c r="R40">
        <v>99999</v>
      </c>
      <c r="S40" t="s">
        <v>309</v>
      </c>
      <c r="U40" t="s">
        <v>316</v>
      </c>
      <c r="V40" t="s">
        <v>317</v>
      </c>
      <c r="W40">
        <v>3.5</v>
      </c>
      <c r="X40">
        <v>49</v>
      </c>
      <c r="Y40">
        <v>171.5</v>
      </c>
      <c r="Z40">
        <v>16.464000000000002</v>
      </c>
    </row>
    <row r="41" spans="1:26" x14ac:dyDescent="0.3">
      <c r="A41">
        <v>1181</v>
      </c>
      <c r="B41" s="114">
        <v>41815</v>
      </c>
      <c r="C41">
        <v>25</v>
      </c>
      <c r="D41" t="s">
        <v>411</v>
      </c>
      <c r="E41" t="s">
        <v>412</v>
      </c>
      <c r="F41" t="s">
        <v>376</v>
      </c>
      <c r="G41" t="s">
        <v>377</v>
      </c>
      <c r="H41">
        <v>99999</v>
      </c>
      <c r="I41" t="s">
        <v>309</v>
      </c>
      <c r="J41" t="s">
        <v>378</v>
      </c>
      <c r="K41" t="s">
        <v>323</v>
      </c>
      <c r="L41" s="114">
        <v>41817</v>
      </c>
      <c r="M41" t="s">
        <v>324</v>
      </c>
      <c r="N41" t="s">
        <v>413</v>
      </c>
      <c r="O41" t="s">
        <v>412</v>
      </c>
      <c r="P41" t="s">
        <v>376</v>
      </c>
      <c r="Q41" t="s">
        <v>377</v>
      </c>
      <c r="R41">
        <v>99999</v>
      </c>
      <c r="S41" t="s">
        <v>309</v>
      </c>
      <c r="T41" t="s">
        <v>356</v>
      </c>
      <c r="U41" t="s">
        <v>388</v>
      </c>
      <c r="V41" t="s">
        <v>389</v>
      </c>
      <c r="W41">
        <v>22</v>
      </c>
      <c r="X41">
        <v>93</v>
      </c>
      <c r="Y41">
        <v>2046</v>
      </c>
      <c r="Z41">
        <v>200.50800000000001</v>
      </c>
    </row>
    <row r="42" spans="1:26" x14ac:dyDescent="0.3">
      <c r="A42">
        <v>1174</v>
      </c>
      <c r="B42" s="114">
        <v>41800</v>
      </c>
      <c r="C42">
        <v>10</v>
      </c>
      <c r="D42" t="s">
        <v>374</v>
      </c>
      <c r="E42" t="s">
        <v>375</v>
      </c>
      <c r="F42" t="s">
        <v>376</v>
      </c>
      <c r="G42" t="s">
        <v>377</v>
      </c>
      <c r="H42">
        <v>99999</v>
      </c>
      <c r="I42" t="s">
        <v>309</v>
      </c>
      <c r="J42" t="s">
        <v>378</v>
      </c>
      <c r="K42" t="s">
        <v>323</v>
      </c>
      <c r="M42" t="s">
        <v>324</v>
      </c>
      <c r="N42" t="s">
        <v>379</v>
      </c>
      <c r="O42" t="s">
        <v>375</v>
      </c>
      <c r="P42" t="s">
        <v>376</v>
      </c>
      <c r="Q42" t="s">
        <v>377</v>
      </c>
      <c r="R42">
        <v>99999</v>
      </c>
      <c r="S42" t="s">
        <v>309</v>
      </c>
      <c r="U42" t="s">
        <v>316</v>
      </c>
      <c r="V42" t="s">
        <v>317</v>
      </c>
      <c r="W42">
        <v>3.5</v>
      </c>
      <c r="X42">
        <v>90</v>
      </c>
      <c r="Y42">
        <v>315</v>
      </c>
      <c r="Z42">
        <v>30.24</v>
      </c>
    </row>
    <row r="43" spans="1:26" x14ac:dyDescent="0.3">
      <c r="A43">
        <v>1172</v>
      </c>
      <c r="B43" s="114">
        <v>41800</v>
      </c>
      <c r="C43">
        <v>10</v>
      </c>
      <c r="D43" t="s">
        <v>374</v>
      </c>
      <c r="E43" t="s">
        <v>375</v>
      </c>
      <c r="F43" t="s">
        <v>376</v>
      </c>
      <c r="G43" t="s">
        <v>377</v>
      </c>
      <c r="H43">
        <v>99999</v>
      </c>
      <c r="I43" t="s">
        <v>309</v>
      </c>
      <c r="J43" t="s">
        <v>378</v>
      </c>
      <c r="K43" t="s">
        <v>323</v>
      </c>
      <c r="L43" s="114">
        <v>41802</v>
      </c>
      <c r="M43" t="s">
        <v>311</v>
      </c>
      <c r="N43" t="s">
        <v>379</v>
      </c>
      <c r="O43" t="s">
        <v>375</v>
      </c>
      <c r="P43" t="s">
        <v>376</v>
      </c>
      <c r="Q43" t="s">
        <v>377</v>
      </c>
      <c r="R43">
        <v>99999</v>
      </c>
      <c r="S43" t="s">
        <v>309</v>
      </c>
      <c r="T43" t="s">
        <v>326</v>
      </c>
      <c r="U43" t="s">
        <v>424</v>
      </c>
      <c r="V43" t="s">
        <v>317</v>
      </c>
      <c r="W43">
        <v>10</v>
      </c>
      <c r="X43">
        <v>74</v>
      </c>
      <c r="Y43">
        <v>740</v>
      </c>
      <c r="Z43">
        <v>71.78</v>
      </c>
    </row>
    <row r="44" spans="1:26" x14ac:dyDescent="0.3">
      <c r="A44">
        <v>1154</v>
      </c>
      <c r="B44" s="114">
        <v>41815</v>
      </c>
      <c r="C44">
        <v>25</v>
      </c>
      <c r="D44" t="s">
        <v>411</v>
      </c>
      <c r="E44" t="s">
        <v>412</v>
      </c>
      <c r="F44" t="s">
        <v>376</v>
      </c>
      <c r="G44" t="s">
        <v>377</v>
      </c>
      <c r="H44">
        <v>99999</v>
      </c>
      <c r="I44" t="s">
        <v>309</v>
      </c>
      <c r="J44" t="s">
        <v>378</v>
      </c>
      <c r="K44" t="s">
        <v>323</v>
      </c>
      <c r="L44" s="114">
        <v>41817</v>
      </c>
      <c r="M44" t="s">
        <v>324</v>
      </c>
      <c r="N44" t="s">
        <v>413</v>
      </c>
      <c r="O44" t="s">
        <v>412</v>
      </c>
      <c r="P44" t="s">
        <v>376</v>
      </c>
      <c r="Q44" t="s">
        <v>377</v>
      </c>
      <c r="R44">
        <v>99999</v>
      </c>
      <c r="S44" t="s">
        <v>309</v>
      </c>
      <c r="T44" t="s">
        <v>356</v>
      </c>
      <c r="U44" t="s">
        <v>414</v>
      </c>
      <c r="V44" t="s">
        <v>342</v>
      </c>
      <c r="W44">
        <v>10</v>
      </c>
      <c r="X44">
        <v>49</v>
      </c>
      <c r="Y44">
        <v>490</v>
      </c>
      <c r="Z44">
        <v>47.04</v>
      </c>
    </row>
    <row r="45" spans="1:26" x14ac:dyDescent="0.3">
      <c r="A45">
        <v>1141</v>
      </c>
      <c r="B45" s="114">
        <v>41800</v>
      </c>
      <c r="C45">
        <v>10</v>
      </c>
      <c r="D45" t="s">
        <v>374</v>
      </c>
      <c r="E45" t="s">
        <v>375</v>
      </c>
      <c r="F45" t="s">
        <v>376</v>
      </c>
      <c r="G45" t="s">
        <v>377</v>
      </c>
      <c r="H45">
        <v>99999</v>
      </c>
      <c r="I45" t="s">
        <v>309</v>
      </c>
      <c r="J45" t="s">
        <v>378</v>
      </c>
      <c r="K45" t="s">
        <v>323</v>
      </c>
      <c r="L45" s="114">
        <v>41802</v>
      </c>
      <c r="M45" t="s">
        <v>324</v>
      </c>
      <c r="N45" t="s">
        <v>379</v>
      </c>
      <c r="O45" t="s">
        <v>375</v>
      </c>
      <c r="P45" t="s">
        <v>376</v>
      </c>
      <c r="Q45" t="s">
        <v>377</v>
      </c>
      <c r="R45">
        <v>99999</v>
      </c>
      <c r="S45" t="s">
        <v>309</v>
      </c>
      <c r="U45" t="s">
        <v>341</v>
      </c>
      <c r="V45" t="s">
        <v>342</v>
      </c>
      <c r="W45">
        <v>9.1999999999999993</v>
      </c>
      <c r="X45">
        <v>38</v>
      </c>
      <c r="Y45">
        <v>349.59999999999997</v>
      </c>
      <c r="Z45">
        <v>33.211999999999996</v>
      </c>
    </row>
    <row r="46" spans="1:26" x14ac:dyDescent="0.3">
      <c r="A46">
        <v>1140</v>
      </c>
      <c r="B46" s="114">
        <v>41800</v>
      </c>
      <c r="C46">
        <v>10</v>
      </c>
      <c r="D46" t="s">
        <v>374</v>
      </c>
      <c r="E46" t="s">
        <v>375</v>
      </c>
      <c r="F46" t="s">
        <v>376</v>
      </c>
      <c r="G46" t="s">
        <v>377</v>
      </c>
      <c r="H46">
        <v>99999</v>
      </c>
      <c r="I46" t="s">
        <v>309</v>
      </c>
      <c r="J46" t="s">
        <v>378</v>
      </c>
      <c r="K46" t="s">
        <v>323</v>
      </c>
      <c r="L46" s="114">
        <v>41802</v>
      </c>
      <c r="M46" t="s">
        <v>324</v>
      </c>
      <c r="N46" t="s">
        <v>379</v>
      </c>
      <c r="O46" t="s">
        <v>375</v>
      </c>
      <c r="P46" t="s">
        <v>376</v>
      </c>
      <c r="Q46" t="s">
        <v>377</v>
      </c>
      <c r="R46">
        <v>99999</v>
      </c>
      <c r="S46" t="s">
        <v>309</v>
      </c>
      <c r="U46" t="s">
        <v>388</v>
      </c>
      <c r="V46" t="s">
        <v>389</v>
      </c>
      <c r="W46">
        <v>22</v>
      </c>
      <c r="X46">
        <v>80</v>
      </c>
      <c r="Y46">
        <v>1760</v>
      </c>
      <c r="Z46">
        <v>172.48</v>
      </c>
    </row>
    <row r="47" spans="1:26" x14ac:dyDescent="0.3">
      <c r="A47">
        <v>1045</v>
      </c>
      <c r="B47" s="114">
        <v>41695</v>
      </c>
      <c r="C47">
        <v>25</v>
      </c>
      <c r="D47" t="s">
        <v>411</v>
      </c>
      <c r="E47" t="s">
        <v>412</v>
      </c>
      <c r="F47" t="s">
        <v>376</v>
      </c>
      <c r="G47" t="s">
        <v>377</v>
      </c>
      <c r="H47">
        <v>99999</v>
      </c>
      <c r="I47" t="s">
        <v>309</v>
      </c>
      <c r="J47" t="s">
        <v>378</v>
      </c>
      <c r="K47" t="s">
        <v>323</v>
      </c>
      <c r="L47" s="114">
        <v>41697</v>
      </c>
      <c r="M47" t="s">
        <v>324</v>
      </c>
      <c r="N47" t="s">
        <v>413</v>
      </c>
      <c r="O47" t="s">
        <v>412</v>
      </c>
      <c r="P47" t="s">
        <v>376</v>
      </c>
      <c r="Q47" t="s">
        <v>377</v>
      </c>
      <c r="R47">
        <v>99999</v>
      </c>
      <c r="S47" t="s">
        <v>309</v>
      </c>
      <c r="T47" t="s">
        <v>356</v>
      </c>
      <c r="U47" t="s">
        <v>388</v>
      </c>
      <c r="V47" t="s">
        <v>389</v>
      </c>
      <c r="W47">
        <v>22</v>
      </c>
      <c r="X47">
        <v>98</v>
      </c>
      <c r="Y47">
        <v>2156</v>
      </c>
      <c r="Z47">
        <v>204.82000000000002</v>
      </c>
    </row>
    <row r="48" spans="1:26" x14ac:dyDescent="0.3">
      <c r="A48">
        <v>1139</v>
      </c>
      <c r="B48" s="114">
        <v>41800</v>
      </c>
      <c r="C48">
        <v>10</v>
      </c>
      <c r="D48" t="s">
        <v>374</v>
      </c>
      <c r="E48" t="s">
        <v>375</v>
      </c>
      <c r="F48" t="s">
        <v>376</v>
      </c>
      <c r="G48" t="s">
        <v>377</v>
      </c>
      <c r="H48">
        <v>99999</v>
      </c>
      <c r="I48" t="s">
        <v>309</v>
      </c>
      <c r="J48" t="s">
        <v>378</v>
      </c>
      <c r="K48" t="s">
        <v>323</v>
      </c>
      <c r="L48" s="114">
        <v>41802</v>
      </c>
      <c r="M48" t="s">
        <v>324</v>
      </c>
      <c r="N48" t="s">
        <v>379</v>
      </c>
      <c r="O48" t="s">
        <v>375</v>
      </c>
      <c r="P48" t="s">
        <v>376</v>
      </c>
      <c r="Q48" t="s">
        <v>377</v>
      </c>
      <c r="R48">
        <v>99999</v>
      </c>
      <c r="S48" t="s">
        <v>309</v>
      </c>
      <c r="U48" t="s">
        <v>386</v>
      </c>
      <c r="V48" t="s">
        <v>387</v>
      </c>
      <c r="W48">
        <v>25</v>
      </c>
      <c r="X48">
        <v>40</v>
      </c>
      <c r="Y48">
        <v>1000</v>
      </c>
      <c r="Z48">
        <v>105</v>
      </c>
    </row>
    <row r="49" spans="1:26" x14ac:dyDescent="0.3">
      <c r="A49">
        <v>1121</v>
      </c>
      <c r="B49" s="114">
        <v>41784</v>
      </c>
      <c r="C49">
        <v>25</v>
      </c>
      <c r="D49" t="s">
        <v>411</v>
      </c>
      <c r="E49" t="s">
        <v>412</v>
      </c>
      <c r="F49" t="s">
        <v>376</v>
      </c>
      <c r="G49" t="s">
        <v>377</v>
      </c>
      <c r="H49">
        <v>99999</v>
      </c>
      <c r="I49" t="s">
        <v>309</v>
      </c>
      <c r="J49" t="s">
        <v>378</v>
      </c>
      <c r="K49" t="s">
        <v>323</v>
      </c>
      <c r="L49">
        <v>41786</v>
      </c>
      <c r="M49" t="s">
        <v>324</v>
      </c>
      <c r="N49" t="s">
        <v>413</v>
      </c>
      <c r="O49" t="s">
        <v>412</v>
      </c>
      <c r="P49" t="s">
        <v>376</v>
      </c>
      <c r="Q49" t="s">
        <v>377</v>
      </c>
      <c r="R49">
        <v>99999</v>
      </c>
      <c r="S49" t="s">
        <v>309</v>
      </c>
      <c r="T49" t="s">
        <v>356</v>
      </c>
      <c r="U49" t="s">
        <v>414</v>
      </c>
      <c r="V49" t="s">
        <v>342</v>
      </c>
      <c r="W49">
        <v>10</v>
      </c>
      <c r="X49">
        <v>66</v>
      </c>
      <c r="Y49">
        <v>660</v>
      </c>
      <c r="Z49">
        <v>68.64</v>
      </c>
    </row>
    <row r="50" spans="1:26" x14ac:dyDescent="0.3">
      <c r="A50">
        <v>1108</v>
      </c>
      <c r="B50" s="114">
        <v>41769</v>
      </c>
      <c r="C50">
        <v>10</v>
      </c>
      <c r="D50" t="s">
        <v>374</v>
      </c>
      <c r="E50" t="s">
        <v>375</v>
      </c>
      <c r="F50" t="s">
        <v>376</v>
      </c>
      <c r="G50" t="s">
        <v>377</v>
      </c>
      <c r="H50">
        <v>99999</v>
      </c>
      <c r="I50" t="s">
        <v>309</v>
      </c>
      <c r="J50" t="s">
        <v>378</v>
      </c>
      <c r="K50" t="s">
        <v>323</v>
      </c>
      <c r="L50" s="114">
        <v>41771</v>
      </c>
      <c r="M50" t="s">
        <v>324</v>
      </c>
      <c r="N50" t="s">
        <v>379</v>
      </c>
      <c r="O50" t="s">
        <v>375</v>
      </c>
      <c r="P50" t="s">
        <v>376</v>
      </c>
      <c r="Q50" t="s">
        <v>377</v>
      </c>
      <c r="R50">
        <v>99999</v>
      </c>
      <c r="S50" t="s">
        <v>309</v>
      </c>
      <c r="U50" t="s">
        <v>341</v>
      </c>
      <c r="V50" t="s">
        <v>342</v>
      </c>
      <c r="W50">
        <v>9.1999999999999993</v>
      </c>
      <c r="X50">
        <v>41</v>
      </c>
      <c r="Y50">
        <v>377.2</v>
      </c>
      <c r="Z50">
        <v>38.474400000000003</v>
      </c>
    </row>
    <row r="51" spans="1:26" x14ac:dyDescent="0.3">
      <c r="A51">
        <v>1107</v>
      </c>
      <c r="B51" s="114">
        <v>41769</v>
      </c>
      <c r="C51">
        <v>10</v>
      </c>
      <c r="D51" t="s">
        <v>374</v>
      </c>
      <c r="E51" t="s">
        <v>375</v>
      </c>
      <c r="F51" t="s">
        <v>376</v>
      </c>
      <c r="G51" t="s">
        <v>377</v>
      </c>
      <c r="H51">
        <v>99999</v>
      </c>
      <c r="I51" t="s">
        <v>309</v>
      </c>
      <c r="J51" t="s">
        <v>378</v>
      </c>
      <c r="K51" t="s">
        <v>323</v>
      </c>
      <c r="L51">
        <v>41771</v>
      </c>
      <c r="M51" t="s">
        <v>324</v>
      </c>
      <c r="N51" t="s">
        <v>379</v>
      </c>
      <c r="O51" t="s">
        <v>375</v>
      </c>
      <c r="P51" t="s">
        <v>376</v>
      </c>
      <c r="Q51" t="s">
        <v>377</v>
      </c>
      <c r="R51">
        <v>99999</v>
      </c>
      <c r="S51" t="s">
        <v>309</v>
      </c>
      <c r="U51" t="s">
        <v>388</v>
      </c>
      <c r="V51" t="s">
        <v>389</v>
      </c>
      <c r="W51">
        <v>22</v>
      </c>
      <c r="X51">
        <v>30</v>
      </c>
      <c r="Y51">
        <v>660</v>
      </c>
      <c r="Z51">
        <v>67.320000000000007</v>
      </c>
    </row>
    <row r="52" spans="1:26" x14ac:dyDescent="0.3">
      <c r="A52">
        <v>1106</v>
      </c>
      <c r="B52" s="114">
        <v>41769</v>
      </c>
      <c r="C52">
        <v>10</v>
      </c>
      <c r="D52" t="s">
        <v>374</v>
      </c>
      <c r="E52" t="s">
        <v>375</v>
      </c>
      <c r="F52" t="s">
        <v>376</v>
      </c>
      <c r="G52" t="s">
        <v>377</v>
      </c>
      <c r="H52">
        <v>99999</v>
      </c>
      <c r="I52" t="s">
        <v>309</v>
      </c>
      <c r="J52" t="s">
        <v>378</v>
      </c>
      <c r="K52" t="s">
        <v>323</v>
      </c>
      <c r="L52">
        <v>41771</v>
      </c>
      <c r="M52" t="s">
        <v>324</v>
      </c>
      <c r="N52" t="s">
        <v>379</v>
      </c>
      <c r="O52" t="s">
        <v>375</v>
      </c>
      <c r="P52" t="s">
        <v>376</v>
      </c>
      <c r="Q52" t="s">
        <v>377</v>
      </c>
      <c r="R52">
        <v>99999</v>
      </c>
      <c r="S52" t="s">
        <v>309</v>
      </c>
      <c r="U52" t="s">
        <v>386</v>
      </c>
      <c r="V52" t="s">
        <v>387</v>
      </c>
      <c r="W52">
        <v>25</v>
      </c>
      <c r="X52">
        <v>52</v>
      </c>
      <c r="Y52">
        <v>1300</v>
      </c>
      <c r="Z52">
        <v>123.5</v>
      </c>
    </row>
    <row r="53" spans="1:26" x14ac:dyDescent="0.3">
      <c r="A53">
        <v>1104</v>
      </c>
      <c r="B53" s="114">
        <v>41769</v>
      </c>
      <c r="C53">
        <v>10</v>
      </c>
      <c r="D53" t="s">
        <v>374</v>
      </c>
      <c r="E53" t="s">
        <v>375</v>
      </c>
      <c r="F53" t="s">
        <v>376</v>
      </c>
      <c r="G53" t="s">
        <v>377</v>
      </c>
      <c r="H53">
        <v>99999</v>
      </c>
      <c r="I53" t="s">
        <v>309</v>
      </c>
      <c r="J53" t="s">
        <v>378</v>
      </c>
      <c r="K53" t="s">
        <v>323</v>
      </c>
      <c r="L53" s="114">
        <v>41771</v>
      </c>
      <c r="M53" t="s">
        <v>311</v>
      </c>
      <c r="N53" t="s">
        <v>379</v>
      </c>
      <c r="O53" t="s">
        <v>375</v>
      </c>
      <c r="P53" t="s">
        <v>376</v>
      </c>
      <c r="Q53" t="s">
        <v>377</v>
      </c>
      <c r="R53">
        <v>99999</v>
      </c>
      <c r="S53" t="s">
        <v>309</v>
      </c>
      <c r="T53" t="s">
        <v>326</v>
      </c>
      <c r="U53" t="s">
        <v>380</v>
      </c>
      <c r="V53" t="s">
        <v>315</v>
      </c>
      <c r="W53">
        <v>2.99</v>
      </c>
      <c r="X53">
        <v>35</v>
      </c>
      <c r="Y53">
        <v>104.65</v>
      </c>
      <c r="Z53">
        <v>10.255700000000001</v>
      </c>
    </row>
    <row r="54" spans="1:26" x14ac:dyDescent="0.3">
      <c r="A54">
        <v>1095</v>
      </c>
      <c r="B54" s="114">
        <v>41739</v>
      </c>
      <c r="C54">
        <v>10</v>
      </c>
      <c r="D54" t="s">
        <v>374</v>
      </c>
      <c r="E54" t="s">
        <v>375</v>
      </c>
      <c r="F54" t="s">
        <v>376</v>
      </c>
      <c r="G54" t="s">
        <v>377</v>
      </c>
      <c r="H54">
        <v>99999</v>
      </c>
      <c r="I54" t="s">
        <v>309</v>
      </c>
      <c r="J54" t="s">
        <v>378</v>
      </c>
      <c r="K54" t="s">
        <v>323</v>
      </c>
      <c r="L54" s="114">
        <v>41741</v>
      </c>
      <c r="M54" t="s">
        <v>324</v>
      </c>
      <c r="N54" t="s">
        <v>379</v>
      </c>
      <c r="O54" t="s">
        <v>375</v>
      </c>
      <c r="P54" t="s">
        <v>376</v>
      </c>
      <c r="Q54" t="s">
        <v>377</v>
      </c>
      <c r="R54">
        <v>99999</v>
      </c>
      <c r="S54" t="s">
        <v>309</v>
      </c>
      <c r="U54" t="s">
        <v>341</v>
      </c>
      <c r="V54" t="s">
        <v>342</v>
      </c>
      <c r="W54">
        <v>9.1999999999999993</v>
      </c>
      <c r="X54">
        <v>75</v>
      </c>
      <c r="Y54">
        <v>690</v>
      </c>
      <c r="Z54">
        <v>69</v>
      </c>
    </row>
    <row r="55" spans="1:26" x14ac:dyDescent="0.3">
      <c r="A55">
        <v>1094</v>
      </c>
      <c r="B55" s="114">
        <v>41739</v>
      </c>
      <c r="C55">
        <v>10</v>
      </c>
      <c r="D55" t="s">
        <v>374</v>
      </c>
      <c r="E55" t="s">
        <v>375</v>
      </c>
      <c r="F55" t="s">
        <v>376</v>
      </c>
      <c r="G55" t="s">
        <v>377</v>
      </c>
      <c r="H55">
        <v>99999</v>
      </c>
      <c r="I55" t="s">
        <v>309</v>
      </c>
      <c r="J55" t="s">
        <v>378</v>
      </c>
      <c r="K55" t="s">
        <v>323</v>
      </c>
      <c r="L55" s="114">
        <v>41741</v>
      </c>
      <c r="M55" t="s">
        <v>324</v>
      </c>
      <c r="N55" t="s">
        <v>379</v>
      </c>
      <c r="O55" t="s">
        <v>375</v>
      </c>
      <c r="P55" t="s">
        <v>376</v>
      </c>
      <c r="Q55" t="s">
        <v>377</v>
      </c>
      <c r="R55">
        <v>99999</v>
      </c>
      <c r="S55" t="s">
        <v>309</v>
      </c>
      <c r="U55" t="s">
        <v>388</v>
      </c>
      <c r="V55" t="s">
        <v>389</v>
      </c>
      <c r="W55">
        <v>22</v>
      </c>
      <c r="X55">
        <v>37</v>
      </c>
      <c r="Y55">
        <v>814</v>
      </c>
      <c r="Z55">
        <v>85.470000000000013</v>
      </c>
    </row>
    <row r="56" spans="1:26" x14ac:dyDescent="0.3">
      <c r="A56">
        <v>1093</v>
      </c>
      <c r="B56" s="114">
        <v>41739</v>
      </c>
      <c r="C56">
        <v>10</v>
      </c>
      <c r="D56" t="s">
        <v>374</v>
      </c>
      <c r="E56" t="s">
        <v>375</v>
      </c>
      <c r="F56" t="s">
        <v>376</v>
      </c>
      <c r="G56" t="s">
        <v>377</v>
      </c>
      <c r="H56">
        <v>99999</v>
      </c>
      <c r="I56" t="s">
        <v>309</v>
      </c>
      <c r="J56" t="s">
        <v>378</v>
      </c>
      <c r="K56" t="s">
        <v>323</v>
      </c>
      <c r="L56" s="114">
        <v>41741</v>
      </c>
      <c r="M56" t="s">
        <v>324</v>
      </c>
      <c r="N56" t="s">
        <v>379</v>
      </c>
      <c r="O56" t="s">
        <v>375</v>
      </c>
      <c r="P56" t="s">
        <v>376</v>
      </c>
      <c r="Q56" t="s">
        <v>377</v>
      </c>
      <c r="R56">
        <v>99999</v>
      </c>
      <c r="S56" t="s">
        <v>309</v>
      </c>
      <c r="U56" t="s">
        <v>386</v>
      </c>
      <c r="V56" t="s">
        <v>387</v>
      </c>
      <c r="W56">
        <v>25</v>
      </c>
      <c r="X56">
        <v>27</v>
      </c>
      <c r="Y56">
        <v>675</v>
      </c>
      <c r="Z56">
        <v>68.849999999999994</v>
      </c>
    </row>
    <row r="57" spans="1:26" x14ac:dyDescent="0.3">
      <c r="A57">
        <v>1091</v>
      </c>
      <c r="B57" s="114">
        <v>41739</v>
      </c>
      <c r="C57">
        <v>10</v>
      </c>
      <c r="D57" t="s">
        <v>374</v>
      </c>
      <c r="E57" t="s">
        <v>375</v>
      </c>
      <c r="F57" t="s">
        <v>376</v>
      </c>
      <c r="G57" t="s">
        <v>377</v>
      </c>
      <c r="H57">
        <v>99999</v>
      </c>
      <c r="I57" t="s">
        <v>309</v>
      </c>
      <c r="J57" t="s">
        <v>378</v>
      </c>
      <c r="K57" t="s">
        <v>323</v>
      </c>
      <c r="L57" s="114">
        <v>41741</v>
      </c>
      <c r="M57" t="s">
        <v>311</v>
      </c>
      <c r="N57" t="s">
        <v>379</v>
      </c>
      <c r="O57" t="s">
        <v>375</v>
      </c>
      <c r="P57" t="s">
        <v>376</v>
      </c>
      <c r="Q57" t="s">
        <v>377</v>
      </c>
      <c r="R57">
        <v>99999</v>
      </c>
      <c r="S57" t="s">
        <v>309</v>
      </c>
      <c r="T57" t="s">
        <v>326</v>
      </c>
      <c r="U57" t="s">
        <v>380</v>
      </c>
      <c r="V57" t="s">
        <v>315</v>
      </c>
      <c r="W57">
        <v>2.99</v>
      </c>
      <c r="X57">
        <v>88</v>
      </c>
      <c r="Y57">
        <v>263.12</v>
      </c>
      <c r="Z57">
        <v>26.04888</v>
      </c>
    </row>
    <row r="58" spans="1:26" x14ac:dyDescent="0.3">
      <c r="A58">
        <v>1077</v>
      </c>
      <c r="B58" s="114">
        <v>41708</v>
      </c>
      <c r="C58">
        <v>10</v>
      </c>
      <c r="D58" t="s">
        <v>374</v>
      </c>
      <c r="E58" t="s">
        <v>375</v>
      </c>
      <c r="F58" t="s">
        <v>376</v>
      </c>
      <c r="G58" t="s">
        <v>377</v>
      </c>
      <c r="H58">
        <v>99999</v>
      </c>
      <c r="I58" t="s">
        <v>309</v>
      </c>
      <c r="J58" t="s">
        <v>378</v>
      </c>
      <c r="K58" t="s">
        <v>323</v>
      </c>
      <c r="M58" t="s">
        <v>324</v>
      </c>
      <c r="N58" t="s">
        <v>379</v>
      </c>
      <c r="O58" t="s">
        <v>375</v>
      </c>
      <c r="P58" t="s">
        <v>376</v>
      </c>
      <c r="Q58" t="s">
        <v>377</v>
      </c>
      <c r="R58">
        <v>99999</v>
      </c>
      <c r="S58" t="s">
        <v>309</v>
      </c>
      <c r="U58" t="s">
        <v>316</v>
      </c>
      <c r="V58" t="s">
        <v>317</v>
      </c>
      <c r="W58">
        <v>3.5</v>
      </c>
      <c r="X58">
        <v>21</v>
      </c>
      <c r="Y58">
        <v>73.5</v>
      </c>
      <c r="Z58">
        <v>7.3500000000000005</v>
      </c>
    </row>
    <row r="59" spans="1:26" x14ac:dyDescent="0.3">
      <c r="A59">
        <v>1057</v>
      </c>
      <c r="B59" s="114">
        <v>41723</v>
      </c>
      <c r="C59">
        <v>25</v>
      </c>
      <c r="D59" t="s">
        <v>411</v>
      </c>
      <c r="E59" t="s">
        <v>412</v>
      </c>
      <c r="F59" t="s">
        <v>376</v>
      </c>
      <c r="G59" t="s">
        <v>377</v>
      </c>
      <c r="H59">
        <v>99999</v>
      </c>
      <c r="I59" t="s">
        <v>309</v>
      </c>
      <c r="J59" t="s">
        <v>378</v>
      </c>
      <c r="K59" t="s">
        <v>323</v>
      </c>
      <c r="L59" s="114">
        <v>41725</v>
      </c>
      <c r="M59" t="s">
        <v>324</v>
      </c>
      <c r="N59" t="s">
        <v>413</v>
      </c>
      <c r="O59" t="s">
        <v>412</v>
      </c>
      <c r="P59" t="s">
        <v>376</v>
      </c>
      <c r="Q59" t="s">
        <v>377</v>
      </c>
      <c r="R59">
        <v>99999</v>
      </c>
      <c r="S59" t="s">
        <v>309</v>
      </c>
      <c r="T59" t="s">
        <v>356</v>
      </c>
      <c r="U59" t="s">
        <v>414</v>
      </c>
      <c r="V59" t="s">
        <v>342</v>
      </c>
      <c r="W59">
        <v>10</v>
      </c>
      <c r="X59">
        <v>46</v>
      </c>
      <c r="Y59">
        <v>460</v>
      </c>
      <c r="Z59">
        <v>46.46</v>
      </c>
    </row>
    <row r="60" spans="1:26" x14ac:dyDescent="0.3">
      <c r="A60">
        <v>1075</v>
      </c>
      <c r="B60" s="114">
        <v>41708</v>
      </c>
      <c r="C60">
        <v>10</v>
      </c>
      <c r="D60" t="s">
        <v>374</v>
      </c>
      <c r="E60" t="s">
        <v>375</v>
      </c>
      <c r="F60" t="s">
        <v>376</v>
      </c>
      <c r="G60" t="s">
        <v>377</v>
      </c>
      <c r="H60">
        <v>99999</v>
      </c>
      <c r="I60" t="s">
        <v>309</v>
      </c>
      <c r="J60" t="s">
        <v>378</v>
      </c>
      <c r="K60" t="s">
        <v>323</v>
      </c>
      <c r="L60" s="114">
        <v>41710</v>
      </c>
      <c r="M60" t="s">
        <v>311</v>
      </c>
      <c r="N60" t="s">
        <v>379</v>
      </c>
      <c r="O60" t="s">
        <v>375</v>
      </c>
      <c r="P60" t="s">
        <v>376</v>
      </c>
      <c r="Q60" t="s">
        <v>377</v>
      </c>
      <c r="R60">
        <v>99999</v>
      </c>
      <c r="S60" t="s">
        <v>309</v>
      </c>
      <c r="T60" t="s">
        <v>326</v>
      </c>
      <c r="U60" t="s">
        <v>424</v>
      </c>
      <c r="V60" t="s">
        <v>317</v>
      </c>
      <c r="W60">
        <v>10</v>
      </c>
      <c r="X60">
        <v>55</v>
      </c>
      <c r="Y60">
        <v>550</v>
      </c>
      <c r="Z60">
        <v>55</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5E534-CE42-466A-9AD2-5FA4EBA16439}">
  <dimension ref="A3:B12"/>
  <sheetViews>
    <sheetView workbookViewId="0">
      <selection activeCell="B8" sqref="B8"/>
    </sheetView>
  </sheetViews>
  <sheetFormatPr defaultRowHeight="14.4" x14ac:dyDescent="0.3"/>
  <cols>
    <col min="1" max="1" width="15.109375" bestFit="1" customWidth="1"/>
    <col min="2" max="2" width="14.88671875" bestFit="1" customWidth="1"/>
    <col min="3" max="3" width="18" bestFit="1" customWidth="1"/>
    <col min="4" max="8" width="15.77734375" bestFit="1" customWidth="1"/>
    <col min="9" max="9" width="10.77734375" bestFit="1" customWidth="1"/>
  </cols>
  <sheetData>
    <row r="3" spans="1:2" x14ac:dyDescent="0.3">
      <c r="A3" s="97" t="s">
        <v>693</v>
      </c>
      <c r="B3" t="s">
        <v>695</v>
      </c>
    </row>
    <row r="4" spans="1:2" x14ac:dyDescent="0.3">
      <c r="A4" s="78" t="s">
        <v>338</v>
      </c>
      <c r="B4" s="80">
        <v>104242.33999999997</v>
      </c>
    </row>
    <row r="5" spans="1:2" x14ac:dyDescent="0.3">
      <c r="A5" s="78" t="s">
        <v>371</v>
      </c>
      <c r="B5" s="80">
        <v>93848.329999999987</v>
      </c>
    </row>
    <row r="6" spans="1:2" x14ac:dyDescent="0.3">
      <c r="A6" s="78" t="s">
        <v>322</v>
      </c>
      <c r="B6" s="80">
        <v>67180.5</v>
      </c>
    </row>
    <row r="7" spans="1:2" x14ac:dyDescent="0.3">
      <c r="A7" s="78" t="s">
        <v>310</v>
      </c>
      <c r="B7" s="80">
        <v>42370.880000000005</v>
      </c>
    </row>
    <row r="8" spans="1:2" x14ac:dyDescent="0.3">
      <c r="A8" s="78" t="s">
        <v>378</v>
      </c>
      <c r="B8" s="80">
        <v>41095.01</v>
      </c>
    </row>
    <row r="9" spans="1:2" x14ac:dyDescent="0.3">
      <c r="A9" s="78" t="s">
        <v>363</v>
      </c>
      <c r="B9" s="80">
        <v>37418</v>
      </c>
    </row>
    <row r="10" spans="1:2" x14ac:dyDescent="0.3">
      <c r="A10" s="78" t="s">
        <v>405</v>
      </c>
      <c r="B10" s="80">
        <v>32530.6</v>
      </c>
    </row>
    <row r="11" spans="1:2" x14ac:dyDescent="0.3">
      <c r="A11" s="78" t="s">
        <v>347</v>
      </c>
      <c r="B11" s="80">
        <v>16350.5</v>
      </c>
    </row>
    <row r="12" spans="1:2" x14ac:dyDescent="0.3">
      <c r="A12" s="78" t="s">
        <v>694</v>
      </c>
      <c r="B12" s="80">
        <v>435036.15999999992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theme="5"/>
  </sheetPr>
  <dimension ref="A1:Z68"/>
  <sheetViews>
    <sheetView topLeftCell="A4" zoomScaleNormal="100" workbookViewId="0">
      <selection activeCell="B45" sqref="B45"/>
    </sheetView>
  </sheetViews>
  <sheetFormatPr defaultColWidth="9.109375" defaultRowHeight="14.4" x14ac:dyDescent="0.3"/>
  <cols>
    <col min="1" max="1" width="10.44140625" style="24" customWidth="1"/>
    <col min="2" max="2" width="12" style="24" customWidth="1"/>
    <col min="3" max="3" width="14.109375" style="24" bestFit="1" customWidth="1"/>
    <col min="4" max="4" width="16.44140625" style="24" customWidth="1"/>
    <col min="5" max="5" width="14.33203125" style="24" bestFit="1" customWidth="1"/>
    <col min="6" max="6" width="12.5546875" style="24" bestFit="1" customWidth="1"/>
    <col min="7" max="7" width="7.21875" style="24" customWidth="1"/>
    <col min="8" max="9" width="16.33203125" style="24" customWidth="1"/>
    <col min="10" max="10" width="19.6640625" style="24" bestFit="1" customWidth="1"/>
    <col min="11" max="11" width="8.6640625" style="24" customWidth="1"/>
    <col min="12" max="12" width="14.109375" style="24" customWidth="1"/>
    <col min="13" max="13" width="19.5546875" style="24" bestFit="1" customWidth="1"/>
    <col min="14" max="14" width="21.5546875" style="24" bestFit="1" customWidth="1"/>
    <col min="15" max="15" width="14.33203125" style="24" bestFit="1" customWidth="1"/>
    <col min="16" max="16" width="12.5546875" style="24" bestFit="1" customWidth="1"/>
    <col min="17" max="17" width="11.33203125" style="24" customWidth="1"/>
    <col min="18" max="19" width="20.44140625" style="24" customWidth="1"/>
    <col min="20" max="20" width="15" style="24" customWidth="1"/>
    <col min="21" max="21" width="21" style="24" bestFit="1" customWidth="1"/>
    <col min="22" max="22" width="25" style="24" bestFit="1" customWidth="1"/>
    <col min="23" max="23" width="11" style="24" customWidth="1"/>
    <col min="24" max="24" width="10.21875" style="24" customWidth="1"/>
    <col min="25" max="25" width="11.5546875" style="24" bestFit="1" customWidth="1"/>
    <col min="26" max="26" width="13.5546875" style="24" customWidth="1"/>
    <col min="27" max="16384" width="9.109375" style="24"/>
  </cols>
  <sheetData>
    <row r="1" spans="1:26" ht="18" x14ac:dyDescent="0.35">
      <c r="A1" s="33" t="s">
        <v>282</v>
      </c>
    </row>
    <row r="3" spans="1:26" x14ac:dyDescent="0.3">
      <c r="A3" s="34" t="s">
        <v>283</v>
      </c>
      <c r="B3" s="34" t="s">
        <v>284</v>
      </c>
      <c r="C3" s="34" t="s">
        <v>285</v>
      </c>
      <c r="D3" s="34" t="s">
        <v>286</v>
      </c>
      <c r="E3" s="34" t="s">
        <v>287</v>
      </c>
      <c r="F3" s="34" t="s">
        <v>288</v>
      </c>
      <c r="G3" s="34" t="s">
        <v>179</v>
      </c>
      <c r="H3" s="34" t="s">
        <v>289</v>
      </c>
      <c r="I3" s="34" t="s">
        <v>290</v>
      </c>
      <c r="J3" s="34" t="s">
        <v>234</v>
      </c>
      <c r="K3" s="34" t="s">
        <v>259</v>
      </c>
      <c r="L3" s="34" t="s">
        <v>291</v>
      </c>
      <c r="M3" s="34" t="s">
        <v>292</v>
      </c>
      <c r="N3" s="34" t="s">
        <v>293</v>
      </c>
      <c r="O3" s="34" t="s">
        <v>294</v>
      </c>
      <c r="P3" s="34" t="s">
        <v>295</v>
      </c>
      <c r="Q3" s="34" t="s">
        <v>296</v>
      </c>
      <c r="R3" s="34" t="s">
        <v>297</v>
      </c>
      <c r="S3" s="34" t="s">
        <v>298</v>
      </c>
      <c r="T3" s="34" t="s">
        <v>299</v>
      </c>
      <c r="U3" s="34" t="s">
        <v>300</v>
      </c>
      <c r="V3" s="34" t="s">
        <v>301</v>
      </c>
      <c r="W3" s="34" t="s">
        <v>302</v>
      </c>
      <c r="X3" s="34" t="s">
        <v>186</v>
      </c>
      <c r="Y3" s="34" t="s">
        <v>303</v>
      </c>
      <c r="Z3" s="34" t="s">
        <v>304</v>
      </c>
    </row>
    <row r="4" spans="1:26" x14ac:dyDescent="0.3">
      <c r="A4" s="24">
        <v>1368</v>
      </c>
      <c r="B4" s="35">
        <v>42000</v>
      </c>
      <c r="C4" s="24">
        <v>27</v>
      </c>
      <c r="D4" s="24" t="s">
        <v>305</v>
      </c>
      <c r="E4" s="24" t="s">
        <v>306</v>
      </c>
      <c r="F4" s="24" t="s">
        <v>307</v>
      </c>
      <c r="G4" s="24" t="s">
        <v>308</v>
      </c>
      <c r="H4" s="24">
        <v>99999</v>
      </c>
      <c r="I4" s="24" t="s">
        <v>309</v>
      </c>
      <c r="J4" s="24" t="s">
        <v>310</v>
      </c>
      <c r="K4" s="24" t="s">
        <v>271</v>
      </c>
      <c r="L4" s="35">
        <f>B4+2</f>
        <v>42002</v>
      </c>
      <c r="M4" s="24" t="s">
        <v>311</v>
      </c>
      <c r="N4" s="24" t="s">
        <v>312</v>
      </c>
      <c r="O4" s="24" t="s">
        <v>306</v>
      </c>
      <c r="P4" s="24" t="s">
        <v>307</v>
      </c>
      <c r="Q4" s="24" t="s">
        <v>308</v>
      </c>
      <c r="R4" s="24">
        <v>99999</v>
      </c>
      <c r="S4" s="24" t="s">
        <v>309</v>
      </c>
      <c r="T4" s="24" t="s">
        <v>313</v>
      </c>
      <c r="U4" s="24" t="s">
        <v>314</v>
      </c>
      <c r="V4" s="24" t="s">
        <v>315</v>
      </c>
      <c r="W4" s="36">
        <v>14</v>
      </c>
      <c r="X4" s="24">
        <v>19</v>
      </c>
      <c r="Y4" s="36">
        <v>266</v>
      </c>
      <c r="Z4" s="37">
        <v>25.802</v>
      </c>
    </row>
    <row r="5" spans="1:26" x14ac:dyDescent="0.3">
      <c r="A5" s="24">
        <v>1369</v>
      </c>
      <c r="B5" s="35">
        <v>42000</v>
      </c>
      <c r="C5" s="24">
        <v>27</v>
      </c>
      <c r="D5" s="24" t="s">
        <v>305</v>
      </c>
      <c r="E5" s="24" t="s">
        <v>306</v>
      </c>
      <c r="F5" s="24" t="s">
        <v>307</v>
      </c>
      <c r="G5" s="24" t="s">
        <v>308</v>
      </c>
      <c r="H5" s="24">
        <v>99999</v>
      </c>
      <c r="I5" s="24" t="s">
        <v>309</v>
      </c>
      <c r="J5" s="24" t="s">
        <v>310</v>
      </c>
      <c r="K5" s="24" t="s">
        <v>271</v>
      </c>
      <c r="L5" s="35">
        <f t="shared" ref="L5:L18" si="0">B5+2</f>
        <v>42002</v>
      </c>
      <c r="M5" s="24" t="s">
        <v>311</v>
      </c>
      <c r="N5" s="24" t="s">
        <v>312</v>
      </c>
      <c r="O5" s="24" t="s">
        <v>306</v>
      </c>
      <c r="P5" s="24" t="s">
        <v>307</v>
      </c>
      <c r="Q5" s="24" t="s">
        <v>308</v>
      </c>
      <c r="R5" s="24">
        <v>99999</v>
      </c>
      <c r="S5" s="24" t="s">
        <v>309</v>
      </c>
      <c r="T5" s="24" t="s">
        <v>313</v>
      </c>
      <c r="U5" s="24" t="s">
        <v>316</v>
      </c>
      <c r="V5" s="24" t="s">
        <v>317</v>
      </c>
      <c r="W5" s="36">
        <v>3.5</v>
      </c>
      <c r="X5" s="24">
        <v>60</v>
      </c>
      <c r="Y5" s="36">
        <v>210</v>
      </c>
      <c r="Z5" s="37">
        <v>20.16</v>
      </c>
    </row>
    <row r="6" spans="1:26" x14ac:dyDescent="0.3">
      <c r="A6" s="24">
        <v>1370</v>
      </c>
      <c r="B6" s="35">
        <v>41977</v>
      </c>
      <c r="C6" s="24">
        <v>4</v>
      </c>
      <c r="D6" s="24" t="s">
        <v>318</v>
      </c>
      <c r="E6" s="24" t="s">
        <v>319</v>
      </c>
      <c r="F6" s="24" t="s">
        <v>320</v>
      </c>
      <c r="G6" s="24" t="s">
        <v>321</v>
      </c>
      <c r="H6" s="24">
        <v>99999</v>
      </c>
      <c r="I6" s="24" t="s">
        <v>309</v>
      </c>
      <c r="J6" s="24" t="s">
        <v>322</v>
      </c>
      <c r="K6" s="24" t="s">
        <v>323</v>
      </c>
      <c r="L6" s="35">
        <f t="shared" si="0"/>
        <v>41979</v>
      </c>
      <c r="M6" s="24" t="s">
        <v>324</v>
      </c>
      <c r="N6" s="24" t="s">
        <v>325</v>
      </c>
      <c r="O6" s="24" t="s">
        <v>319</v>
      </c>
      <c r="P6" s="24" t="s">
        <v>320</v>
      </c>
      <c r="Q6" s="24" t="s">
        <v>321</v>
      </c>
      <c r="R6" s="24">
        <v>99999</v>
      </c>
      <c r="S6" s="24" t="s">
        <v>309</v>
      </c>
      <c r="T6" s="24" t="s">
        <v>326</v>
      </c>
      <c r="U6" s="24" t="s">
        <v>327</v>
      </c>
      <c r="V6" s="24" t="s">
        <v>317</v>
      </c>
      <c r="W6" s="36">
        <v>30</v>
      </c>
      <c r="X6" s="24">
        <v>81</v>
      </c>
      <c r="Y6" s="82">
        <v>2430</v>
      </c>
      <c r="Z6" s="37">
        <v>255.15</v>
      </c>
    </row>
    <row r="7" spans="1:26" x14ac:dyDescent="0.3">
      <c r="A7" s="24">
        <v>1371</v>
      </c>
      <c r="B7" s="35">
        <v>41977</v>
      </c>
      <c r="C7" s="24">
        <v>4</v>
      </c>
      <c r="D7" s="24" t="s">
        <v>318</v>
      </c>
      <c r="E7" s="24" t="s">
        <v>319</v>
      </c>
      <c r="F7" s="24" t="s">
        <v>320</v>
      </c>
      <c r="G7" s="24" t="s">
        <v>321</v>
      </c>
      <c r="H7" s="24">
        <v>99999</v>
      </c>
      <c r="I7" s="24" t="s">
        <v>309</v>
      </c>
      <c r="J7" s="24" t="s">
        <v>322</v>
      </c>
      <c r="K7" s="24" t="s">
        <v>323</v>
      </c>
      <c r="L7" s="35">
        <f t="shared" si="0"/>
        <v>41979</v>
      </c>
      <c r="M7" s="24" t="s">
        <v>324</v>
      </c>
      <c r="N7" s="24" t="s">
        <v>325</v>
      </c>
      <c r="O7" s="24" t="s">
        <v>319</v>
      </c>
      <c r="P7" s="24" t="s">
        <v>320</v>
      </c>
      <c r="Q7" s="24" t="s">
        <v>321</v>
      </c>
      <c r="R7" s="24">
        <v>99999</v>
      </c>
      <c r="S7" s="24" t="s">
        <v>309</v>
      </c>
      <c r="T7" s="24" t="s">
        <v>326</v>
      </c>
      <c r="U7" s="24" t="s">
        <v>328</v>
      </c>
      <c r="V7" s="24" t="s">
        <v>317</v>
      </c>
      <c r="W7" s="36">
        <v>53</v>
      </c>
      <c r="X7" s="24">
        <v>83</v>
      </c>
      <c r="Y7" s="82">
        <v>4399</v>
      </c>
      <c r="Z7" s="37">
        <v>461.89500000000004</v>
      </c>
    </row>
    <row r="8" spans="1:26" x14ac:dyDescent="0.3">
      <c r="A8" s="24">
        <v>1372</v>
      </c>
      <c r="B8" s="35">
        <v>41977</v>
      </c>
      <c r="C8" s="24">
        <v>4</v>
      </c>
      <c r="D8" s="24" t="s">
        <v>318</v>
      </c>
      <c r="E8" s="24" t="s">
        <v>319</v>
      </c>
      <c r="F8" s="24" t="s">
        <v>320</v>
      </c>
      <c r="G8" s="24" t="s">
        <v>321</v>
      </c>
      <c r="H8" s="24">
        <v>99999</v>
      </c>
      <c r="I8" s="24" t="s">
        <v>309</v>
      </c>
      <c r="J8" s="24" t="s">
        <v>322</v>
      </c>
      <c r="K8" s="24" t="s">
        <v>323</v>
      </c>
      <c r="L8" s="35">
        <f t="shared" si="0"/>
        <v>41979</v>
      </c>
      <c r="M8" s="24" t="s">
        <v>324</v>
      </c>
      <c r="N8" s="24" t="s">
        <v>325</v>
      </c>
      <c r="O8" s="24" t="s">
        <v>319</v>
      </c>
      <c r="P8" s="24" t="s">
        <v>320</v>
      </c>
      <c r="Q8" s="24" t="s">
        <v>321</v>
      </c>
      <c r="R8" s="24">
        <v>99999</v>
      </c>
      <c r="S8" s="24" t="s">
        <v>309</v>
      </c>
      <c r="T8" s="24" t="s">
        <v>326</v>
      </c>
      <c r="U8" s="24" t="s">
        <v>316</v>
      </c>
      <c r="V8" s="24" t="s">
        <v>317</v>
      </c>
      <c r="W8" s="36">
        <v>3.5</v>
      </c>
      <c r="X8" s="24">
        <v>75</v>
      </c>
      <c r="Y8" s="82">
        <v>262.5</v>
      </c>
      <c r="Z8" s="37">
        <v>26.25</v>
      </c>
    </row>
    <row r="9" spans="1:26" x14ac:dyDescent="0.3">
      <c r="A9" s="24">
        <v>1373</v>
      </c>
      <c r="B9" s="35">
        <v>41985</v>
      </c>
      <c r="C9" s="24">
        <v>12</v>
      </c>
      <c r="D9" s="24" t="s">
        <v>329</v>
      </c>
      <c r="E9" s="24" t="s">
        <v>330</v>
      </c>
      <c r="F9" s="24" t="s">
        <v>307</v>
      </c>
      <c r="G9" s="24" t="s">
        <v>308</v>
      </c>
      <c r="H9" s="24">
        <v>99999</v>
      </c>
      <c r="I9" s="24" t="s">
        <v>309</v>
      </c>
      <c r="J9" s="24" t="s">
        <v>310</v>
      </c>
      <c r="K9" s="24" t="s">
        <v>271</v>
      </c>
      <c r="L9" s="35">
        <f t="shared" si="0"/>
        <v>41987</v>
      </c>
      <c r="M9" s="24" t="s">
        <v>311</v>
      </c>
      <c r="N9" s="24" t="s">
        <v>331</v>
      </c>
      <c r="O9" s="24" t="s">
        <v>330</v>
      </c>
      <c r="P9" s="24" t="s">
        <v>307</v>
      </c>
      <c r="Q9" s="24" t="s">
        <v>308</v>
      </c>
      <c r="R9" s="24">
        <v>99999</v>
      </c>
      <c r="S9" s="24" t="s">
        <v>309</v>
      </c>
      <c r="T9" s="24" t="s">
        <v>326</v>
      </c>
      <c r="U9" s="24" t="s">
        <v>332</v>
      </c>
      <c r="V9" s="24" t="s">
        <v>315</v>
      </c>
      <c r="W9" s="36">
        <v>18</v>
      </c>
      <c r="X9" s="24">
        <v>97</v>
      </c>
      <c r="Y9" s="36">
        <v>1746</v>
      </c>
      <c r="Z9" s="37">
        <v>183.33000000000004</v>
      </c>
    </row>
    <row r="10" spans="1:26" x14ac:dyDescent="0.3">
      <c r="A10" s="24">
        <v>1374</v>
      </c>
      <c r="B10" s="35">
        <v>41985</v>
      </c>
      <c r="C10" s="24">
        <v>12</v>
      </c>
      <c r="D10" s="24" t="s">
        <v>329</v>
      </c>
      <c r="E10" s="24" t="s">
        <v>330</v>
      </c>
      <c r="F10" s="24" t="s">
        <v>307</v>
      </c>
      <c r="G10" s="24" t="s">
        <v>308</v>
      </c>
      <c r="H10" s="24">
        <v>99999</v>
      </c>
      <c r="I10" s="24" t="s">
        <v>309</v>
      </c>
      <c r="J10" s="24" t="s">
        <v>310</v>
      </c>
      <c r="K10" s="24" t="s">
        <v>271</v>
      </c>
      <c r="L10" s="35">
        <f t="shared" si="0"/>
        <v>41987</v>
      </c>
      <c r="M10" s="24" t="s">
        <v>311</v>
      </c>
      <c r="N10" s="24" t="s">
        <v>331</v>
      </c>
      <c r="O10" s="24" t="s">
        <v>330</v>
      </c>
      <c r="P10" s="24" t="s">
        <v>307</v>
      </c>
      <c r="Q10" s="24" t="s">
        <v>308</v>
      </c>
      <c r="R10" s="24">
        <v>99999</v>
      </c>
      <c r="S10" s="24" t="s">
        <v>309</v>
      </c>
      <c r="T10" s="24" t="s">
        <v>326</v>
      </c>
      <c r="U10" s="24" t="s">
        <v>333</v>
      </c>
      <c r="V10" s="24" t="s">
        <v>315</v>
      </c>
      <c r="W10" s="36">
        <v>46</v>
      </c>
      <c r="X10" s="24">
        <v>61</v>
      </c>
      <c r="Y10" s="36">
        <v>2806</v>
      </c>
      <c r="Z10" s="37">
        <v>291.82400000000001</v>
      </c>
    </row>
    <row r="11" spans="1:26" x14ac:dyDescent="0.3">
      <c r="A11" s="24">
        <v>1375</v>
      </c>
      <c r="B11" s="35">
        <v>41981</v>
      </c>
      <c r="C11" s="24">
        <v>8</v>
      </c>
      <c r="D11" s="24" t="s">
        <v>334</v>
      </c>
      <c r="E11" s="24" t="s">
        <v>335</v>
      </c>
      <c r="F11" s="24" t="s">
        <v>336</v>
      </c>
      <c r="G11" s="24" t="s">
        <v>337</v>
      </c>
      <c r="H11" s="24">
        <v>99999</v>
      </c>
      <c r="I11" s="24" t="s">
        <v>309</v>
      </c>
      <c r="J11" s="24" t="s">
        <v>338</v>
      </c>
      <c r="K11" s="24" t="s">
        <v>264</v>
      </c>
      <c r="L11" s="35">
        <f t="shared" si="0"/>
        <v>41983</v>
      </c>
      <c r="M11" s="24" t="s">
        <v>339</v>
      </c>
      <c r="N11" s="24" t="s">
        <v>340</v>
      </c>
      <c r="O11" s="24" t="s">
        <v>335</v>
      </c>
      <c r="P11" s="24" t="s">
        <v>336</v>
      </c>
      <c r="Q11" s="24" t="s">
        <v>337</v>
      </c>
      <c r="R11" s="24">
        <v>99999</v>
      </c>
      <c r="S11" s="24" t="s">
        <v>309</v>
      </c>
      <c r="T11" s="24" t="s">
        <v>326</v>
      </c>
      <c r="U11" s="24" t="s">
        <v>341</v>
      </c>
      <c r="V11" s="24" t="s">
        <v>342</v>
      </c>
      <c r="W11" s="36">
        <v>9.1999999999999993</v>
      </c>
      <c r="X11" s="24">
        <v>28</v>
      </c>
      <c r="Y11" s="36">
        <v>257.59999999999997</v>
      </c>
      <c r="Z11" s="37">
        <v>24.471999999999998</v>
      </c>
    </row>
    <row r="12" spans="1:26" x14ac:dyDescent="0.3">
      <c r="A12" s="24">
        <v>1376</v>
      </c>
      <c r="B12" s="35">
        <v>41977</v>
      </c>
      <c r="C12" s="24">
        <v>4</v>
      </c>
      <c r="D12" s="24" t="s">
        <v>318</v>
      </c>
      <c r="E12" s="24" t="s">
        <v>319</v>
      </c>
      <c r="F12" s="24" t="s">
        <v>320</v>
      </c>
      <c r="G12" s="24" t="s">
        <v>321</v>
      </c>
      <c r="H12" s="24">
        <v>99999</v>
      </c>
      <c r="I12" s="24" t="s">
        <v>309</v>
      </c>
      <c r="J12" s="24" t="s">
        <v>322</v>
      </c>
      <c r="L12" s="35">
        <f t="shared" si="0"/>
        <v>41979</v>
      </c>
      <c r="M12" s="24" t="s">
        <v>339</v>
      </c>
      <c r="N12" s="24" t="s">
        <v>325</v>
      </c>
      <c r="O12" s="24" t="s">
        <v>319</v>
      </c>
      <c r="P12" s="24" t="s">
        <v>320</v>
      </c>
      <c r="Q12" s="24" t="s">
        <v>321</v>
      </c>
      <c r="R12" s="24">
        <v>99999</v>
      </c>
      <c r="S12" s="24" t="s">
        <v>309</v>
      </c>
      <c r="T12" s="24" t="s">
        <v>313</v>
      </c>
      <c r="U12" s="24" t="s">
        <v>341</v>
      </c>
      <c r="V12" s="24" t="s">
        <v>342</v>
      </c>
      <c r="W12" s="36">
        <v>9.1999999999999993</v>
      </c>
      <c r="X12" s="24">
        <v>97</v>
      </c>
      <c r="Y12" s="82">
        <v>892.4</v>
      </c>
      <c r="Z12" s="37">
        <v>93.702000000000012</v>
      </c>
    </row>
    <row r="13" spans="1:26" x14ac:dyDescent="0.3">
      <c r="A13" s="24">
        <v>1377</v>
      </c>
      <c r="B13" s="35">
        <v>42002</v>
      </c>
      <c r="C13" s="24">
        <v>29</v>
      </c>
      <c r="D13" s="24" t="s">
        <v>343</v>
      </c>
      <c r="E13" s="24" t="s">
        <v>344</v>
      </c>
      <c r="F13" s="24" t="s">
        <v>345</v>
      </c>
      <c r="G13" s="24" t="s">
        <v>346</v>
      </c>
      <c r="H13" s="24">
        <v>99999</v>
      </c>
      <c r="I13" s="24" t="s">
        <v>309</v>
      </c>
      <c r="J13" s="24" t="s">
        <v>347</v>
      </c>
      <c r="K13" s="24" t="s">
        <v>271</v>
      </c>
      <c r="L13" s="35">
        <f t="shared" si="0"/>
        <v>42004</v>
      </c>
      <c r="M13" s="24" t="s">
        <v>311</v>
      </c>
      <c r="N13" s="24" t="s">
        <v>348</v>
      </c>
      <c r="O13" s="24" t="s">
        <v>344</v>
      </c>
      <c r="P13" s="24" t="s">
        <v>345</v>
      </c>
      <c r="Q13" s="24" t="s">
        <v>346</v>
      </c>
      <c r="R13" s="24">
        <v>99999</v>
      </c>
      <c r="S13" s="24" t="s">
        <v>309</v>
      </c>
      <c r="T13" s="24" t="s">
        <v>313</v>
      </c>
      <c r="U13" s="24" t="s">
        <v>349</v>
      </c>
      <c r="V13" s="24" t="s">
        <v>350</v>
      </c>
      <c r="W13" s="36">
        <v>12.75</v>
      </c>
      <c r="X13" s="24">
        <v>23</v>
      </c>
      <c r="Y13" s="36">
        <v>293.25</v>
      </c>
      <c r="Z13" s="37">
        <v>29.325000000000003</v>
      </c>
    </row>
    <row r="14" spans="1:26" x14ac:dyDescent="0.3">
      <c r="A14" s="24">
        <v>1378</v>
      </c>
      <c r="B14" s="35">
        <v>41976</v>
      </c>
      <c r="C14" s="24">
        <v>3</v>
      </c>
      <c r="D14" s="24" t="s">
        <v>351</v>
      </c>
      <c r="E14" s="24" t="s">
        <v>352</v>
      </c>
      <c r="F14" s="24" t="s">
        <v>353</v>
      </c>
      <c r="G14" s="24" t="s">
        <v>354</v>
      </c>
      <c r="H14" s="24">
        <v>99999</v>
      </c>
      <c r="I14" s="24" t="s">
        <v>309</v>
      </c>
      <c r="J14" s="24" t="s">
        <v>310</v>
      </c>
      <c r="K14" s="24" t="s">
        <v>271</v>
      </c>
      <c r="L14" s="35">
        <f t="shared" si="0"/>
        <v>41978</v>
      </c>
      <c r="M14" s="24" t="s">
        <v>311</v>
      </c>
      <c r="N14" s="24" t="s">
        <v>355</v>
      </c>
      <c r="O14" s="24" t="s">
        <v>352</v>
      </c>
      <c r="P14" s="24" t="s">
        <v>353</v>
      </c>
      <c r="Q14" s="24" t="s">
        <v>354</v>
      </c>
      <c r="R14" s="24">
        <v>99999</v>
      </c>
      <c r="S14" s="24" t="s">
        <v>309</v>
      </c>
      <c r="T14" s="24" t="s">
        <v>356</v>
      </c>
      <c r="U14" s="24" t="s">
        <v>357</v>
      </c>
      <c r="V14" s="24" t="s">
        <v>358</v>
      </c>
      <c r="W14" s="36">
        <v>9.65</v>
      </c>
      <c r="X14" s="24">
        <v>89</v>
      </c>
      <c r="Y14" s="36">
        <v>858.85</v>
      </c>
      <c r="Z14" s="37">
        <v>81.59075</v>
      </c>
    </row>
    <row r="15" spans="1:26" x14ac:dyDescent="0.3">
      <c r="A15" s="24">
        <v>1379</v>
      </c>
      <c r="B15" s="35">
        <v>41979</v>
      </c>
      <c r="C15" s="24">
        <v>6</v>
      </c>
      <c r="D15" s="24" t="s">
        <v>359</v>
      </c>
      <c r="E15" s="24" t="s">
        <v>360</v>
      </c>
      <c r="F15" s="24" t="s">
        <v>361</v>
      </c>
      <c r="G15" s="24" t="s">
        <v>362</v>
      </c>
      <c r="H15" s="24">
        <v>99999</v>
      </c>
      <c r="I15" s="24" t="s">
        <v>309</v>
      </c>
      <c r="J15" s="24" t="s">
        <v>363</v>
      </c>
      <c r="K15" s="24" t="s">
        <v>264</v>
      </c>
      <c r="L15" s="35">
        <f t="shared" si="0"/>
        <v>41981</v>
      </c>
      <c r="M15" s="24" t="s">
        <v>311</v>
      </c>
      <c r="N15" s="24" t="s">
        <v>364</v>
      </c>
      <c r="O15" s="24" t="s">
        <v>360</v>
      </c>
      <c r="P15" s="24" t="s">
        <v>361</v>
      </c>
      <c r="Q15" s="24" t="s">
        <v>362</v>
      </c>
      <c r="R15" s="24">
        <v>99999</v>
      </c>
      <c r="S15" s="24" t="s">
        <v>309</v>
      </c>
      <c r="T15" s="24" t="s">
        <v>326</v>
      </c>
      <c r="U15" s="24" t="s">
        <v>365</v>
      </c>
      <c r="V15" s="24" t="s">
        <v>366</v>
      </c>
      <c r="W15" s="36">
        <v>40</v>
      </c>
      <c r="X15" s="24">
        <v>25</v>
      </c>
      <c r="Y15" s="36">
        <v>1000</v>
      </c>
      <c r="Z15" s="37">
        <v>96</v>
      </c>
    </row>
    <row r="16" spans="1:26" x14ac:dyDescent="0.3">
      <c r="A16" s="24">
        <v>1380</v>
      </c>
      <c r="B16" s="35">
        <v>42001</v>
      </c>
      <c r="C16" s="24">
        <v>28</v>
      </c>
      <c r="D16" s="24" t="s">
        <v>367</v>
      </c>
      <c r="E16" s="24" t="s">
        <v>368</v>
      </c>
      <c r="F16" s="24" t="s">
        <v>369</v>
      </c>
      <c r="G16" s="24" t="s">
        <v>370</v>
      </c>
      <c r="H16" s="24">
        <v>99999</v>
      </c>
      <c r="I16" s="24" t="s">
        <v>309</v>
      </c>
      <c r="J16" s="24" t="s">
        <v>371</v>
      </c>
      <c r="K16" s="24" t="s">
        <v>372</v>
      </c>
      <c r="L16" s="35">
        <f t="shared" si="0"/>
        <v>42003</v>
      </c>
      <c r="M16" s="24" t="s">
        <v>339</v>
      </c>
      <c r="N16" s="24" t="s">
        <v>373</v>
      </c>
      <c r="O16" s="24" t="s">
        <v>368</v>
      </c>
      <c r="P16" s="24" t="s">
        <v>369</v>
      </c>
      <c r="Q16" s="24" t="s">
        <v>370</v>
      </c>
      <c r="R16" s="24">
        <v>99999</v>
      </c>
      <c r="S16" s="24" t="s">
        <v>309</v>
      </c>
      <c r="T16" s="24" t="s">
        <v>313</v>
      </c>
      <c r="U16" s="24" t="s">
        <v>333</v>
      </c>
      <c r="V16" s="24" t="s">
        <v>315</v>
      </c>
      <c r="W16" s="36">
        <v>46</v>
      </c>
      <c r="X16" s="24">
        <v>19</v>
      </c>
      <c r="Y16" s="36">
        <v>874</v>
      </c>
      <c r="Z16" s="37">
        <v>89.14800000000001</v>
      </c>
    </row>
    <row r="17" spans="1:26" x14ac:dyDescent="0.3">
      <c r="A17" s="24">
        <v>1381</v>
      </c>
      <c r="B17" s="35">
        <v>41981</v>
      </c>
      <c r="C17" s="24">
        <v>8</v>
      </c>
      <c r="D17" s="24" t="s">
        <v>334</v>
      </c>
      <c r="E17" s="24" t="s">
        <v>335</v>
      </c>
      <c r="F17" s="24" t="s">
        <v>336</v>
      </c>
      <c r="G17" s="24" t="s">
        <v>337</v>
      </c>
      <c r="H17" s="24">
        <v>99999</v>
      </c>
      <c r="I17" s="24" t="s">
        <v>309</v>
      </c>
      <c r="J17" s="24" t="s">
        <v>338</v>
      </c>
      <c r="K17" s="24" t="s">
        <v>264</v>
      </c>
      <c r="L17" s="35">
        <f t="shared" si="0"/>
        <v>41983</v>
      </c>
      <c r="M17" s="24" t="s">
        <v>339</v>
      </c>
      <c r="N17" s="24" t="s">
        <v>340</v>
      </c>
      <c r="O17" s="24" t="s">
        <v>335</v>
      </c>
      <c r="P17" s="24" t="s">
        <v>336</v>
      </c>
      <c r="Q17" s="24" t="s">
        <v>337</v>
      </c>
      <c r="R17" s="24">
        <v>99999</v>
      </c>
      <c r="S17" s="24" t="s">
        <v>309</v>
      </c>
      <c r="T17" s="24" t="s">
        <v>313</v>
      </c>
      <c r="U17" s="24" t="s">
        <v>349</v>
      </c>
      <c r="V17" s="24" t="s">
        <v>350</v>
      </c>
      <c r="W17" s="36">
        <v>12.75</v>
      </c>
      <c r="X17" s="24">
        <v>36</v>
      </c>
      <c r="Y17" s="36">
        <v>459</v>
      </c>
      <c r="Z17" s="37">
        <v>45.441000000000003</v>
      </c>
    </row>
    <row r="18" spans="1:26" x14ac:dyDescent="0.3">
      <c r="A18" s="24">
        <v>1382</v>
      </c>
      <c r="B18" s="35">
        <v>41983</v>
      </c>
      <c r="C18" s="24">
        <v>10</v>
      </c>
      <c r="D18" s="24" t="s">
        <v>374</v>
      </c>
      <c r="E18" s="24" t="s">
        <v>375</v>
      </c>
      <c r="F18" s="24" t="s">
        <v>376</v>
      </c>
      <c r="G18" s="24" t="s">
        <v>377</v>
      </c>
      <c r="H18" s="24">
        <v>99999</v>
      </c>
      <c r="I18" s="24" t="s">
        <v>309</v>
      </c>
      <c r="J18" s="24" t="s">
        <v>378</v>
      </c>
      <c r="K18" s="24" t="s">
        <v>323</v>
      </c>
      <c r="L18" s="35">
        <f t="shared" si="0"/>
        <v>41985</v>
      </c>
      <c r="M18" s="24" t="s">
        <v>311</v>
      </c>
      <c r="N18" s="24" t="s">
        <v>379</v>
      </c>
      <c r="O18" s="24" t="s">
        <v>375</v>
      </c>
      <c r="P18" s="24" t="s">
        <v>376</v>
      </c>
      <c r="Q18" s="24" t="s">
        <v>377</v>
      </c>
      <c r="R18" s="24">
        <v>99999</v>
      </c>
      <c r="S18" s="24" t="s">
        <v>309</v>
      </c>
      <c r="T18" s="24" t="s">
        <v>326</v>
      </c>
      <c r="U18" s="24" t="s">
        <v>380</v>
      </c>
      <c r="V18" s="24" t="s">
        <v>315</v>
      </c>
      <c r="W18" s="36">
        <v>2.99</v>
      </c>
      <c r="X18" s="24">
        <v>93</v>
      </c>
      <c r="Y18" s="36">
        <v>278.07</v>
      </c>
      <c r="Z18" s="37">
        <v>26.416650000000001</v>
      </c>
    </row>
    <row r="19" spans="1:26" x14ac:dyDescent="0.3">
      <c r="A19" s="24">
        <v>1383</v>
      </c>
      <c r="B19" s="35">
        <v>41980</v>
      </c>
      <c r="C19" s="24">
        <v>7</v>
      </c>
      <c r="D19" s="24" t="s">
        <v>381</v>
      </c>
      <c r="E19" s="24" t="s">
        <v>382</v>
      </c>
      <c r="F19" s="24" t="s">
        <v>383</v>
      </c>
      <c r="G19" s="24" t="s">
        <v>384</v>
      </c>
      <c r="H19" s="24">
        <v>99999</v>
      </c>
      <c r="I19" s="24" t="s">
        <v>309</v>
      </c>
      <c r="J19" s="24" t="s">
        <v>338</v>
      </c>
      <c r="K19" s="24" t="s">
        <v>264</v>
      </c>
      <c r="N19" s="24" t="s">
        <v>385</v>
      </c>
      <c r="O19" s="24" t="s">
        <v>382</v>
      </c>
      <c r="P19" s="24" t="s">
        <v>383</v>
      </c>
      <c r="Q19" s="24" t="s">
        <v>384</v>
      </c>
      <c r="R19" s="24">
        <v>99999</v>
      </c>
      <c r="S19" s="24" t="s">
        <v>309</v>
      </c>
      <c r="U19" s="24" t="s">
        <v>333</v>
      </c>
      <c r="V19" s="24" t="s">
        <v>315</v>
      </c>
      <c r="W19" s="36">
        <v>46</v>
      </c>
      <c r="X19" s="24">
        <v>64</v>
      </c>
      <c r="Y19" s="36">
        <v>2944</v>
      </c>
      <c r="Z19" s="37">
        <v>279.68</v>
      </c>
    </row>
    <row r="20" spans="1:26" x14ac:dyDescent="0.3">
      <c r="A20" s="24">
        <v>1384</v>
      </c>
      <c r="B20" s="35">
        <v>41983</v>
      </c>
      <c r="C20" s="24">
        <v>10</v>
      </c>
      <c r="D20" s="24" t="s">
        <v>374</v>
      </c>
      <c r="E20" s="24" t="s">
        <v>375</v>
      </c>
      <c r="F20" s="24" t="s">
        <v>376</v>
      </c>
      <c r="G20" s="24" t="s">
        <v>377</v>
      </c>
      <c r="H20" s="24">
        <v>99999</v>
      </c>
      <c r="I20" s="24" t="s">
        <v>309</v>
      </c>
      <c r="J20" s="24" t="s">
        <v>378</v>
      </c>
      <c r="K20" s="24" t="s">
        <v>323</v>
      </c>
      <c r="L20" s="35">
        <f>B20+2</f>
        <v>41985</v>
      </c>
      <c r="M20" s="24" t="s">
        <v>324</v>
      </c>
      <c r="N20" s="24" t="s">
        <v>379</v>
      </c>
      <c r="O20" s="24" t="s">
        <v>375</v>
      </c>
      <c r="P20" s="24" t="s">
        <v>376</v>
      </c>
      <c r="Q20" s="24" t="s">
        <v>377</v>
      </c>
      <c r="R20" s="24">
        <v>99999</v>
      </c>
      <c r="S20" s="24" t="s">
        <v>309</v>
      </c>
      <c r="U20" s="24" t="s">
        <v>386</v>
      </c>
      <c r="V20" s="24" t="s">
        <v>387</v>
      </c>
      <c r="W20" s="36">
        <v>25</v>
      </c>
      <c r="X20" s="24">
        <v>84</v>
      </c>
      <c r="Y20" s="36">
        <v>2100</v>
      </c>
      <c r="Z20" s="37">
        <v>220.5</v>
      </c>
    </row>
    <row r="21" spans="1:26" x14ac:dyDescent="0.3">
      <c r="A21" s="24">
        <v>1385</v>
      </c>
      <c r="B21" s="35">
        <v>41983</v>
      </c>
      <c r="C21" s="24">
        <v>10</v>
      </c>
      <c r="D21" s="24" t="s">
        <v>374</v>
      </c>
      <c r="E21" s="24" t="s">
        <v>375</v>
      </c>
      <c r="F21" s="24" t="s">
        <v>376</v>
      </c>
      <c r="G21" s="24" t="s">
        <v>377</v>
      </c>
      <c r="H21" s="24">
        <v>99999</v>
      </c>
      <c r="I21" s="24" t="s">
        <v>309</v>
      </c>
      <c r="J21" s="24" t="s">
        <v>378</v>
      </c>
      <c r="K21" s="24" t="s">
        <v>323</v>
      </c>
      <c r="L21" s="35">
        <f>B21+2</f>
        <v>41985</v>
      </c>
      <c r="M21" s="24" t="s">
        <v>324</v>
      </c>
      <c r="N21" s="24" t="s">
        <v>379</v>
      </c>
      <c r="O21" s="24" t="s">
        <v>375</v>
      </c>
      <c r="P21" s="24" t="s">
        <v>376</v>
      </c>
      <c r="Q21" s="24" t="s">
        <v>377</v>
      </c>
      <c r="R21" s="24">
        <v>99999</v>
      </c>
      <c r="S21" s="24" t="s">
        <v>309</v>
      </c>
      <c r="U21" s="24" t="s">
        <v>388</v>
      </c>
      <c r="V21" s="24" t="s">
        <v>389</v>
      </c>
      <c r="W21" s="36">
        <v>22</v>
      </c>
      <c r="X21" s="24">
        <v>72</v>
      </c>
      <c r="Y21" s="36">
        <v>1584</v>
      </c>
      <c r="Z21" s="37">
        <v>150.47999999999999</v>
      </c>
    </row>
    <row r="22" spans="1:26" x14ac:dyDescent="0.3">
      <c r="A22" s="24">
        <v>1386</v>
      </c>
      <c r="B22" s="35">
        <v>41983</v>
      </c>
      <c r="C22" s="24">
        <v>10</v>
      </c>
      <c r="D22" s="24" t="s">
        <v>374</v>
      </c>
      <c r="E22" s="24" t="s">
        <v>375</v>
      </c>
      <c r="F22" s="24" t="s">
        <v>376</v>
      </c>
      <c r="G22" s="24" t="s">
        <v>377</v>
      </c>
      <c r="H22" s="24">
        <v>99999</v>
      </c>
      <c r="I22" s="24" t="s">
        <v>309</v>
      </c>
      <c r="J22" s="24" t="s">
        <v>378</v>
      </c>
      <c r="K22" s="24" t="s">
        <v>323</v>
      </c>
      <c r="L22" s="35">
        <f>B22+2</f>
        <v>41985</v>
      </c>
      <c r="M22" s="24" t="s">
        <v>324</v>
      </c>
      <c r="N22" s="24" t="s">
        <v>379</v>
      </c>
      <c r="O22" s="24" t="s">
        <v>375</v>
      </c>
      <c r="P22" s="24" t="s">
        <v>376</v>
      </c>
      <c r="Q22" s="24" t="s">
        <v>377</v>
      </c>
      <c r="R22" s="24">
        <v>99999</v>
      </c>
      <c r="S22" s="24" t="s">
        <v>309</v>
      </c>
      <c r="U22" s="24" t="s">
        <v>341</v>
      </c>
      <c r="V22" s="24" t="s">
        <v>342</v>
      </c>
      <c r="W22" s="36">
        <v>9.1999999999999993</v>
      </c>
      <c r="X22" s="24">
        <v>60</v>
      </c>
      <c r="Y22" s="36">
        <v>552</v>
      </c>
      <c r="Z22" s="37">
        <v>56.856000000000002</v>
      </c>
    </row>
    <row r="23" spans="1:26" x14ac:dyDescent="0.3">
      <c r="A23" s="24">
        <v>1387</v>
      </c>
      <c r="B23" s="35">
        <v>41984</v>
      </c>
      <c r="C23" s="24">
        <v>11</v>
      </c>
      <c r="D23" s="24" t="s">
        <v>390</v>
      </c>
      <c r="E23" s="24" t="s">
        <v>391</v>
      </c>
      <c r="F23" s="24" t="s">
        <v>392</v>
      </c>
      <c r="G23" s="24" t="s">
        <v>393</v>
      </c>
      <c r="H23" s="24">
        <v>99999</v>
      </c>
      <c r="I23" s="24" t="s">
        <v>309</v>
      </c>
      <c r="J23" s="24" t="s">
        <v>371</v>
      </c>
      <c r="K23" s="24" t="s">
        <v>372</v>
      </c>
      <c r="M23" s="24" t="s">
        <v>339</v>
      </c>
      <c r="N23" s="24" t="s">
        <v>394</v>
      </c>
      <c r="O23" s="24" t="s">
        <v>391</v>
      </c>
      <c r="P23" s="24" t="s">
        <v>392</v>
      </c>
      <c r="Q23" s="24" t="s">
        <v>393</v>
      </c>
      <c r="R23" s="24">
        <v>99999</v>
      </c>
      <c r="S23" s="24" t="s">
        <v>309</v>
      </c>
      <c r="U23" s="24" t="s">
        <v>316</v>
      </c>
      <c r="V23" s="24" t="s">
        <v>317</v>
      </c>
      <c r="W23" s="36">
        <v>3.5</v>
      </c>
      <c r="X23" s="24">
        <v>67</v>
      </c>
      <c r="Y23" s="36">
        <v>234.5</v>
      </c>
      <c r="Z23" s="37">
        <v>22.746500000000001</v>
      </c>
    </row>
    <row r="24" spans="1:26" x14ac:dyDescent="0.3">
      <c r="A24" s="24">
        <v>1388</v>
      </c>
      <c r="B24" s="35">
        <v>41984</v>
      </c>
      <c r="C24" s="24">
        <v>11</v>
      </c>
      <c r="D24" s="24" t="s">
        <v>390</v>
      </c>
      <c r="E24" s="24" t="s">
        <v>391</v>
      </c>
      <c r="F24" s="24" t="s">
        <v>392</v>
      </c>
      <c r="G24" s="24" t="s">
        <v>393</v>
      </c>
      <c r="H24" s="24">
        <v>99999</v>
      </c>
      <c r="I24" s="24" t="s">
        <v>309</v>
      </c>
      <c r="J24" s="24" t="s">
        <v>371</v>
      </c>
      <c r="K24" s="24" t="s">
        <v>372</v>
      </c>
      <c r="M24" s="24" t="s">
        <v>339</v>
      </c>
      <c r="N24" s="24" t="s">
        <v>394</v>
      </c>
      <c r="O24" s="24" t="s">
        <v>391</v>
      </c>
      <c r="P24" s="24" t="s">
        <v>392</v>
      </c>
      <c r="Q24" s="24" t="s">
        <v>393</v>
      </c>
      <c r="R24" s="24">
        <v>99999</v>
      </c>
      <c r="S24" s="24" t="s">
        <v>309</v>
      </c>
      <c r="U24" s="24" t="s">
        <v>380</v>
      </c>
      <c r="V24" s="24" t="s">
        <v>315</v>
      </c>
      <c r="W24" s="36">
        <v>2.99</v>
      </c>
      <c r="X24" s="24">
        <v>48</v>
      </c>
      <c r="Y24" s="36">
        <v>143.52000000000001</v>
      </c>
      <c r="Z24" s="37">
        <v>13.634400000000001</v>
      </c>
    </row>
    <row r="25" spans="1:26" x14ac:dyDescent="0.3">
      <c r="A25" s="24">
        <v>1389</v>
      </c>
      <c r="B25" s="35">
        <v>41974</v>
      </c>
      <c r="C25" s="24">
        <v>1</v>
      </c>
      <c r="D25" s="24" t="s">
        <v>395</v>
      </c>
      <c r="E25" s="24" t="s">
        <v>396</v>
      </c>
      <c r="F25" s="24" t="s">
        <v>397</v>
      </c>
      <c r="G25" s="24" t="s">
        <v>188</v>
      </c>
      <c r="H25" s="24">
        <v>99999</v>
      </c>
      <c r="I25" s="24" t="s">
        <v>309</v>
      </c>
      <c r="J25" s="24" t="s">
        <v>338</v>
      </c>
      <c r="K25" s="24" t="s">
        <v>264</v>
      </c>
      <c r="N25" s="24" t="s">
        <v>398</v>
      </c>
      <c r="O25" s="24" t="s">
        <v>396</v>
      </c>
      <c r="P25" s="24" t="s">
        <v>397</v>
      </c>
      <c r="Q25" s="24" t="s">
        <v>188</v>
      </c>
      <c r="R25" s="24">
        <v>99999</v>
      </c>
      <c r="S25" s="24" t="s">
        <v>309</v>
      </c>
      <c r="U25" s="24" t="s">
        <v>332</v>
      </c>
      <c r="V25" s="24" t="s">
        <v>315</v>
      </c>
      <c r="W25" s="36">
        <v>18</v>
      </c>
      <c r="X25" s="24">
        <v>64</v>
      </c>
      <c r="Y25" s="36">
        <v>1152</v>
      </c>
      <c r="Z25" s="37">
        <v>118.65600000000001</v>
      </c>
    </row>
    <row r="26" spans="1:26" x14ac:dyDescent="0.3">
      <c r="A26" s="24">
        <v>1390</v>
      </c>
      <c r="B26" s="35">
        <v>41974</v>
      </c>
      <c r="C26" s="24">
        <v>1</v>
      </c>
      <c r="D26" s="24" t="s">
        <v>395</v>
      </c>
      <c r="E26" s="24" t="s">
        <v>396</v>
      </c>
      <c r="F26" s="24" t="s">
        <v>397</v>
      </c>
      <c r="G26" s="24" t="s">
        <v>188</v>
      </c>
      <c r="H26" s="24">
        <v>99999</v>
      </c>
      <c r="I26" s="24" t="s">
        <v>309</v>
      </c>
      <c r="J26" s="24" t="s">
        <v>338</v>
      </c>
      <c r="K26" s="24" t="s">
        <v>264</v>
      </c>
      <c r="N26" s="24" t="s">
        <v>398</v>
      </c>
      <c r="O26" s="24" t="s">
        <v>396</v>
      </c>
      <c r="P26" s="24" t="s">
        <v>397</v>
      </c>
      <c r="Q26" s="24" t="s">
        <v>188</v>
      </c>
      <c r="R26" s="24">
        <v>99999</v>
      </c>
      <c r="S26" s="24" t="s">
        <v>309</v>
      </c>
      <c r="U26" s="24" t="s">
        <v>333</v>
      </c>
      <c r="V26" s="24" t="s">
        <v>315</v>
      </c>
      <c r="W26" s="36">
        <v>46</v>
      </c>
      <c r="X26" s="24">
        <v>82</v>
      </c>
      <c r="Y26" s="36">
        <v>3772</v>
      </c>
      <c r="Z26" s="37">
        <v>392.28800000000007</v>
      </c>
    </row>
    <row r="27" spans="1:26" x14ac:dyDescent="0.3">
      <c r="A27" s="24">
        <v>1391</v>
      </c>
      <c r="B27" s="35">
        <v>41974</v>
      </c>
      <c r="C27" s="24">
        <v>1</v>
      </c>
      <c r="D27" s="24" t="s">
        <v>395</v>
      </c>
      <c r="E27" s="24" t="s">
        <v>396</v>
      </c>
      <c r="F27" s="24" t="s">
        <v>397</v>
      </c>
      <c r="G27" s="24" t="s">
        <v>188</v>
      </c>
      <c r="H27" s="24">
        <v>99999</v>
      </c>
      <c r="I27" s="24" t="s">
        <v>309</v>
      </c>
      <c r="J27" s="24" t="s">
        <v>338</v>
      </c>
      <c r="K27" s="24" t="s">
        <v>264</v>
      </c>
      <c r="N27" s="24" t="s">
        <v>398</v>
      </c>
      <c r="O27" s="24" t="s">
        <v>396</v>
      </c>
      <c r="P27" s="24" t="s">
        <v>397</v>
      </c>
      <c r="Q27" s="24" t="s">
        <v>188</v>
      </c>
      <c r="R27" s="24">
        <v>99999</v>
      </c>
      <c r="S27" s="24" t="s">
        <v>309</v>
      </c>
      <c r="U27" s="24" t="s">
        <v>380</v>
      </c>
      <c r="V27" s="24" t="s">
        <v>315</v>
      </c>
      <c r="W27" s="36">
        <v>2.99</v>
      </c>
      <c r="X27" s="24">
        <v>17</v>
      </c>
      <c r="Y27" s="36">
        <v>50.830000000000005</v>
      </c>
      <c r="Z27" s="37">
        <v>5.1338300000000014</v>
      </c>
    </row>
    <row r="28" spans="1:26" x14ac:dyDescent="0.3">
      <c r="A28" s="24">
        <v>1392</v>
      </c>
      <c r="B28" s="35">
        <v>42001</v>
      </c>
      <c r="C28" s="24">
        <v>28</v>
      </c>
      <c r="D28" s="24" t="s">
        <v>367</v>
      </c>
      <c r="E28" s="24" t="s">
        <v>368</v>
      </c>
      <c r="F28" s="24" t="s">
        <v>369</v>
      </c>
      <c r="G28" s="24" t="s">
        <v>370</v>
      </c>
      <c r="H28" s="24">
        <v>99999</v>
      </c>
      <c r="I28" s="24" t="s">
        <v>309</v>
      </c>
      <c r="J28" s="24" t="s">
        <v>371</v>
      </c>
      <c r="K28" s="24" t="s">
        <v>372</v>
      </c>
      <c r="L28" s="35">
        <f t="shared" ref="L28:L53" si="1">B28+2</f>
        <v>42003</v>
      </c>
      <c r="M28" s="24" t="s">
        <v>339</v>
      </c>
      <c r="N28" s="24" t="s">
        <v>373</v>
      </c>
      <c r="O28" s="24" t="s">
        <v>368</v>
      </c>
      <c r="P28" s="24" t="s">
        <v>369</v>
      </c>
      <c r="Q28" s="24" t="s">
        <v>370</v>
      </c>
      <c r="R28" s="24">
        <v>99999</v>
      </c>
      <c r="S28" s="24" t="s">
        <v>309</v>
      </c>
      <c r="T28" s="24" t="s">
        <v>326</v>
      </c>
      <c r="U28" s="24" t="s">
        <v>357</v>
      </c>
      <c r="V28" s="24" t="s">
        <v>358</v>
      </c>
      <c r="W28" s="36">
        <v>9.65</v>
      </c>
      <c r="X28" s="24">
        <v>38</v>
      </c>
      <c r="Y28" s="36">
        <v>366.7</v>
      </c>
      <c r="Z28" s="37">
        <v>36.67</v>
      </c>
    </row>
    <row r="29" spans="1:26" x14ac:dyDescent="0.3">
      <c r="A29" s="24">
        <v>1393</v>
      </c>
      <c r="B29" s="35">
        <v>42001</v>
      </c>
      <c r="C29" s="24">
        <v>28</v>
      </c>
      <c r="D29" s="24" t="s">
        <v>367</v>
      </c>
      <c r="E29" s="24" t="s">
        <v>368</v>
      </c>
      <c r="F29" s="24" t="s">
        <v>369</v>
      </c>
      <c r="G29" s="24" t="s">
        <v>370</v>
      </c>
      <c r="H29" s="24">
        <v>99999</v>
      </c>
      <c r="I29" s="24" t="s">
        <v>309</v>
      </c>
      <c r="J29" s="24" t="s">
        <v>371</v>
      </c>
      <c r="K29" s="24" t="s">
        <v>372</v>
      </c>
      <c r="L29" s="35">
        <f t="shared" si="1"/>
        <v>42003</v>
      </c>
      <c r="M29" s="24" t="s">
        <v>339</v>
      </c>
      <c r="N29" s="24" t="s">
        <v>373</v>
      </c>
      <c r="O29" s="24" t="s">
        <v>368</v>
      </c>
      <c r="P29" s="24" t="s">
        <v>369</v>
      </c>
      <c r="Q29" s="24" t="s">
        <v>370</v>
      </c>
      <c r="R29" s="24">
        <v>99999</v>
      </c>
      <c r="S29" s="24" t="s">
        <v>309</v>
      </c>
      <c r="T29" s="24" t="s">
        <v>326</v>
      </c>
      <c r="U29" s="24" t="s">
        <v>399</v>
      </c>
      <c r="V29" s="24" t="s">
        <v>400</v>
      </c>
      <c r="W29" s="36">
        <v>18.399999999999999</v>
      </c>
      <c r="X29" s="24">
        <v>25</v>
      </c>
      <c r="Y29" s="36">
        <v>459.99999999999994</v>
      </c>
      <c r="Z29" s="37">
        <v>45.54</v>
      </c>
    </row>
    <row r="30" spans="1:26" x14ac:dyDescent="0.3">
      <c r="A30" s="24">
        <v>1394</v>
      </c>
      <c r="B30" s="35">
        <v>41982</v>
      </c>
      <c r="C30" s="24">
        <v>9</v>
      </c>
      <c r="D30" s="24" t="s">
        <v>401</v>
      </c>
      <c r="E30" s="24" t="s">
        <v>402</v>
      </c>
      <c r="F30" s="24" t="s">
        <v>403</v>
      </c>
      <c r="G30" s="24" t="s">
        <v>404</v>
      </c>
      <c r="H30" s="24">
        <v>99999</v>
      </c>
      <c r="I30" s="24" t="s">
        <v>309</v>
      </c>
      <c r="J30" s="24" t="s">
        <v>405</v>
      </c>
      <c r="K30" s="24" t="s">
        <v>271</v>
      </c>
      <c r="L30" s="35">
        <f t="shared" si="1"/>
        <v>41984</v>
      </c>
      <c r="M30" s="24" t="s">
        <v>324</v>
      </c>
      <c r="N30" s="24" t="s">
        <v>406</v>
      </c>
      <c r="O30" s="24" t="s">
        <v>402</v>
      </c>
      <c r="P30" s="24" t="s">
        <v>403</v>
      </c>
      <c r="Q30" s="24" t="s">
        <v>404</v>
      </c>
      <c r="R30" s="24">
        <v>99999</v>
      </c>
      <c r="S30" s="24" t="s">
        <v>309</v>
      </c>
      <c r="T30" s="24" t="s">
        <v>313</v>
      </c>
      <c r="U30" s="24" t="s">
        <v>407</v>
      </c>
      <c r="V30" s="24" t="s">
        <v>408</v>
      </c>
      <c r="W30" s="36">
        <v>19.5</v>
      </c>
      <c r="X30" s="24">
        <v>85</v>
      </c>
      <c r="Y30" s="36">
        <v>1657.5</v>
      </c>
      <c r="Z30" s="37">
        <v>165.75</v>
      </c>
    </row>
    <row r="31" spans="1:26" x14ac:dyDescent="0.3">
      <c r="A31" s="24">
        <v>1395</v>
      </c>
      <c r="B31" s="35">
        <v>41982</v>
      </c>
      <c r="C31" s="24">
        <v>9</v>
      </c>
      <c r="D31" s="24" t="s">
        <v>401</v>
      </c>
      <c r="E31" s="24" t="s">
        <v>402</v>
      </c>
      <c r="F31" s="24" t="s">
        <v>403</v>
      </c>
      <c r="G31" s="24" t="s">
        <v>404</v>
      </c>
      <c r="H31" s="24">
        <v>99999</v>
      </c>
      <c r="I31" s="24" t="s">
        <v>309</v>
      </c>
      <c r="J31" s="24" t="s">
        <v>405</v>
      </c>
      <c r="K31" s="24" t="s">
        <v>271</v>
      </c>
      <c r="L31" s="35">
        <f t="shared" si="1"/>
        <v>41984</v>
      </c>
      <c r="M31" s="24" t="s">
        <v>324</v>
      </c>
      <c r="N31" s="24" t="s">
        <v>406</v>
      </c>
      <c r="O31" s="24" t="s">
        <v>402</v>
      </c>
      <c r="P31" s="24" t="s">
        <v>403</v>
      </c>
      <c r="Q31" s="24" t="s">
        <v>404</v>
      </c>
      <c r="R31" s="24">
        <v>99999</v>
      </c>
      <c r="S31" s="24" t="s">
        <v>309</v>
      </c>
      <c r="T31" s="24" t="s">
        <v>313</v>
      </c>
      <c r="U31" s="24" t="s">
        <v>409</v>
      </c>
      <c r="V31" s="24" t="s">
        <v>410</v>
      </c>
      <c r="W31" s="36">
        <v>34.799999999999997</v>
      </c>
      <c r="X31" s="24">
        <v>18</v>
      </c>
      <c r="Y31" s="36">
        <v>626.4</v>
      </c>
      <c r="Z31" s="37">
        <v>61.3872</v>
      </c>
    </row>
    <row r="32" spans="1:26" x14ac:dyDescent="0.3">
      <c r="A32" s="24">
        <v>1396</v>
      </c>
      <c r="B32" s="35">
        <v>41979</v>
      </c>
      <c r="C32" s="24">
        <v>6</v>
      </c>
      <c r="D32" s="24" t="s">
        <v>359</v>
      </c>
      <c r="E32" s="24" t="s">
        <v>360</v>
      </c>
      <c r="F32" s="24" t="s">
        <v>361</v>
      </c>
      <c r="G32" s="24" t="s">
        <v>362</v>
      </c>
      <c r="H32" s="24">
        <v>99999</v>
      </c>
      <c r="I32" s="24" t="s">
        <v>309</v>
      </c>
      <c r="J32" s="24" t="s">
        <v>363</v>
      </c>
      <c r="K32" s="24" t="s">
        <v>264</v>
      </c>
      <c r="L32" s="35">
        <f t="shared" si="1"/>
        <v>41981</v>
      </c>
      <c r="M32" s="24" t="s">
        <v>311</v>
      </c>
      <c r="N32" s="24" t="s">
        <v>364</v>
      </c>
      <c r="O32" s="24" t="s">
        <v>360</v>
      </c>
      <c r="P32" s="24" t="s">
        <v>361</v>
      </c>
      <c r="Q32" s="24" t="s">
        <v>362</v>
      </c>
      <c r="R32" s="24">
        <v>99999</v>
      </c>
      <c r="S32" s="24" t="s">
        <v>309</v>
      </c>
      <c r="T32" s="24" t="s">
        <v>326</v>
      </c>
      <c r="U32" s="24" t="s">
        <v>314</v>
      </c>
      <c r="V32" s="24" t="s">
        <v>315</v>
      </c>
      <c r="W32" s="36">
        <v>14</v>
      </c>
      <c r="X32" s="24">
        <v>85</v>
      </c>
      <c r="Y32" s="36">
        <v>1190</v>
      </c>
      <c r="Z32" s="37">
        <v>115.42999999999999</v>
      </c>
    </row>
    <row r="33" spans="1:26" x14ac:dyDescent="0.3">
      <c r="A33" s="24">
        <v>1397</v>
      </c>
      <c r="B33" s="35">
        <v>41981</v>
      </c>
      <c r="C33" s="24">
        <v>8</v>
      </c>
      <c r="D33" s="24" t="s">
        <v>334</v>
      </c>
      <c r="E33" s="24" t="s">
        <v>335</v>
      </c>
      <c r="F33" s="24" t="s">
        <v>336</v>
      </c>
      <c r="G33" s="24" t="s">
        <v>337</v>
      </c>
      <c r="H33" s="24">
        <v>99999</v>
      </c>
      <c r="I33" s="24" t="s">
        <v>309</v>
      </c>
      <c r="J33" s="24" t="s">
        <v>338</v>
      </c>
      <c r="K33" s="24" t="s">
        <v>264</v>
      </c>
      <c r="L33" s="35">
        <f t="shared" si="1"/>
        <v>41983</v>
      </c>
      <c r="M33" s="24" t="s">
        <v>311</v>
      </c>
      <c r="N33" s="24" t="s">
        <v>340</v>
      </c>
      <c r="O33" s="24" t="s">
        <v>335</v>
      </c>
      <c r="P33" s="24" t="s">
        <v>336</v>
      </c>
      <c r="Q33" s="24" t="s">
        <v>337</v>
      </c>
      <c r="R33" s="24">
        <v>99999</v>
      </c>
      <c r="S33" s="24" t="s">
        <v>309</v>
      </c>
      <c r="T33" s="24" t="s">
        <v>313</v>
      </c>
      <c r="U33" s="24" t="s">
        <v>365</v>
      </c>
      <c r="V33" s="24" t="s">
        <v>366</v>
      </c>
      <c r="W33" s="36">
        <v>40</v>
      </c>
      <c r="X33" s="24">
        <v>82</v>
      </c>
      <c r="Y33" s="36">
        <v>3280</v>
      </c>
      <c r="Z33" s="37">
        <v>318.15999999999997</v>
      </c>
    </row>
    <row r="34" spans="1:26" x14ac:dyDescent="0.3">
      <c r="A34" s="24">
        <v>1398</v>
      </c>
      <c r="B34" s="35">
        <v>41981</v>
      </c>
      <c r="C34" s="24">
        <v>8</v>
      </c>
      <c r="D34" s="24" t="s">
        <v>334</v>
      </c>
      <c r="E34" s="24" t="s">
        <v>335</v>
      </c>
      <c r="F34" s="24" t="s">
        <v>336</v>
      </c>
      <c r="G34" s="24" t="s">
        <v>337</v>
      </c>
      <c r="H34" s="24">
        <v>99999</v>
      </c>
      <c r="I34" s="24" t="s">
        <v>309</v>
      </c>
      <c r="J34" s="24" t="s">
        <v>338</v>
      </c>
      <c r="K34" s="24" t="s">
        <v>264</v>
      </c>
      <c r="L34" s="35">
        <f t="shared" si="1"/>
        <v>41983</v>
      </c>
      <c r="M34" s="24" t="s">
        <v>311</v>
      </c>
      <c r="N34" s="24" t="s">
        <v>340</v>
      </c>
      <c r="O34" s="24" t="s">
        <v>335</v>
      </c>
      <c r="P34" s="24" t="s">
        <v>336</v>
      </c>
      <c r="Q34" s="24" t="s">
        <v>337</v>
      </c>
      <c r="R34" s="24">
        <v>99999</v>
      </c>
      <c r="S34" s="24" t="s">
        <v>309</v>
      </c>
      <c r="T34" s="24" t="s">
        <v>313</v>
      </c>
      <c r="U34" s="24" t="s">
        <v>341</v>
      </c>
      <c r="V34" s="24" t="s">
        <v>342</v>
      </c>
      <c r="W34" s="36">
        <v>9.1999999999999993</v>
      </c>
      <c r="X34" s="24">
        <v>47</v>
      </c>
      <c r="Y34" s="36">
        <v>432.4</v>
      </c>
      <c r="Z34" s="37">
        <v>41.510399999999997</v>
      </c>
    </row>
    <row r="35" spans="1:26" x14ac:dyDescent="0.3">
      <c r="A35" s="24">
        <v>1399</v>
      </c>
      <c r="B35" s="35">
        <v>41998</v>
      </c>
      <c r="C35" s="24">
        <v>25</v>
      </c>
      <c r="D35" s="24" t="s">
        <v>411</v>
      </c>
      <c r="E35" s="24" t="s">
        <v>412</v>
      </c>
      <c r="F35" s="24" t="s">
        <v>376</v>
      </c>
      <c r="G35" s="24" t="s">
        <v>377</v>
      </c>
      <c r="H35" s="24">
        <v>99999</v>
      </c>
      <c r="I35" s="24" t="s">
        <v>309</v>
      </c>
      <c r="J35" s="24" t="s">
        <v>378</v>
      </c>
      <c r="K35" s="24" t="s">
        <v>323</v>
      </c>
      <c r="L35" s="35">
        <f t="shared" si="1"/>
        <v>42000</v>
      </c>
      <c r="M35" s="24" t="s">
        <v>324</v>
      </c>
      <c r="N35" s="24" t="s">
        <v>413</v>
      </c>
      <c r="O35" s="24" t="s">
        <v>412</v>
      </c>
      <c r="P35" s="24" t="s">
        <v>376</v>
      </c>
      <c r="Q35" s="24" t="s">
        <v>377</v>
      </c>
      <c r="R35" s="24">
        <v>99999</v>
      </c>
      <c r="S35" s="24" t="s">
        <v>309</v>
      </c>
      <c r="T35" s="24" t="s">
        <v>356</v>
      </c>
      <c r="U35" s="24" t="s">
        <v>414</v>
      </c>
      <c r="V35" s="24" t="s">
        <v>342</v>
      </c>
      <c r="W35" s="36">
        <v>10</v>
      </c>
      <c r="X35" s="24">
        <v>99</v>
      </c>
      <c r="Y35" s="36">
        <v>990</v>
      </c>
      <c r="Z35" s="37">
        <v>99</v>
      </c>
    </row>
    <row r="36" spans="1:26" x14ac:dyDescent="0.3">
      <c r="A36" s="24">
        <v>1400</v>
      </c>
      <c r="B36" s="35">
        <v>41999</v>
      </c>
      <c r="C36" s="24">
        <v>26</v>
      </c>
      <c r="D36" s="24" t="s">
        <v>415</v>
      </c>
      <c r="E36" s="24" t="s">
        <v>416</v>
      </c>
      <c r="F36" s="24" t="s">
        <v>392</v>
      </c>
      <c r="G36" s="24" t="s">
        <v>393</v>
      </c>
      <c r="H36" s="24">
        <v>99999</v>
      </c>
      <c r="I36" s="24" t="s">
        <v>309</v>
      </c>
      <c r="J36" s="24" t="s">
        <v>371</v>
      </c>
      <c r="K36" s="24" t="s">
        <v>372</v>
      </c>
      <c r="L36" s="35">
        <f t="shared" si="1"/>
        <v>42001</v>
      </c>
      <c r="M36" s="24" t="s">
        <v>339</v>
      </c>
      <c r="N36" s="24" t="s">
        <v>417</v>
      </c>
      <c r="O36" s="24" t="s">
        <v>416</v>
      </c>
      <c r="P36" s="24" t="s">
        <v>392</v>
      </c>
      <c r="Q36" s="24" t="s">
        <v>393</v>
      </c>
      <c r="R36" s="24">
        <v>99999</v>
      </c>
      <c r="S36" s="24" t="s">
        <v>309</v>
      </c>
      <c r="T36" s="24" t="s">
        <v>326</v>
      </c>
      <c r="U36" s="24" t="s">
        <v>418</v>
      </c>
      <c r="V36" s="24" t="s">
        <v>419</v>
      </c>
      <c r="W36" s="36">
        <v>21.35</v>
      </c>
      <c r="X36" s="24">
        <v>49</v>
      </c>
      <c r="Y36" s="36">
        <v>1046.1500000000001</v>
      </c>
      <c r="Z36" s="37">
        <v>106.70730000000002</v>
      </c>
    </row>
    <row r="37" spans="1:26" x14ac:dyDescent="0.3">
      <c r="A37" s="24">
        <v>1401</v>
      </c>
      <c r="B37" s="35">
        <v>41999</v>
      </c>
      <c r="C37" s="24">
        <v>26</v>
      </c>
      <c r="D37" s="24" t="s">
        <v>415</v>
      </c>
      <c r="E37" s="24" t="s">
        <v>416</v>
      </c>
      <c r="F37" s="24" t="s">
        <v>392</v>
      </c>
      <c r="G37" s="24" t="s">
        <v>393</v>
      </c>
      <c r="H37" s="24">
        <v>99999</v>
      </c>
      <c r="I37" s="24" t="s">
        <v>309</v>
      </c>
      <c r="J37" s="24" t="s">
        <v>371</v>
      </c>
      <c r="K37" s="24" t="s">
        <v>372</v>
      </c>
      <c r="L37" s="35">
        <f t="shared" si="1"/>
        <v>42001</v>
      </c>
      <c r="M37" s="24" t="s">
        <v>339</v>
      </c>
      <c r="N37" s="24" t="s">
        <v>417</v>
      </c>
      <c r="O37" s="24" t="s">
        <v>416</v>
      </c>
      <c r="P37" s="24" t="s">
        <v>392</v>
      </c>
      <c r="Q37" s="24" t="s">
        <v>393</v>
      </c>
      <c r="R37" s="24">
        <v>99999</v>
      </c>
      <c r="S37" s="24" t="s">
        <v>309</v>
      </c>
      <c r="T37" s="24" t="s">
        <v>326</v>
      </c>
      <c r="U37" s="24" t="s">
        <v>357</v>
      </c>
      <c r="V37" s="24" t="s">
        <v>358</v>
      </c>
      <c r="W37" s="36">
        <v>9.65</v>
      </c>
      <c r="X37" s="24">
        <v>72</v>
      </c>
      <c r="Y37" s="36">
        <v>694.80000000000007</v>
      </c>
      <c r="Z37" s="37">
        <v>72.954000000000008</v>
      </c>
    </row>
    <row r="38" spans="1:26" x14ac:dyDescent="0.3">
      <c r="A38" s="24">
        <v>1402</v>
      </c>
      <c r="B38" s="35">
        <v>41999</v>
      </c>
      <c r="C38" s="24">
        <v>26</v>
      </c>
      <c r="D38" s="24" t="s">
        <v>415</v>
      </c>
      <c r="E38" s="24" t="s">
        <v>416</v>
      </c>
      <c r="F38" s="24" t="s">
        <v>392</v>
      </c>
      <c r="G38" s="24" t="s">
        <v>393</v>
      </c>
      <c r="H38" s="24">
        <v>99999</v>
      </c>
      <c r="I38" s="24" t="s">
        <v>309</v>
      </c>
      <c r="J38" s="24" t="s">
        <v>371</v>
      </c>
      <c r="K38" s="24" t="s">
        <v>372</v>
      </c>
      <c r="L38" s="35">
        <f t="shared" si="1"/>
        <v>42001</v>
      </c>
      <c r="M38" s="24" t="s">
        <v>339</v>
      </c>
      <c r="N38" s="24" t="s">
        <v>417</v>
      </c>
      <c r="O38" s="24" t="s">
        <v>416</v>
      </c>
      <c r="P38" s="24" t="s">
        <v>392</v>
      </c>
      <c r="Q38" s="24" t="s">
        <v>393</v>
      </c>
      <c r="R38" s="24">
        <v>99999</v>
      </c>
      <c r="S38" s="24" t="s">
        <v>309</v>
      </c>
      <c r="T38" s="24" t="s">
        <v>326</v>
      </c>
      <c r="U38" s="24" t="s">
        <v>399</v>
      </c>
      <c r="V38" s="24" t="s">
        <v>400</v>
      </c>
      <c r="W38" s="36">
        <v>18.399999999999999</v>
      </c>
      <c r="X38" s="24">
        <v>99</v>
      </c>
      <c r="Y38" s="36">
        <v>1821.6</v>
      </c>
      <c r="Z38" s="37">
        <v>191.268</v>
      </c>
    </row>
    <row r="39" spans="1:26" x14ac:dyDescent="0.3">
      <c r="A39" s="24">
        <v>1403</v>
      </c>
      <c r="B39" s="35">
        <v>42002</v>
      </c>
      <c r="C39" s="24">
        <v>29</v>
      </c>
      <c r="D39" s="24" t="s">
        <v>343</v>
      </c>
      <c r="E39" s="24" t="s">
        <v>344</v>
      </c>
      <c r="F39" s="24" t="s">
        <v>345</v>
      </c>
      <c r="G39" s="24" t="s">
        <v>346</v>
      </c>
      <c r="H39" s="24">
        <v>99999</v>
      </c>
      <c r="I39" s="24" t="s">
        <v>309</v>
      </c>
      <c r="J39" s="24" t="s">
        <v>347</v>
      </c>
      <c r="K39" s="24" t="s">
        <v>271</v>
      </c>
      <c r="L39" s="35">
        <f t="shared" si="1"/>
        <v>42004</v>
      </c>
      <c r="M39" s="24" t="s">
        <v>311</v>
      </c>
      <c r="N39" s="24" t="s">
        <v>348</v>
      </c>
      <c r="O39" s="24" t="s">
        <v>344</v>
      </c>
      <c r="P39" s="24" t="s">
        <v>345</v>
      </c>
      <c r="Q39" s="24" t="s">
        <v>346</v>
      </c>
      <c r="R39" s="24">
        <v>99999</v>
      </c>
      <c r="S39" s="24" t="s">
        <v>309</v>
      </c>
      <c r="T39" s="24" t="s">
        <v>313</v>
      </c>
      <c r="U39" s="24" t="s">
        <v>314</v>
      </c>
      <c r="V39" s="24" t="s">
        <v>315</v>
      </c>
      <c r="W39" s="36">
        <v>14</v>
      </c>
      <c r="X39" s="24">
        <v>10</v>
      </c>
      <c r="Y39" s="36">
        <v>140</v>
      </c>
      <c r="Z39" s="37">
        <v>13.86</v>
      </c>
    </row>
    <row r="40" spans="1:26" x14ac:dyDescent="0.3">
      <c r="A40" s="24">
        <v>1404</v>
      </c>
      <c r="B40" s="35">
        <v>41979</v>
      </c>
      <c r="C40" s="24">
        <v>6</v>
      </c>
      <c r="D40" s="24" t="s">
        <v>359</v>
      </c>
      <c r="E40" s="24" t="s">
        <v>360</v>
      </c>
      <c r="F40" s="24" t="s">
        <v>361</v>
      </c>
      <c r="G40" s="24" t="s">
        <v>362</v>
      </c>
      <c r="H40" s="24">
        <v>99999</v>
      </c>
      <c r="I40" s="24" t="s">
        <v>309</v>
      </c>
      <c r="J40" s="24" t="s">
        <v>363</v>
      </c>
      <c r="K40" s="24" t="s">
        <v>264</v>
      </c>
      <c r="L40" s="35">
        <f t="shared" si="1"/>
        <v>41981</v>
      </c>
      <c r="M40" s="24" t="s">
        <v>339</v>
      </c>
      <c r="N40" s="24" t="s">
        <v>364</v>
      </c>
      <c r="O40" s="24" t="s">
        <v>360</v>
      </c>
      <c r="P40" s="24" t="s">
        <v>361</v>
      </c>
      <c r="Q40" s="24" t="s">
        <v>362</v>
      </c>
      <c r="R40" s="24">
        <v>99999</v>
      </c>
      <c r="S40" s="24" t="s">
        <v>309</v>
      </c>
      <c r="T40" s="24" t="s">
        <v>313</v>
      </c>
      <c r="U40" s="24" t="s">
        <v>349</v>
      </c>
      <c r="V40" s="24" t="s">
        <v>350</v>
      </c>
      <c r="W40" s="36">
        <v>12.75</v>
      </c>
      <c r="X40" s="24">
        <v>100</v>
      </c>
      <c r="Y40" s="36">
        <v>1275</v>
      </c>
      <c r="Z40" s="37">
        <v>122.39999999999999</v>
      </c>
    </row>
    <row r="41" spans="1:26" x14ac:dyDescent="0.3">
      <c r="A41" s="24">
        <v>1405</v>
      </c>
      <c r="B41" s="35">
        <v>42000</v>
      </c>
      <c r="C41" s="24">
        <v>27</v>
      </c>
      <c r="D41" s="24" t="s">
        <v>305</v>
      </c>
      <c r="E41" s="24" t="s">
        <v>306</v>
      </c>
      <c r="F41" s="24" t="s">
        <v>307</v>
      </c>
      <c r="G41" s="24" t="s">
        <v>308</v>
      </c>
      <c r="H41" s="24">
        <v>99999</v>
      </c>
      <c r="I41" s="24" t="s">
        <v>309</v>
      </c>
      <c r="J41" s="24" t="s">
        <v>310</v>
      </c>
      <c r="K41" s="24" t="s">
        <v>271</v>
      </c>
      <c r="L41" s="35">
        <f t="shared" si="1"/>
        <v>42002</v>
      </c>
      <c r="M41" s="24" t="s">
        <v>311</v>
      </c>
      <c r="N41" s="24" t="s">
        <v>312</v>
      </c>
      <c r="O41" s="24" t="s">
        <v>306</v>
      </c>
      <c r="P41" s="24" t="s">
        <v>307</v>
      </c>
      <c r="Q41" s="24" t="s">
        <v>308</v>
      </c>
      <c r="R41" s="24">
        <v>99999</v>
      </c>
      <c r="S41" s="24" t="s">
        <v>309</v>
      </c>
      <c r="T41" s="24" t="s">
        <v>313</v>
      </c>
      <c r="W41" s="36"/>
      <c r="Y41" s="36">
        <v>0</v>
      </c>
      <c r="Z41" s="37">
        <v>27</v>
      </c>
    </row>
    <row r="42" spans="1:26" x14ac:dyDescent="0.3">
      <c r="A42" s="24">
        <v>1406</v>
      </c>
      <c r="B42" s="35">
        <v>41977</v>
      </c>
      <c r="C42" s="24">
        <v>4</v>
      </c>
      <c r="D42" s="24" t="s">
        <v>318</v>
      </c>
      <c r="E42" s="24" t="s">
        <v>319</v>
      </c>
      <c r="F42" s="24" t="s">
        <v>320</v>
      </c>
      <c r="G42" s="24" t="s">
        <v>321</v>
      </c>
      <c r="H42" s="24">
        <v>99999</v>
      </c>
      <c r="I42" s="24" t="s">
        <v>309</v>
      </c>
      <c r="J42" s="24" t="s">
        <v>322</v>
      </c>
      <c r="K42" s="24" t="s">
        <v>323</v>
      </c>
      <c r="L42" s="35">
        <f t="shared" si="1"/>
        <v>41979</v>
      </c>
      <c r="M42" s="24" t="s">
        <v>324</v>
      </c>
      <c r="N42" s="24" t="s">
        <v>325</v>
      </c>
      <c r="O42" s="24" t="s">
        <v>319</v>
      </c>
      <c r="P42" s="24" t="s">
        <v>320</v>
      </c>
      <c r="Q42" s="24" t="s">
        <v>321</v>
      </c>
      <c r="R42" s="24">
        <v>99999</v>
      </c>
      <c r="S42" s="24" t="s">
        <v>309</v>
      </c>
      <c r="T42" s="24" t="s">
        <v>326</v>
      </c>
      <c r="U42" s="24" t="s">
        <v>420</v>
      </c>
      <c r="V42" s="24" t="s">
        <v>387</v>
      </c>
      <c r="W42" s="36">
        <v>81</v>
      </c>
      <c r="X42" s="24">
        <v>62</v>
      </c>
      <c r="Y42" s="82">
        <v>1377</v>
      </c>
      <c r="Z42" s="37">
        <v>117.93600000000001</v>
      </c>
    </row>
    <row r="43" spans="1:26" x14ac:dyDescent="0.3">
      <c r="A43" s="24">
        <v>1407</v>
      </c>
      <c r="B43" s="35">
        <v>41977</v>
      </c>
      <c r="C43" s="24">
        <v>4</v>
      </c>
      <c r="D43" s="24" t="s">
        <v>318</v>
      </c>
      <c r="E43" s="24" t="s">
        <v>319</v>
      </c>
      <c r="F43" s="24" t="s">
        <v>320</v>
      </c>
      <c r="G43" s="24" t="s">
        <v>321</v>
      </c>
      <c r="H43" s="24">
        <v>99999</v>
      </c>
      <c r="I43" s="24" t="s">
        <v>309</v>
      </c>
      <c r="J43" s="24" t="s">
        <v>322</v>
      </c>
      <c r="K43" s="24" t="s">
        <v>323</v>
      </c>
      <c r="L43" s="35">
        <f t="shared" si="1"/>
        <v>41979</v>
      </c>
      <c r="M43" s="24" t="s">
        <v>324</v>
      </c>
      <c r="N43" s="24" t="s">
        <v>325</v>
      </c>
      <c r="O43" s="24" t="s">
        <v>319</v>
      </c>
      <c r="P43" s="24" t="s">
        <v>320</v>
      </c>
      <c r="Q43" s="24" t="s">
        <v>321</v>
      </c>
      <c r="R43" s="24">
        <v>99999</v>
      </c>
      <c r="S43" s="24" t="s">
        <v>309</v>
      </c>
      <c r="T43" s="24" t="s">
        <v>326</v>
      </c>
      <c r="U43" s="24" t="s">
        <v>421</v>
      </c>
      <c r="V43" s="24" t="s">
        <v>422</v>
      </c>
      <c r="W43" s="36">
        <v>7</v>
      </c>
      <c r="X43" s="24">
        <v>91</v>
      </c>
      <c r="Y43" s="82">
        <v>196</v>
      </c>
      <c r="Z43" s="37">
        <v>13.719999999999999</v>
      </c>
    </row>
    <row r="44" spans="1:26" x14ac:dyDescent="0.3">
      <c r="A44" s="24">
        <v>1408</v>
      </c>
      <c r="B44" s="35">
        <v>41985</v>
      </c>
      <c r="C44" s="24">
        <v>12</v>
      </c>
      <c r="D44" s="24" t="s">
        <v>329</v>
      </c>
      <c r="E44" s="24" t="s">
        <v>330</v>
      </c>
      <c r="F44" s="24" t="s">
        <v>307</v>
      </c>
      <c r="G44" s="24" t="s">
        <v>308</v>
      </c>
      <c r="H44" s="24">
        <v>99999</v>
      </c>
      <c r="I44" s="24" t="s">
        <v>309</v>
      </c>
      <c r="J44" s="24" t="s">
        <v>310</v>
      </c>
      <c r="K44" s="24" t="s">
        <v>271</v>
      </c>
      <c r="L44" s="35">
        <f t="shared" si="1"/>
        <v>41987</v>
      </c>
      <c r="M44" s="24" t="s">
        <v>311</v>
      </c>
      <c r="N44" s="24" t="s">
        <v>331</v>
      </c>
      <c r="O44" s="24" t="s">
        <v>330</v>
      </c>
      <c r="P44" s="24" t="s">
        <v>307</v>
      </c>
      <c r="Q44" s="24" t="s">
        <v>308</v>
      </c>
      <c r="R44" s="24">
        <v>99999</v>
      </c>
      <c r="S44" s="24" t="s">
        <v>309</v>
      </c>
      <c r="T44" s="24" t="s">
        <v>326</v>
      </c>
      <c r="W44" s="36"/>
      <c r="Y44" s="36">
        <v>0</v>
      </c>
      <c r="Z44" s="37">
        <v>8</v>
      </c>
    </row>
    <row r="45" spans="1:26" x14ac:dyDescent="0.3">
      <c r="A45" s="24">
        <v>1409</v>
      </c>
      <c r="B45" s="35">
        <v>41981</v>
      </c>
      <c r="C45" s="24">
        <v>8</v>
      </c>
      <c r="D45" s="24" t="s">
        <v>334</v>
      </c>
      <c r="E45" s="24" t="s">
        <v>335</v>
      </c>
      <c r="F45" s="24" t="s">
        <v>336</v>
      </c>
      <c r="G45" s="24" t="s">
        <v>337</v>
      </c>
      <c r="H45" s="24">
        <v>99999</v>
      </c>
      <c r="I45" s="24" t="s">
        <v>309</v>
      </c>
      <c r="J45" s="24" t="s">
        <v>338</v>
      </c>
      <c r="K45" s="24" t="s">
        <v>264</v>
      </c>
      <c r="L45" s="35">
        <f t="shared" si="1"/>
        <v>41983</v>
      </c>
      <c r="M45" s="24" t="s">
        <v>339</v>
      </c>
      <c r="N45" s="24" t="s">
        <v>340</v>
      </c>
      <c r="O45" s="24" t="s">
        <v>335</v>
      </c>
      <c r="P45" s="24" t="s">
        <v>336</v>
      </c>
      <c r="Q45" s="24" t="s">
        <v>337</v>
      </c>
      <c r="R45" s="24">
        <v>99999</v>
      </c>
      <c r="S45" s="24" t="s">
        <v>309</v>
      </c>
      <c r="T45" s="24" t="s">
        <v>326</v>
      </c>
      <c r="U45" s="24" t="s">
        <v>409</v>
      </c>
      <c r="V45" s="24" t="s">
        <v>410</v>
      </c>
      <c r="W45" s="36">
        <v>34.799999999999997</v>
      </c>
      <c r="X45" s="24">
        <v>29</v>
      </c>
      <c r="Y45" s="36">
        <v>2923.2</v>
      </c>
      <c r="Z45" s="37">
        <v>300.846</v>
      </c>
    </row>
    <row r="46" spans="1:26" x14ac:dyDescent="0.3">
      <c r="A46" s="24">
        <v>1410</v>
      </c>
      <c r="B46" s="35">
        <v>41977</v>
      </c>
      <c r="C46" s="24">
        <v>4</v>
      </c>
      <c r="D46" s="24" t="s">
        <v>318</v>
      </c>
      <c r="E46" s="24" t="s">
        <v>319</v>
      </c>
      <c r="F46" s="24" t="s">
        <v>320</v>
      </c>
      <c r="G46" s="24" t="s">
        <v>321</v>
      </c>
      <c r="H46" s="24">
        <v>99999</v>
      </c>
      <c r="I46" s="24" t="s">
        <v>309</v>
      </c>
      <c r="J46" s="24" t="s">
        <v>322</v>
      </c>
      <c r="K46" s="24" t="s">
        <v>323</v>
      </c>
      <c r="L46" s="35">
        <f t="shared" si="1"/>
        <v>41979</v>
      </c>
      <c r="M46" s="24" t="s">
        <v>339</v>
      </c>
      <c r="N46" s="24" t="s">
        <v>325</v>
      </c>
      <c r="O46" s="24" t="s">
        <v>319</v>
      </c>
      <c r="P46" s="24" t="s">
        <v>320</v>
      </c>
      <c r="Q46" s="24" t="s">
        <v>321</v>
      </c>
      <c r="R46" s="24">
        <v>99999</v>
      </c>
      <c r="S46" s="24" t="s">
        <v>309</v>
      </c>
      <c r="T46" s="24" t="s">
        <v>313</v>
      </c>
      <c r="W46" s="36"/>
      <c r="Y46" s="82">
        <v>0</v>
      </c>
      <c r="Z46" s="37">
        <v>9</v>
      </c>
    </row>
    <row r="47" spans="1:26" x14ac:dyDescent="0.3">
      <c r="A47" s="24">
        <v>1411</v>
      </c>
      <c r="B47" s="35">
        <v>42002</v>
      </c>
      <c r="C47" s="24">
        <v>29</v>
      </c>
      <c r="D47" s="24" t="s">
        <v>343</v>
      </c>
      <c r="E47" s="24" t="s">
        <v>344</v>
      </c>
      <c r="F47" s="24" t="s">
        <v>345</v>
      </c>
      <c r="G47" s="24" t="s">
        <v>346</v>
      </c>
      <c r="H47" s="24">
        <v>99999</v>
      </c>
      <c r="I47" s="24" t="s">
        <v>309</v>
      </c>
      <c r="J47" s="24" t="s">
        <v>347</v>
      </c>
      <c r="K47" s="24" t="s">
        <v>271</v>
      </c>
      <c r="L47" s="35">
        <f t="shared" si="1"/>
        <v>42004</v>
      </c>
      <c r="M47" s="24" t="s">
        <v>311</v>
      </c>
      <c r="N47" s="24" t="s">
        <v>348</v>
      </c>
      <c r="O47" s="24" t="s">
        <v>344</v>
      </c>
      <c r="P47" s="24" t="s">
        <v>345</v>
      </c>
      <c r="Q47" s="24" t="s">
        <v>346</v>
      </c>
      <c r="R47" s="24">
        <v>99999</v>
      </c>
      <c r="S47" s="24" t="s">
        <v>309</v>
      </c>
      <c r="T47" s="24" t="s">
        <v>313</v>
      </c>
      <c r="W47" s="36"/>
      <c r="Y47" s="36">
        <v>0</v>
      </c>
      <c r="Z47" s="37">
        <v>23</v>
      </c>
    </row>
    <row r="48" spans="1:26" x14ac:dyDescent="0.3">
      <c r="A48" s="24">
        <v>1412</v>
      </c>
      <c r="B48" s="35">
        <v>41976</v>
      </c>
      <c r="C48" s="24">
        <v>3</v>
      </c>
      <c r="D48" s="24" t="s">
        <v>351</v>
      </c>
      <c r="E48" s="24" t="s">
        <v>352</v>
      </c>
      <c r="F48" s="24" t="s">
        <v>353</v>
      </c>
      <c r="G48" s="24" t="s">
        <v>354</v>
      </c>
      <c r="H48" s="24">
        <v>99999</v>
      </c>
      <c r="I48" s="24" t="s">
        <v>309</v>
      </c>
      <c r="J48" s="24" t="s">
        <v>310</v>
      </c>
      <c r="K48" s="24" t="s">
        <v>271</v>
      </c>
      <c r="L48" s="35">
        <f t="shared" si="1"/>
        <v>41978</v>
      </c>
      <c r="M48" s="24" t="s">
        <v>311</v>
      </c>
      <c r="N48" s="24" t="s">
        <v>355</v>
      </c>
      <c r="O48" s="24" t="s">
        <v>352</v>
      </c>
      <c r="P48" s="24" t="s">
        <v>353</v>
      </c>
      <c r="Q48" s="24" t="s">
        <v>354</v>
      </c>
      <c r="R48" s="24">
        <v>99999</v>
      </c>
      <c r="S48" s="24" t="s">
        <v>309</v>
      </c>
      <c r="T48" s="24" t="s">
        <v>356</v>
      </c>
      <c r="U48" s="24" t="s">
        <v>423</v>
      </c>
      <c r="V48" s="24" t="s">
        <v>389</v>
      </c>
      <c r="W48" s="36">
        <v>10</v>
      </c>
      <c r="X48" s="24">
        <v>49</v>
      </c>
      <c r="Y48" s="36">
        <v>280</v>
      </c>
      <c r="Z48" s="37">
        <v>90.25</v>
      </c>
    </row>
    <row r="49" spans="1:26" x14ac:dyDescent="0.3">
      <c r="A49" s="24">
        <v>1413</v>
      </c>
      <c r="B49" s="35">
        <v>41976</v>
      </c>
      <c r="C49" s="24">
        <v>3</v>
      </c>
      <c r="D49" s="24" t="s">
        <v>351</v>
      </c>
      <c r="E49" s="24" t="s">
        <v>352</v>
      </c>
      <c r="F49" s="24" t="s">
        <v>353</v>
      </c>
      <c r="G49" s="24" t="s">
        <v>354</v>
      </c>
      <c r="H49" s="24">
        <v>99999</v>
      </c>
      <c r="I49" s="24" t="s">
        <v>309</v>
      </c>
      <c r="J49" s="24" t="s">
        <v>310</v>
      </c>
      <c r="K49" s="24" t="s">
        <v>271</v>
      </c>
      <c r="L49" s="35">
        <f t="shared" si="1"/>
        <v>41978</v>
      </c>
      <c r="M49" s="24" t="s">
        <v>311</v>
      </c>
      <c r="N49" s="24" t="s">
        <v>355</v>
      </c>
      <c r="O49" s="24" t="s">
        <v>352</v>
      </c>
      <c r="P49" s="24" t="s">
        <v>353</v>
      </c>
      <c r="Q49" s="24" t="s">
        <v>354</v>
      </c>
      <c r="R49" s="24">
        <v>99999</v>
      </c>
      <c r="S49" s="24" t="s">
        <v>309</v>
      </c>
      <c r="T49" s="24" t="s">
        <v>356</v>
      </c>
      <c r="U49" s="24" t="s">
        <v>365</v>
      </c>
      <c r="V49" s="24" t="s">
        <v>366</v>
      </c>
      <c r="W49" s="36">
        <v>40</v>
      </c>
      <c r="X49" s="24">
        <v>29</v>
      </c>
      <c r="Y49" s="36">
        <v>480</v>
      </c>
      <c r="Z49" s="37">
        <v>239.12</v>
      </c>
    </row>
    <row r="50" spans="1:26" x14ac:dyDescent="0.3">
      <c r="A50" s="24">
        <v>1414</v>
      </c>
      <c r="B50" s="35">
        <v>41979</v>
      </c>
      <c r="C50" s="24">
        <v>6</v>
      </c>
      <c r="D50" s="24" t="s">
        <v>359</v>
      </c>
      <c r="E50" s="24" t="s">
        <v>360</v>
      </c>
      <c r="F50" s="24" t="s">
        <v>361</v>
      </c>
      <c r="G50" s="24" t="s">
        <v>362</v>
      </c>
      <c r="H50" s="24">
        <v>99999</v>
      </c>
      <c r="I50" s="24" t="s">
        <v>309</v>
      </c>
      <c r="J50" s="24" t="s">
        <v>363</v>
      </c>
      <c r="K50" s="24" t="s">
        <v>264</v>
      </c>
      <c r="L50" s="35">
        <f t="shared" si="1"/>
        <v>41981</v>
      </c>
      <c r="M50" s="24" t="s">
        <v>311</v>
      </c>
      <c r="N50" s="24" t="s">
        <v>364</v>
      </c>
      <c r="O50" s="24" t="s">
        <v>360</v>
      </c>
      <c r="P50" s="24" t="s">
        <v>361</v>
      </c>
      <c r="Q50" s="24" t="s">
        <v>362</v>
      </c>
      <c r="R50" s="24">
        <v>99999</v>
      </c>
      <c r="S50" s="24" t="s">
        <v>309</v>
      </c>
      <c r="T50" s="24" t="s">
        <v>326</v>
      </c>
      <c r="W50" s="36"/>
      <c r="Y50" s="36">
        <v>0</v>
      </c>
      <c r="Z50" s="37">
        <v>31</v>
      </c>
    </row>
    <row r="51" spans="1:26" x14ac:dyDescent="0.3">
      <c r="A51" s="24">
        <v>1415</v>
      </c>
      <c r="B51" s="35">
        <v>42001</v>
      </c>
      <c r="C51" s="24">
        <v>28</v>
      </c>
      <c r="D51" s="24" t="s">
        <v>367</v>
      </c>
      <c r="E51" s="24" t="s">
        <v>368</v>
      </c>
      <c r="F51" s="24" t="s">
        <v>369</v>
      </c>
      <c r="G51" s="24" t="s">
        <v>370</v>
      </c>
      <c r="H51" s="24">
        <v>99999</v>
      </c>
      <c r="I51" s="24" t="s">
        <v>309</v>
      </c>
      <c r="J51" s="24" t="s">
        <v>371</v>
      </c>
      <c r="K51" s="24" t="s">
        <v>372</v>
      </c>
      <c r="L51" s="35">
        <f t="shared" si="1"/>
        <v>42003</v>
      </c>
      <c r="M51" s="24" t="s">
        <v>339</v>
      </c>
      <c r="N51" s="24" t="s">
        <v>373</v>
      </c>
      <c r="O51" s="24" t="s">
        <v>368</v>
      </c>
      <c r="P51" s="24" t="s">
        <v>369</v>
      </c>
      <c r="Q51" s="24" t="s">
        <v>370</v>
      </c>
      <c r="R51" s="24">
        <v>99999</v>
      </c>
      <c r="S51" s="24" t="s">
        <v>309</v>
      </c>
      <c r="T51" s="24" t="s">
        <v>313</v>
      </c>
      <c r="W51" s="36"/>
      <c r="Y51" s="36">
        <v>0</v>
      </c>
      <c r="Z51" s="37">
        <v>20</v>
      </c>
    </row>
    <row r="52" spans="1:26" x14ac:dyDescent="0.3">
      <c r="A52" s="24">
        <v>1416</v>
      </c>
      <c r="B52" s="35">
        <v>41981</v>
      </c>
      <c r="C52" s="24">
        <v>8</v>
      </c>
      <c r="D52" s="24" t="s">
        <v>334</v>
      </c>
      <c r="E52" s="24" t="s">
        <v>335</v>
      </c>
      <c r="F52" s="24" t="s">
        <v>336</v>
      </c>
      <c r="G52" s="24" t="s">
        <v>337</v>
      </c>
      <c r="H52" s="24">
        <v>99999</v>
      </c>
      <c r="I52" s="24" t="s">
        <v>309</v>
      </c>
      <c r="J52" s="24" t="s">
        <v>338</v>
      </c>
      <c r="K52" s="24" t="s">
        <v>264</v>
      </c>
      <c r="L52" s="35">
        <f t="shared" si="1"/>
        <v>41983</v>
      </c>
      <c r="M52" s="24" t="s">
        <v>339</v>
      </c>
      <c r="N52" s="24" t="s">
        <v>340</v>
      </c>
      <c r="O52" s="24" t="s">
        <v>335</v>
      </c>
      <c r="P52" s="24" t="s">
        <v>336</v>
      </c>
      <c r="Q52" s="24" t="s">
        <v>337</v>
      </c>
      <c r="R52" s="24">
        <v>99999</v>
      </c>
      <c r="S52" s="24" t="s">
        <v>309</v>
      </c>
      <c r="T52" s="24" t="s">
        <v>313</v>
      </c>
      <c r="W52" s="36"/>
      <c r="Y52" s="36">
        <v>0</v>
      </c>
      <c r="Z52" s="37">
        <v>34</v>
      </c>
    </row>
    <row r="53" spans="1:26" x14ac:dyDescent="0.3">
      <c r="A53" s="24">
        <v>1417</v>
      </c>
      <c r="B53" s="35">
        <v>41983</v>
      </c>
      <c r="C53" s="24">
        <v>10</v>
      </c>
      <c r="D53" s="24" t="s">
        <v>374</v>
      </c>
      <c r="E53" s="24" t="s">
        <v>375</v>
      </c>
      <c r="F53" s="24" t="s">
        <v>376</v>
      </c>
      <c r="G53" s="24" t="s">
        <v>377</v>
      </c>
      <c r="H53" s="24">
        <v>99999</v>
      </c>
      <c r="I53" s="24" t="s">
        <v>309</v>
      </c>
      <c r="J53" s="24" t="s">
        <v>378</v>
      </c>
      <c r="K53" s="24" t="s">
        <v>323</v>
      </c>
      <c r="L53" s="35">
        <f t="shared" si="1"/>
        <v>41985</v>
      </c>
      <c r="M53" s="24" t="s">
        <v>311</v>
      </c>
      <c r="N53" s="24" t="s">
        <v>379</v>
      </c>
      <c r="O53" s="24" t="s">
        <v>375</v>
      </c>
      <c r="P53" s="24" t="s">
        <v>376</v>
      </c>
      <c r="Q53" s="24" t="s">
        <v>377</v>
      </c>
      <c r="R53" s="24">
        <v>99999</v>
      </c>
      <c r="S53" s="24" t="s">
        <v>309</v>
      </c>
      <c r="T53" s="24" t="s">
        <v>326</v>
      </c>
      <c r="U53" s="24" t="s">
        <v>424</v>
      </c>
      <c r="V53" s="24" t="s">
        <v>317</v>
      </c>
      <c r="W53" s="36">
        <v>10</v>
      </c>
      <c r="X53" s="24">
        <v>81</v>
      </c>
      <c r="Y53" s="36">
        <v>450</v>
      </c>
      <c r="Z53" s="37">
        <v>62.83</v>
      </c>
    </row>
    <row r="54" spans="1:26" x14ac:dyDescent="0.3">
      <c r="A54" s="24">
        <v>1418</v>
      </c>
      <c r="B54" s="35">
        <v>41980</v>
      </c>
      <c r="C54" s="24">
        <v>7</v>
      </c>
      <c r="D54" s="24" t="s">
        <v>381</v>
      </c>
      <c r="E54" s="24" t="s">
        <v>382</v>
      </c>
      <c r="F54" s="24" t="s">
        <v>383</v>
      </c>
      <c r="G54" s="24" t="s">
        <v>384</v>
      </c>
      <c r="H54" s="24">
        <v>99999</v>
      </c>
      <c r="I54" s="24" t="s">
        <v>309</v>
      </c>
      <c r="J54" s="24" t="s">
        <v>338</v>
      </c>
      <c r="K54" s="24" t="s">
        <v>264</v>
      </c>
      <c r="N54" s="24" t="s">
        <v>385</v>
      </c>
      <c r="O54" s="24" t="s">
        <v>382</v>
      </c>
      <c r="P54" s="24" t="s">
        <v>383</v>
      </c>
      <c r="Q54" s="24" t="s">
        <v>384</v>
      </c>
      <c r="R54" s="24">
        <v>99999</v>
      </c>
      <c r="S54" s="24" t="s">
        <v>309</v>
      </c>
      <c r="W54" s="36"/>
      <c r="Y54" s="36">
        <v>0</v>
      </c>
      <c r="Z54" s="37">
        <v>33</v>
      </c>
    </row>
    <row r="55" spans="1:26" x14ac:dyDescent="0.3">
      <c r="A55" s="24">
        <v>1419</v>
      </c>
      <c r="B55" s="35">
        <v>41983</v>
      </c>
      <c r="C55" s="24">
        <v>10</v>
      </c>
      <c r="D55" s="24" t="s">
        <v>374</v>
      </c>
      <c r="E55" s="24" t="s">
        <v>375</v>
      </c>
      <c r="F55" s="24" t="s">
        <v>376</v>
      </c>
      <c r="G55" s="24" t="s">
        <v>377</v>
      </c>
      <c r="H55" s="24">
        <v>99999</v>
      </c>
      <c r="I55" s="24" t="s">
        <v>309</v>
      </c>
      <c r="J55" s="24" t="s">
        <v>378</v>
      </c>
      <c r="K55" s="24" t="s">
        <v>323</v>
      </c>
      <c r="M55" s="24" t="s">
        <v>324</v>
      </c>
      <c r="N55" s="24" t="s">
        <v>379</v>
      </c>
      <c r="O55" s="24" t="s">
        <v>375</v>
      </c>
      <c r="P55" s="24" t="s">
        <v>376</v>
      </c>
      <c r="Q55" s="24" t="s">
        <v>377</v>
      </c>
      <c r="R55" s="24">
        <v>99999</v>
      </c>
      <c r="S55" s="24" t="s">
        <v>309</v>
      </c>
      <c r="U55" s="24" t="s">
        <v>316</v>
      </c>
      <c r="V55" s="24" t="s">
        <v>317</v>
      </c>
      <c r="W55" s="36">
        <v>3.5</v>
      </c>
      <c r="X55" s="24">
        <v>96</v>
      </c>
      <c r="Y55" s="36">
        <v>301</v>
      </c>
      <c r="Z55" s="37">
        <v>21.315000000000001</v>
      </c>
    </row>
    <row r="56" spans="1:26" x14ac:dyDescent="0.3">
      <c r="A56" s="24">
        <v>1420</v>
      </c>
      <c r="B56" s="35">
        <v>41984</v>
      </c>
      <c r="C56" s="24">
        <v>11</v>
      </c>
      <c r="D56" s="24" t="s">
        <v>390</v>
      </c>
      <c r="E56" s="24" t="s">
        <v>391</v>
      </c>
      <c r="F56" s="24" t="s">
        <v>392</v>
      </c>
      <c r="G56" s="24" t="s">
        <v>393</v>
      </c>
      <c r="H56" s="24">
        <v>99999</v>
      </c>
      <c r="I56" s="24" t="s">
        <v>309</v>
      </c>
      <c r="J56" s="24" t="s">
        <v>371</v>
      </c>
      <c r="K56" s="24" t="s">
        <v>372</v>
      </c>
      <c r="M56" s="24" t="s">
        <v>339</v>
      </c>
      <c r="N56" s="24" t="s">
        <v>394</v>
      </c>
      <c r="O56" s="24" t="s">
        <v>391</v>
      </c>
      <c r="P56" s="24" t="s">
        <v>392</v>
      </c>
      <c r="Q56" s="24" t="s">
        <v>393</v>
      </c>
      <c r="R56" s="24">
        <v>99999</v>
      </c>
      <c r="S56" s="24" t="s">
        <v>309</v>
      </c>
      <c r="U56" s="24" t="s">
        <v>365</v>
      </c>
      <c r="V56" s="24" t="s">
        <v>366</v>
      </c>
      <c r="W56" s="36">
        <v>40</v>
      </c>
      <c r="X56" s="24">
        <v>81</v>
      </c>
      <c r="Y56" s="36">
        <v>3080</v>
      </c>
      <c r="Z56" s="37">
        <v>378</v>
      </c>
    </row>
    <row r="57" spans="1:26" x14ac:dyDescent="0.3">
      <c r="A57" s="24">
        <v>1421</v>
      </c>
      <c r="B57" s="35">
        <v>41974</v>
      </c>
      <c r="C57" s="24">
        <v>1</v>
      </c>
      <c r="D57" s="24" t="s">
        <v>395</v>
      </c>
      <c r="E57" s="24" t="s">
        <v>396</v>
      </c>
      <c r="F57" s="24" t="s">
        <v>397</v>
      </c>
      <c r="G57" s="24" t="s">
        <v>188</v>
      </c>
      <c r="H57" s="24">
        <v>99999</v>
      </c>
      <c r="I57" s="24" t="s">
        <v>309</v>
      </c>
      <c r="J57" s="24" t="s">
        <v>338</v>
      </c>
      <c r="K57" s="24" t="s">
        <v>264</v>
      </c>
      <c r="M57" s="24" t="s">
        <v>339</v>
      </c>
      <c r="N57" s="24" t="s">
        <v>398</v>
      </c>
      <c r="O57" s="24" t="s">
        <v>396</v>
      </c>
      <c r="P57" s="24" t="s">
        <v>397</v>
      </c>
      <c r="Q57" s="24" t="s">
        <v>188</v>
      </c>
      <c r="R57" s="24">
        <v>99999</v>
      </c>
      <c r="S57" s="24" t="s">
        <v>309</v>
      </c>
      <c r="U57" s="24" t="s">
        <v>399</v>
      </c>
      <c r="V57" s="24" t="s">
        <v>400</v>
      </c>
      <c r="W57" s="36">
        <v>18.399999999999999</v>
      </c>
      <c r="X57" s="24">
        <v>88</v>
      </c>
      <c r="Y57" s="36">
        <v>680.8</v>
      </c>
      <c r="Z57" s="37">
        <v>148.13839999999999</v>
      </c>
    </row>
    <row r="58" spans="1:26" x14ac:dyDescent="0.3">
      <c r="A58" s="24">
        <v>1422</v>
      </c>
      <c r="B58" s="35">
        <v>42001</v>
      </c>
      <c r="C58" s="24">
        <v>28</v>
      </c>
      <c r="D58" s="24" t="s">
        <v>367</v>
      </c>
      <c r="E58" s="24" t="s">
        <v>368</v>
      </c>
      <c r="F58" s="24" t="s">
        <v>369</v>
      </c>
      <c r="G58" s="24" t="s">
        <v>370</v>
      </c>
      <c r="H58" s="24">
        <v>99999</v>
      </c>
      <c r="I58" s="24" t="s">
        <v>309</v>
      </c>
      <c r="J58" s="24" t="s">
        <v>371</v>
      </c>
      <c r="K58" s="24" t="s">
        <v>372</v>
      </c>
      <c r="L58" s="35">
        <f t="shared" ref="L58:L66" si="2">B58+2</f>
        <v>42003</v>
      </c>
      <c r="M58" s="24" t="s">
        <v>339</v>
      </c>
      <c r="N58" s="24" t="s">
        <v>373</v>
      </c>
      <c r="O58" s="24" t="s">
        <v>368</v>
      </c>
      <c r="P58" s="24" t="s">
        <v>369</v>
      </c>
      <c r="Q58" s="24" t="s">
        <v>370</v>
      </c>
      <c r="R58" s="24">
        <v>99999</v>
      </c>
      <c r="S58" s="24" t="s">
        <v>309</v>
      </c>
      <c r="T58" s="24" t="s">
        <v>326</v>
      </c>
      <c r="U58" s="24" t="s">
        <v>333</v>
      </c>
      <c r="V58" s="24" t="s">
        <v>315</v>
      </c>
      <c r="W58" s="36">
        <v>46</v>
      </c>
      <c r="X58" s="24">
        <v>92</v>
      </c>
      <c r="Y58" s="36">
        <v>1794</v>
      </c>
      <c r="Z58" s="37">
        <v>365.14800000000002</v>
      </c>
    </row>
    <row r="59" spans="1:26" x14ac:dyDescent="0.3">
      <c r="A59" s="24">
        <v>1423</v>
      </c>
      <c r="B59" s="35">
        <v>41982</v>
      </c>
      <c r="C59" s="24">
        <v>9</v>
      </c>
      <c r="D59" s="24" t="s">
        <v>401</v>
      </c>
      <c r="E59" s="24" t="s">
        <v>402</v>
      </c>
      <c r="F59" s="24" t="s">
        <v>403</v>
      </c>
      <c r="G59" s="24" t="s">
        <v>404</v>
      </c>
      <c r="H59" s="24">
        <v>99999</v>
      </c>
      <c r="I59" s="24" t="s">
        <v>309</v>
      </c>
      <c r="J59" s="24" t="s">
        <v>405</v>
      </c>
      <c r="K59" s="24" t="s">
        <v>271</v>
      </c>
      <c r="L59" s="35">
        <f t="shared" si="2"/>
        <v>41984</v>
      </c>
      <c r="M59" s="24" t="s">
        <v>324</v>
      </c>
      <c r="N59" s="24" t="s">
        <v>406</v>
      </c>
      <c r="O59" s="24" t="s">
        <v>402</v>
      </c>
      <c r="P59" s="24" t="s">
        <v>403</v>
      </c>
      <c r="Q59" s="24" t="s">
        <v>404</v>
      </c>
      <c r="R59" s="24">
        <v>99999</v>
      </c>
      <c r="S59" s="24" t="s">
        <v>309</v>
      </c>
      <c r="T59" s="24" t="s">
        <v>313</v>
      </c>
      <c r="U59" s="24" t="s">
        <v>357</v>
      </c>
      <c r="V59" s="24" t="s">
        <v>358</v>
      </c>
      <c r="W59" s="36">
        <v>9.65</v>
      </c>
      <c r="X59" s="24">
        <v>34</v>
      </c>
      <c r="Y59" s="36">
        <v>530.75</v>
      </c>
      <c r="Z59" s="37">
        <v>68.582550000000012</v>
      </c>
    </row>
    <row r="60" spans="1:26" x14ac:dyDescent="0.3">
      <c r="A60" s="24">
        <v>1424</v>
      </c>
      <c r="B60" s="35">
        <v>41979</v>
      </c>
      <c r="C60" s="24">
        <v>6</v>
      </c>
      <c r="D60" s="24" t="s">
        <v>359</v>
      </c>
      <c r="E60" s="24" t="s">
        <v>360</v>
      </c>
      <c r="F60" s="24" t="s">
        <v>361</v>
      </c>
      <c r="G60" s="24" t="s">
        <v>362</v>
      </c>
      <c r="H60" s="24">
        <v>99999</v>
      </c>
      <c r="I60" s="24" t="s">
        <v>309</v>
      </c>
      <c r="J60" s="24" t="s">
        <v>363</v>
      </c>
      <c r="K60" s="24" t="s">
        <v>264</v>
      </c>
      <c r="L60" s="35">
        <f t="shared" si="2"/>
        <v>41981</v>
      </c>
      <c r="M60" s="24" t="s">
        <v>311</v>
      </c>
      <c r="N60" s="24" t="s">
        <v>364</v>
      </c>
      <c r="O60" s="24" t="s">
        <v>360</v>
      </c>
      <c r="P60" s="24" t="s">
        <v>361</v>
      </c>
      <c r="Q60" s="24" t="s">
        <v>362</v>
      </c>
      <c r="R60" s="24">
        <v>99999</v>
      </c>
      <c r="S60" s="24" t="s">
        <v>309</v>
      </c>
      <c r="T60" s="24" t="s">
        <v>326</v>
      </c>
      <c r="U60" s="24" t="s">
        <v>349</v>
      </c>
      <c r="V60" s="24" t="s">
        <v>350</v>
      </c>
      <c r="W60" s="36">
        <v>12.75</v>
      </c>
      <c r="X60" s="24">
        <v>41</v>
      </c>
      <c r="Y60" s="36">
        <v>1096.5</v>
      </c>
      <c r="Z60" s="37">
        <v>43.783500000000004</v>
      </c>
    </row>
    <row r="61" spans="1:26" x14ac:dyDescent="0.3">
      <c r="A61" s="24">
        <v>1425</v>
      </c>
      <c r="B61" s="35">
        <v>41981</v>
      </c>
      <c r="C61" s="24">
        <v>8</v>
      </c>
      <c r="D61" s="24" t="s">
        <v>334</v>
      </c>
      <c r="E61" s="24" t="s">
        <v>335</v>
      </c>
      <c r="F61" s="24" t="s">
        <v>336</v>
      </c>
      <c r="G61" s="24" t="s">
        <v>337</v>
      </c>
      <c r="H61" s="24">
        <v>99999</v>
      </c>
      <c r="I61" s="24" t="s">
        <v>309</v>
      </c>
      <c r="J61" s="24" t="s">
        <v>338</v>
      </c>
      <c r="K61" s="24" t="s">
        <v>264</v>
      </c>
      <c r="L61" s="35">
        <f t="shared" si="2"/>
        <v>41983</v>
      </c>
      <c r="M61" s="24" t="s">
        <v>311</v>
      </c>
      <c r="N61" s="24" t="s">
        <v>340</v>
      </c>
      <c r="O61" s="24" t="s">
        <v>335</v>
      </c>
      <c r="P61" s="24" t="s">
        <v>336</v>
      </c>
      <c r="Q61" s="24" t="s">
        <v>337</v>
      </c>
      <c r="R61" s="24">
        <v>99999</v>
      </c>
      <c r="S61" s="24" t="s">
        <v>309</v>
      </c>
      <c r="T61" s="24" t="s">
        <v>313</v>
      </c>
      <c r="U61" s="24" t="s">
        <v>349</v>
      </c>
      <c r="V61" s="24" t="s">
        <v>350</v>
      </c>
      <c r="W61" s="36">
        <v>12.75</v>
      </c>
      <c r="X61" s="24">
        <v>67</v>
      </c>
      <c r="Y61" s="36">
        <v>1185.75</v>
      </c>
      <c r="Z61" s="37">
        <v>82.875</v>
      </c>
    </row>
    <row r="62" spans="1:26" x14ac:dyDescent="0.3">
      <c r="A62" s="24">
        <v>1426</v>
      </c>
      <c r="B62" s="35">
        <v>41998</v>
      </c>
      <c r="C62" s="24">
        <v>25</v>
      </c>
      <c r="D62" s="24" t="s">
        <v>411</v>
      </c>
      <c r="E62" s="24" t="s">
        <v>412</v>
      </c>
      <c r="F62" s="24" t="s">
        <v>376</v>
      </c>
      <c r="G62" s="24" t="s">
        <v>377</v>
      </c>
      <c r="H62" s="24">
        <v>99999</v>
      </c>
      <c r="I62" s="24" t="s">
        <v>309</v>
      </c>
      <c r="J62" s="24" t="s">
        <v>378</v>
      </c>
      <c r="K62" s="24" t="s">
        <v>323</v>
      </c>
      <c r="L62" s="35">
        <f t="shared" si="2"/>
        <v>42000</v>
      </c>
      <c r="M62" s="24" t="s">
        <v>324</v>
      </c>
      <c r="N62" s="24" t="s">
        <v>413</v>
      </c>
      <c r="O62" s="24" t="s">
        <v>412</v>
      </c>
      <c r="P62" s="24" t="s">
        <v>376</v>
      </c>
      <c r="Q62" s="24" t="s">
        <v>377</v>
      </c>
      <c r="R62" s="24">
        <v>99999</v>
      </c>
      <c r="S62" s="24" t="s">
        <v>309</v>
      </c>
      <c r="T62" s="24" t="s">
        <v>356</v>
      </c>
      <c r="U62" s="24" t="s">
        <v>388</v>
      </c>
      <c r="V62" s="24" t="s">
        <v>389</v>
      </c>
      <c r="W62" s="36">
        <v>22</v>
      </c>
      <c r="X62" s="24">
        <v>74</v>
      </c>
      <c r="Y62" s="36">
        <v>1166</v>
      </c>
      <c r="Z62" s="37">
        <v>84.47999999999999</v>
      </c>
    </row>
    <row r="63" spans="1:26" x14ac:dyDescent="0.3">
      <c r="A63" s="24">
        <v>1427</v>
      </c>
      <c r="B63" s="35">
        <v>41999</v>
      </c>
      <c r="C63" s="24">
        <v>26</v>
      </c>
      <c r="D63" s="24" t="s">
        <v>415</v>
      </c>
      <c r="E63" s="24" t="s">
        <v>416</v>
      </c>
      <c r="F63" s="24" t="s">
        <v>392</v>
      </c>
      <c r="G63" s="24" t="s">
        <v>393</v>
      </c>
      <c r="H63" s="24">
        <v>99999</v>
      </c>
      <c r="I63" s="24" t="s">
        <v>309</v>
      </c>
      <c r="J63" s="24" t="s">
        <v>371</v>
      </c>
      <c r="K63" s="24" t="s">
        <v>372</v>
      </c>
      <c r="L63" s="35">
        <f t="shared" si="2"/>
        <v>42001</v>
      </c>
      <c r="M63" s="24" t="s">
        <v>339</v>
      </c>
      <c r="N63" s="24" t="s">
        <v>417</v>
      </c>
      <c r="O63" s="24" t="s">
        <v>416</v>
      </c>
      <c r="P63" s="24" t="s">
        <v>392</v>
      </c>
      <c r="Q63" s="24" t="s">
        <v>393</v>
      </c>
      <c r="R63" s="24">
        <v>99999</v>
      </c>
      <c r="S63" s="24" t="s">
        <v>309</v>
      </c>
      <c r="T63" s="24" t="s">
        <v>326</v>
      </c>
      <c r="U63" s="24" t="s">
        <v>386</v>
      </c>
      <c r="V63" s="24" t="s">
        <v>387</v>
      </c>
      <c r="W63" s="36">
        <v>25</v>
      </c>
      <c r="X63" s="24">
        <v>24</v>
      </c>
      <c r="Y63" s="36">
        <v>1550</v>
      </c>
      <c r="Z63" s="37">
        <v>164.15</v>
      </c>
    </row>
    <row r="64" spans="1:26" x14ac:dyDescent="0.3">
      <c r="A64" s="24">
        <v>1428</v>
      </c>
      <c r="B64" s="35">
        <v>42002</v>
      </c>
      <c r="C64" s="24">
        <v>29</v>
      </c>
      <c r="D64" s="24" t="s">
        <v>343</v>
      </c>
      <c r="E64" s="24" t="s">
        <v>344</v>
      </c>
      <c r="F64" s="24" t="s">
        <v>345</v>
      </c>
      <c r="G64" s="24" t="s">
        <v>346</v>
      </c>
      <c r="H64" s="24">
        <v>99999</v>
      </c>
      <c r="I64" s="24" t="s">
        <v>309</v>
      </c>
      <c r="J64" s="24" t="s">
        <v>347</v>
      </c>
      <c r="K64" s="24" t="s">
        <v>271</v>
      </c>
      <c r="L64" s="35">
        <f t="shared" si="2"/>
        <v>42004</v>
      </c>
      <c r="M64" s="24" t="s">
        <v>311</v>
      </c>
      <c r="N64" s="24" t="s">
        <v>348</v>
      </c>
      <c r="O64" s="24" t="s">
        <v>344</v>
      </c>
      <c r="P64" s="24" t="s">
        <v>345</v>
      </c>
      <c r="Q64" s="24" t="s">
        <v>346</v>
      </c>
      <c r="R64" s="24">
        <v>99999</v>
      </c>
      <c r="S64" s="24" t="s">
        <v>309</v>
      </c>
      <c r="T64" s="24" t="s">
        <v>313</v>
      </c>
      <c r="U64" s="24" t="s">
        <v>425</v>
      </c>
      <c r="V64" s="24" t="s">
        <v>426</v>
      </c>
      <c r="W64" s="36">
        <v>39</v>
      </c>
      <c r="X64" s="24">
        <v>41</v>
      </c>
      <c r="Y64" s="36">
        <v>546</v>
      </c>
      <c r="Z64" s="37">
        <v>193.01100000000002</v>
      </c>
    </row>
    <row r="65" spans="1:26" x14ac:dyDescent="0.3">
      <c r="A65" s="24">
        <v>1429</v>
      </c>
      <c r="B65" s="35">
        <v>41979</v>
      </c>
      <c r="C65" s="24">
        <v>6</v>
      </c>
      <c r="D65" s="24" t="s">
        <v>359</v>
      </c>
      <c r="E65" s="24" t="s">
        <v>360</v>
      </c>
      <c r="F65" s="24" t="s">
        <v>361</v>
      </c>
      <c r="G65" s="24" t="s">
        <v>362</v>
      </c>
      <c r="H65" s="24">
        <v>99999</v>
      </c>
      <c r="I65" s="24" t="s">
        <v>309</v>
      </c>
      <c r="J65" s="24" t="s">
        <v>363</v>
      </c>
      <c r="K65" s="24" t="s">
        <v>264</v>
      </c>
      <c r="L65" s="35">
        <f t="shared" si="2"/>
        <v>41981</v>
      </c>
      <c r="M65" s="24" t="s">
        <v>339</v>
      </c>
      <c r="N65" s="24" t="s">
        <v>364</v>
      </c>
      <c r="O65" s="24" t="s">
        <v>360</v>
      </c>
      <c r="P65" s="24" t="s">
        <v>361</v>
      </c>
      <c r="Q65" s="24" t="s">
        <v>362</v>
      </c>
      <c r="R65" s="24">
        <v>99999</v>
      </c>
      <c r="S65" s="24" t="s">
        <v>309</v>
      </c>
      <c r="T65" s="24" t="s">
        <v>313</v>
      </c>
      <c r="U65" s="24" t="s">
        <v>327</v>
      </c>
      <c r="V65" s="24" t="s">
        <v>317</v>
      </c>
      <c r="W65" s="36">
        <v>30</v>
      </c>
      <c r="X65" s="24">
        <v>12</v>
      </c>
      <c r="Y65" s="36">
        <v>2190</v>
      </c>
      <c r="Z65" s="37">
        <v>200.85</v>
      </c>
    </row>
    <row r="66" spans="1:26" x14ac:dyDescent="0.3">
      <c r="A66" s="24">
        <v>1430</v>
      </c>
      <c r="B66" s="35">
        <v>41979</v>
      </c>
      <c r="C66" s="24">
        <v>6</v>
      </c>
      <c r="D66" s="24" t="s">
        <v>359</v>
      </c>
      <c r="E66" s="24" t="s">
        <v>360</v>
      </c>
      <c r="F66" s="24" t="s">
        <v>361</v>
      </c>
      <c r="G66" s="24" t="s">
        <v>362</v>
      </c>
      <c r="H66" s="24">
        <v>99999</v>
      </c>
      <c r="I66" s="24" t="s">
        <v>309</v>
      </c>
      <c r="J66" s="24" t="s">
        <v>363</v>
      </c>
      <c r="K66" s="24" t="s">
        <v>264</v>
      </c>
      <c r="L66" s="35">
        <f t="shared" si="2"/>
        <v>41981</v>
      </c>
      <c r="M66" s="24" t="s">
        <v>339</v>
      </c>
      <c r="N66" s="24" t="s">
        <v>364</v>
      </c>
      <c r="O66" s="24" t="s">
        <v>360</v>
      </c>
      <c r="P66" s="24" t="s">
        <v>361</v>
      </c>
      <c r="Q66" s="24" t="s">
        <v>362</v>
      </c>
      <c r="R66" s="24">
        <v>99999</v>
      </c>
      <c r="S66" s="24" t="s">
        <v>309</v>
      </c>
      <c r="T66" s="24" t="s">
        <v>313</v>
      </c>
      <c r="U66" s="24" t="s">
        <v>328</v>
      </c>
      <c r="V66" s="24" t="s">
        <v>317</v>
      </c>
      <c r="W66" s="36">
        <v>53</v>
      </c>
      <c r="X66" s="24">
        <v>68</v>
      </c>
      <c r="Y66" s="36">
        <v>3763</v>
      </c>
      <c r="Z66" s="37">
        <v>225.62100000000001</v>
      </c>
    </row>
    <row r="67" spans="1:26" x14ac:dyDescent="0.3">
      <c r="A67" s="24">
        <v>1431</v>
      </c>
      <c r="B67" s="35">
        <v>41977</v>
      </c>
      <c r="C67" s="24">
        <v>4</v>
      </c>
      <c r="D67" s="24" t="s">
        <v>318</v>
      </c>
      <c r="E67" s="24" t="s">
        <v>319</v>
      </c>
      <c r="F67" s="24" t="s">
        <v>320</v>
      </c>
      <c r="G67" s="24" t="s">
        <v>321</v>
      </c>
      <c r="H67" s="24">
        <v>99999</v>
      </c>
      <c r="I67" s="24" t="s">
        <v>309</v>
      </c>
      <c r="J67" s="24" t="s">
        <v>322</v>
      </c>
      <c r="K67" s="24" t="s">
        <v>323</v>
      </c>
      <c r="N67" s="24" t="s">
        <v>325</v>
      </c>
      <c r="O67" s="24" t="s">
        <v>319</v>
      </c>
      <c r="P67" s="24" t="s">
        <v>320</v>
      </c>
      <c r="Q67" s="24" t="s">
        <v>321</v>
      </c>
      <c r="R67" s="24">
        <v>99999</v>
      </c>
      <c r="S67" s="24" t="s">
        <v>309</v>
      </c>
      <c r="U67" s="24" t="s">
        <v>427</v>
      </c>
      <c r="V67" s="24" t="s">
        <v>408</v>
      </c>
      <c r="W67" s="36">
        <v>38</v>
      </c>
      <c r="X67" s="24">
        <v>33</v>
      </c>
      <c r="Y67" s="82">
        <v>2812</v>
      </c>
      <c r="Z67" s="37">
        <v>175.02800000000002</v>
      </c>
    </row>
    <row r="68" spans="1:26" x14ac:dyDescent="0.3">
      <c r="A68" s="24">
        <v>1432</v>
      </c>
      <c r="B68" s="35">
        <v>41976</v>
      </c>
      <c r="C68" s="24">
        <v>3</v>
      </c>
      <c r="D68" s="24" t="s">
        <v>351</v>
      </c>
      <c r="E68" s="24" t="s">
        <v>352</v>
      </c>
      <c r="F68" s="24" t="s">
        <v>353</v>
      </c>
      <c r="G68" s="24" t="s">
        <v>354</v>
      </c>
      <c r="H68" s="24">
        <v>99999</v>
      </c>
      <c r="I68" s="24" t="s">
        <v>309</v>
      </c>
      <c r="J68" s="24" t="s">
        <v>310</v>
      </c>
      <c r="K68" s="24" t="s">
        <v>271</v>
      </c>
      <c r="N68" s="24" t="s">
        <v>355</v>
      </c>
      <c r="O68" s="24" t="s">
        <v>352</v>
      </c>
      <c r="P68" s="24" t="s">
        <v>353</v>
      </c>
      <c r="Q68" s="24" t="s">
        <v>354</v>
      </c>
      <c r="R68" s="24">
        <v>99999</v>
      </c>
      <c r="S68" s="24" t="s">
        <v>309</v>
      </c>
      <c r="U68" s="24" t="s">
        <v>380</v>
      </c>
      <c r="V68" s="24" t="s">
        <v>315</v>
      </c>
      <c r="W68" s="36">
        <v>2.99</v>
      </c>
      <c r="X68" s="24">
        <v>12</v>
      </c>
      <c r="Y68" s="36">
        <v>296.01000000000005</v>
      </c>
      <c r="Z68" s="37">
        <v>17.042999999999999</v>
      </c>
    </row>
  </sheetData>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tabColor rgb="FF00B0F0"/>
  </sheetPr>
  <dimension ref="A3:H12"/>
  <sheetViews>
    <sheetView zoomScale="85" zoomScaleNormal="85" workbookViewId="0">
      <selection activeCell="E13" sqref="E13"/>
    </sheetView>
  </sheetViews>
  <sheetFormatPr defaultColWidth="8.88671875" defaultRowHeight="14.4" x14ac:dyDescent="0.3"/>
  <cols>
    <col min="1" max="1" width="14" style="39" bestFit="1" customWidth="1"/>
    <col min="2" max="2" width="16.88671875" style="39" bestFit="1" customWidth="1"/>
    <col min="3" max="3" width="16.44140625" style="39" bestFit="1" customWidth="1"/>
    <col min="4" max="4" width="13.33203125" style="39" customWidth="1"/>
    <col min="5" max="5" width="16.44140625" style="39" bestFit="1" customWidth="1"/>
    <col min="6" max="6" width="5.5546875" style="39" customWidth="1"/>
    <col min="7" max="7" width="18.6640625" style="39" customWidth="1"/>
    <col min="8" max="8" width="17.44140625" style="39" customWidth="1"/>
    <col min="9" max="16384" width="8.88671875" style="39"/>
  </cols>
  <sheetData>
    <row r="3" spans="1:8" ht="23.4" x14ac:dyDescent="0.45">
      <c r="A3" s="101" t="s">
        <v>428</v>
      </c>
      <c r="B3" s="101"/>
      <c r="C3" s="101"/>
      <c r="D3" s="101"/>
      <c r="E3" s="101"/>
      <c r="F3" s="38"/>
      <c r="G3" s="38"/>
      <c r="H3" s="38"/>
    </row>
    <row r="4" spans="1:8" ht="15" thickBot="1" x14ac:dyDescent="0.35">
      <c r="A4" s="38"/>
      <c r="B4" s="38"/>
      <c r="C4" s="38"/>
      <c r="D4" s="38"/>
      <c r="E4" s="38"/>
      <c r="F4" s="38"/>
      <c r="G4" s="38"/>
      <c r="H4" s="38"/>
    </row>
    <row r="5" spans="1:8" ht="15" thickBot="1" x14ac:dyDescent="0.35">
      <c r="A5" s="40" t="s">
        <v>429</v>
      </c>
      <c r="B5" s="41" t="s">
        <v>430</v>
      </c>
      <c r="C5" s="41" t="s">
        <v>431</v>
      </c>
      <c r="D5" s="42" t="s">
        <v>432</v>
      </c>
      <c r="E5" s="41" t="s">
        <v>433</v>
      </c>
      <c r="F5" s="38"/>
      <c r="G5" s="43" t="s">
        <v>434</v>
      </c>
      <c r="H5" s="43" t="s">
        <v>434</v>
      </c>
    </row>
    <row r="6" spans="1:8" x14ac:dyDescent="0.3">
      <c r="A6" s="44">
        <v>1002</v>
      </c>
      <c r="B6" s="45" t="s">
        <v>435</v>
      </c>
      <c r="C6" s="46" t="s">
        <v>439</v>
      </c>
      <c r="D6" s="39">
        <v>1</v>
      </c>
      <c r="E6" s="47">
        <v>44266</v>
      </c>
      <c r="F6" s="38"/>
      <c r="G6" s="48" t="s">
        <v>436</v>
      </c>
      <c r="H6" s="49" t="s">
        <v>437</v>
      </c>
    </row>
    <row r="7" spans="1:8" x14ac:dyDescent="0.3">
      <c r="A7" s="50">
        <v>1003</v>
      </c>
      <c r="B7" s="51" t="s">
        <v>438</v>
      </c>
      <c r="C7" s="52" t="s">
        <v>442</v>
      </c>
      <c r="D7" s="53">
        <v>0</v>
      </c>
      <c r="E7" s="54">
        <v>45037</v>
      </c>
      <c r="F7" s="38"/>
      <c r="G7" s="48" t="s">
        <v>439</v>
      </c>
      <c r="H7" s="49" t="s">
        <v>440</v>
      </c>
    </row>
    <row r="8" spans="1:8" x14ac:dyDescent="0.3">
      <c r="A8" s="50">
        <v>1005</v>
      </c>
      <c r="B8" s="51" t="s">
        <v>441</v>
      </c>
      <c r="C8" s="52" t="s">
        <v>445</v>
      </c>
      <c r="D8" s="53">
        <v>32</v>
      </c>
      <c r="E8" s="54">
        <v>44968</v>
      </c>
      <c r="F8" s="38"/>
      <c r="G8" s="48" t="s">
        <v>442</v>
      </c>
      <c r="H8" s="49" t="s">
        <v>443</v>
      </c>
    </row>
    <row r="9" spans="1:8" x14ac:dyDescent="0.3">
      <c r="A9" s="50">
        <v>1006</v>
      </c>
      <c r="B9" s="51" t="s">
        <v>444</v>
      </c>
      <c r="C9" s="52" t="s">
        <v>436</v>
      </c>
      <c r="D9" s="53">
        <v>43</v>
      </c>
      <c r="E9" s="54">
        <v>44673</v>
      </c>
      <c r="F9" s="38"/>
      <c r="G9" s="48" t="s">
        <v>445</v>
      </c>
      <c r="H9" s="49" t="s">
        <v>446</v>
      </c>
    </row>
    <row r="10" spans="1:8" x14ac:dyDescent="0.3">
      <c r="A10" s="50">
        <v>1008</v>
      </c>
      <c r="B10" s="51" t="s">
        <v>447</v>
      </c>
      <c r="C10" s="52" t="s">
        <v>439</v>
      </c>
      <c r="D10" s="53">
        <v>55</v>
      </c>
      <c r="E10" s="54">
        <v>44307</v>
      </c>
      <c r="F10" s="38"/>
      <c r="G10" s="38"/>
      <c r="H10" s="38"/>
    </row>
    <row r="11" spans="1:8" x14ac:dyDescent="0.3">
      <c r="A11" s="50">
        <v>1010</v>
      </c>
      <c r="B11" s="51" t="s">
        <v>448</v>
      </c>
      <c r="C11" s="52" t="s">
        <v>445</v>
      </c>
      <c r="D11" s="53">
        <v>64</v>
      </c>
      <c r="E11" s="54">
        <v>44651</v>
      </c>
      <c r="F11" s="38"/>
      <c r="G11" s="38"/>
      <c r="H11" s="38"/>
    </row>
    <row r="12" spans="1:8" ht="15" thickBot="1" x14ac:dyDescent="0.35">
      <c r="A12" s="55">
        <v>1012</v>
      </c>
      <c r="B12" s="56" t="s">
        <v>449</v>
      </c>
      <c r="C12" s="57" t="s">
        <v>442</v>
      </c>
      <c r="D12" s="58">
        <v>53</v>
      </c>
      <c r="E12" s="59">
        <v>45007</v>
      </c>
      <c r="F12" s="38"/>
      <c r="G12" s="38"/>
      <c r="H12" s="38"/>
    </row>
  </sheetData>
  <mergeCells count="1">
    <mergeCell ref="A3:E3"/>
  </mergeCells>
  <dataValidations xWindow="580" yWindow="541" count="3">
    <dataValidation type="list" allowBlank="1" showInputMessage="1" showErrorMessage="1" errorTitle="Incorrect spelling" error="Please use dropdown to select the sales rep _x000a_name" promptTitle="Please use drop down" prompt="This makes sure all spelling is consistent for our sales rep." sqref="C6:C12" xr:uid="{0BE620E6-ECA1-4D00-AE3B-8D9152068F9B}">
      <formula1>$G$6:$G$9</formula1>
    </dataValidation>
    <dataValidation type="whole" allowBlank="1" showInputMessage="1" showErrorMessage="1" sqref="D6:D12" xr:uid="{72D7C4C7-96AD-4CA2-8B16-0EBE38AB3CB5}">
      <formula1>0</formula1>
      <formula2>999</formula2>
    </dataValidation>
    <dataValidation type="date" allowBlank="1" showInputMessage="1" showErrorMessage="1" sqref="E6:E12" xr:uid="{CA4F8F4B-2FE6-4C9E-984F-64C4411B49D5}">
      <formula1>44197</formula1>
      <formula2>45730</formula2>
    </dataValidation>
  </dataValidations>
  <pageMargins left="0.75" right="0.75" top="1" bottom="1" header="0.5" footer="0.5"/>
  <pageSetup orientation="portrait" horizontalDpi="1200" verticalDpi="120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tabColor rgb="FF7030A0"/>
  </sheetPr>
  <dimension ref="A1:F133"/>
  <sheetViews>
    <sheetView workbookViewId="0">
      <selection activeCell="A10" sqref="A10"/>
    </sheetView>
  </sheetViews>
  <sheetFormatPr defaultColWidth="9.109375" defaultRowHeight="14.4" x14ac:dyDescent="0.3"/>
  <cols>
    <col min="1" max="1" width="9.109375" style="24"/>
    <col min="2" max="2" width="13.109375" style="62" customWidth="1"/>
    <col min="3" max="4" width="11.5546875" style="24" bestFit="1" customWidth="1"/>
    <col min="5" max="5" width="10" style="24" bestFit="1" customWidth="1"/>
    <col min="6" max="6" width="10.44140625" style="24" bestFit="1" customWidth="1"/>
    <col min="7" max="16384" width="9.109375" style="24"/>
  </cols>
  <sheetData>
    <row r="1" spans="1:6" ht="15" thickBot="1" x14ac:dyDescent="0.35">
      <c r="A1" s="60" t="s">
        <v>450</v>
      </c>
      <c r="B1" s="61" t="s">
        <v>451</v>
      </c>
      <c r="C1" s="60" t="s">
        <v>452</v>
      </c>
      <c r="D1" s="60" t="s">
        <v>453</v>
      </c>
      <c r="E1" s="60" t="s">
        <v>454</v>
      </c>
      <c r="F1" s="60" t="s">
        <v>455</v>
      </c>
    </row>
    <row r="2" spans="1:6" x14ac:dyDescent="0.3">
      <c r="A2" s="24" t="s">
        <v>456</v>
      </c>
      <c r="B2" s="62">
        <v>129000</v>
      </c>
      <c r="C2" s="24" t="s">
        <v>457</v>
      </c>
      <c r="D2" s="63">
        <v>2580</v>
      </c>
      <c r="E2" s="24">
        <v>4</v>
      </c>
      <c r="F2" s="24">
        <v>2</v>
      </c>
    </row>
    <row r="3" spans="1:6" x14ac:dyDescent="0.3">
      <c r="A3" s="24" t="s">
        <v>458</v>
      </c>
      <c r="B3" s="62">
        <v>79000</v>
      </c>
      <c r="C3" s="24" t="s">
        <v>459</v>
      </c>
      <c r="D3" s="63">
        <v>1580</v>
      </c>
      <c r="E3" s="24">
        <v>4</v>
      </c>
      <c r="F3" s="24">
        <v>3</v>
      </c>
    </row>
    <row r="4" spans="1:6" x14ac:dyDescent="0.3">
      <c r="A4" s="24" t="s">
        <v>460</v>
      </c>
      <c r="B4" s="62">
        <v>117250</v>
      </c>
      <c r="C4" s="24" t="s">
        <v>459</v>
      </c>
      <c r="D4" s="63">
        <v>2345</v>
      </c>
      <c r="E4" s="24">
        <v>3</v>
      </c>
      <c r="F4" s="24">
        <v>2</v>
      </c>
    </row>
    <row r="5" spans="1:6" x14ac:dyDescent="0.3">
      <c r="A5" s="24" t="s">
        <v>461</v>
      </c>
      <c r="B5" s="62">
        <v>121250</v>
      </c>
      <c r="C5" s="24" t="s">
        <v>462</v>
      </c>
      <c r="D5" s="63">
        <v>2425</v>
      </c>
      <c r="E5" s="24">
        <v>4</v>
      </c>
      <c r="F5" s="24">
        <v>2</v>
      </c>
    </row>
    <row r="6" spans="1:6" x14ac:dyDescent="0.3">
      <c r="A6" s="24" t="s">
        <v>463</v>
      </c>
      <c r="B6" s="62">
        <v>125250</v>
      </c>
      <c r="C6" s="24" t="s">
        <v>464</v>
      </c>
      <c r="D6" s="63">
        <v>2505</v>
      </c>
      <c r="E6" s="24">
        <v>3</v>
      </c>
      <c r="F6" s="24">
        <v>1</v>
      </c>
    </row>
    <row r="7" spans="1:6" x14ac:dyDescent="0.3">
      <c r="A7" s="24" t="s">
        <v>465</v>
      </c>
      <c r="B7" s="62">
        <v>129250</v>
      </c>
      <c r="C7" s="24" t="s">
        <v>457</v>
      </c>
      <c r="D7" s="63">
        <v>2585</v>
      </c>
      <c r="E7" s="24">
        <v>2</v>
      </c>
      <c r="F7" s="24">
        <v>3</v>
      </c>
    </row>
    <row r="8" spans="1:6" x14ac:dyDescent="0.3">
      <c r="A8" s="24" t="s">
        <v>466</v>
      </c>
      <c r="B8" s="62">
        <v>133250</v>
      </c>
      <c r="C8" s="24" t="s">
        <v>467</v>
      </c>
      <c r="D8" s="63">
        <v>2665</v>
      </c>
      <c r="E8" s="24">
        <v>3</v>
      </c>
      <c r="F8" s="24">
        <v>2</v>
      </c>
    </row>
    <row r="9" spans="1:6" x14ac:dyDescent="0.3">
      <c r="A9" s="24" t="s">
        <v>468</v>
      </c>
      <c r="B9" s="62">
        <v>137250</v>
      </c>
      <c r="C9" s="24" t="s">
        <v>469</v>
      </c>
      <c r="D9" s="63">
        <v>2745</v>
      </c>
      <c r="E9" s="24">
        <v>4</v>
      </c>
      <c r="F9" s="24">
        <v>2</v>
      </c>
    </row>
    <row r="10" spans="1:6" x14ac:dyDescent="0.3">
      <c r="A10" s="24" t="s">
        <v>470</v>
      </c>
      <c r="B10" s="62">
        <v>141250</v>
      </c>
      <c r="C10" s="24" t="s">
        <v>459</v>
      </c>
      <c r="D10" s="63">
        <v>2825</v>
      </c>
      <c r="E10" s="24">
        <v>3</v>
      </c>
      <c r="F10" s="24">
        <v>2</v>
      </c>
    </row>
    <row r="11" spans="1:6" x14ac:dyDescent="0.3">
      <c r="A11" s="24" t="s">
        <v>471</v>
      </c>
      <c r="B11" s="62">
        <v>145250</v>
      </c>
      <c r="C11" s="24" t="s">
        <v>462</v>
      </c>
      <c r="D11" s="63">
        <v>2905</v>
      </c>
      <c r="E11" s="24">
        <v>4</v>
      </c>
      <c r="F11" s="24">
        <v>3</v>
      </c>
    </row>
    <row r="12" spans="1:6" x14ac:dyDescent="0.3">
      <c r="A12" s="24" t="s">
        <v>472</v>
      </c>
      <c r="B12" s="62">
        <v>149250</v>
      </c>
      <c r="C12" s="24" t="s">
        <v>464</v>
      </c>
      <c r="D12" s="63">
        <v>2985</v>
      </c>
      <c r="E12" s="24">
        <v>3</v>
      </c>
      <c r="F12" s="24">
        <v>3</v>
      </c>
    </row>
    <row r="13" spans="1:6" x14ac:dyDescent="0.3">
      <c r="A13" s="24" t="s">
        <v>473</v>
      </c>
      <c r="B13" s="62">
        <v>134250</v>
      </c>
      <c r="C13" s="24" t="s">
        <v>457</v>
      </c>
      <c r="D13" s="63">
        <v>2685</v>
      </c>
      <c r="E13" s="24">
        <v>4</v>
      </c>
      <c r="F13" s="24">
        <v>2</v>
      </c>
    </row>
    <row r="14" spans="1:6" x14ac:dyDescent="0.3">
      <c r="A14" s="24" t="s">
        <v>474</v>
      </c>
      <c r="B14" s="62">
        <v>83000</v>
      </c>
      <c r="C14" s="24" t="s">
        <v>462</v>
      </c>
      <c r="D14" s="63">
        <v>1660</v>
      </c>
      <c r="E14" s="24">
        <v>4</v>
      </c>
      <c r="F14" s="24">
        <v>4</v>
      </c>
    </row>
    <row r="15" spans="1:6" x14ac:dyDescent="0.3">
      <c r="A15" s="24" t="s">
        <v>475</v>
      </c>
      <c r="B15" s="62">
        <v>137250</v>
      </c>
      <c r="C15" s="24" t="s">
        <v>467</v>
      </c>
      <c r="D15" s="63">
        <v>2745</v>
      </c>
      <c r="E15" s="24">
        <v>4</v>
      </c>
      <c r="F15" s="24">
        <v>3</v>
      </c>
    </row>
    <row r="16" spans="1:6" x14ac:dyDescent="0.3">
      <c r="A16" s="24" t="s">
        <v>476</v>
      </c>
      <c r="B16" s="62">
        <v>140250</v>
      </c>
      <c r="C16" s="24" t="s">
        <v>469</v>
      </c>
      <c r="D16" s="63">
        <v>2805</v>
      </c>
      <c r="E16" s="24">
        <v>4</v>
      </c>
      <c r="F16" s="24">
        <v>4</v>
      </c>
    </row>
    <row r="17" spans="1:6" x14ac:dyDescent="0.3">
      <c r="A17" s="24" t="s">
        <v>477</v>
      </c>
      <c r="B17" s="62">
        <v>143250</v>
      </c>
      <c r="C17" s="24" t="s">
        <v>459</v>
      </c>
      <c r="D17" s="63">
        <v>2865</v>
      </c>
      <c r="E17" s="24">
        <v>3</v>
      </c>
      <c r="F17" s="24">
        <v>2</v>
      </c>
    </row>
    <row r="18" spans="1:6" x14ac:dyDescent="0.3">
      <c r="A18" s="24" t="s">
        <v>478</v>
      </c>
      <c r="B18" s="62">
        <v>146250</v>
      </c>
      <c r="C18" s="24" t="s">
        <v>462</v>
      </c>
      <c r="D18" s="63">
        <v>2925</v>
      </c>
      <c r="E18" s="24">
        <v>3</v>
      </c>
      <c r="F18" s="24">
        <v>2</v>
      </c>
    </row>
    <row r="19" spans="1:6" x14ac:dyDescent="0.3">
      <c r="A19" s="24" t="s">
        <v>479</v>
      </c>
      <c r="B19" s="62">
        <v>149250</v>
      </c>
      <c r="C19" s="24" t="s">
        <v>464</v>
      </c>
      <c r="D19" s="63">
        <v>2985</v>
      </c>
      <c r="E19" s="24">
        <v>2</v>
      </c>
      <c r="F19" s="24">
        <v>2</v>
      </c>
    </row>
    <row r="20" spans="1:6" x14ac:dyDescent="0.3">
      <c r="A20" s="24" t="s">
        <v>480</v>
      </c>
      <c r="B20" s="62">
        <v>152250</v>
      </c>
      <c r="C20" s="24" t="s">
        <v>457</v>
      </c>
      <c r="D20" s="63">
        <v>3045</v>
      </c>
      <c r="E20" s="24">
        <v>3</v>
      </c>
      <c r="F20" s="24">
        <v>1</v>
      </c>
    </row>
    <row r="21" spans="1:6" x14ac:dyDescent="0.3">
      <c r="A21" s="24" t="s">
        <v>481</v>
      </c>
      <c r="B21" s="62">
        <v>155250</v>
      </c>
      <c r="C21" s="24" t="s">
        <v>467</v>
      </c>
      <c r="D21" s="63">
        <v>3105</v>
      </c>
      <c r="E21" s="24">
        <v>4</v>
      </c>
      <c r="F21" s="24">
        <v>2</v>
      </c>
    </row>
    <row r="22" spans="1:6" x14ac:dyDescent="0.3">
      <c r="A22" s="24" t="s">
        <v>482</v>
      </c>
      <c r="B22" s="62">
        <v>158250</v>
      </c>
      <c r="C22" s="24" t="s">
        <v>469</v>
      </c>
      <c r="D22" s="63">
        <v>3165</v>
      </c>
      <c r="E22" s="24">
        <v>4</v>
      </c>
      <c r="F22" s="24">
        <v>2</v>
      </c>
    </row>
    <row r="23" spans="1:6" x14ac:dyDescent="0.3">
      <c r="A23" s="24" t="s">
        <v>483</v>
      </c>
      <c r="B23" s="62">
        <v>84250</v>
      </c>
      <c r="C23" s="24" t="s">
        <v>459</v>
      </c>
      <c r="D23" s="63">
        <v>1685</v>
      </c>
      <c r="E23" s="24">
        <v>4</v>
      </c>
      <c r="F23" s="24">
        <v>3</v>
      </c>
    </row>
    <row r="24" spans="1:6" x14ac:dyDescent="0.3">
      <c r="A24" s="24" t="s">
        <v>484</v>
      </c>
      <c r="B24" s="62">
        <v>88250</v>
      </c>
      <c r="C24" s="24" t="s">
        <v>462</v>
      </c>
      <c r="D24" s="63">
        <v>1765</v>
      </c>
      <c r="E24" s="24">
        <v>3</v>
      </c>
      <c r="F24" s="24">
        <v>2</v>
      </c>
    </row>
    <row r="25" spans="1:6" x14ac:dyDescent="0.3">
      <c r="A25" s="24" t="s">
        <v>485</v>
      </c>
      <c r="B25" s="62">
        <v>87000</v>
      </c>
      <c r="C25" s="24" t="s">
        <v>464</v>
      </c>
      <c r="D25" s="63">
        <v>1740</v>
      </c>
      <c r="E25" s="24">
        <v>3</v>
      </c>
      <c r="F25" s="24">
        <v>2</v>
      </c>
    </row>
    <row r="26" spans="1:6" x14ac:dyDescent="0.3">
      <c r="A26" s="24" t="s">
        <v>486</v>
      </c>
      <c r="B26" s="62">
        <v>92250</v>
      </c>
      <c r="C26" s="24" t="s">
        <v>464</v>
      </c>
      <c r="D26" s="63">
        <v>1845</v>
      </c>
      <c r="E26" s="24">
        <v>3</v>
      </c>
      <c r="F26" s="24">
        <v>3</v>
      </c>
    </row>
    <row r="27" spans="1:6" x14ac:dyDescent="0.3">
      <c r="A27" s="24" t="s">
        <v>487</v>
      </c>
      <c r="B27" s="62">
        <v>96250</v>
      </c>
      <c r="C27" s="24" t="s">
        <v>457</v>
      </c>
      <c r="D27" s="63">
        <v>1925</v>
      </c>
      <c r="E27" s="24">
        <v>4</v>
      </c>
      <c r="F27" s="24">
        <v>2</v>
      </c>
    </row>
    <row r="28" spans="1:6" x14ac:dyDescent="0.3">
      <c r="A28" s="24" t="s">
        <v>488</v>
      </c>
      <c r="B28" s="62">
        <v>100250</v>
      </c>
      <c r="C28" s="24" t="s">
        <v>467</v>
      </c>
      <c r="D28" s="63">
        <v>2005</v>
      </c>
      <c r="E28" s="24">
        <v>3</v>
      </c>
      <c r="F28" s="24">
        <v>1</v>
      </c>
    </row>
    <row r="29" spans="1:6" x14ac:dyDescent="0.3">
      <c r="A29" s="24" t="s">
        <v>489</v>
      </c>
      <c r="B29" s="62">
        <v>104250</v>
      </c>
      <c r="C29" s="24" t="s">
        <v>469</v>
      </c>
      <c r="D29" s="63">
        <v>2085</v>
      </c>
      <c r="E29" s="24">
        <v>2</v>
      </c>
      <c r="F29" s="24">
        <v>3</v>
      </c>
    </row>
    <row r="30" spans="1:6" x14ac:dyDescent="0.3">
      <c r="A30" s="24" t="s">
        <v>490</v>
      </c>
      <c r="B30" s="62">
        <v>108250</v>
      </c>
      <c r="C30" s="24" t="s">
        <v>459</v>
      </c>
      <c r="D30" s="63">
        <v>2165</v>
      </c>
      <c r="E30" s="24">
        <v>3</v>
      </c>
      <c r="F30" s="24">
        <v>2</v>
      </c>
    </row>
    <row r="31" spans="1:6" x14ac:dyDescent="0.3">
      <c r="A31" s="24" t="s">
        <v>491</v>
      </c>
      <c r="B31" s="62">
        <v>112250</v>
      </c>
      <c r="C31" s="24" t="s">
        <v>462</v>
      </c>
      <c r="D31" s="63">
        <v>2245</v>
      </c>
      <c r="E31" s="24">
        <v>4</v>
      </c>
      <c r="F31" s="24">
        <v>2</v>
      </c>
    </row>
    <row r="32" spans="1:6" x14ac:dyDescent="0.3">
      <c r="A32" s="24" t="s">
        <v>492</v>
      </c>
      <c r="B32" s="62">
        <v>116250</v>
      </c>
      <c r="C32" s="24" t="s">
        <v>464</v>
      </c>
      <c r="D32" s="63">
        <v>2325</v>
      </c>
      <c r="E32" s="24">
        <v>3</v>
      </c>
      <c r="F32" s="24">
        <v>2</v>
      </c>
    </row>
    <row r="33" spans="1:6" x14ac:dyDescent="0.3">
      <c r="A33" s="24" t="s">
        <v>493</v>
      </c>
      <c r="B33" s="62">
        <v>120250</v>
      </c>
      <c r="C33" s="24" t="s">
        <v>457</v>
      </c>
      <c r="D33" s="63">
        <v>2405</v>
      </c>
      <c r="E33" s="24">
        <v>4</v>
      </c>
      <c r="F33" s="24">
        <v>3</v>
      </c>
    </row>
    <row r="34" spans="1:6" x14ac:dyDescent="0.3">
      <c r="A34" s="24" t="s">
        <v>494</v>
      </c>
      <c r="B34" s="62">
        <v>124250</v>
      </c>
      <c r="C34" s="24" t="s">
        <v>467</v>
      </c>
      <c r="D34" s="63">
        <v>2485</v>
      </c>
      <c r="E34" s="24">
        <v>3</v>
      </c>
      <c r="F34" s="24">
        <v>3</v>
      </c>
    </row>
    <row r="35" spans="1:6" x14ac:dyDescent="0.3">
      <c r="A35" s="24" t="s">
        <v>495</v>
      </c>
      <c r="B35" s="62">
        <v>128250</v>
      </c>
      <c r="C35" s="24" t="s">
        <v>469</v>
      </c>
      <c r="D35" s="63">
        <v>2565</v>
      </c>
      <c r="E35" s="24">
        <v>4</v>
      </c>
      <c r="F35" s="24">
        <v>2</v>
      </c>
    </row>
    <row r="36" spans="1:6" x14ac:dyDescent="0.3">
      <c r="A36" s="24" t="s">
        <v>496</v>
      </c>
      <c r="B36" s="62">
        <v>91000</v>
      </c>
      <c r="C36" s="24" t="s">
        <v>457</v>
      </c>
      <c r="D36" s="63">
        <v>1820</v>
      </c>
      <c r="E36" s="24">
        <v>3</v>
      </c>
      <c r="F36" s="24">
        <v>2</v>
      </c>
    </row>
    <row r="37" spans="1:6" x14ac:dyDescent="0.3">
      <c r="A37" s="24" t="s">
        <v>497</v>
      </c>
      <c r="B37" s="62">
        <v>132250</v>
      </c>
      <c r="C37" s="24" t="s">
        <v>459</v>
      </c>
      <c r="D37" s="63">
        <v>2645</v>
      </c>
      <c r="E37" s="24">
        <v>4</v>
      </c>
      <c r="F37" s="24">
        <v>3</v>
      </c>
    </row>
    <row r="38" spans="1:6" x14ac:dyDescent="0.3">
      <c r="A38" s="24" t="s">
        <v>498</v>
      </c>
      <c r="B38" s="62">
        <v>136250</v>
      </c>
      <c r="C38" s="24" t="s">
        <v>462</v>
      </c>
      <c r="D38" s="63">
        <v>2725</v>
      </c>
      <c r="E38" s="24">
        <v>4</v>
      </c>
      <c r="F38" s="24">
        <v>4</v>
      </c>
    </row>
    <row r="39" spans="1:6" x14ac:dyDescent="0.3">
      <c r="A39" s="24" t="s">
        <v>499</v>
      </c>
      <c r="B39" s="62">
        <v>140250</v>
      </c>
      <c r="C39" s="24" t="s">
        <v>464</v>
      </c>
      <c r="D39" s="63">
        <v>2805</v>
      </c>
      <c r="E39" s="24">
        <v>3</v>
      </c>
      <c r="F39" s="24">
        <v>2</v>
      </c>
    </row>
    <row r="40" spans="1:6" x14ac:dyDescent="0.3">
      <c r="A40" s="24" t="s">
        <v>500</v>
      </c>
      <c r="B40" s="62">
        <v>95000</v>
      </c>
      <c r="C40" s="24" t="s">
        <v>467</v>
      </c>
      <c r="D40" s="63">
        <v>1900</v>
      </c>
      <c r="E40" s="24">
        <v>2</v>
      </c>
      <c r="F40" s="24">
        <v>2</v>
      </c>
    </row>
    <row r="41" spans="1:6" x14ac:dyDescent="0.3">
      <c r="A41" s="24" t="s">
        <v>501</v>
      </c>
      <c r="B41" s="62">
        <v>99000</v>
      </c>
      <c r="C41" s="24" t="s">
        <v>469</v>
      </c>
      <c r="D41" s="63">
        <v>1980</v>
      </c>
      <c r="E41" s="24">
        <v>3</v>
      </c>
      <c r="F41" s="24">
        <v>1</v>
      </c>
    </row>
    <row r="42" spans="1:6" x14ac:dyDescent="0.3">
      <c r="A42" s="24" t="s">
        <v>502</v>
      </c>
      <c r="B42" s="62">
        <v>103000</v>
      </c>
      <c r="C42" s="24" t="s">
        <v>459</v>
      </c>
      <c r="D42" s="63">
        <v>2060</v>
      </c>
      <c r="E42" s="24">
        <v>4</v>
      </c>
      <c r="F42" s="24">
        <v>2</v>
      </c>
    </row>
    <row r="43" spans="1:6" x14ac:dyDescent="0.3">
      <c r="A43" s="24" t="s">
        <v>503</v>
      </c>
      <c r="B43" s="62">
        <v>107000</v>
      </c>
      <c r="C43" s="24" t="s">
        <v>462</v>
      </c>
      <c r="D43" s="63">
        <v>2140</v>
      </c>
      <c r="E43" s="24">
        <v>4</v>
      </c>
      <c r="F43" s="24">
        <v>2</v>
      </c>
    </row>
    <row r="44" spans="1:6" x14ac:dyDescent="0.3">
      <c r="A44" s="24" t="s">
        <v>504</v>
      </c>
      <c r="B44" s="62">
        <v>111000</v>
      </c>
      <c r="C44" s="24" t="s">
        <v>464</v>
      </c>
      <c r="D44" s="63">
        <v>2220</v>
      </c>
      <c r="E44" s="24">
        <v>4</v>
      </c>
      <c r="F44" s="24">
        <v>3</v>
      </c>
    </row>
    <row r="45" spans="1:6" x14ac:dyDescent="0.3">
      <c r="A45" s="24" t="s">
        <v>505</v>
      </c>
      <c r="B45" s="62">
        <v>115000</v>
      </c>
      <c r="C45" s="24" t="s">
        <v>457</v>
      </c>
      <c r="D45" s="63">
        <v>2300</v>
      </c>
      <c r="E45" s="24">
        <v>3</v>
      </c>
      <c r="F45" s="24">
        <v>3</v>
      </c>
    </row>
    <row r="46" spans="1:6" x14ac:dyDescent="0.3">
      <c r="A46" s="24" t="s">
        <v>506</v>
      </c>
      <c r="B46" s="62">
        <v>132000</v>
      </c>
      <c r="C46" s="24" t="s">
        <v>467</v>
      </c>
      <c r="D46" s="63">
        <v>2640</v>
      </c>
      <c r="E46" s="24">
        <v>3</v>
      </c>
      <c r="F46" s="24">
        <v>1</v>
      </c>
    </row>
    <row r="47" spans="1:6" x14ac:dyDescent="0.3">
      <c r="A47" s="24" t="s">
        <v>507</v>
      </c>
      <c r="B47" s="62">
        <v>119000</v>
      </c>
      <c r="C47" s="24" t="s">
        <v>467</v>
      </c>
      <c r="D47" s="63">
        <v>2380</v>
      </c>
      <c r="E47" s="24">
        <v>3</v>
      </c>
      <c r="F47" s="24">
        <v>2</v>
      </c>
    </row>
    <row r="48" spans="1:6" x14ac:dyDescent="0.3">
      <c r="A48" s="24" t="s">
        <v>508</v>
      </c>
      <c r="B48" s="62">
        <v>123000</v>
      </c>
      <c r="C48" s="24" t="s">
        <v>469</v>
      </c>
      <c r="D48" s="63">
        <v>2460</v>
      </c>
      <c r="E48" s="24">
        <v>4</v>
      </c>
      <c r="F48" s="24">
        <v>2</v>
      </c>
    </row>
    <row r="49" spans="1:6" x14ac:dyDescent="0.3">
      <c r="A49" s="24" t="s">
        <v>509</v>
      </c>
      <c r="B49" s="62">
        <v>127000</v>
      </c>
      <c r="C49" s="24" t="s">
        <v>459</v>
      </c>
      <c r="D49" s="63">
        <v>2540</v>
      </c>
      <c r="E49" s="24">
        <v>3</v>
      </c>
      <c r="F49" s="24">
        <v>1</v>
      </c>
    </row>
    <row r="50" spans="1:6" x14ac:dyDescent="0.3">
      <c r="A50" s="24" t="s">
        <v>510</v>
      </c>
      <c r="B50" s="62">
        <v>131000</v>
      </c>
      <c r="C50" s="24" t="s">
        <v>462</v>
      </c>
      <c r="D50" s="63">
        <v>2620</v>
      </c>
      <c r="E50" s="24">
        <v>2</v>
      </c>
      <c r="F50" s="24">
        <v>3</v>
      </c>
    </row>
    <row r="51" spans="1:6" x14ac:dyDescent="0.3">
      <c r="A51" s="24" t="s">
        <v>511</v>
      </c>
      <c r="B51" s="62">
        <v>135000</v>
      </c>
      <c r="C51" s="24" t="s">
        <v>464</v>
      </c>
      <c r="D51" s="63">
        <v>2700</v>
      </c>
      <c r="E51" s="24">
        <v>3</v>
      </c>
      <c r="F51" s="24">
        <v>2</v>
      </c>
    </row>
    <row r="52" spans="1:6" x14ac:dyDescent="0.3">
      <c r="A52" s="24" t="s">
        <v>512</v>
      </c>
      <c r="B52" s="62">
        <v>139000</v>
      </c>
      <c r="C52" s="24" t="s">
        <v>457</v>
      </c>
      <c r="D52" s="63">
        <v>2780</v>
      </c>
      <c r="E52" s="24">
        <v>4</v>
      </c>
      <c r="F52" s="24">
        <v>2</v>
      </c>
    </row>
    <row r="53" spans="1:6" x14ac:dyDescent="0.3">
      <c r="A53" s="24" t="s">
        <v>513</v>
      </c>
      <c r="B53" s="62">
        <v>143000</v>
      </c>
      <c r="C53" s="24" t="s">
        <v>467</v>
      </c>
      <c r="D53" s="63">
        <v>2860</v>
      </c>
      <c r="E53" s="24">
        <v>3</v>
      </c>
      <c r="F53" s="24">
        <v>2</v>
      </c>
    </row>
    <row r="54" spans="1:6" x14ac:dyDescent="0.3">
      <c r="A54" s="24" t="s">
        <v>514</v>
      </c>
      <c r="B54" s="62">
        <v>147000</v>
      </c>
      <c r="C54" s="24" t="s">
        <v>469</v>
      </c>
      <c r="D54" s="63">
        <v>2940</v>
      </c>
      <c r="E54" s="24">
        <v>4</v>
      </c>
      <c r="F54" s="24">
        <v>3</v>
      </c>
    </row>
    <row r="55" spans="1:6" x14ac:dyDescent="0.3">
      <c r="A55" s="24" t="s">
        <v>515</v>
      </c>
      <c r="B55" s="62">
        <v>130500</v>
      </c>
      <c r="C55" s="24" t="s">
        <v>459</v>
      </c>
      <c r="D55" s="63">
        <v>2610</v>
      </c>
      <c r="E55" s="24">
        <v>3</v>
      </c>
      <c r="F55" s="24">
        <v>3</v>
      </c>
    </row>
    <row r="56" spans="1:6" x14ac:dyDescent="0.3">
      <c r="A56" s="24" t="s">
        <v>516</v>
      </c>
      <c r="B56" s="62">
        <v>133500</v>
      </c>
      <c r="C56" s="24" t="s">
        <v>462</v>
      </c>
      <c r="D56" s="63">
        <v>2670</v>
      </c>
      <c r="E56" s="24">
        <v>4</v>
      </c>
      <c r="F56" s="24">
        <v>2</v>
      </c>
    </row>
    <row r="57" spans="1:6" x14ac:dyDescent="0.3">
      <c r="A57" s="24" t="s">
        <v>517</v>
      </c>
      <c r="B57" s="62">
        <v>135000</v>
      </c>
      <c r="C57" s="24" t="s">
        <v>469</v>
      </c>
      <c r="D57" s="63">
        <v>2700</v>
      </c>
      <c r="E57" s="24">
        <v>2</v>
      </c>
      <c r="F57" s="24">
        <v>3</v>
      </c>
    </row>
    <row r="58" spans="1:6" x14ac:dyDescent="0.3">
      <c r="A58" s="24" t="s">
        <v>518</v>
      </c>
      <c r="B58" s="62">
        <v>136500</v>
      </c>
      <c r="C58" s="24" t="s">
        <v>464</v>
      </c>
      <c r="D58" s="63">
        <v>2730</v>
      </c>
      <c r="E58" s="24">
        <v>4</v>
      </c>
      <c r="F58" s="24">
        <v>3</v>
      </c>
    </row>
    <row r="59" spans="1:6" x14ac:dyDescent="0.3">
      <c r="A59" s="24" t="s">
        <v>519</v>
      </c>
      <c r="B59" s="62">
        <v>139500</v>
      </c>
      <c r="C59" s="24" t="s">
        <v>457</v>
      </c>
      <c r="D59" s="63">
        <v>2790</v>
      </c>
      <c r="E59" s="24">
        <v>4</v>
      </c>
      <c r="F59" s="24">
        <v>4</v>
      </c>
    </row>
    <row r="60" spans="1:6" x14ac:dyDescent="0.3">
      <c r="A60" s="24" t="s">
        <v>520</v>
      </c>
      <c r="B60" s="62">
        <v>142500</v>
      </c>
      <c r="C60" s="24" t="s">
        <v>467</v>
      </c>
      <c r="D60" s="63">
        <v>2850</v>
      </c>
      <c r="E60" s="24">
        <v>3</v>
      </c>
      <c r="F60" s="24">
        <v>2</v>
      </c>
    </row>
    <row r="61" spans="1:6" x14ac:dyDescent="0.3">
      <c r="A61" s="24" t="s">
        <v>521</v>
      </c>
      <c r="B61" s="62">
        <v>145500</v>
      </c>
      <c r="C61" s="24" t="s">
        <v>469</v>
      </c>
      <c r="D61" s="63">
        <v>2910</v>
      </c>
      <c r="E61" s="24">
        <v>3</v>
      </c>
      <c r="F61" s="24">
        <v>2</v>
      </c>
    </row>
    <row r="62" spans="1:6" x14ac:dyDescent="0.3">
      <c r="A62" s="24" t="s">
        <v>522</v>
      </c>
      <c r="B62" s="62">
        <v>148500</v>
      </c>
      <c r="C62" s="24" t="s">
        <v>459</v>
      </c>
      <c r="D62" s="63">
        <v>2970</v>
      </c>
      <c r="E62" s="24">
        <v>2</v>
      </c>
      <c r="F62" s="24">
        <v>2</v>
      </c>
    </row>
    <row r="63" spans="1:6" x14ac:dyDescent="0.3">
      <c r="A63" s="24" t="s">
        <v>523</v>
      </c>
      <c r="B63" s="62">
        <v>151500</v>
      </c>
      <c r="C63" s="24" t="s">
        <v>462</v>
      </c>
      <c r="D63" s="63">
        <v>3030</v>
      </c>
      <c r="E63" s="24">
        <v>3</v>
      </c>
      <c r="F63" s="24">
        <v>1</v>
      </c>
    </row>
    <row r="64" spans="1:6" x14ac:dyDescent="0.3">
      <c r="A64" s="24" t="s">
        <v>524</v>
      </c>
      <c r="B64" s="62">
        <v>154500</v>
      </c>
      <c r="C64" s="24" t="s">
        <v>464</v>
      </c>
      <c r="D64" s="63">
        <v>3090</v>
      </c>
      <c r="E64" s="24">
        <v>4</v>
      </c>
      <c r="F64" s="24">
        <v>2</v>
      </c>
    </row>
    <row r="65" spans="1:6" x14ac:dyDescent="0.3">
      <c r="A65" s="24" t="s">
        <v>525</v>
      </c>
      <c r="B65" s="62">
        <v>80500</v>
      </c>
      <c r="C65" s="24" t="s">
        <v>457</v>
      </c>
      <c r="D65" s="63">
        <v>1610</v>
      </c>
      <c r="E65" s="24">
        <v>4</v>
      </c>
      <c r="F65" s="24">
        <v>2</v>
      </c>
    </row>
    <row r="66" spans="1:6" x14ac:dyDescent="0.3">
      <c r="A66" s="24" t="s">
        <v>526</v>
      </c>
      <c r="B66" s="62">
        <v>84500</v>
      </c>
      <c r="C66" s="24" t="s">
        <v>467</v>
      </c>
      <c r="D66" s="63">
        <v>1690</v>
      </c>
      <c r="E66" s="24">
        <v>4</v>
      </c>
      <c r="F66" s="24">
        <v>3</v>
      </c>
    </row>
    <row r="67" spans="1:6" x14ac:dyDescent="0.3">
      <c r="A67" s="24" t="s">
        <v>527</v>
      </c>
      <c r="B67" s="62">
        <v>88500</v>
      </c>
      <c r="C67" s="24" t="s">
        <v>469</v>
      </c>
      <c r="D67" s="63">
        <v>1770</v>
      </c>
      <c r="E67" s="24">
        <v>3</v>
      </c>
      <c r="F67" s="24">
        <v>2</v>
      </c>
    </row>
    <row r="68" spans="1:6" x14ac:dyDescent="0.3">
      <c r="A68" s="24" t="s">
        <v>528</v>
      </c>
      <c r="B68" s="62">
        <v>138000</v>
      </c>
      <c r="C68" s="24" t="s">
        <v>459</v>
      </c>
      <c r="D68" s="63">
        <v>2760</v>
      </c>
      <c r="E68" s="24">
        <v>3</v>
      </c>
      <c r="F68" s="24">
        <v>2</v>
      </c>
    </row>
    <row r="69" spans="1:6" x14ac:dyDescent="0.3">
      <c r="A69" s="24" t="s">
        <v>529</v>
      </c>
      <c r="B69" s="62">
        <v>92500</v>
      </c>
      <c r="C69" s="24" t="s">
        <v>459</v>
      </c>
      <c r="D69" s="63">
        <v>1850</v>
      </c>
      <c r="E69" s="24">
        <v>3</v>
      </c>
      <c r="F69" s="24">
        <v>3</v>
      </c>
    </row>
    <row r="70" spans="1:6" x14ac:dyDescent="0.3">
      <c r="A70" s="24" t="s">
        <v>530</v>
      </c>
      <c r="B70" s="62">
        <v>96500</v>
      </c>
      <c r="C70" s="24" t="s">
        <v>462</v>
      </c>
      <c r="D70" s="63">
        <v>1930</v>
      </c>
      <c r="E70" s="24">
        <v>4</v>
      </c>
      <c r="F70" s="24">
        <v>2</v>
      </c>
    </row>
    <row r="71" spans="1:6" x14ac:dyDescent="0.3">
      <c r="A71" s="24" t="s">
        <v>531</v>
      </c>
      <c r="B71" s="62">
        <v>100500</v>
      </c>
      <c r="C71" s="24" t="s">
        <v>464</v>
      </c>
      <c r="D71" s="63">
        <v>2010</v>
      </c>
      <c r="E71" s="24">
        <v>3</v>
      </c>
      <c r="F71" s="24">
        <v>1</v>
      </c>
    </row>
    <row r="72" spans="1:6" x14ac:dyDescent="0.3">
      <c r="A72" s="24" t="s">
        <v>532</v>
      </c>
      <c r="B72" s="62">
        <v>104500</v>
      </c>
      <c r="C72" s="24" t="s">
        <v>457</v>
      </c>
      <c r="D72" s="63">
        <v>2090</v>
      </c>
      <c r="E72" s="24">
        <v>2</v>
      </c>
      <c r="F72" s="24">
        <v>3</v>
      </c>
    </row>
    <row r="73" spans="1:6" x14ac:dyDescent="0.3">
      <c r="A73" s="24" t="s">
        <v>533</v>
      </c>
      <c r="B73" s="62">
        <v>108500</v>
      </c>
      <c r="C73" s="24" t="s">
        <v>467</v>
      </c>
      <c r="D73" s="63">
        <v>2170</v>
      </c>
      <c r="E73" s="24">
        <v>3</v>
      </c>
      <c r="F73" s="24">
        <v>2</v>
      </c>
    </row>
    <row r="74" spans="1:6" x14ac:dyDescent="0.3">
      <c r="A74" s="24" t="s">
        <v>534</v>
      </c>
      <c r="B74" s="62">
        <v>112500</v>
      </c>
      <c r="C74" s="24" t="s">
        <v>469</v>
      </c>
      <c r="D74" s="63">
        <v>2250</v>
      </c>
      <c r="E74" s="24">
        <v>4</v>
      </c>
      <c r="F74" s="24">
        <v>2</v>
      </c>
    </row>
    <row r="75" spans="1:6" x14ac:dyDescent="0.3">
      <c r="A75" s="24" t="s">
        <v>535</v>
      </c>
      <c r="B75" s="62">
        <v>116500</v>
      </c>
      <c r="C75" s="24" t="s">
        <v>459</v>
      </c>
      <c r="D75" s="63">
        <v>2330</v>
      </c>
      <c r="E75" s="24">
        <v>3</v>
      </c>
      <c r="F75" s="24">
        <v>2</v>
      </c>
    </row>
    <row r="76" spans="1:6" x14ac:dyDescent="0.3">
      <c r="A76" s="24" t="s">
        <v>536</v>
      </c>
      <c r="B76" s="62">
        <v>120500</v>
      </c>
      <c r="C76" s="24" t="s">
        <v>462</v>
      </c>
      <c r="D76" s="63">
        <v>2410</v>
      </c>
      <c r="E76" s="24">
        <v>4</v>
      </c>
      <c r="F76" s="24">
        <v>3</v>
      </c>
    </row>
    <row r="77" spans="1:6" x14ac:dyDescent="0.3">
      <c r="A77" s="24" t="s">
        <v>537</v>
      </c>
      <c r="B77" s="62">
        <v>124500</v>
      </c>
      <c r="C77" s="24" t="s">
        <v>464</v>
      </c>
      <c r="D77" s="63">
        <v>2490</v>
      </c>
      <c r="E77" s="24">
        <v>3</v>
      </c>
      <c r="F77" s="24">
        <v>3</v>
      </c>
    </row>
    <row r="78" spans="1:6" x14ac:dyDescent="0.3">
      <c r="A78" s="24" t="s">
        <v>538</v>
      </c>
      <c r="B78" s="62">
        <v>128500</v>
      </c>
      <c r="C78" s="24" t="s">
        <v>457</v>
      </c>
      <c r="D78" s="63">
        <v>2570</v>
      </c>
      <c r="E78" s="24">
        <v>4</v>
      </c>
      <c r="F78" s="24">
        <v>2</v>
      </c>
    </row>
    <row r="79" spans="1:6" x14ac:dyDescent="0.3">
      <c r="A79" s="24" t="s">
        <v>539</v>
      </c>
      <c r="B79" s="62">
        <v>141000</v>
      </c>
      <c r="C79" s="24" t="s">
        <v>462</v>
      </c>
      <c r="D79" s="63">
        <v>2820</v>
      </c>
      <c r="E79" s="24">
        <v>4</v>
      </c>
      <c r="F79" s="24">
        <v>2</v>
      </c>
    </row>
    <row r="80" spans="1:6" x14ac:dyDescent="0.3">
      <c r="A80" s="24" t="s">
        <v>540</v>
      </c>
      <c r="B80" s="62">
        <v>132500</v>
      </c>
      <c r="C80" s="24" t="s">
        <v>467</v>
      </c>
      <c r="D80" s="63">
        <v>2650</v>
      </c>
      <c r="E80" s="24">
        <v>4</v>
      </c>
      <c r="F80" s="24">
        <v>3</v>
      </c>
    </row>
    <row r="81" spans="1:6" x14ac:dyDescent="0.3">
      <c r="A81" s="24" t="s">
        <v>541</v>
      </c>
      <c r="B81" s="62">
        <v>136500</v>
      </c>
      <c r="C81" s="24" t="s">
        <v>469</v>
      </c>
      <c r="D81" s="63">
        <v>2730</v>
      </c>
      <c r="E81" s="24">
        <v>4</v>
      </c>
      <c r="F81" s="24">
        <v>4</v>
      </c>
    </row>
    <row r="82" spans="1:6" x14ac:dyDescent="0.3">
      <c r="A82" s="24" t="s">
        <v>542</v>
      </c>
      <c r="B82" s="62">
        <v>140500</v>
      </c>
      <c r="C82" s="24" t="s">
        <v>459</v>
      </c>
      <c r="D82" s="63">
        <v>2810</v>
      </c>
      <c r="E82" s="24">
        <v>3</v>
      </c>
      <c r="F82" s="24">
        <v>2</v>
      </c>
    </row>
    <row r="83" spans="1:6" x14ac:dyDescent="0.3">
      <c r="A83" s="24" t="s">
        <v>543</v>
      </c>
      <c r="B83" s="62">
        <v>144500</v>
      </c>
      <c r="C83" s="24" t="s">
        <v>462</v>
      </c>
      <c r="D83" s="63">
        <v>2890</v>
      </c>
      <c r="E83" s="24">
        <v>3</v>
      </c>
      <c r="F83" s="24">
        <v>2</v>
      </c>
    </row>
    <row r="84" spans="1:6" x14ac:dyDescent="0.3">
      <c r="A84" s="24" t="s">
        <v>544</v>
      </c>
      <c r="B84" s="62">
        <v>148500</v>
      </c>
      <c r="C84" s="24" t="s">
        <v>464</v>
      </c>
      <c r="D84" s="63">
        <v>2970</v>
      </c>
      <c r="E84" s="24">
        <v>2</v>
      </c>
      <c r="F84" s="24">
        <v>2</v>
      </c>
    </row>
    <row r="85" spans="1:6" x14ac:dyDescent="0.3">
      <c r="A85" s="24" t="s">
        <v>545</v>
      </c>
      <c r="B85" s="62">
        <v>129750</v>
      </c>
      <c r="C85" s="24" t="s">
        <v>457</v>
      </c>
      <c r="D85" s="63">
        <v>2595</v>
      </c>
      <c r="E85" s="24">
        <v>3</v>
      </c>
      <c r="F85" s="24">
        <v>1</v>
      </c>
    </row>
    <row r="86" spans="1:6" x14ac:dyDescent="0.3">
      <c r="A86" s="24" t="s">
        <v>546</v>
      </c>
      <c r="B86" s="62">
        <v>132750</v>
      </c>
      <c r="C86" s="24" t="s">
        <v>467</v>
      </c>
      <c r="D86" s="63">
        <v>2655</v>
      </c>
      <c r="E86" s="24">
        <v>4</v>
      </c>
      <c r="F86" s="24">
        <v>2</v>
      </c>
    </row>
    <row r="87" spans="1:6" x14ac:dyDescent="0.3">
      <c r="A87" s="24" t="s">
        <v>547</v>
      </c>
      <c r="B87" s="62">
        <v>135750</v>
      </c>
      <c r="C87" s="24" t="s">
        <v>469</v>
      </c>
      <c r="D87" s="63">
        <v>2715</v>
      </c>
      <c r="E87" s="24">
        <v>4</v>
      </c>
      <c r="F87" s="24">
        <v>2</v>
      </c>
    </row>
    <row r="88" spans="1:6" x14ac:dyDescent="0.3">
      <c r="A88" s="24" t="s">
        <v>548</v>
      </c>
      <c r="B88" s="62">
        <v>138750</v>
      </c>
      <c r="C88" s="24" t="s">
        <v>459</v>
      </c>
      <c r="D88" s="63">
        <v>2775</v>
      </c>
      <c r="E88" s="24">
        <v>4</v>
      </c>
      <c r="F88" s="24">
        <v>3</v>
      </c>
    </row>
    <row r="89" spans="1:6" x14ac:dyDescent="0.3">
      <c r="A89" s="24" t="s">
        <v>549</v>
      </c>
      <c r="B89" s="62">
        <v>141750</v>
      </c>
      <c r="C89" s="24" t="s">
        <v>462</v>
      </c>
      <c r="D89" s="63">
        <v>2835</v>
      </c>
      <c r="E89" s="24">
        <v>3</v>
      </c>
      <c r="F89" s="24">
        <v>3</v>
      </c>
    </row>
    <row r="90" spans="1:6" x14ac:dyDescent="0.3">
      <c r="A90" s="24" t="s">
        <v>550</v>
      </c>
      <c r="B90" s="62">
        <v>144000</v>
      </c>
      <c r="C90" s="24" t="s">
        <v>464</v>
      </c>
      <c r="D90" s="63">
        <v>2880</v>
      </c>
      <c r="E90" s="24">
        <v>3</v>
      </c>
      <c r="F90" s="24">
        <v>2</v>
      </c>
    </row>
    <row r="91" spans="1:6" x14ac:dyDescent="0.3">
      <c r="A91" s="24" t="s">
        <v>551</v>
      </c>
      <c r="B91" s="62">
        <v>144750</v>
      </c>
      <c r="C91" s="24" t="s">
        <v>464</v>
      </c>
      <c r="D91" s="63">
        <v>2895</v>
      </c>
      <c r="E91" s="24">
        <v>3</v>
      </c>
      <c r="F91" s="24">
        <v>2</v>
      </c>
    </row>
    <row r="92" spans="1:6" x14ac:dyDescent="0.3">
      <c r="A92" s="24" t="s">
        <v>552</v>
      </c>
      <c r="B92" s="62">
        <v>147750</v>
      </c>
      <c r="C92" s="24" t="s">
        <v>457</v>
      </c>
      <c r="D92" s="63">
        <v>2955</v>
      </c>
      <c r="E92" s="24">
        <v>4</v>
      </c>
      <c r="F92" s="24">
        <v>2</v>
      </c>
    </row>
    <row r="93" spans="1:6" x14ac:dyDescent="0.3">
      <c r="A93" s="24" t="s">
        <v>553</v>
      </c>
      <c r="B93" s="62">
        <v>150750</v>
      </c>
      <c r="C93" s="24" t="s">
        <v>467</v>
      </c>
      <c r="D93" s="63">
        <v>3015</v>
      </c>
      <c r="E93" s="24">
        <v>3</v>
      </c>
      <c r="F93" s="24">
        <v>1</v>
      </c>
    </row>
    <row r="94" spans="1:6" x14ac:dyDescent="0.3">
      <c r="A94" s="24" t="s">
        <v>554</v>
      </c>
      <c r="B94" s="62">
        <v>153750</v>
      </c>
      <c r="C94" s="24" t="s">
        <v>469</v>
      </c>
      <c r="D94" s="63">
        <v>3075</v>
      </c>
      <c r="E94" s="24">
        <v>2</v>
      </c>
      <c r="F94" s="24">
        <v>3</v>
      </c>
    </row>
    <row r="95" spans="1:6" x14ac:dyDescent="0.3">
      <c r="A95" s="24" t="s">
        <v>555</v>
      </c>
      <c r="B95" s="62">
        <v>79750</v>
      </c>
      <c r="C95" s="24" t="s">
        <v>459</v>
      </c>
      <c r="D95" s="63">
        <v>1595</v>
      </c>
      <c r="E95" s="24">
        <v>3</v>
      </c>
      <c r="F95" s="24">
        <v>2</v>
      </c>
    </row>
    <row r="96" spans="1:6" x14ac:dyDescent="0.3">
      <c r="A96" s="24" t="s">
        <v>556</v>
      </c>
      <c r="B96" s="62">
        <v>83750</v>
      </c>
      <c r="C96" s="24" t="s">
        <v>462</v>
      </c>
      <c r="D96" s="63">
        <v>1675</v>
      </c>
      <c r="E96" s="24">
        <v>4</v>
      </c>
      <c r="F96" s="24">
        <v>2</v>
      </c>
    </row>
    <row r="97" spans="1:6" x14ac:dyDescent="0.3">
      <c r="A97" s="24" t="s">
        <v>557</v>
      </c>
      <c r="B97" s="62">
        <v>87750</v>
      </c>
      <c r="C97" s="24" t="s">
        <v>464</v>
      </c>
      <c r="D97" s="63">
        <v>1755</v>
      </c>
      <c r="E97" s="24">
        <v>3</v>
      </c>
      <c r="F97" s="24">
        <v>2</v>
      </c>
    </row>
    <row r="98" spans="1:6" x14ac:dyDescent="0.3">
      <c r="A98" s="24" t="s">
        <v>558</v>
      </c>
      <c r="B98" s="62">
        <v>91750</v>
      </c>
      <c r="C98" s="24" t="s">
        <v>457</v>
      </c>
      <c r="D98" s="63">
        <v>1835</v>
      </c>
      <c r="E98" s="24">
        <v>4</v>
      </c>
      <c r="F98" s="24">
        <v>3</v>
      </c>
    </row>
    <row r="99" spans="1:6" x14ac:dyDescent="0.3">
      <c r="A99" s="24" t="s">
        <v>559</v>
      </c>
      <c r="B99" s="62">
        <v>95750</v>
      </c>
      <c r="C99" s="24" t="s">
        <v>467</v>
      </c>
      <c r="D99" s="63">
        <v>1915</v>
      </c>
      <c r="E99" s="24">
        <v>3</v>
      </c>
      <c r="F99" s="24">
        <v>3</v>
      </c>
    </row>
    <row r="100" spans="1:6" x14ac:dyDescent="0.3">
      <c r="A100" s="24" t="s">
        <v>560</v>
      </c>
      <c r="B100" s="62">
        <v>99750</v>
      </c>
      <c r="C100" s="24" t="s">
        <v>469</v>
      </c>
      <c r="D100" s="63">
        <v>1995</v>
      </c>
      <c r="E100" s="24">
        <v>4</v>
      </c>
      <c r="F100" s="24">
        <v>2</v>
      </c>
    </row>
    <row r="101" spans="1:6" x14ac:dyDescent="0.3">
      <c r="A101" s="24" t="s">
        <v>561</v>
      </c>
      <c r="B101" s="62">
        <v>147000</v>
      </c>
      <c r="C101" s="24" t="s">
        <v>457</v>
      </c>
      <c r="D101" s="63">
        <v>2940</v>
      </c>
      <c r="E101" s="24">
        <v>4</v>
      </c>
      <c r="F101" s="24">
        <v>3</v>
      </c>
    </row>
    <row r="102" spans="1:6" x14ac:dyDescent="0.3">
      <c r="A102" s="24" t="s">
        <v>562</v>
      </c>
      <c r="B102" s="62">
        <v>103750</v>
      </c>
      <c r="C102" s="24" t="s">
        <v>459</v>
      </c>
      <c r="D102" s="63">
        <v>2075</v>
      </c>
      <c r="E102" s="24">
        <v>4</v>
      </c>
      <c r="F102" s="24">
        <v>3</v>
      </c>
    </row>
    <row r="103" spans="1:6" x14ac:dyDescent="0.3">
      <c r="A103" s="24" t="s">
        <v>563</v>
      </c>
      <c r="B103" s="62">
        <v>107750</v>
      </c>
      <c r="C103" s="24" t="s">
        <v>462</v>
      </c>
      <c r="D103" s="63">
        <v>2155</v>
      </c>
      <c r="E103" s="24">
        <v>4</v>
      </c>
      <c r="F103" s="24">
        <v>4</v>
      </c>
    </row>
    <row r="104" spans="1:6" x14ac:dyDescent="0.3">
      <c r="A104" s="24" t="s">
        <v>564</v>
      </c>
      <c r="B104" s="62">
        <v>111750</v>
      </c>
      <c r="C104" s="24" t="s">
        <v>464</v>
      </c>
      <c r="D104" s="63">
        <v>2235</v>
      </c>
      <c r="E104" s="24">
        <v>3</v>
      </c>
      <c r="F104" s="24">
        <v>2</v>
      </c>
    </row>
    <row r="105" spans="1:6" x14ac:dyDescent="0.3">
      <c r="A105" s="24" t="s">
        <v>565</v>
      </c>
      <c r="B105" s="62">
        <v>115750</v>
      </c>
      <c r="C105" s="24" t="s">
        <v>457</v>
      </c>
      <c r="D105" s="63">
        <v>2315</v>
      </c>
      <c r="E105" s="24">
        <v>3</v>
      </c>
      <c r="F105" s="24">
        <v>2</v>
      </c>
    </row>
    <row r="106" spans="1:6" x14ac:dyDescent="0.3">
      <c r="A106" s="24" t="s">
        <v>566</v>
      </c>
      <c r="B106" s="62">
        <v>119750</v>
      </c>
      <c r="C106" s="24" t="s">
        <v>467</v>
      </c>
      <c r="D106" s="63">
        <v>2395</v>
      </c>
      <c r="E106" s="24">
        <v>2</v>
      </c>
      <c r="F106" s="24">
        <v>2</v>
      </c>
    </row>
    <row r="107" spans="1:6" x14ac:dyDescent="0.3">
      <c r="A107" s="24" t="s">
        <v>567</v>
      </c>
      <c r="B107" s="62">
        <v>123750</v>
      </c>
      <c r="C107" s="24" t="s">
        <v>469</v>
      </c>
      <c r="D107" s="63">
        <v>2475</v>
      </c>
      <c r="E107" s="24">
        <v>3</v>
      </c>
      <c r="F107" s="24">
        <v>1</v>
      </c>
    </row>
    <row r="108" spans="1:6" x14ac:dyDescent="0.3">
      <c r="A108" s="24" t="s">
        <v>568</v>
      </c>
      <c r="B108" s="62">
        <v>127750</v>
      </c>
      <c r="C108" s="24" t="s">
        <v>459</v>
      </c>
      <c r="D108" s="63">
        <v>2555</v>
      </c>
      <c r="E108" s="24">
        <v>4</v>
      </c>
      <c r="F108" s="24">
        <v>2</v>
      </c>
    </row>
    <row r="109" spans="1:6" x14ac:dyDescent="0.3">
      <c r="A109" s="24" t="s">
        <v>569</v>
      </c>
      <c r="B109" s="62">
        <v>131750</v>
      </c>
      <c r="C109" s="24" t="s">
        <v>462</v>
      </c>
      <c r="D109" s="63">
        <v>2635</v>
      </c>
      <c r="E109" s="24">
        <v>4</v>
      </c>
      <c r="F109" s="24">
        <v>2</v>
      </c>
    </row>
    <row r="110" spans="1:6" x14ac:dyDescent="0.3">
      <c r="A110" s="24" t="s">
        <v>570</v>
      </c>
      <c r="B110" s="62">
        <v>135750</v>
      </c>
      <c r="C110" s="24" t="s">
        <v>464</v>
      </c>
      <c r="D110" s="63">
        <v>2715</v>
      </c>
      <c r="E110" s="24">
        <v>4</v>
      </c>
      <c r="F110" s="24">
        <v>3</v>
      </c>
    </row>
    <row r="111" spans="1:6" x14ac:dyDescent="0.3">
      <c r="A111" s="24" t="s">
        <v>571</v>
      </c>
      <c r="B111" s="62">
        <v>139750</v>
      </c>
      <c r="C111" s="24" t="s">
        <v>457</v>
      </c>
      <c r="D111" s="63">
        <v>2795</v>
      </c>
      <c r="E111" s="24">
        <v>3</v>
      </c>
      <c r="F111" s="24">
        <v>2</v>
      </c>
    </row>
    <row r="112" spans="1:6" x14ac:dyDescent="0.3">
      <c r="A112" s="24" t="s">
        <v>572</v>
      </c>
      <c r="B112" s="62">
        <v>150000</v>
      </c>
      <c r="C112" s="24" t="s">
        <v>467</v>
      </c>
      <c r="D112" s="63">
        <v>3000</v>
      </c>
      <c r="E112" s="24">
        <v>3</v>
      </c>
      <c r="F112" s="24">
        <v>3</v>
      </c>
    </row>
    <row r="113" spans="1:6" x14ac:dyDescent="0.3">
      <c r="A113" s="24" t="s">
        <v>573</v>
      </c>
      <c r="B113" s="62">
        <v>143750</v>
      </c>
      <c r="C113" s="24" t="s">
        <v>467</v>
      </c>
      <c r="D113" s="63">
        <v>2875</v>
      </c>
      <c r="E113" s="24">
        <v>3</v>
      </c>
      <c r="F113" s="24">
        <v>3</v>
      </c>
    </row>
    <row r="114" spans="1:6" x14ac:dyDescent="0.3">
      <c r="A114" s="24" t="s">
        <v>574</v>
      </c>
      <c r="B114" s="62">
        <v>147750</v>
      </c>
      <c r="C114" s="24" t="s">
        <v>469</v>
      </c>
      <c r="D114" s="63">
        <v>2955</v>
      </c>
      <c r="E114" s="24">
        <v>4</v>
      </c>
      <c r="F114" s="24">
        <v>2</v>
      </c>
    </row>
    <row r="115" spans="1:6" x14ac:dyDescent="0.3">
      <c r="A115" s="24" t="s">
        <v>575</v>
      </c>
      <c r="B115" s="62">
        <v>131250</v>
      </c>
      <c r="C115" s="24" t="s">
        <v>459</v>
      </c>
      <c r="D115" s="63">
        <v>2625</v>
      </c>
      <c r="E115" s="24">
        <v>3</v>
      </c>
      <c r="F115" s="24">
        <v>1</v>
      </c>
    </row>
    <row r="116" spans="1:6" x14ac:dyDescent="0.3">
      <c r="A116" s="24" t="s">
        <v>576</v>
      </c>
      <c r="B116" s="62">
        <v>134250</v>
      </c>
      <c r="C116" s="24" t="s">
        <v>462</v>
      </c>
      <c r="D116" s="63">
        <v>2685</v>
      </c>
      <c r="E116" s="24">
        <v>2</v>
      </c>
      <c r="F116" s="24">
        <v>3</v>
      </c>
    </row>
    <row r="117" spans="1:6" x14ac:dyDescent="0.3">
      <c r="A117" s="24" t="s">
        <v>577</v>
      </c>
      <c r="B117" s="62">
        <v>137250</v>
      </c>
      <c r="C117" s="24" t="s">
        <v>464</v>
      </c>
      <c r="D117" s="63">
        <v>2745</v>
      </c>
      <c r="E117" s="24">
        <v>3</v>
      </c>
      <c r="F117" s="24">
        <v>2</v>
      </c>
    </row>
    <row r="118" spans="1:6" x14ac:dyDescent="0.3">
      <c r="A118" s="24" t="s">
        <v>578</v>
      </c>
      <c r="B118" s="62">
        <v>140250</v>
      </c>
      <c r="C118" s="24" t="s">
        <v>457</v>
      </c>
      <c r="D118" s="63">
        <v>2805</v>
      </c>
      <c r="E118" s="24">
        <v>4</v>
      </c>
      <c r="F118" s="24">
        <v>2</v>
      </c>
    </row>
    <row r="119" spans="1:6" x14ac:dyDescent="0.3">
      <c r="A119" s="24" t="s">
        <v>579</v>
      </c>
      <c r="B119" s="62">
        <v>143250</v>
      </c>
      <c r="C119" s="24" t="s">
        <v>467</v>
      </c>
      <c r="D119" s="63">
        <v>2865</v>
      </c>
      <c r="E119" s="24">
        <v>3</v>
      </c>
      <c r="F119" s="24">
        <v>2</v>
      </c>
    </row>
    <row r="120" spans="1:6" x14ac:dyDescent="0.3">
      <c r="A120" s="24" t="s">
        <v>580</v>
      </c>
      <c r="B120" s="62">
        <v>146250</v>
      </c>
      <c r="C120" s="24" t="s">
        <v>469</v>
      </c>
      <c r="D120" s="63">
        <v>2925</v>
      </c>
      <c r="E120" s="24">
        <v>4</v>
      </c>
      <c r="F120" s="24">
        <v>3</v>
      </c>
    </row>
    <row r="121" spans="1:6" x14ac:dyDescent="0.3">
      <c r="A121" s="24" t="s">
        <v>581</v>
      </c>
      <c r="B121" s="62">
        <v>149250</v>
      </c>
      <c r="C121" s="24" t="s">
        <v>459</v>
      </c>
      <c r="D121" s="63">
        <v>2985</v>
      </c>
      <c r="E121" s="24">
        <v>3</v>
      </c>
      <c r="F121" s="24">
        <v>3</v>
      </c>
    </row>
    <row r="122" spans="1:6" x14ac:dyDescent="0.3">
      <c r="A122" s="24" t="s">
        <v>582</v>
      </c>
      <c r="B122" s="62">
        <v>152250</v>
      </c>
      <c r="C122" s="24" t="s">
        <v>462</v>
      </c>
      <c r="D122" s="63">
        <v>3045</v>
      </c>
      <c r="E122" s="24">
        <v>4</v>
      </c>
      <c r="F122" s="24">
        <v>2</v>
      </c>
    </row>
    <row r="123" spans="1:6" x14ac:dyDescent="0.3">
      <c r="A123" s="24" t="s">
        <v>583</v>
      </c>
      <c r="B123" s="62">
        <v>153000</v>
      </c>
      <c r="C123" s="24" t="s">
        <v>469</v>
      </c>
      <c r="D123" s="63">
        <v>3060</v>
      </c>
      <c r="E123" s="24">
        <v>4</v>
      </c>
      <c r="F123" s="24">
        <v>2</v>
      </c>
    </row>
    <row r="124" spans="1:6" x14ac:dyDescent="0.3">
      <c r="A124" s="24" t="s">
        <v>584</v>
      </c>
      <c r="B124" s="62">
        <v>155250</v>
      </c>
      <c r="C124" s="24" t="s">
        <v>464</v>
      </c>
      <c r="D124" s="63">
        <v>3105</v>
      </c>
      <c r="E124" s="24">
        <v>4</v>
      </c>
      <c r="F124" s="24">
        <v>3</v>
      </c>
    </row>
    <row r="125" spans="1:6" x14ac:dyDescent="0.3">
      <c r="A125" s="24" t="s">
        <v>585</v>
      </c>
      <c r="B125" s="62">
        <v>81250</v>
      </c>
      <c r="C125" s="24" t="s">
        <v>457</v>
      </c>
      <c r="D125" s="63">
        <v>1625</v>
      </c>
      <c r="E125" s="24">
        <v>4</v>
      </c>
      <c r="F125" s="24">
        <v>4</v>
      </c>
    </row>
    <row r="126" spans="1:6" x14ac:dyDescent="0.3">
      <c r="A126" s="24" t="s">
        <v>586</v>
      </c>
      <c r="B126" s="62">
        <v>85250</v>
      </c>
      <c r="C126" s="24" t="s">
        <v>467</v>
      </c>
      <c r="D126" s="63">
        <v>1705</v>
      </c>
      <c r="E126" s="24">
        <v>3</v>
      </c>
      <c r="F126" s="24">
        <v>2</v>
      </c>
    </row>
    <row r="127" spans="1:6" x14ac:dyDescent="0.3">
      <c r="A127" s="24" t="s">
        <v>587</v>
      </c>
      <c r="B127" s="62">
        <v>89250</v>
      </c>
      <c r="C127" s="24" t="s">
        <v>469</v>
      </c>
      <c r="D127" s="63">
        <v>1785</v>
      </c>
      <c r="E127" s="24">
        <v>3</v>
      </c>
      <c r="F127" s="24">
        <v>2</v>
      </c>
    </row>
    <row r="128" spans="1:6" x14ac:dyDescent="0.3">
      <c r="A128" s="24" t="s">
        <v>588</v>
      </c>
      <c r="B128" s="62">
        <v>93250</v>
      </c>
      <c r="C128" s="24" t="s">
        <v>459</v>
      </c>
      <c r="D128" s="63">
        <v>1865</v>
      </c>
      <c r="E128" s="24">
        <v>2</v>
      </c>
      <c r="F128" s="24">
        <v>2</v>
      </c>
    </row>
    <row r="129" spans="1:6" x14ac:dyDescent="0.3">
      <c r="A129" s="24" t="s">
        <v>589</v>
      </c>
      <c r="B129" s="62">
        <v>97250</v>
      </c>
      <c r="C129" s="24" t="s">
        <v>462</v>
      </c>
      <c r="D129" s="63">
        <v>1945</v>
      </c>
      <c r="E129" s="24">
        <v>3</v>
      </c>
      <c r="F129" s="24">
        <v>1</v>
      </c>
    </row>
    <row r="130" spans="1:6" x14ac:dyDescent="0.3">
      <c r="A130" s="24" t="s">
        <v>590</v>
      </c>
      <c r="B130" s="62">
        <v>101250</v>
      </c>
      <c r="C130" s="24" t="s">
        <v>464</v>
      </c>
      <c r="D130" s="63">
        <v>2025</v>
      </c>
      <c r="E130" s="24">
        <v>4</v>
      </c>
      <c r="F130" s="24">
        <v>2</v>
      </c>
    </row>
    <row r="131" spans="1:6" x14ac:dyDescent="0.3">
      <c r="A131" s="24" t="s">
        <v>591</v>
      </c>
      <c r="B131" s="62">
        <v>105250</v>
      </c>
      <c r="C131" s="24" t="s">
        <v>457</v>
      </c>
      <c r="D131" s="63">
        <v>2105</v>
      </c>
      <c r="E131" s="24">
        <v>4</v>
      </c>
      <c r="F131" s="24">
        <v>2</v>
      </c>
    </row>
    <row r="132" spans="1:6" x14ac:dyDescent="0.3">
      <c r="A132" s="24" t="s">
        <v>592</v>
      </c>
      <c r="B132" s="62">
        <v>109250</v>
      </c>
      <c r="C132" s="24" t="s">
        <v>467</v>
      </c>
      <c r="D132" s="63">
        <v>2185</v>
      </c>
      <c r="E132" s="24">
        <v>4</v>
      </c>
      <c r="F132" s="24">
        <v>3</v>
      </c>
    </row>
    <row r="133" spans="1:6" x14ac:dyDescent="0.3">
      <c r="A133" s="24" t="s">
        <v>593</v>
      </c>
      <c r="B133" s="62">
        <v>113250</v>
      </c>
      <c r="C133" s="24" t="s">
        <v>469</v>
      </c>
      <c r="D133" s="63">
        <v>2265</v>
      </c>
      <c r="E133" s="24">
        <v>3</v>
      </c>
      <c r="F133" s="24">
        <v>3</v>
      </c>
    </row>
  </sheetData>
  <autoFilter ref="A1:F1" xr:uid="{00000000-0001-0000-0B00-000000000000}"/>
  <conditionalFormatting sqref="B1:B1048576">
    <cfRule type="cellIs" dxfId="1" priority="6" operator="between">
      <formula>100000</formula>
      <formula>250000</formula>
    </cfRule>
  </conditionalFormatting>
  <conditionalFormatting sqref="D1:D1048576">
    <cfRule type="colorScale" priority="3">
      <colorScale>
        <cfvo type="min"/>
        <cfvo type="percentile" val="50"/>
        <cfvo type="max"/>
        <color rgb="FF63BE7B"/>
        <color rgb="FFFFEB84"/>
        <color rgb="FFF8696B"/>
      </colorScale>
    </cfRule>
  </conditionalFormatting>
  <conditionalFormatting sqref="F1:F1048576">
    <cfRule type="iconSet" priority="1">
      <iconSet iconSet="4Rating">
        <cfvo type="percent" val="0"/>
        <cfvo type="percent" val="25"/>
        <cfvo type="percent" val="50"/>
        <cfvo type="percent" val="75"/>
      </iconSe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 id="{35A9F02E-9DBB-4557-8701-C8FF7F37A92B}">
            <x14:iconSet iconSet="5Boxes">
              <x14:cfvo type="percent">
                <xm:f>0</xm:f>
              </x14:cfvo>
              <x14:cfvo type="num">
                <xm:f>1</xm:f>
              </x14:cfvo>
              <x14:cfvo type="num">
                <xm:f>2</xm:f>
              </x14:cfvo>
              <x14:cfvo type="num">
                <xm:f>3</xm:f>
              </x14:cfvo>
              <x14:cfvo type="num">
                <xm:f>4</xm:f>
              </x14:cfvo>
            </x14:iconSet>
          </x14:cfRule>
          <xm:sqref>E1:E1048576</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tabColor rgb="FF7030A0"/>
  </sheetPr>
  <dimension ref="A1:B9"/>
  <sheetViews>
    <sheetView workbookViewId="0">
      <selection activeCell="C6" sqref="C6"/>
    </sheetView>
  </sheetViews>
  <sheetFormatPr defaultColWidth="9.109375" defaultRowHeight="14.4" x14ac:dyDescent="0.3"/>
  <cols>
    <col min="1" max="1" width="14.33203125" style="24" customWidth="1"/>
    <col min="2" max="2" width="13.5546875" style="24" customWidth="1"/>
    <col min="3" max="16384" width="9.109375" style="24"/>
  </cols>
  <sheetData>
    <row r="1" spans="1:2" x14ac:dyDescent="0.3">
      <c r="A1" s="64" t="s">
        <v>594</v>
      </c>
      <c r="B1" s="64" t="s">
        <v>595</v>
      </c>
    </row>
    <row r="2" spans="1:2" x14ac:dyDescent="0.3">
      <c r="A2" s="24" t="s">
        <v>596</v>
      </c>
      <c r="B2" s="65">
        <f ca="1">TODAY()-3</f>
        <v>45727</v>
      </c>
    </row>
    <row r="3" spans="1:2" x14ac:dyDescent="0.3">
      <c r="A3" s="24" t="s">
        <v>597</v>
      </c>
      <c r="B3" s="65">
        <f ca="1">TODAY()-2</f>
        <v>45728</v>
      </c>
    </row>
    <row r="4" spans="1:2" x14ac:dyDescent="0.3">
      <c r="A4" s="24" t="s">
        <v>598</v>
      </c>
      <c r="B4" s="65">
        <f ca="1">TODAY()-1</f>
        <v>45729</v>
      </c>
    </row>
    <row r="5" spans="1:2" x14ac:dyDescent="0.3">
      <c r="A5" s="24" t="s">
        <v>599</v>
      </c>
      <c r="B5" s="65">
        <f ca="1">TODAY()</f>
        <v>45730</v>
      </c>
    </row>
    <row r="6" spans="1:2" x14ac:dyDescent="0.3">
      <c r="A6" s="24" t="s">
        <v>600</v>
      </c>
      <c r="B6" s="65">
        <f ca="1">TODAY()</f>
        <v>45730</v>
      </c>
    </row>
    <row r="7" spans="1:2" x14ac:dyDescent="0.3">
      <c r="A7" s="24" t="s">
        <v>601</v>
      </c>
      <c r="B7" s="65">
        <f ca="1">TODAY()+1</f>
        <v>45731</v>
      </c>
    </row>
    <row r="8" spans="1:2" x14ac:dyDescent="0.3">
      <c r="A8" s="24" t="s">
        <v>602</v>
      </c>
      <c r="B8" s="65">
        <f ca="1">TODAY()+2</f>
        <v>45732</v>
      </c>
    </row>
    <row r="9" spans="1:2" x14ac:dyDescent="0.3">
      <c r="A9" s="24" t="s">
        <v>603</v>
      </c>
      <c r="B9" s="65">
        <f ca="1">TODAY()+3</f>
        <v>45733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rgb="FFFFC000"/>
  </sheetPr>
  <dimension ref="A1:Q25"/>
  <sheetViews>
    <sheetView tabSelected="1" zoomScale="85" zoomScaleNormal="85" workbookViewId="0">
      <selection activeCell="H10" sqref="H10"/>
    </sheetView>
  </sheetViews>
  <sheetFormatPr defaultColWidth="9.109375" defaultRowHeight="15.6" x14ac:dyDescent="0.3"/>
  <cols>
    <col min="1" max="1" width="8.88671875" style="66" customWidth="1"/>
    <col min="2" max="16384" width="9.109375" style="66"/>
  </cols>
  <sheetData>
    <row r="1" spans="1:17" x14ac:dyDescent="0.3">
      <c r="A1" s="66" t="s">
        <v>604</v>
      </c>
      <c r="N1" s="87"/>
      <c r="O1" s="87"/>
      <c r="P1" s="87"/>
      <c r="Q1" s="87"/>
    </row>
    <row r="2" spans="1:17" x14ac:dyDescent="0.3">
      <c r="A2" s="67"/>
      <c r="N2" s="87"/>
      <c r="O2" s="87"/>
      <c r="P2" s="87"/>
      <c r="Q2" s="87"/>
    </row>
    <row r="3" spans="1:17" ht="23.4" x14ac:dyDescent="0.3">
      <c r="A3" s="102" t="s">
        <v>605</v>
      </c>
      <c r="B3" s="103"/>
      <c r="C3" s="103"/>
      <c r="D3" s="103"/>
      <c r="E3" s="104"/>
      <c r="N3" s="87"/>
      <c r="O3" s="87"/>
      <c r="P3" s="87"/>
      <c r="Q3" s="87"/>
    </row>
    <row r="4" spans="1:17" x14ac:dyDescent="0.3">
      <c r="N4" s="87"/>
      <c r="O4" s="87"/>
      <c r="P4" s="87"/>
      <c r="Q4" s="87"/>
    </row>
    <row r="5" spans="1:17" x14ac:dyDescent="0.3">
      <c r="A5" s="66" t="s">
        <v>699</v>
      </c>
      <c r="N5" s="87"/>
      <c r="O5" s="87"/>
      <c r="P5" s="87"/>
      <c r="Q5" s="87"/>
    </row>
    <row r="6" spans="1:17" x14ac:dyDescent="0.3">
      <c r="G6" s="68"/>
      <c r="N6" s="87"/>
      <c r="O6" s="87"/>
      <c r="P6" s="87"/>
      <c r="Q6" s="87"/>
    </row>
    <row r="7" spans="1:17" x14ac:dyDescent="0.3">
      <c r="G7" s="69" t="str">
        <f>A1</f>
        <v>Excel is even better than I expected!</v>
      </c>
    </row>
    <row r="10" spans="1:17" x14ac:dyDescent="0.3">
      <c r="G10" s="68"/>
    </row>
    <row r="11" spans="1:17" x14ac:dyDescent="0.3">
      <c r="G11" s="70" t="str">
        <f>A5</f>
        <v>werwerewre</v>
      </c>
    </row>
    <row r="13" spans="1:17" x14ac:dyDescent="0.3">
      <c r="G13" s="66" t="str">
        <f>Linkfromhere!E1</f>
        <v>Pay Rate</v>
      </c>
    </row>
    <row r="25" spans="1:1" x14ac:dyDescent="0.3"/>
  </sheetData>
  <mergeCells count="1">
    <mergeCell ref="A3:E3"/>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tint="-0.499984740745262"/>
  </sheetPr>
  <dimension ref="A1:I42"/>
  <sheetViews>
    <sheetView zoomScale="55" zoomScaleNormal="55" workbookViewId="0">
      <selection activeCell="A3" sqref="A3"/>
    </sheetView>
  </sheetViews>
  <sheetFormatPr defaultColWidth="8.6640625" defaultRowHeight="13.2" x14ac:dyDescent="0.25"/>
  <cols>
    <col min="1" max="1" width="14.44140625" style="1" bestFit="1" customWidth="1"/>
    <col min="2" max="2" width="19.109375" style="1" bestFit="1" customWidth="1"/>
    <col min="3" max="3" width="19.6640625" style="1" bestFit="1" customWidth="1"/>
    <col min="4" max="4" width="11.21875" style="1" bestFit="1" customWidth="1"/>
    <col min="5" max="5" width="16.33203125" style="1" bestFit="1" customWidth="1"/>
    <col min="6" max="6" width="18.5546875" style="1" bestFit="1" customWidth="1"/>
    <col min="7" max="7" width="16.109375" style="1" bestFit="1" customWidth="1"/>
    <col min="8" max="8" width="17.5546875" style="1" bestFit="1" customWidth="1"/>
    <col min="9" max="9" width="16.6640625" style="1" bestFit="1" customWidth="1"/>
    <col min="10" max="14" width="8.6640625" style="1"/>
    <col min="15" max="15" width="8.6640625" style="1" customWidth="1"/>
    <col min="16" max="16384" width="8.6640625" style="1"/>
  </cols>
  <sheetData>
    <row r="1" spans="1:9" ht="29.25" customHeight="1" x14ac:dyDescent="0.55000000000000004">
      <c r="A1" s="98" t="s">
        <v>0</v>
      </c>
      <c r="B1" s="98"/>
    </row>
    <row r="3" spans="1:9" ht="24" thickBot="1" x14ac:dyDescent="0.5">
      <c r="A3" s="90" t="s">
        <v>1</v>
      </c>
      <c r="B3" s="90" t="s">
        <v>2</v>
      </c>
      <c r="C3" s="90" t="s">
        <v>3</v>
      </c>
      <c r="D3" s="90" t="s">
        <v>4</v>
      </c>
      <c r="E3" s="90" t="s">
        <v>5</v>
      </c>
      <c r="F3" s="90" t="s">
        <v>6</v>
      </c>
      <c r="G3" s="90" t="s">
        <v>7</v>
      </c>
      <c r="H3" s="91" t="s">
        <v>8</v>
      </c>
      <c r="I3" s="92" t="s">
        <v>9</v>
      </c>
    </row>
    <row r="4" spans="1:9" ht="24" thickTop="1" x14ac:dyDescent="0.45">
      <c r="A4" s="2">
        <v>1054</v>
      </c>
      <c r="B4" s="2" t="s">
        <v>10</v>
      </c>
      <c r="C4" s="2" t="s">
        <v>11</v>
      </c>
      <c r="D4" s="2" t="s">
        <v>12</v>
      </c>
      <c r="E4" s="2" t="s">
        <v>13</v>
      </c>
      <c r="F4" s="2">
        <v>148</v>
      </c>
      <c r="G4" s="2" t="s">
        <v>14</v>
      </c>
      <c r="H4" s="3">
        <v>38092</v>
      </c>
      <c r="I4" s="4">
        <v>11.25</v>
      </c>
    </row>
    <row r="5" spans="1:9" ht="23.4" x14ac:dyDescent="0.45">
      <c r="A5" s="2">
        <v>1054</v>
      </c>
      <c r="B5" s="2" t="s">
        <v>10</v>
      </c>
      <c r="C5" s="2" t="s">
        <v>11</v>
      </c>
      <c r="D5" s="2" t="s">
        <v>12</v>
      </c>
      <c r="E5" s="2" t="s">
        <v>13</v>
      </c>
      <c r="F5" s="2">
        <v>148</v>
      </c>
      <c r="G5" s="2" t="s">
        <v>14</v>
      </c>
      <c r="H5" s="3">
        <v>38092</v>
      </c>
      <c r="I5" s="4">
        <v>11.25</v>
      </c>
    </row>
    <row r="6" spans="1:9" ht="23.4" x14ac:dyDescent="0.45">
      <c r="A6" s="2">
        <v>1056</v>
      </c>
      <c r="B6" s="2" t="s">
        <v>15</v>
      </c>
      <c r="C6" s="2" t="s">
        <v>16</v>
      </c>
      <c r="D6" s="2" t="s">
        <v>12</v>
      </c>
      <c r="E6" s="2" t="s">
        <v>17</v>
      </c>
      <c r="F6" s="2">
        <v>121</v>
      </c>
      <c r="G6" s="2" t="s">
        <v>14</v>
      </c>
      <c r="H6" s="3">
        <v>33901</v>
      </c>
      <c r="I6" s="4">
        <v>12.25</v>
      </c>
    </row>
    <row r="7" spans="1:9" ht="23.4" x14ac:dyDescent="0.45">
      <c r="A7" s="2">
        <v>1067</v>
      </c>
      <c r="B7" s="2" t="s">
        <v>18</v>
      </c>
      <c r="C7" s="2" t="s">
        <v>19</v>
      </c>
      <c r="D7" s="2" t="s">
        <v>12</v>
      </c>
      <c r="E7" s="2" t="s">
        <v>20</v>
      </c>
      <c r="F7" s="2">
        <v>123</v>
      </c>
      <c r="G7" s="2" t="s">
        <v>14</v>
      </c>
      <c r="H7" s="3">
        <v>36788</v>
      </c>
      <c r="I7" s="4">
        <v>14.55</v>
      </c>
    </row>
    <row r="8" spans="1:9" ht="23.4" x14ac:dyDescent="0.45">
      <c r="A8" s="2">
        <v>1075</v>
      </c>
      <c r="B8" s="2" t="s">
        <v>21</v>
      </c>
      <c r="C8" s="2" t="s">
        <v>22</v>
      </c>
      <c r="D8" s="2" t="s">
        <v>23</v>
      </c>
      <c r="E8" s="2" t="s">
        <v>24</v>
      </c>
      <c r="F8" s="2">
        <v>126</v>
      </c>
      <c r="G8" s="2" t="s">
        <v>25</v>
      </c>
      <c r="H8" s="3">
        <v>38571</v>
      </c>
      <c r="I8" s="4">
        <v>11.25</v>
      </c>
    </row>
    <row r="9" spans="1:9" ht="23.4" x14ac:dyDescent="0.45">
      <c r="A9" s="2">
        <v>1078</v>
      </c>
      <c r="B9" s="2" t="s">
        <v>26</v>
      </c>
      <c r="C9" s="2" t="s">
        <v>27</v>
      </c>
      <c r="D9" s="2" t="s">
        <v>28</v>
      </c>
      <c r="E9" s="2" t="s">
        <v>29</v>
      </c>
      <c r="F9" s="2">
        <v>101</v>
      </c>
      <c r="G9" s="2" t="s">
        <v>25</v>
      </c>
      <c r="H9" s="3">
        <v>36251</v>
      </c>
      <c r="I9" s="4">
        <v>10.199999999999999</v>
      </c>
    </row>
    <row r="10" spans="1:9" ht="23.4" x14ac:dyDescent="0.45">
      <c r="A10" s="2">
        <v>1152</v>
      </c>
      <c r="B10" s="2" t="s">
        <v>30</v>
      </c>
      <c r="C10" s="2" t="s">
        <v>31</v>
      </c>
      <c r="D10" s="2" t="s">
        <v>23</v>
      </c>
      <c r="E10" s="2" t="s">
        <v>32</v>
      </c>
      <c r="F10" s="2">
        <v>118</v>
      </c>
      <c r="G10" s="2" t="s">
        <v>25</v>
      </c>
      <c r="H10" s="3">
        <v>37642</v>
      </c>
      <c r="I10" s="4">
        <v>12.25</v>
      </c>
    </row>
    <row r="11" spans="1:9" ht="23.4" x14ac:dyDescent="0.45">
      <c r="A11" s="2">
        <v>1196</v>
      </c>
      <c r="B11" s="2" t="s">
        <v>33</v>
      </c>
      <c r="C11" s="2" t="s">
        <v>34</v>
      </c>
      <c r="D11" s="2" t="s">
        <v>35</v>
      </c>
      <c r="E11" s="2" t="s">
        <v>36</v>
      </c>
      <c r="F11" s="2">
        <v>289</v>
      </c>
      <c r="G11" s="2" t="s">
        <v>37</v>
      </c>
      <c r="H11" s="3">
        <v>40634</v>
      </c>
      <c r="I11" s="4">
        <v>9.9499999999999993</v>
      </c>
    </row>
    <row r="12" spans="1:9" ht="23.4" x14ac:dyDescent="0.45">
      <c r="A12" s="2">
        <v>1284</v>
      </c>
      <c r="B12" s="2" t="s">
        <v>38</v>
      </c>
      <c r="C12" s="2" t="s">
        <v>39</v>
      </c>
      <c r="D12" s="2" t="s">
        <v>40</v>
      </c>
      <c r="E12" s="2" t="s">
        <v>41</v>
      </c>
      <c r="F12" s="2">
        <v>124</v>
      </c>
      <c r="G12" s="2" t="s">
        <v>14</v>
      </c>
      <c r="H12" s="3">
        <v>35799</v>
      </c>
      <c r="I12" s="4">
        <v>12.3</v>
      </c>
    </row>
    <row r="13" spans="1:9" ht="23.4" x14ac:dyDescent="0.45">
      <c r="A13" s="2">
        <v>1290</v>
      </c>
      <c r="B13" s="2" t="s">
        <v>42</v>
      </c>
      <c r="C13" s="2" t="s">
        <v>43</v>
      </c>
      <c r="D13" s="2" t="s">
        <v>23</v>
      </c>
      <c r="E13" s="2" t="s">
        <v>44</v>
      </c>
      <c r="F13" s="2">
        <v>113</v>
      </c>
      <c r="G13" s="2" t="s">
        <v>25</v>
      </c>
      <c r="H13" s="3">
        <v>35798</v>
      </c>
      <c r="I13" s="4">
        <v>13.25</v>
      </c>
    </row>
    <row r="14" spans="1:9" ht="23.4" x14ac:dyDescent="0.45">
      <c r="A14" s="2">
        <v>1293</v>
      </c>
      <c r="B14" s="2" t="s">
        <v>45</v>
      </c>
      <c r="C14" s="2" t="s">
        <v>46</v>
      </c>
      <c r="D14" s="2" t="s">
        <v>35</v>
      </c>
      <c r="E14" s="2" t="s">
        <v>47</v>
      </c>
      <c r="F14" s="2">
        <v>205</v>
      </c>
      <c r="G14" s="2" t="s">
        <v>37</v>
      </c>
      <c r="H14" s="3">
        <v>35687</v>
      </c>
      <c r="I14" s="4">
        <v>10.199999999999999</v>
      </c>
    </row>
    <row r="15" spans="1:9" ht="23.4" x14ac:dyDescent="0.45">
      <c r="A15" s="2">
        <v>1299</v>
      </c>
      <c r="B15" s="2" t="s">
        <v>48</v>
      </c>
      <c r="C15" s="2" t="s">
        <v>49</v>
      </c>
      <c r="D15" s="2" t="s">
        <v>50</v>
      </c>
      <c r="E15" s="2" t="s">
        <v>51</v>
      </c>
      <c r="F15" s="2">
        <v>127</v>
      </c>
      <c r="G15" s="2" t="s">
        <v>14</v>
      </c>
      <c r="H15" s="3">
        <v>37611</v>
      </c>
      <c r="I15" s="4">
        <v>12.2</v>
      </c>
    </row>
    <row r="16" spans="1:9" ht="23.4" x14ac:dyDescent="0.45">
      <c r="A16" s="2">
        <v>1302</v>
      </c>
      <c r="B16" s="2" t="s">
        <v>52</v>
      </c>
      <c r="C16" s="2" t="s">
        <v>53</v>
      </c>
      <c r="D16" s="2" t="s">
        <v>40</v>
      </c>
      <c r="E16" s="2" t="s">
        <v>54</v>
      </c>
      <c r="F16" s="2">
        <v>139</v>
      </c>
      <c r="G16" s="2" t="s">
        <v>14</v>
      </c>
      <c r="H16" s="3">
        <v>35648</v>
      </c>
      <c r="I16" s="4">
        <v>14.25</v>
      </c>
    </row>
    <row r="17" spans="1:9" ht="23.4" x14ac:dyDescent="0.45">
      <c r="A17" s="2">
        <v>1310</v>
      </c>
      <c r="B17" s="2" t="s">
        <v>10</v>
      </c>
      <c r="C17" s="2" t="s">
        <v>55</v>
      </c>
      <c r="D17" s="2" t="s">
        <v>50</v>
      </c>
      <c r="E17" s="2" t="s">
        <v>56</v>
      </c>
      <c r="F17" s="2">
        <v>137</v>
      </c>
      <c r="G17" s="2" t="s">
        <v>14</v>
      </c>
      <c r="H17" s="3">
        <v>36437</v>
      </c>
      <c r="I17" s="4">
        <v>11.5</v>
      </c>
    </row>
    <row r="18" spans="1:9" ht="23.4" x14ac:dyDescent="0.45">
      <c r="A18" s="2">
        <v>1329</v>
      </c>
      <c r="B18" s="2" t="s">
        <v>57</v>
      </c>
      <c r="C18" s="2" t="s">
        <v>58</v>
      </c>
      <c r="D18" s="2" t="s">
        <v>28</v>
      </c>
      <c r="E18" s="2" t="s">
        <v>59</v>
      </c>
      <c r="F18" s="2">
        <v>151</v>
      </c>
      <c r="G18" s="2" t="s">
        <v>25</v>
      </c>
      <c r="H18" s="3">
        <v>37309</v>
      </c>
      <c r="I18" s="4">
        <v>10.35</v>
      </c>
    </row>
    <row r="19" spans="1:9" ht="23.4" x14ac:dyDescent="0.45">
      <c r="A19" s="2">
        <v>1333</v>
      </c>
      <c r="B19" s="2" t="s">
        <v>60</v>
      </c>
      <c r="C19" s="2" t="s">
        <v>61</v>
      </c>
      <c r="D19" s="2" t="s">
        <v>35</v>
      </c>
      <c r="E19" s="2" t="s">
        <v>62</v>
      </c>
      <c r="F19" s="2">
        <v>122</v>
      </c>
      <c r="G19" s="2" t="s">
        <v>37</v>
      </c>
      <c r="H19" s="3">
        <v>37727</v>
      </c>
      <c r="I19" s="4">
        <v>10.15</v>
      </c>
    </row>
    <row r="20" spans="1:9" ht="23.4" x14ac:dyDescent="0.45">
      <c r="A20" s="2">
        <v>1368</v>
      </c>
      <c r="B20" s="2" t="s">
        <v>63</v>
      </c>
      <c r="C20" s="2" t="s">
        <v>64</v>
      </c>
      <c r="D20" s="2" t="s">
        <v>23</v>
      </c>
      <c r="E20" s="2" t="s">
        <v>65</v>
      </c>
      <c r="F20" s="2">
        <v>132</v>
      </c>
      <c r="G20" s="2" t="s">
        <v>25</v>
      </c>
      <c r="H20" s="3">
        <v>35134</v>
      </c>
      <c r="I20" s="4">
        <v>12.25</v>
      </c>
    </row>
    <row r="21" spans="1:9" ht="23.4" x14ac:dyDescent="0.45">
      <c r="A21" s="2">
        <v>1509</v>
      </c>
      <c r="B21" s="2" t="s">
        <v>66</v>
      </c>
      <c r="C21" s="2" t="s">
        <v>67</v>
      </c>
      <c r="D21" s="2" t="s">
        <v>12</v>
      </c>
      <c r="E21" s="2" t="s">
        <v>68</v>
      </c>
      <c r="F21" s="2">
        <v>135</v>
      </c>
      <c r="G21" s="2" t="s">
        <v>14</v>
      </c>
      <c r="H21" s="3">
        <v>35965</v>
      </c>
      <c r="I21" s="4">
        <v>13.25</v>
      </c>
    </row>
    <row r="22" spans="1:9" ht="23.4" x14ac:dyDescent="0.45">
      <c r="A22" s="2">
        <v>1516</v>
      </c>
      <c r="B22" s="2" t="s">
        <v>69</v>
      </c>
      <c r="C22" s="2" t="s">
        <v>70</v>
      </c>
      <c r="D22" s="2" t="s">
        <v>28</v>
      </c>
      <c r="E22" s="2" t="s">
        <v>71</v>
      </c>
      <c r="F22" s="2">
        <v>105</v>
      </c>
      <c r="G22" s="2" t="s">
        <v>25</v>
      </c>
      <c r="H22" s="3">
        <v>35860</v>
      </c>
      <c r="I22" s="4">
        <v>9.5</v>
      </c>
    </row>
    <row r="23" spans="1:9" ht="23.4" x14ac:dyDescent="0.45">
      <c r="A23" s="2">
        <v>1529</v>
      </c>
      <c r="B23" s="2" t="s">
        <v>72</v>
      </c>
      <c r="C23" s="2" t="s">
        <v>73</v>
      </c>
      <c r="D23" s="2" t="s">
        <v>40</v>
      </c>
      <c r="E23" s="2" t="s">
        <v>74</v>
      </c>
      <c r="F23" s="2">
        <v>129</v>
      </c>
      <c r="G23" s="2" t="s">
        <v>14</v>
      </c>
      <c r="H23" s="3">
        <v>36553</v>
      </c>
      <c r="I23" s="4">
        <v>11.3</v>
      </c>
    </row>
    <row r="24" spans="1:9" ht="23.4" x14ac:dyDescent="0.45">
      <c r="A24" s="2">
        <v>1656</v>
      </c>
      <c r="B24" s="2" t="s">
        <v>75</v>
      </c>
      <c r="C24" s="2" t="s">
        <v>76</v>
      </c>
      <c r="D24" s="2" t="s">
        <v>50</v>
      </c>
      <c r="E24" s="2" t="s">
        <v>77</v>
      </c>
      <c r="F24" s="2">
        <v>149</v>
      </c>
      <c r="G24" s="2" t="s">
        <v>14</v>
      </c>
      <c r="H24" s="3">
        <v>36873</v>
      </c>
      <c r="I24" s="4">
        <v>12.35</v>
      </c>
    </row>
    <row r="25" spans="1:9" ht="23.4" x14ac:dyDescent="0.45">
      <c r="A25" s="2">
        <v>1672</v>
      </c>
      <c r="B25" s="2" t="s">
        <v>78</v>
      </c>
      <c r="C25" s="2" t="s">
        <v>79</v>
      </c>
      <c r="D25" s="2" t="s">
        <v>50</v>
      </c>
      <c r="E25" s="2" t="s">
        <v>80</v>
      </c>
      <c r="F25" s="2">
        <v>114</v>
      </c>
      <c r="G25" s="2" t="s">
        <v>14</v>
      </c>
      <c r="H25" s="3">
        <v>37727</v>
      </c>
      <c r="I25" s="4">
        <v>11.9</v>
      </c>
    </row>
    <row r="26" spans="1:9" ht="23.4" x14ac:dyDescent="0.45">
      <c r="A26" s="2">
        <v>1673</v>
      </c>
      <c r="B26" s="2" t="s">
        <v>81</v>
      </c>
      <c r="C26" s="2" t="s">
        <v>39</v>
      </c>
      <c r="D26" s="2" t="s">
        <v>23</v>
      </c>
      <c r="E26" s="2" t="s">
        <v>82</v>
      </c>
      <c r="F26" s="2">
        <v>112</v>
      </c>
      <c r="G26" s="2" t="s">
        <v>25</v>
      </c>
      <c r="H26" s="3">
        <v>38436</v>
      </c>
      <c r="I26" s="4">
        <v>11.85</v>
      </c>
    </row>
    <row r="27" spans="1:9" ht="23.4" x14ac:dyDescent="0.45">
      <c r="A27" s="2">
        <v>1676</v>
      </c>
      <c r="B27" s="2" t="s">
        <v>83</v>
      </c>
      <c r="C27" s="2" t="s">
        <v>84</v>
      </c>
      <c r="D27" s="2" t="s">
        <v>40</v>
      </c>
      <c r="E27" s="2" t="s">
        <v>85</v>
      </c>
      <c r="F27" s="2">
        <v>115</v>
      </c>
      <c r="G27" s="2" t="s">
        <v>14</v>
      </c>
      <c r="H27" s="3">
        <v>34633</v>
      </c>
      <c r="I27" s="4">
        <v>10.75</v>
      </c>
    </row>
    <row r="28" spans="1:9" ht="23.4" x14ac:dyDescent="0.45">
      <c r="A28" s="2">
        <v>1721</v>
      </c>
      <c r="B28" s="2" t="s">
        <v>86</v>
      </c>
      <c r="C28" s="2" t="s">
        <v>87</v>
      </c>
      <c r="D28" s="2" t="s">
        <v>35</v>
      </c>
      <c r="E28" s="2" t="s">
        <v>88</v>
      </c>
      <c r="F28" s="2">
        <v>102</v>
      </c>
      <c r="G28" s="2" t="s">
        <v>37</v>
      </c>
      <c r="H28" s="3">
        <v>37839</v>
      </c>
      <c r="I28" s="4">
        <v>9.75</v>
      </c>
    </row>
    <row r="29" spans="1:9" ht="23.4" x14ac:dyDescent="0.45">
      <c r="A29" s="2">
        <v>1723</v>
      </c>
      <c r="B29" s="2" t="s">
        <v>89</v>
      </c>
      <c r="C29" s="2" t="s">
        <v>31</v>
      </c>
      <c r="D29" s="2" t="s">
        <v>40</v>
      </c>
      <c r="E29" s="2" t="s">
        <v>90</v>
      </c>
      <c r="F29" s="2">
        <v>145</v>
      </c>
      <c r="G29" s="2" t="s">
        <v>14</v>
      </c>
      <c r="H29" s="3">
        <v>33279</v>
      </c>
      <c r="I29" s="4">
        <v>13.95</v>
      </c>
    </row>
    <row r="30" spans="1:9" ht="23.4" x14ac:dyDescent="0.45">
      <c r="A30" s="2">
        <v>1758</v>
      </c>
      <c r="B30" s="2" t="s">
        <v>91</v>
      </c>
      <c r="C30" s="2" t="s">
        <v>92</v>
      </c>
      <c r="D30" s="2" t="s">
        <v>28</v>
      </c>
      <c r="E30" s="2" t="s">
        <v>93</v>
      </c>
      <c r="F30" s="2">
        <v>107</v>
      </c>
      <c r="G30" s="2" t="s">
        <v>25</v>
      </c>
      <c r="H30" s="3">
        <v>34776</v>
      </c>
      <c r="I30" s="4">
        <v>11.2</v>
      </c>
    </row>
    <row r="31" spans="1:9" ht="23.4" x14ac:dyDescent="0.45">
      <c r="A31" s="2">
        <v>1792</v>
      </c>
      <c r="B31" s="2" t="s">
        <v>94</v>
      </c>
      <c r="C31" s="2" t="s">
        <v>95</v>
      </c>
      <c r="D31" s="2" t="s">
        <v>12</v>
      </c>
      <c r="E31" s="2" t="s">
        <v>96</v>
      </c>
      <c r="F31" s="2">
        <v>111</v>
      </c>
      <c r="G31" s="2" t="s">
        <v>14</v>
      </c>
      <c r="H31" s="3">
        <v>37979</v>
      </c>
      <c r="I31" s="4">
        <v>10.3</v>
      </c>
    </row>
    <row r="32" spans="1:9" ht="23.4" x14ac:dyDescent="0.45">
      <c r="A32" s="2">
        <v>1814</v>
      </c>
      <c r="B32" s="2" t="s">
        <v>97</v>
      </c>
      <c r="C32" s="2" t="s">
        <v>98</v>
      </c>
      <c r="D32" s="2" t="s">
        <v>35</v>
      </c>
      <c r="E32" s="2" t="s">
        <v>99</v>
      </c>
      <c r="F32" s="2">
        <v>103</v>
      </c>
      <c r="G32" s="2" t="s">
        <v>37</v>
      </c>
      <c r="H32" s="3">
        <v>37319</v>
      </c>
      <c r="I32" s="4">
        <v>12.25</v>
      </c>
    </row>
    <row r="33" spans="1:9" ht="23.4" x14ac:dyDescent="0.45">
      <c r="A33" s="2">
        <v>1908</v>
      </c>
      <c r="B33" s="2" t="s">
        <v>100</v>
      </c>
      <c r="C33" s="2" t="s">
        <v>101</v>
      </c>
      <c r="D33" s="2" t="s">
        <v>12</v>
      </c>
      <c r="E33" s="2" t="s">
        <v>102</v>
      </c>
      <c r="F33" s="2">
        <v>152</v>
      </c>
      <c r="G33" s="2" t="s">
        <v>14</v>
      </c>
      <c r="H33" s="3">
        <v>35565</v>
      </c>
      <c r="I33" s="4">
        <v>10.25</v>
      </c>
    </row>
    <row r="34" spans="1:9" ht="23.4" x14ac:dyDescent="0.45">
      <c r="A34" s="2">
        <v>1931</v>
      </c>
      <c r="B34" s="2" t="s">
        <v>103</v>
      </c>
      <c r="C34" s="2" t="s">
        <v>104</v>
      </c>
      <c r="D34" s="2" t="s">
        <v>28</v>
      </c>
      <c r="E34" s="2" t="s">
        <v>105</v>
      </c>
      <c r="F34" s="2">
        <v>110</v>
      </c>
      <c r="G34" s="2" t="s">
        <v>25</v>
      </c>
      <c r="H34" s="3">
        <v>37427</v>
      </c>
      <c r="I34" s="4">
        <v>9.85</v>
      </c>
    </row>
    <row r="35" spans="1:9" ht="23.4" x14ac:dyDescent="0.45">
      <c r="A35" s="2">
        <v>1960</v>
      </c>
      <c r="B35" s="2" t="s">
        <v>106</v>
      </c>
      <c r="C35" s="2" t="s">
        <v>107</v>
      </c>
      <c r="D35" s="2" t="s">
        <v>50</v>
      </c>
      <c r="E35" s="2" t="s">
        <v>108</v>
      </c>
      <c r="F35" s="2">
        <v>150</v>
      </c>
      <c r="G35" s="2" t="s">
        <v>14</v>
      </c>
      <c r="H35" s="3">
        <v>36477</v>
      </c>
      <c r="I35" s="4">
        <v>11.65</v>
      </c>
    </row>
    <row r="36" spans="1:9" ht="23.4" x14ac:dyDescent="0.45">
      <c r="A36" s="2">
        <v>1964</v>
      </c>
      <c r="B36" s="2" t="s">
        <v>109</v>
      </c>
      <c r="C36" s="2" t="s">
        <v>110</v>
      </c>
      <c r="D36" s="2" t="s">
        <v>28</v>
      </c>
      <c r="E36" s="2" t="s">
        <v>111</v>
      </c>
      <c r="F36" s="2">
        <v>108</v>
      </c>
      <c r="G36" s="2" t="s">
        <v>25</v>
      </c>
      <c r="H36" s="3">
        <v>38307</v>
      </c>
      <c r="I36" s="4">
        <v>9.25</v>
      </c>
    </row>
    <row r="37" spans="1:9" ht="23.4" x14ac:dyDescent="0.45">
      <c r="A37" s="2">
        <v>1975</v>
      </c>
      <c r="B37" s="2" t="s">
        <v>112</v>
      </c>
      <c r="C37" s="2" t="s">
        <v>113</v>
      </c>
      <c r="D37" s="2" t="s">
        <v>28</v>
      </c>
      <c r="E37" s="2" t="s">
        <v>114</v>
      </c>
      <c r="F37" s="2">
        <v>125</v>
      </c>
      <c r="G37" s="2" t="s">
        <v>25</v>
      </c>
      <c r="H37" s="3">
        <v>39873</v>
      </c>
      <c r="I37" s="4">
        <v>9.25</v>
      </c>
    </row>
    <row r="38" spans="1:9" ht="23.4" x14ac:dyDescent="0.45">
      <c r="A38" s="2">
        <v>1983</v>
      </c>
      <c r="B38" s="2" t="s">
        <v>109</v>
      </c>
      <c r="C38" s="2" t="s">
        <v>115</v>
      </c>
      <c r="D38" s="2" t="s">
        <v>12</v>
      </c>
      <c r="E38" s="2" t="s">
        <v>116</v>
      </c>
      <c r="F38" s="2">
        <v>154</v>
      </c>
      <c r="G38" s="2" t="s">
        <v>14</v>
      </c>
      <c r="H38" s="3">
        <v>40357</v>
      </c>
      <c r="I38" s="4">
        <v>11</v>
      </c>
    </row>
    <row r="39" spans="1:9" ht="23.4" x14ac:dyDescent="0.45">
      <c r="A39" s="2">
        <v>1990</v>
      </c>
      <c r="B39" s="2" t="s">
        <v>117</v>
      </c>
      <c r="C39" s="2" t="s">
        <v>118</v>
      </c>
      <c r="D39" s="2" t="s">
        <v>50</v>
      </c>
      <c r="E39" s="2" t="s">
        <v>119</v>
      </c>
      <c r="F39" s="2">
        <v>198</v>
      </c>
      <c r="G39" s="2" t="s">
        <v>14</v>
      </c>
      <c r="H39" s="3">
        <v>40588</v>
      </c>
      <c r="I39" s="4">
        <v>10.95</v>
      </c>
    </row>
    <row r="40" spans="1:9" ht="23.4" x14ac:dyDescent="0.45">
      <c r="A40" s="2">
        <v>1995</v>
      </c>
      <c r="B40" s="2" t="s">
        <v>120</v>
      </c>
      <c r="C40" s="2" t="s">
        <v>121</v>
      </c>
      <c r="D40" s="2" t="s">
        <v>12</v>
      </c>
      <c r="E40" s="2" t="s">
        <v>122</v>
      </c>
      <c r="F40" s="2">
        <v>198</v>
      </c>
      <c r="G40" s="2" t="s">
        <v>14</v>
      </c>
      <c r="H40" s="3">
        <v>40603</v>
      </c>
      <c r="I40" s="4">
        <v>11.75</v>
      </c>
    </row>
    <row r="41" spans="1:9" ht="23.4" x14ac:dyDescent="0.45">
      <c r="A41" s="2">
        <v>1999</v>
      </c>
      <c r="B41" s="2" t="s">
        <v>123</v>
      </c>
      <c r="C41" s="2" t="s">
        <v>124</v>
      </c>
      <c r="D41" s="2" t="s">
        <v>35</v>
      </c>
      <c r="E41" s="2" t="s">
        <v>125</v>
      </c>
      <c r="F41" s="2">
        <v>428</v>
      </c>
      <c r="G41" s="2" t="s">
        <v>37</v>
      </c>
      <c r="H41" s="3">
        <v>40729</v>
      </c>
      <c r="I41" s="4">
        <v>10.15</v>
      </c>
    </row>
    <row r="42" spans="1:9" ht="23.4" x14ac:dyDescent="0.45">
      <c r="A42" s="88" t="s">
        <v>642</v>
      </c>
      <c r="B42" s="88">
        <f>SUBTOTAL(103,EMPid[Last Name])</f>
        <v>38</v>
      </c>
      <c r="C42" s="88"/>
      <c r="D42" s="88"/>
      <c r="E42" s="88"/>
      <c r="F42" s="88"/>
      <c r="G42" s="88"/>
      <c r="H42" s="88"/>
      <c r="I42" s="89">
        <f>SUBTOTAL(101,EMPid[Pay Rate])</f>
        <v>11.364473684210525</v>
      </c>
    </row>
  </sheetData>
  <mergeCells count="1">
    <mergeCell ref="A1:B1"/>
  </mergeCell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rgb="FFFFC000"/>
  </sheetPr>
  <dimension ref="E1:E21"/>
  <sheetViews>
    <sheetView workbookViewId="0">
      <selection activeCell="G25" sqref="G25"/>
    </sheetView>
  </sheetViews>
  <sheetFormatPr defaultColWidth="8.88671875" defaultRowHeight="13.2" x14ac:dyDescent="0.25"/>
  <cols>
    <col min="1" max="16384" width="8.88671875" style="68"/>
  </cols>
  <sheetData>
    <row r="1" spans="5:5" ht="14.4" x14ac:dyDescent="0.25">
      <c r="E1" s="71" t="s">
        <v>9</v>
      </c>
    </row>
    <row r="2" spans="5:5" ht="14.4" x14ac:dyDescent="0.3">
      <c r="E2" s="72">
        <v>11.25</v>
      </c>
    </row>
    <row r="3" spans="5:5" ht="14.4" x14ac:dyDescent="0.3">
      <c r="E3" s="72">
        <v>12.25</v>
      </c>
    </row>
    <row r="4" spans="5:5" ht="14.4" x14ac:dyDescent="0.3">
      <c r="E4" s="72">
        <v>14.55</v>
      </c>
    </row>
    <row r="5" spans="5:5" ht="14.4" x14ac:dyDescent="0.3">
      <c r="E5" s="72">
        <v>11.25</v>
      </c>
    </row>
    <row r="6" spans="5:5" ht="14.4" x14ac:dyDescent="0.3">
      <c r="E6" s="72">
        <v>10.199999999999999</v>
      </c>
    </row>
    <row r="7" spans="5:5" ht="14.4" x14ac:dyDescent="0.3">
      <c r="E7" s="72">
        <v>12.25</v>
      </c>
    </row>
    <row r="8" spans="5:5" ht="14.4" x14ac:dyDescent="0.3">
      <c r="E8" s="72">
        <v>9.9499999999999993</v>
      </c>
    </row>
    <row r="9" spans="5:5" ht="14.4" x14ac:dyDescent="0.3">
      <c r="E9" s="72">
        <v>12.3</v>
      </c>
    </row>
    <row r="10" spans="5:5" ht="14.4" x14ac:dyDescent="0.3">
      <c r="E10" s="72">
        <v>13.25</v>
      </c>
    </row>
    <row r="11" spans="5:5" ht="14.4" x14ac:dyDescent="0.3">
      <c r="E11" s="72">
        <v>10.199999999999999</v>
      </c>
    </row>
    <row r="12" spans="5:5" ht="14.4" x14ac:dyDescent="0.3">
      <c r="E12" s="72">
        <v>12.2</v>
      </c>
    </row>
    <row r="13" spans="5:5" ht="14.4" x14ac:dyDescent="0.3">
      <c r="E13" s="72">
        <v>14.25</v>
      </c>
    </row>
    <row r="14" spans="5:5" ht="14.4" x14ac:dyDescent="0.3">
      <c r="E14" s="72">
        <v>11.5</v>
      </c>
    </row>
    <row r="15" spans="5:5" ht="14.4" x14ac:dyDescent="0.3">
      <c r="E15" s="72">
        <v>10.35</v>
      </c>
    </row>
    <row r="16" spans="5:5" ht="14.4" x14ac:dyDescent="0.3">
      <c r="E16" s="72">
        <v>10.15</v>
      </c>
    </row>
    <row r="17" spans="5:5" ht="14.4" x14ac:dyDescent="0.3">
      <c r="E17" s="72">
        <v>12.25</v>
      </c>
    </row>
    <row r="18" spans="5:5" ht="14.4" x14ac:dyDescent="0.3">
      <c r="E18" s="72">
        <v>13.25</v>
      </c>
    </row>
    <row r="19" spans="5:5" ht="14.4" x14ac:dyDescent="0.3">
      <c r="E19" s="72">
        <v>9.5</v>
      </c>
    </row>
    <row r="20" spans="5:5" ht="14.4" x14ac:dyDescent="0.3">
      <c r="E20" s="72">
        <v>11.3</v>
      </c>
    </row>
    <row r="21" spans="5:5" x14ac:dyDescent="0.25">
      <c r="E21" s="7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0"/>
  </sheetPr>
  <dimension ref="A1:Q6"/>
  <sheetViews>
    <sheetView topLeftCell="N1" workbookViewId="0">
      <selection activeCell="G25" sqref="G25"/>
    </sheetView>
  </sheetViews>
  <sheetFormatPr defaultRowHeight="14.4" x14ac:dyDescent="0.3"/>
  <sheetData>
    <row r="1" spans="1:17" x14ac:dyDescent="0.3">
      <c r="A1" t="s">
        <v>606</v>
      </c>
      <c r="N1" s="20"/>
      <c r="O1" s="20"/>
      <c r="P1" s="20"/>
      <c r="Q1" s="20"/>
    </row>
    <row r="2" spans="1:17" x14ac:dyDescent="0.3">
      <c r="N2" s="20"/>
      <c r="O2" s="20"/>
      <c r="P2" s="20"/>
      <c r="Q2" s="20"/>
    </row>
    <row r="3" spans="1:17" x14ac:dyDescent="0.3">
      <c r="A3" s="20"/>
      <c r="B3" s="20"/>
      <c r="C3" s="20"/>
      <c r="N3" s="20"/>
      <c r="O3" s="20"/>
      <c r="P3" s="20"/>
      <c r="Q3" s="20"/>
    </row>
    <row r="4" spans="1:17" x14ac:dyDescent="0.3">
      <c r="A4" s="20"/>
      <c r="B4" s="20"/>
      <c r="C4" s="20"/>
      <c r="N4" s="20"/>
      <c r="O4" s="20"/>
      <c r="P4" s="20"/>
      <c r="Q4" s="20"/>
    </row>
    <row r="5" spans="1:17" x14ac:dyDescent="0.3">
      <c r="A5" s="20"/>
      <c r="B5" s="20"/>
      <c r="C5" s="20"/>
      <c r="N5" s="20"/>
      <c r="O5" s="20"/>
      <c r="P5" s="20"/>
      <c r="Q5" s="20"/>
    </row>
    <row r="6" spans="1:17" x14ac:dyDescent="0.3">
      <c r="A6" s="20"/>
      <c r="B6" s="20"/>
      <c r="C6" s="20"/>
      <c r="N6" s="20"/>
      <c r="O6" s="20"/>
      <c r="P6" s="20"/>
      <c r="Q6" s="20"/>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1" tint="4.9989318521683403E-2"/>
  </sheetPr>
  <dimension ref="A1:Z372"/>
  <sheetViews>
    <sheetView zoomScaleNormal="100" workbookViewId="0">
      <pane ySplit="3" topLeftCell="A4" activePane="bottomLeft" state="frozen"/>
      <selection activeCell="I33" sqref="I33"/>
      <selection pane="bottomLeft" activeCell="A3" sqref="A3"/>
    </sheetView>
  </sheetViews>
  <sheetFormatPr defaultRowHeight="14.4" x14ac:dyDescent="0.3"/>
  <cols>
    <col min="1" max="1" width="10.44140625" customWidth="1"/>
    <col min="2" max="2" width="12" customWidth="1"/>
    <col min="3" max="3" width="14.109375" bestFit="1" customWidth="1"/>
    <col min="4" max="4" width="16.44140625" customWidth="1"/>
    <col min="5" max="5" width="14.33203125" bestFit="1" customWidth="1"/>
    <col min="6" max="6" width="12.5546875" bestFit="1" customWidth="1"/>
    <col min="7" max="7" width="7.21875" customWidth="1"/>
    <col min="8" max="9" width="16.33203125" customWidth="1"/>
    <col min="10" max="10" width="19.6640625" bestFit="1" customWidth="1"/>
    <col min="11" max="11" width="8.6640625" customWidth="1"/>
    <col min="12" max="12" width="14.109375" customWidth="1"/>
    <col min="13" max="13" width="19.5546875" bestFit="1" customWidth="1"/>
    <col min="14" max="14" width="21.5546875" bestFit="1" customWidth="1"/>
    <col min="15" max="15" width="14.33203125" bestFit="1" customWidth="1"/>
    <col min="16" max="16" width="12.5546875" bestFit="1" customWidth="1"/>
    <col min="17" max="17" width="11.33203125" customWidth="1"/>
    <col min="18" max="19" width="20.44140625" customWidth="1"/>
    <col min="20" max="20" width="15" customWidth="1"/>
    <col min="21" max="21" width="21" bestFit="1" customWidth="1"/>
    <col min="22" max="22" width="25" bestFit="1" customWidth="1"/>
    <col min="23" max="23" width="11" customWidth="1"/>
    <col min="24" max="24" width="10.21875" customWidth="1"/>
    <col min="25" max="25" width="11.5546875" bestFit="1" customWidth="1"/>
    <col min="26" max="26" width="13.5546875" customWidth="1"/>
  </cols>
  <sheetData>
    <row r="1" spans="1:26" ht="18" x14ac:dyDescent="0.35">
      <c r="A1" s="86" t="s">
        <v>641</v>
      </c>
    </row>
    <row r="3" spans="1:26" x14ac:dyDescent="0.3">
      <c r="A3" s="85" t="s">
        <v>283</v>
      </c>
      <c r="B3" s="85" t="s">
        <v>284</v>
      </c>
      <c r="C3" s="85" t="s">
        <v>285</v>
      </c>
      <c r="D3" s="85" t="s">
        <v>286</v>
      </c>
      <c r="E3" s="85" t="s">
        <v>287</v>
      </c>
      <c r="F3" s="85" t="s">
        <v>288</v>
      </c>
      <c r="G3" s="85" t="s">
        <v>179</v>
      </c>
      <c r="H3" s="85" t="s">
        <v>289</v>
      </c>
      <c r="I3" s="85" t="s">
        <v>290</v>
      </c>
      <c r="J3" s="85" t="s">
        <v>234</v>
      </c>
      <c r="K3" s="85" t="s">
        <v>259</v>
      </c>
      <c r="L3" s="85" t="s">
        <v>291</v>
      </c>
      <c r="M3" s="85" t="s">
        <v>292</v>
      </c>
      <c r="N3" s="85" t="s">
        <v>293</v>
      </c>
      <c r="O3" s="85" t="s">
        <v>294</v>
      </c>
      <c r="P3" s="85" t="s">
        <v>295</v>
      </c>
      <c r="Q3" s="85" t="s">
        <v>296</v>
      </c>
      <c r="R3" s="85" t="s">
        <v>297</v>
      </c>
      <c r="S3" s="85" t="s">
        <v>298</v>
      </c>
      <c r="T3" s="85" t="s">
        <v>299</v>
      </c>
      <c r="U3" s="85" t="s">
        <v>300</v>
      </c>
      <c r="V3" s="85" t="s">
        <v>301</v>
      </c>
      <c r="W3" s="85" t="s">
        <v>302</v>
      </c>
      <c r="X3" s="85" t="s">
        <v>186</v>
      </c>
      <c r="Y3" s="85" t="s">
        <v>303</v>
      </c>
      <c r="Z3" s="85" t="s">
        <v>304</v>
      </c>
    </row>
    <row r="4" spans="1:26" x14ac:dyDescent="0.3">
      <c r="A4">
        <v>1001</v>
      </c>
      <c r="B4" s="84">
        <v>41666</v>
      </c>
      <c r="C4">
        <v>27</v>
      </c>
      <c r="D4" t="s">
        <v>305</v>
      </c>
      <c r="E4" t="s">
        <v>306</v>
      </c>
      <c r="F4" t="s">
        <v>307</v>
      </c>
      <c r="G4" t="s">
        <v>308</v>
      </c>
      <c r="H4">
        <v>99999</v>
      </c>
      <c r="I4" t="s">
        <v>309</v>
      </c>
      <c r="J4" t="s">
        <v>310</v>
      </c>
      <c r="K4" t="s">
        <v>271</v>
      </c>
      <c r="L4" s="84">
        <v>41668</v>
      </c>
      <c r="M4" t="s">
        <v>311</v>
      </c>
      <c r="N4" t="s">
        <v>312</v>
      </c>
      <c r="O4" t="s">
        <v>306</v>
      </c>
      <c r="P4" t="s">
        <v>307</v>
      </c>
      <c r="Q4" t="s">
        <v>308</v>
      </c>
      <c r="R4">
        <v>99999</v>
      </c>
      <c r="S4" t="s">
        <v>309</v>
      </c>
      <c r="T4" t="s">
        <v>313</v>
      </c>
      <c r="U4" t="s">
        <v>314</v>
      </c>
      <c r="V4" t="s">
        <v>315</v>
      </c>
      <c r="W4" s="80">
        <v>14</v>
      </c>
      <c r="X4">
        <v>49</v>
      </c>
      <c r="Y4" s="83">
        <v>686</v>
      </c>
      <c r="Z4" s="80">
        <v>66.542000000000002</v>
      </c>
    </row>
    <row r="5" spans="1:26" x14ac:dyDescent="0.3">
      <c r="A5">
        <v>1002</v>
      </c>
      <c r="B5" s="84">
        <v>41666</v>
      </c>
      <c r="C5">
        <v>27</v>
      </c>
      <c r="D5" t="s">
        <v>305</v>
      </c>
      <c r="E5" t="s">
        <v>306</v>
      </c>
      <c r="F5" t="s">
        <v>307</v>
      </c>
      <c r="G5" t="s">
        <v>308</v>
      </c>
      <c r="H5">
        <v>99999</v>
      </c>
      <c r="I5" t="s">
        <v>309</v>
      </c>
      <c r="J5" t="s">
        <v>310</v>
      </c>
      <c r="K5" t="s">
        <v>271</v>
      </c>
      <c r="L5" s="84">
        <v>41668</v>
      </c>
      <c r="M5" t="s">
        <v>311</v>
      </c>
      <c r="N5" t="s">
        <v>312</v>
      </c>
      <c r="O5" t="s">
        <v>306</v>
      </c>
      <c r="P5" t="s">
        <v>307</v>
      </c>
      <c r="Q5" t="s">
        <v>308</v>
      </c>
      <c r="R5">
        <v>99999</v>
      </c>
      <c r="S5" t="s">
        <v>309</v>
      </c>
      <c r="T5" t="s">
        <v>313</v>
      </c>
      <c r="U5" t="s">
        <v>316</v>
      </c>
      <c r="V5" t="s">
        <v>317</v>
      </c>
      <c r="W5" s="80">
        <v>3.5</v>
      </c>
      <c r="X5">
        <v>47</v>
      </c>
      <c r="Y5" s="83">
        <v>164.5</v>
      </c>
      <c r="Z5" s="80">
        <v>16.6145</v>
      </c>
    </row>
    <row r="6" spans="1:26" x14ac:dyDescent="0.3">
      <c r="A6">
        <v>1003</v>
      </c>
      <c r="B6" s="84">
        <v>41643</v>
      </c>
      <c r="C6">
        <v>4</v>
      </c>
      <c r="D6" t="s">
        <v>318</v>
      </c>
      <c r="E6" t="s">
        <v>319</v>
      </c>
      <c r="F6" t="s">
        <v>320</v>
      </c>
      <c r="G6" t="s">
        <v>321</v>
      </c>
      <c r="H6">
        <v>99999</v>
      </c>
      <c r="I6" t="s">
        <v>309</v>
      </c>
      <c r="J6" t="s">
        <v>322</v>
      </c>
      <c r="K6" t="s">
        <v>323</v>
      </c>
      <c r="L6" s="84">
        <v>41645</v>
      </c>
      <c r="M6" t="s">
        <v>324</v>
      </c>
      <c r="N6" t="s">
        <v>325</v>
      </c>
      <c r="O6" t="s">
        <v>319</v>
      </c>
      <c r="P6" t="s">
        <v>320</v>
      </c>
      <c r="Q6" t="s">
        <v>321</v>
      </c>
      <c r="R6">
        <v>99999</v>
      </c>
      <c r="S6" t="s">
        <v>309</v>
      </c>
      <c r="T6" t="s">
        <v>326</v>
      </c>
      <c r="U6" t="s">
        <v>327</v>
      </c>
      <c r="V6" t="s">
        <v>317</v>
      </c>
      <c r="W6" s="80">
        <v>30</v>
      </c>
      <c r="X6">
        <v>69</v>
      </c>
      <c r="Y6" s="83">
        <v>2070</v>
      </c>
      <c r="Z6" s="80">
        <v>198.72</v>
      </c>
    </row>
    <row r="7" spans="1:26" x14ac:dyDescent="0.3">
      <c r="A7">
        <v>1004</v>
      </c>
      <c r="B7" s="84">
        <v>41643</v>
      </c>
      <c r="C7">
        <v>4</v>
      </c>
      <c r="D7" t="s">
        <v>318</v>
      </c>
      <c r="E7" t="s">
        <v>319</v>
      </c>
      <c r="F7" t="s">
        <v>320</v>
      </c>
      <c r="G7" t="s">
        <v>321</v>
      </c>
      <c r="H7">
        <v>99999</v>
      </c>
      <c r="I7" t="s">
        <v>309</v>
      </c>
      <c r="J7" t="s">
        <v>322</v>
      </c>
      <c r="K7" t="s">
        <v>323</v>
      </c>
      <c r="L7" s="84">
        <v>41645</v>
      </c>
      <c r="M7" t="s">
        <v>324</v>
      </c>
      <c r="N7" t="s">
        <v>325</v>
      </c>
      <c r="O7" t="s">
        <v>319</v>
      </c>
      <c r="P7" t="s">
        <v>320</v>
      </c>
      <c r="Q7" t="s">
        <v>321</v>
      </c>
      <c r="R7">
        <v>99999</v>
      </c>
      <c r="S7" t="s">
        <v>309</v>
      </c>
      <c r="T7" t="s">
        <v>326</v>
      </c>
      <c r="U7" t="s">
        <v>328</v>
      </c>
      <c r="V7" t="s">
        <v>317</v>
      </c>
      <c r="W7" s="80">
        <v>53</v>
      </c>
      <c r="X7">
        <v>89</v>
      </c>
      <c r="Y7" s="83">
        <v>4717</v>
      </c>
      <c r="Z7" s="80">
        <v>448.11500000000001</v>
      </c>
    </row>
    <row r="8" spans="1:26" x14ac:dyDescent="0.3">
      <c r="A8">
        <v>1005</v>
      </c>
      <c r="B8" s="84">
        <v>41643</v>
      </c>
      <c r="C8">
        <v>4</v>
      </c>
      <c r="D8" t="s">
        <v>318</v>
      </c>
      <c r="E8" t="s">
        <v>319</v>
      </c>
      <c r="F8" t="s">
        <v>320</v>
      </c>
      <c r="G8" t="s">
        <v>321</v>
      </c>
      <c r="H8">
        <v>99999</v>
      </c>
      <c r="I8" t="s">
        <v>309</v>
      </c>
      <c r="J8" t="s">
        <v>322</v>
      </c>
      <c r="K8" t="s">
        <v>323</v>
      </c>
      <c r="L8" s="84">
        <v>41645</v>
      </c>
      <c r="M8" t="s">
        <v>324</v>
      </c>
      <c r="N8" t="s">
        <v>325</v>
      </c>
      <c r="O8" t="s">
        <v>319</v>
      </c>
      <c r="P8" t="s">
        <v>320</v>
      </c>
      <c r="Q8" t="s">
        <v>321</v>
      </c>
      <c r="R8">
        <v>99999</v>
      </c>
      <c r="S8" t="s">
        <v>309</v>
      </c>
      <c r="T8" t="s">
        <v>326</v>
      </c>
      <c r="U8" t="s">
        <v>316</v>
      </c>
      <c r="V8" t="s">
        <v>317</v>
      </c>
      <c r="W8" s="80">
        <v>3.5</v>
      </c>
      <c r="X8">
        <v>11</v>
      </c>
      <c r="Y8" s="83">
        <v>38.5</v>
      </c>
      <c r="Z8" s="80">
        <v>3.7345000000000002</v>
      </c>
    </row>
    <row r="9" spans="1:26" x14ac:dyDescent="0.3">
      <c r="A9">
        <v>1006</v>
      </c>
      <c r="B9" s="84">
        <v>41651</v>
      </c>
      <c r="C9">
        <v>12</v>
      </c>
      <c r="D9" t="s">
        <v>329</v>
      </c>
      <c r="E9" t="s">
        <v>330</v>
      </c>
      <c r="F9" t="s">
        <v>307</v>
      </c>
      <c r="G9" t="s">
        <v>308</v>
      </c>
      <c r="H9">
        <v>99999</v>
      </c>
      <c r="I9" t="s">
        <v>309</v>
      </c>
      <c r="J9" t="s">
        <v>310</v>
      </c>
      <c r="K9" t="s">
        <v>271</v>
      </c>
      <c r="L9" s="84">
        <v>41653</v>
      </c>
      <c r="M9" t="s">
        <v>311</v>
      </c>
      <c r="N9" t="s">
        <v>331</v>
      </c>
      <c r="O9" t="s">
        <v>330</v>
      </c>
      <c r="P9" t="s">
        <v>307</v>
      </c>
      <c r="Q9" t="s">
        <v>308</v>
      </c>
      <c r="R9">
        <v>99999</v>
      </c>
      <c r="S9" t="s">
        <v>309</v>
      </c>
      <c r="T9" t="s">
        <v>326</v>
      </c>
      <c r="U9" t="s">
        <v>332</v>
      </c>
      <c r="V9" t="s">
        <v>315</v>
      </c>
      <c r="W9" s="80">
        <v>18</v>
      </c>
      <c r="X9">
        <v>81</v>
      </c>
      <c r="Y9" s="83">
        <v>1458</v>
      </c>
      <c r="Z9" s="80">
        <v>141.42600000000002</v>
      </c>
    </row>
    <row r="10" spans="1:26" x14ac:dyDescent="0.3">
      <c r="A10">
        <v>1007</v>
      </c>
      <c r="B10" s="84">
        <v>41651</v>
      </c>
      <c r="C10">
        <v>12</v>
      </c>
      <c r="D10" t="s">
        <v>329</v>
      </c>
      <c r="E10" t="s">
        <v>330</v>
      </c>
      <c r="F10" t="s">
        <v>307</v>
      </c>
      <c r="G10" t="s">
        <v>308</v>
      </c>
      <c r="H10">
        <v>99999</v>
      </c>
      <c r="I10" t="s">
        <v>309</v>
      </c>
      <c r="J10" t="s">
        <v>310</v>
      </c>
      <c r="K10" t="s">
        <v>271</v>
      </c>
      <c r="L10" s="84">
        <v>41653</v>
      </c>
      <c r="M10" t="s">
        <v>311</v>
      </c>
      <c r="N10" t="s">
        <v>331</v>
      </c>
      <c r="O10" t="s">
        <v>330</v>
      </c>
      <c r="P10" t="s">
        <v>307</v>
      </c>
      <c r="Q10" t="s">
        <v>308</v>
      </c>
      <c r="R10">
        <v>99999</v>
      </c>
      <c r="S10" t="s">
        <v>309</v>
      </c>
      <c r="T10" t="s">
        <v>326</v>
      </c>
      <c r="U10" t="s">
        <v>333</v>
      </c>
      <c r="V10" t="s">
        <v>315</v>
      </c>
      <c r="W10" s="80">
        <v>46</v>
      </c>
      <c r="X10">
        <v>44</v>
      </c>
      <c r="Y10" s="83">
        <v>2024</v>
      </c>
      <c r="Z10" s="80">
        <v>198.352</v>
      </c>
    </row>
    <row r="11" spans="1:26" x14ac:dyDescent="0.3">
      <c r="A11">
        <v>1008</v>
      </c>
      <c r="B11" s="84">
        <v>41647</v>
      </c>
      <c r="C11">
        <v>8</v>
      </c>
      <c r="D11" t="s">
        <v>334</v>
      </c>
      <c r="E11" t="s">
        <v>335</v>
      </c>
      <c r="F11" t="s">
        <v>336</v>
      </c>
      <c r="G11" t="s">
        <v>337</v>
      </c>
      <c r="H11">
        <v>99999</v>
      </c>
      <c r="I11" t="s">
        <v>309</v>
      </c>
      <c r="J11" t="s">
        <v>338</v>
      </c>
      <c r="K11" t="s">
        <v>264</v>
      </c>
      <c r="L11" s="84">
        <v>41649</v>
      </c>
      <c r="M11" t="s">
        <v>339</v>
      </c>
      <c r="N11" t="s">
        <v>340</v>
      </c>
      <c r="O11" t="s">
        <v>335</v>
      </c>
      <c r="P11" t="s">
        <v>336</v>
      </c>
      <c r="Q11" t="s">
        <v>337</v>
      </c>
      <c r="R11">
        <v>99999</v>
      </c>
      <c r="S11" t="s">
        <v>309</v>
      </c>
      <c r="T11" t="s">
        <v>326</v>
      </c>
      <c r="U11" t="s">
        <v>341</v>
      </c>
      <c r="V11" t="s">
        <v>342</v>
      </c>
      <c r="W11" s="80">
        <v>9.1999999999999993</v>
      </c>
      <c r="X11">
        <v>38</v>
      </c>
      <c r="Y11" s="83">
        <v>349.59999999999997</v>
      </c>
      <c r="Z11" s="80">
        <v>36.008800000000001</v>
      </c>
    </row>
    <row r="12" spans="1:26" x14ac:dyDescent="0.3">
      <c r="A12">
        <v>1009</v>
      </c>
      <c r="B12" s="84">
        <v>41643</v>
      </c>
      <c r="C12">
        <v>4</v>
      </c>
      <c r="D12" t="s">
        <v>318</v>
      </c>
      <c r="E12" t="s">
        <v>319</v>
      </c>
      <c r="F12" t="s">
        <v>320</v>
      </c>
      <c r="G12" t="s">
        <v>321</v>
      </c>
      <c r="H12">
        <v>99999</v>
      </c>
      <c r="I12" t="s">
        <v>309</v>
      </c>
      <c r="J12" t="s">
        <v>322</v>
      </c>
      <c r="L12" s="84">
        <v>41645</v>
      </c>
      <c r="M12" t="s">
        <v>339</v>
      </c>
      <c r="N12" t="s">
        <v>325</v>
      </c>
      <c r="O12" t="s">
        <v>319</v>
      </c>
      <c r="P12" t="s">
        <v>320</v>
      </c>
      <c r="Q12" t="s">
        <v>321</v>
      </c>
      <c r="R12">
        <v>99999</v>
      </c>
      <c r="S12" t="s">
        <v>309</v>
      </c>
      <c r="T12" t="s">
        <v>313</v>
      </c>
      <c r="U12" t="s">
        <v>341</v>
      </c>
      <c r="V12" t="s">
        <v>342</v>
      </c>
      <c r="W12" s="80">
        <v>9.1999999999999993</v>
      </c>
      <c r="X12">
        <v>88</v>
      </c>
      <c r="Y12" s="83">
        <v>809.59999999999991</v>
      </c>
      <c r="Z12" s="80">
        <v>79.340799999999987</v>
      </c>
    </row>
    <row r="13" spans="1:26" x14ac:dyDescent="0.3">
      <c r="A13">
        <v>1010</v>
      </c>
      <c r="B13" s="84">
        <v>41668</v>
      </c>
      <c r="C13">
        <v>29</v>
      </c>
      <c r="D13" t="s">
        <v>343</v>
      </c>
      <c r="E13" t="s">
        <v>344</v>
      </c>
      <c r="F13" t="s">
        <v>345</v>
      </c>
      <c r="G13" t="s">
        <v>346</v>
      </c>
      <c r="H13">
        <v>99999</v>
      </c>
      <c r="I13" t="s">
        <v>309</v>
      </c>
      <c r="J13" t="s">
        <v>347</v>
      </c>
      <c r="K13" t="s">
        <v>271</v>
      </c>
      <c r="L13" s="84">
        <v>41670</v>
      </c>
      <c r="M13" t="s">
        <v>311</v>
      </c>
      <c r="N13" t="s">
        <v>348</v>
      </c>
      <c r="O13" t="s">
        <v>344</v>
      </c>
      <c r="P13" t="s">
        <v>345</v>
      </c>
      <c r="Q13" t="s">
        <v>346</v>
      </c>
      <c r="R13">
        <v>99999</v>
      </c>
      <c r="S13" t="s">
        <v>309</v>
      </c>
      <c r="T13" t="s">
        <v>313</v>
      </c>
      <c r="U13" t="s">
        <v>349</v>
      </c>
      <c r="V13" t="s">
        <v>350</v>
      </c>
      <c r="W13" s="80">
        <v>12.75</v>
      </c>
      <c r="X13">
        <v>94</v>
      </c>
      <c r="Y13" s="83">
        <v>1198.5</v>
      </c>
      <c r="Z13" s="80">
        <v>122.24700000000001</v>
      </c>
    </row>
    <row r="14" spans="1:26" x14ac:dyDescent="0.3">
      <c r="A14">
        <v>1011</v>
      </c>
      <c r="B14" s="84">
        <v>41642</v>
      </c>
      <c r="C14">
        <v>3</v>
      </c>
      <c r="D14" t="s">
        <v>351</v>
      </c>
      <c r="E14" t="s">
        <v>352</v>
      </c>
      <c r="F14" t="s">
        <v>353</v>
      </c>
      <c r="G14" t="s">
        <v>354</v>
      </c>
      <c r="H14">
        <v>99999</v>
      </c>
      <c r="I14" t="s">
        <v>309</v>
      </c>
      <c r="J14" t="s">
        <v>310</v>
      </c>
      <c r="K14" t="s">
        <v>271</v>
      </c>
      <c r="L14" s="84">
        <v>41644</v>
      </c>
      <c r="M14" t="s">
        <v>311</v>
      </c>
      <c r="N14" t="s">
        <v>355</v>
      </c>
      <c r="O14" t="s">
        <v>352</v>
      </c>
      <c r="P14" t="s">
        <v>353</v>
      </c>
      <c r="Q14" t="s">
        <v>354</v>
      </c>
      <c r="R14">
        <v>99999</v>
      </c>
      <c r="S14" t="s">
        <v>309</v>
      </c>
      <c r="T14" t="s">
        <v>356</v>
      </c>
      <c r="U14" t="s">
        <v>357</v>
      </c>
      <c r="V14" t="s">
        <v>358</v>
      </c>
      <c r="W14" s="80">
        <v>9.65</v>
      </c>
      <c r="X14">
        <v>91</v>
      </c>
      <c r="Y14" s="83">
        <v>878.15</v>
      </c>
      <c r="Z14" s="80">
        <v>92.205749999999995</v>
      </c>
    </row>
    <row r="15" spans="1:26" x14ac:dyDescent="0.3">
      <c r="A15">
        <v>1012</v>
      </c>
      <c r="B15" s="84">
        <v>41645</v>
      </c>
      <c r="C15">
        <v>6</v>
      </c>
      <c r="D15" t="s">
        <v>359</v>
      </c>
      <c r="E15" t="s">
        <v>360</v>
      </c>
      <c r="F15" t="s">
        <v>361</v>
      </c>
      <c r="G15" t="s">
        <v>362</v>
      </c>
      <c r="H15">
        <v>99999</v>
      </c>
      <c r="I15" t="s">
        <v>309</v>
      </c>
      <c r="J15" t="s">
        <v>363</v>
      </c>
      <c r="K15" t="s">
        <v>264</v>
      </c>
      <c r="L15" s="84">
        <v>41647</v>
      </c>
      <c r="M15" t="s">
        <v>311</v>
      </c>
      <c r="N15" t="s">
        <v>364</v>
      </c>
      <c r="O15" t="s">
        <v>360</v>
      </c>
      <c r="P15" t="s">
        <v>361</v>
      </c>
      <c r="Q15" t="s">
        <v>362</v>
      </c>
      <c r="R15">
        <v>99999</v>
      </c>
      <c r="S15" t="s">
        <v>309</v>
      </c>
      <c r="T15" t="s">
        <v>326</v>
      </c>
      <c r="U15" t="s">
        <v>365</v>
      </c>
      <c r="V15" t="s">
        <v>366</v>
      </c>
      <c r="W15" s="80">
        <v>40</v>
      </c>
      <c r="X15">
        <v>32</v>
      </c>
      <c r="Y15" s="83">
        <v>1280</v>
      </c>
      <c r="Z15" s="80">
        <v>133.12</v>
      </c>
    </row>
    <row r="16" spans="1:26" x14ac:dyDescent="0.3">
      <c r="A16">
        <v>1013</v>
      </c>
      <c r="B16" s="84">
        <v>41667</v>
      </c>
      <c r="C16">
        <v>28</v>
      </c>
      <c r="D16" t="s">
        <v>367</v>
      </c>
      <c r="E16" t="s">
        <v>368</v>
      </c>
      <c r="F16" t="s">
        <v>369</v>
      </c>
      <c r="G16" t="s">
        <v>370</v>
      </c>
      <c r="H16">
        <v>99999</v>
      </c>
      <c r="I16" t="s">
        <v>309</v>
      </c>
      <c r="J16" t="s">
        <v>371</v>
      </c>
      <c r="K16" t="s">
        <v>372</v>
      </c>
      <c r="L16" s="84">
        <v>41669</v>
      </c>
      <c r="M16" t="s">
        <v>339</v>
      </c>
      <c r="N16" t="s">
        <v>373</v>
      </c>
      <c r="O16" t="s">
        <v>368</v>
      </c>
      <c r="P16" t="s">
        <v>369</v>
      </c>
      <c r="Q16" t="s">
        <v>370</v>
      </c>
      <c r="R16">
        <v>99999</v>
      </c>
      <c r="S16" t="s">
        <v>309</v>
      </c>
      <c r="T16" t="s">
        <v>313</v>
      </c>
      <c r="U16" t="s">
        <v>333</v>
      </c>
      <c r="V16" t="s">
        <v>315</v>
      </c>
      <c r="W16" s="80">
        <v>46</v>
      </c>
      <c r="X16">
        <v>55</v>
      </c>
      <c r="Y16" s="83">
        <v>2530</v>
      </c>
      <c r="Z16" s="80">
        <v>253</v>
      </c>
    </row>
    <row r="17" spans="1:26" x14ac:dyDescent="0.3">
      <c r="A17">
        <v>1014</v>
      </c>
      <c r="B17" s="84">
        <v>41647</v>
      </c>
      <c r="C17">
        <v>8</v>
      </c>
      <c r="D17" t="s">
        <v>334</v>
      </c>
      <c r="E17" t="s">
        <v>335</v>
      </c>
      <c r="F17" t="s">
        <v>336</v>
      </c>
      <c r="G17" t="s">
        <v>337</v>
      </c>
      <c r="H17">
        <v>99999</v>
      </c>
      <c r="I17" t="s">
        <v>309</v>
      </c>
      <c r="J17" t="s">
        <v>338</v>
      </c>
      <c r="K17" t="s">
        <v>264</v>
      </c>
      <c r="L17" s="84">
        <v>41649</v>
      </c>
      <c r="M17" t="s">
        <v>339</v>
      </c>
      <c r="N17" t="s">
        <v>340</v>
      </c>
      <c r="O17" t="s">
        <v>335</v>
      </c>
      <c r="P17" t="s">
        <v>336</v>
      </c>
      <c r="Q17" t="s">
        <v>337</v>
      </c>
      <c r="R17">
        <v>99999</v>
      </c>
      <c r="S17" t="s">
        <v>309</v>
      </c>
      <c r="T17" t="s">
        <v>313</v>
      </c>
      <c r="U17" t="s">
        <v>349</v>
      </c>
      <c r="V17" t="s">
        <v>350</v>
      </c>
      <c r="W17" s="80">
        <v>12.75</v>
      </c>
      <c r="X17">
        <v>47</v>
      </c>
      <c r="Y17" s="83">
        <v>599.25</v>
      </c>
      <c r="Z17" s="80">
        <v>61.722750000000005</v>
      </c>
    </row>
    <row r="18" spans="1:26" x14ac:dyDescent="0.3">
      <c r="A18">
        <v>1015</v>
      </c>
      <c r="B18" s="84">
        <v>41649</v>
      </c>
      <c r="C18">
        <v>10</v>
      </c>
      <c r="D18" t="s">
        <v>374</v>
      </c>
      <c r="E18" t="s">
        <v>375</v>
      </c>
      <c r="F18" t="s">
        <v>376</v>
      </c>
      <c r="G18" t="s">
        <v>377</v>
      </c>
      <c r="H18">
        <v>99999</v>
      </c>
      <c r="I18" t="s">
        <v>309</v>
      </c>
      <c r="J18" t="s">
        <v>378</v>
      </c>
      <c r="K18" t="s">
        <v>323</v>
      </c>
      <c r="L18" s="84">
        <v>41651</v>
      </c>
      <c r="M18" t="s">
        <v>311</v>
      </c>
      <c r="N18" t="s">
        <v>379</v>
      </c>
      <c r="O18" t="s">
        <v>375</v>
      </c>
      <c r="P18" t="s">
        <v>376</v>
      </c>
      <c r="Q18" t="s">
        <v>377</v>
      </c>
      <c r="R18">
        <v>99999</v>
      </c>
      <c r="S18" t="s">
        <v>309</v>
      </c>
      <c r="T18" t="s">
        <v>326</v>
      </c>
      <c r="U18" t="s">
        <v>380</v>
      </c>
      <c r="V18" t="s">
        <v>315</v>
      </c>
      <c r="W18" s="80">
        <v>2.99</v>
      </c>
      <c r="X18">
        <v>90</v>
      </c>
      <c r="Y18" s="83">
        <v>269.10000000000002</v>
      </c>
      <c r="Z18" s="80">
        <v>27.717300000000005</v>
      </c>
    </row>
    <row r="19" spans="1:26" x14ac:dyDescent="0.3">
      <c r="A19">
        <v>1016</v>
      </c>
      <c r="B19" s="84">
        <v>41646</v>
      </c>
      <c r="C19">
        <v>7</v>
      </c>
      <c r="D19" t="s">
        <v>381</v>
      </c>
      <c r="E19" t="s">
        <v>382</v>
      </c>
      <c r="F19" t="s">
        <v>383</v>
      </c>
      <c r="G19" t="s">
        <v>384</v>
      </c>
      <c r="H19">
        <v>99999</v>
      </c>
      <c r="I19" t="s">
        <v>309</v>
      </c>
      <c r="J19" t="s">
        <v>338</v>
      </c>
      <c r="K19" t="s">
        <v>264</v>
      </c>
      <c r="N19" t="s">
        <v>385</v>
      </c>
      <c r="O19" t="s">
        <v>382</v>
      </c>
      <c r="P19" t="s">
        <v>383</v>
      </c>
      <c r="Q19" t="s">
        <v>384</v>
      </c>
      <c r="R19">
        <v>99999</v>
      </c>
      <c r="S19" t="s">
        <v>309</v>
      </c>
      <c r="U19" t="s">
        <v>333</v>
      </c>
      <c r="V19" t="s">
        <v>315</v>
      </c>
      <c r="W19" s="80">
        <v>46</v>
      </c>
      <c r="X19">
        <v>24</v>
      </c>
      <c r="Y19" s="83">
        <v>1104</v>
      </c>
      <c r="Z19" s="80">
        <v>110.4</v>
      </c>
    </row>
    <row r="20" spans="1:26" x14ac:dyDescent="0.3">
      <c r="A20">
        <v>1017</v>
      </c>
      <c r="B20" s="84">
        <v>41649</v>
      </c>
      <c r="C20">
        <v>10</v>
      </c>
      <c r="D20" t="s">
        <v>374</v>
      </c>
      <c r="E20" t="s">
        <v>375</v>
      </c>
      <c r="F20" t="s">
        <v>376</v>
      </c>
      <c r="G20" t="s">
        <v>377</v>
      </c>
      <c r="H20">
        <v>99999</v>
      </c>
      <c r="I20" t="s">
        <v>309</v>
      </c>
      <c r="J20" t="s">
        <v>378</v>
      </c>
      <c r="K20" t="s">
        <v>323</v>
      </c>
      <c r="L20" s="84">
        <v>41651</v>
      </c>
      <c r="M20" t="s">
        <v>324</v>
      </c>
      <c r="N20" t="s">
        <v>379</v>
      </c>
      <c r="O20" t="s">
        <v>375</v>
      </c>
      <c r="P20" t="s">
        <v>376</v>
      </c>
      <c r="Q20" t="s">
        <v>377</v>
      </c>
      <c r="R20">
        <v>99999</v>
      </c>
      <c r="S20" t="s">
        <v>309</v>
      </c>
      <c r="U20" t="s">
        <v>386</v>
      </c>
      <c r="V20" t="s">
        <v>387</v>
      </c>
      <c r="W20" s="80">
        <v>25</v>
      </c>
      <c r="X20">
        <v>34</v>
      </c>
      <c r="Y20" s="83">
        <v>850</v>
      </c>
      <c r="Z20" s="80">
        <v>80.75</v>
      </c>
    </row>
    <row r="21" spans="1:26" x14ac:dyDescent="0.3">
      <c r="A21">
        <v>1018</v>
      </c>
      <c r="B21" s="84">
        <v>41649</v>
      </c>
      <c r="C21">
        <v>10</v>
      </c>
      <c r="D21" t="s">
        <v>374</v>
      </c>
      <c r="E21" t="s">
        <v>375</v>
      </c>
      <c r="F21" t="s">
        <v>376</v>
      </c>
      <c r="G21" t="s">
        <v>377</v>
      </c>
      <c r="H21">
        <v>99999</v>
      </c>
      <c r="I21" t="s">
        <v>309</v>
      </c>
      <c r="J21" t="s">
        <v>378</v>
      </c>
      <c r="K21" t="s">
        <v>323</v>
      </c>
      <c r="L21" s="84">
        <v>41651</v>
      </c>
      <c r="M21" t="s">
        <v>324</v>
      </c>
      <c r="N21" t="s">
        <v>379</v>
      </c>
      <c r="O21" t="s">
        <v>375</v>
      </c>
      <c r="P21" t="s">
        <v>376</v>
      </c>
      <c r="Q21" t="s">
        <v>377</v>
      </c>
      <c r="R21">
        <v>99999</v>
      </c>
      <c r="S21" t="s">
        <v>309</v>
      </c>
      <c r="U21" t="s">
        <v>388</v>
      </c>
      <c r="V21" t="s">
        <v>389</v>
      </c>
      <c r="W21" s="80">
        <v>22</v>
      </c>
      <c r="X21">
        <v>17</v>
      </c>
      <c r="Y21" s="83">
        <v>374</v>
      </c>
      <c r="Z21" s="80">
        <v>35.903999999999996</v>
      </c>
    </row>
    <row r="22" spans="1:26" x14ac:dyDescent="0.3">
      <c r="A22">
        <v>1019</v>
      </c>
      <c r="B22" s="84">
        <v>41649</v>
      </c>
      <c r="C22">
        <v>10</v>
      </c>
      <c r="D22" t="s">
        <v>374</v>
      </c>
      <c r="E22" t="s">
        <v>375</v>
      </c>
      <c r="F22" t="s">
        <v>376</v>
      </c>
      <c r="G22" t="s">
        <v>377</v>
      </c>
      <c r="H22">
        <v>99999</v>
      </c>
      <c r="I22" t="s">
        <v>309</v>
      </c>
      <c r="J22" t="s">
        <v>378</v>
      </c>
      <c r="K22" t="s">
        <v>323</v>
      </c>
      <c r="L22" s="84">
        <v>41651</v>
      </c>
      <c r="M22" t="s">
        <v>324</v>
      </c>
      <c r="N22" t="s">
        <v>379</v>
      </c>
      <c r="O22" t="s">
        <v>375</v>
      </c>
      <c r="P22" t="s">
        <v>376</v>
      </c>
      <c r="Q22" t="s">
        <v>377</v>
      </c>
      <c r="R22">
        <v>99999</v>
      </c>
      <c r="S22" t="s">
        <v>309</v>
      </c>
      <c r="U22" t="s">
        <v>341</v>
      </c>
      <c r="V22" t="s">
        <v>342</v>
      </c>
      <c r="W22" s="80">
        <v>9.1999999999999993</v>
      </c>
      <c r="X22">
        <v>44</v>
      </c>
      <c r="Y22" s="83">
        <v>404.79999999999995</v>
      </c>
      <c r="Z22" s="80">
        <v>42.099199999999996</v>
      </c>
    </row>
    <row r="23" spans="1:26" x14ac:dyDescent="0.3">
      <c r="A23">
        <v>1020</v>
      </c>
      <c r="B23" s="84">
        <v>41650</v>
      </c>
      <c r="C23">
        <v>11</v>
      </c>
      <c r="D23" t="s">
        <v>390</v>
      </c>
      <c r="E23" t="s">
        <v>391</v>
      </c>
      <c r="F23" t="s">
        <v>392</v>
      </c>
      <c r="G23" t="s">
        <v>393</v>
      </c>
      <c r="H23">
        <v>99999</v>
      </c>
      <c r="I23" t="s">
        <v>309</v>
      </c>
      <c r="J23" t="s">
        <v>371</v>
      </c>
      <c r="K23" t="s">
        <v>372</v>
      </c>
      <c r="M23" t="s">
        <v>339</v>
      </c>
      <c r="N23" t="s">
        <v>394</v>
      </c>
      <c r="O23" t="s">
        <v>391</v>
      </c>
      <c r="P23" t="s">
        <v>392</v>
      </c>
      <c r="Q23" t="s">
        <v>393</v>
      </c>
      <c r="R23">
        <v>99999</v>
      </c>
      <c r="S23" t="s">
        <v>309</v>
      </c>
      <c r="U23" t="s">
        <v>316</v>
      </c>
      <c r="V23" t="s">
        <v>317</v>
      </c>
      <c r="W23" s="80">
        <v>3.5</v>
      </c>
      <c r="X23">
        <v>81</v>
      </c>
      <c r="Y23" s="83">
        <v>283.5</v>
      </c>
      <c r="Z23" s="80">
        <v>27.499500000000001</v>
      </c>
    </row>
    <row r="24" spans="1:26" x14ac:dyDescent="0.3">
      <c r="A24">
        <v>1021</v>
      </c>
      <c r="B24" s="84">
        <v>41650</v>
      </c>
      <c r="C24">
        <v>11</v>
      </c>
      <c r="D24" t="s">
        <v>390</v>
      </c>
      <c r="E24" t="s">
        <v>391</v>
      </c>
      <c r="F24" t="s">
        <v>392</v>
      </c>
      <c r="G24" t="s">
        <v>393</v>
      </c>
      <c r="H24">
        <v>99999</v>
      </c>
      <c r="I24" t="s">
        <v>309</v>
      </c>
      <c r="J24" t="s">
        <v>371</v>
      </c>
      <c r="K24" t="s">
        <v>372</v>
      </c>
      <c r="M24" t="s">
        <v>339</v>
      </c>
      <c r="N24" t="s">
        <v>394</v>
      </c>
      <c r="O24" t="s">
        <v>391</v>
      </c>
      <c r="P24" t="s">
        <v>392</v>
      </c>
      <c r="Q24" t="s">
        <v>393</v>
      </c>
      <c r="R24">
        <v>99999</v>
      </c>
      <c r="S24" t="s">
        <v>309</v>
      </c>
      <c r="U24" t="s">
        <v>380</v>
      </c>
      <c r="V24" t="s">
        <v>315</v>
      </c>
      <c r="W24" s="80">
        <v>2.99</v>
      </c>
      <c r="X24">
        <v>49</v>
      </c>
      <c r="Y24" s="83">
        <v>146.51000000000002</v>
      </c>
      <c r="Z24" s="80">
        <v>15.090530000000005</v>
      </c>
    </row>
    <row r="25" spans="1:26" x14ac:dyDescent="0.3">
      <c r="A25">
        <v>1022</v>
      </c>
      <c r="B25" s="84">
        <v>41640</v>
      </c>
      <c r="C25">
        <v>1</v>
      </c>
      <c r="D25" t="s">
        <v>395</v>
      </c>
      <c r="E25" t="s">
        <v>396</v>
      </c>
      <c r="F25" t="s">
        <v>397</v>
      </c>
      <c r="G25" t="s">
        <v>188</v>
      </c>
      <c r="H25">
        <v>99999</v>
      </c>
      <c r="I25" t="s">
        <v>309</v>
      </c>
      <c r="J25" t="s">
        <v>338</v>
      </c>
      <c r="K25" t="s">
        <v>264</v>
      </c>
      <c r="N25" t="s">
        <v>398</v>
      </c>
      <c r="O25" t="s">
        <v>396</v>
      </c>
      <c r="P25" t="s">
        <v>397</v>
      </c>
      <c r="Q25" t="s">
        <v>188</v>
      </c>
      <c r="R25">
        <v>99999</v>
      </c>
      <c r="S25" t="s">
        <v>309</v>
      </c>
      <c r="U25" t="s">
        <v>332</v>
      </c>
      <c r="V25" t="s">
        <v>315</v>
      </c>
      <c r="W25" s="80">
        <v>18</v>
      </c>
      <c r="X25">
        <v>42</v>
      </c>
      <c r="Y25" s="83">
        <v>756</v>
      </c>
      <c r="Z25" s="80">
        <v>75.600000000000009</v>
      </c>
    </row>
    <row r="26" spans="1:26" x14ac:dyDescent="0.3">
      <c r="A26">
        <v>1023</v>
      </c>
      <c r="B26" s="84">
        <v>41640</v>
      </c>
      <c r="C26">
        <v>1</v>
      </c>
      <c r="D26" t="s">
        <v>395</v>
      </c>
      <c r="E26" t="s">
        <v>396</v>
      </c>
      <c r="F26" t="s">
        <v>397</v>
      </c>
      <c r="G26" t="s">
        <v>188</v>
      </c>
      <c r="H26">
        <v>99999</v>
      </c>
      <c r="I26" t="s">
        <v>309</v>
      </c>
      <c r="J26" t="s">
        <v>338</v>
      </c>
      <c r="K26" t="s">
        <v>264</v>
      </c>
      <c r="N26" t="s">
        <v>398</v>
      </c>
      <c r="O26" t="s">
        <v>396</v>
      </c>
      <c r="P26" t="s">
        <v>397</v>
      </c>
      <c r="Q26" t="s">
        <v>188</v>
      </c>
      <c r="R26">
        <v>99999</v>
      </c>
      <c r="S26" t="s">
        <v>309</v>
      </c>
      <c r="U26" t="s">
        <v>333</v>
      </c>
      <c r="V26" t="s">
        <v>315</v>
      </c>
      <c r="W26" s="80">
        <v>46</v>
      </c>
      <c r="X26">
        <v>58</v>
      </c>
      <c r="Y26" s="83">
        <v>2668</v>
      </c>
      <c r="Z26" s="80">
        <v>269.46800000000002</v>
      </c>
    </row>
    <row r="27" spans="1:26" x14ac:dyDescent="0.3">
      <c r="A27">
        <v>1024</v>
      </c>
      <c r="B27" s="84">
        <v>41640</v>
      </c>
      <c r="C27">
        <v>1</v>
      </c>
      <c r="D27" t="s">
        <v>395</v>
      </c>
      <c r="E27" t="s">
        <v>396</v>
      </c>
      <c r="F27" t="s">
        <v>397</v>
      </c>
      <c r="G27" t="s">
        <v>188</v>
      </c>
      <c r="H27">
        <v>99999</v>
      </c>
      <c r="I27" t="s">
        <v>309</v>
      </c>
      <c r="J27" t="s">
        <v>338</v>
      </c>
      <c r="K27" t="s">
        <v>264</v>
      </c>
      <c r="N27" t="s">
        <v>398</v>
      </c>
      <c r="O27" t="s">
        <v>396</v>
      </c>
      <c r="P27" t="s">
        <v>397</v>
      </c>
      <c r="Q27" t="s">
        <v>188</v>
      </c>
      <c r="R27">
        <v>99999</v>
      </c>
      <c r="S27" t="s">
        <v>309</v>
      </c>
      <c r="U27" t="s">
        <v>380</v>
      </c>
      <c r="V27" t="s">
        <v>315</v>
      </c>
      <c r="W27" s="80">
        <v>2.99</v>
      </c>
      <c r="X27">
        <v>67</v>
      </c>
      <c r="Y27" s="83">
        <v>200.33</v>
      </c>
      <c r="Z27" s="80">
        <v>20.033000000000001</v>
      </c>
    </row>
    <row r="28" spans="1:26" x14ac:dyDescent="0.3">
      <c r="A28">
        <v>1025</v>
      </c>
      <c r="B28" s="84">
        <v>41667</v>
      </c>
      <c r="C28">
        <v>28</v>
      </c>
      <c r="D28" t="s">
        <v>367</v>
      </c>
      <c r="E28" t="s">
        <v>368</v>
      </c>
      <c r="F28" t="s">
        <v>369</v>
      </c>
      <c r="G28" t="s">
        <v>370</v>
      </c>
      <c r="H28">
        <v>99999</v>
      </c>
      <c r="I28" t="s">
        <v>309</v>
      </c>
      <c r="J28" t="s">
        <v>371</v>
      </c>
      <c r="K28" t="s">
        <v>372</v>
      </c>
      <c r="L28" s="84">
        <v>41669</v>
      </c>
      <c r="M28" t="s">
        <v>339</v>
      </c>
      <c r="N28" t="s">
        <v>373</v>
      </c>
      <c r="O28" t="s">
        <v>368</v>
      </c>
      <c r="P28" t="s">
        <v>369</v>
      </c>
      <c r="Q28" t="s">
        <v>370</v>
      </c>
      <c r="R28">
        <v>99999</v>
      </c>
      <c r="S28" t="s">
        <v>309</v>
      </c>
      <c r="T28" t="s">
        <v>326</v>
      </c>
      <c r="U28" t="s">
        <v>357</v>
      </c>
      <c r="V28" t="s">
        <v>358</v>
      </c>
      <c r="W28" s="80">
        <v>9.65</v>
      </c>
      <c r="X28">
        <v>100</v>
      </c>
      <c r="Y28" s="83">
        <v>965</v>
      </c>
      <c r="Z28" s="80">
        <v>93.605000000000004</v>
      </c>
    </row>
    <row r="29" spans="1:26" x14ac:dyDescent="0.3">
      <c r="A29">
        <v>1026</v>
      </c>
      <c r="B29" s="84">
        <v>41667</v>
      </c>
      <c r="C29">
        <v>28</v>
      </c>
      <c r="D29" t="s">
        <v>367</v>
      </c>
      <c r="E29" t="s">
        <v>368</v>
      </c>
      <c r="F29" t="s">
        <v>369</v>
      </c>
      <c r="G29" t="s">
        <v>370</v>
      </c>
      <c r="H29">
        <v>99999</v>
      </c>
      <c r="I29" t="s">
        <v>309</v>
      </c>
      <c r="J29" t="s">
        <v>371</v>
      </c>
      <c r="K29" t="s">
        <v>372</v>
      </c>
      <c r="L29" s="84">
        <v>41669</v>
      </c>
      <c r="M29" t="s">
        <v>339</v>
      </c>
      <c r="N29" t="s">
        <v>373</v>
      </c>
      <c r="O29" t="s">
        <v>368</v>
      </c>
      <c r="P29" t="s">
        <v>369</v>
      </c>
      <c r="Q29" t="s">
        <v>370</v>
      </c>
      <c r="R29">
        <v>99999</v>
      </c>
      <c r="S29" t="s">
        <v>309</v>
      </c>
      <c r="T29" t="s">
        <v>326</v>
      </c>
      <c r="U29" t="s">
        <v>399</v>
      </c>
      <c r="V29" t="s">
        <v>400</v>
      </c>
      <c r="W29" s="80">
        <v>18.399999999999999</v>
      </c>
      <c r="X29">
        <v>63</v>
      </c>
      <c r="Y29" s="83">
        <v>1159.1999999999998</v>
      </c>
      <c r="Z29" s="80">
        <v>114.76079999999999</v>
      </c>
    </row>
    <row r="30" spans="1:26" x14ac:dyDescent="0.3">
      <c r="A30">
        <v>1027</v>
      </c>
      <c r="B30" s="84">
        <v>41648</v>
      </c>
      <c r="C30">
        <v>9</v>
      </c>
      <c r="D30" t="s">
        <v>401</v>
      </c>
      <c r="E30" t="s">
        <v>402</v>
      </c>
      <c r="F30" t="s">
        <v>403</v>
      </c>
      <c r="G30" t="s">
        <v>404</v>
      </c>
      <c r="H30">
        <v>99999</v>
      </c>
      <c r="I30" t="s">
        <v>309</v>
      </c>
      <c r="J30" t="s">
        <v>405</v>
      </c>
      <c r="K30" t="s">
        <v>271</v>
      </c>
      <c r="L30" s="84">
        <v>41650</v>
      </c>
      <c r="M30" t="s">
        <v>324</v>
      </c>
      <c r="N30" t="s">
        <v>406</v>
      </c>
      <c r="O30" t="s">
        <v>402</v>
      </c>
      <c r="P30" t="s">
        <v>403</v>
      </c>
      <c r="Q30" t="s">
        <v>404</v>
      </c>
      <c r="R30">
        <v>99999</v>
      </c>
      <c r="S30" t="s">
        <v>309</v>
      </c>
      <c r="T30" t="s">
        <v>313</v>
      </c>
      <c r="U30" t="s">
        <v>407</v>
      </c>
      <c r="V30" t="s">
        <v>408</v>
      </c>
      <c r="W30" s="80">
        <v>19.5</v>
      </c>
      <c r="X30">
        <v>57</v>
      </c>
      <c r="Y30" s="83">
        <v>1111.5</v>
      </c>
      <c r="Z30" s="80">
        <v>110.0385</v>
      </c>
    </row>
    <row r="31" spans="1:26" x14ac:dyDescent="0.3">
      <c r="A31">
        <v>1028</v>
      </c>
      <c r="B31" s="84">
        <v>41648</v>
      </c>
      <c r="C31">
        <v>9</v>
      </c>
      <c r="D31" t="s">
        <v>401</v>
      </c>
      <c r="E31" t="s">
        <v>402</v>
      </c>
      <c r="F31" t="s">
        <v>403</v>
      </c>
      <c r="G31" t="s">
        <v>404</v>
      </c>
      <c r="H31">
        <v>99999</v>
      </c>
      <c r="I31" t="s">
        <v>309</v>
      </c>
      <c r="J31" t="s">
        <v>405</v>
      </c>
      <c r="K31" t="s">
        <v>271</v>
      </c>
      <c r="L31" s="84">
        <v>41650</v>
      </c>
      <c r="M31" t="s">
        <v>324</v>
      </c>
      <c r="N31" t="s">
        <v>406</v>
      </c>
      <c r="O31" t="s">
        <v>402</v>
      </c>
      <c r="P31" t="s">
        <v>403</v>
      </c>
      <c r="Q31" t="s">
        <v>404</v>
      </c>
      <c r="R31">
        <v>99999</v>
      </c>
      <c r="S31" t="s">
        <v>309</v>
      </c>
      <c r="T31" t="s">
        <v>313</v>
      </c>
      <c r="U31" t="s">
        <v>409</v>
      </c>
      <c r="V31" t="s">
        <v>410</v>
      </c>
      <c r="W31" s="80">
        <v>34.799999999999997</v>
      </c>
      <c r="X31">
        <v>81</v>
      </c>
      <c r="Y31" s="83">
        <v>2818.7999999999997</v>
      </c>
      <c r="Z31" s="80">
        <v>295.97399999999999</v>
      </c>
    </row>
    <row r="32" spans="1:26" x14ac:dyDescent="0.3">
      <c r="A32">
        <v>1029</v>
      </c>
      <c r="B32" s="84">
        <v>41645</v>
      </c>
      <c r="C32">
        <v>6</v>
      </c>
      <c r="D32" t="s">
        <v>359</v>
      </c>
      <c r="E32" t="s">
        <v>360</v>
      </c>
      <c r="F32" t="s">
        <v>361</v>
      </c>
      <c r="G32" t="s">
        <v>362</v>
      </c>
      <c r="H32">
        <v>99999</v>
      </c>
      <c r="I32" t="s">
        <v>309</v>
      </c>
      <c r="J32" t="s">
        <v>363</v>
      </c>
      <c r="K32" t="s">
        <v>264</v>
      </c>
      <c r="L32" s="84">
        <v>41647</v>
      </c>
      <c r="M32" t="s">
        <v>311</v>
      </c>
      <c r="N32" t="s">
        <v>364</v>
      </c>
      <c r="O32" t="s">
        <v>360</v>
      </c>
      <c r="P32" t="s">
        <v>361</v>
      </c>
      <c r="Q32" t="s">
        <v>362</v>
      </c>
      <c r="R32">
        <v>99999</v>
      </c>
      <c r="S32" t="s">
        <v>309</v>
      </c>
      <c r="T32" t="s">
        <v>326</v>
      </c>
      <c r="U32" t="s">
        <v>314</v>
      </c>
      <c r="V32" t="s">
        <v>315</v>
      </c>
      <c r="W32" s="80">
        <v>14</v>
      </c>
      <c r="X32">
        <v>71</v>
      </c>
      <c r="Y32" s="83">
        <v>994</v>
      </c>
      <c r="Z32" s="80">
        <v>95.424000000000007</v>
      </c>
    </row>
    <row r="33" spans="1:26" x14ac:dyDescent="0.3">
      <c r="A33">
        <v>1030</v>
      </c>
      <c r="B33" s="84">
        <v>41678</v>
      </c>
      <c r="C33">
        <v>8</v>
      </c>
      <c r="D33" t="s">
        <v>334</v>
      </c>
      <c r="E33" t="s">
        <v>335</v>
      </c>
      <c r="F33" t="s">
        <v>336</v>
      </c>
      <c r="G33" t="s">
        <v>337</v>
      </c>
      <c r="H33">
        <v>99999</v>
      </c>
      <c r="I33" t="s">
        <v>309</v>
      </c>
      <c r="J33" t="s">
        <v>338</v>
      </c>
      <c r="K33" t="s">
        <v>264</v>
      </c>
      <c r="L33" s="84">
        <v>41680</v>
      </c>
      <c r="M33" t="s">
        <v>311</v>
      </c>
      <c r="N33" t="s">
        <v>340</v>
      </c>
      <c r="O33" t="s">
        <v>335</v>
      </c>
      <c r="P33" t="s">
        <v>336</v>
      </c>
      <c r="Q33" t="s">
        <v>337</v>
      </c>
      <c r="R33">
        <v>99999</v>
      </c>
      <c r="S33" t="s">
        <v>309</v>
      </c>
      <c r="T33" t="s">
        <v>313</v>
      </c>
      <c r="U33" t="s">
        <v>365</v>
      </c>
      <c r="V33" t="s">
        <v>366</v>
      </c>
      <c r="W33" s="80">
        <v>40</v>
      </c>
      <c r="X33">
        <v>32</v>
      </c>
      <c r="Y33" s="83">
        <v>1280</v>
      </c>
      <c r="Z33" s="80">
        <v>129.28</v>
      </c>
    </row>
    <row r="34" spans="1:26" x14ac:dyDescent="0.3">
      <c r="A34">
        <v>1031</v>
      </c>
      <c r="B34" s="84">
        <v>41673</v>
      </c>
      <c r="C34">
        <v>3</v>
      </c>
      <c r="D34" t="s">
        <v>351</v>
      </c>
      <c r="E34" t="s">
        <v>352</v>
      </c>
      <c r="F34" t="s">
        <v>353</v>
      </c>
      <c r="G34" t="s">
        <v>354</v>
      </c>
      <c r="H34">
        <v>99999</v>
      </c>
      <c r="I34" t="s">
        <v>309</v>
      </c>
      <c r="J34" t="s">
        <v>310</v>
      </c>
      <c r="K34" t="s">
        <v>271</v>
      </c>
      <c r="L34" s="84">
        <v>41675</v>
      </c>
      <c r="M34" t="s">
        <v>311</v>
      </c>
      <c r="N34" t="s">
        <v>355</v>
      </c>
      <c r="O34" t="s">
        <v>352</v>
      </c>
      <c r="P34" t="s">
        <v>353</v>
      </c>
      <c r="Q34" t="s">
        <v>354</v>
      </c>
      <c r="R34">
        <v>99999</v>
      </c>
      <c r="S34" t="s">
        <v>309</v>
      </c>
      <c r="T34" t="s">
        <v>356</v>
      </c>
      <c r="U34" t="s">
        <v>423</v>
      </c>
      <c r="V34" t="s">
        <v>389</v>
      </c>
      <c r="W34">
        <v>10</v>
      </c>
      <c r="X34">
        <v>63</v>
      </c>
      <c r="Y34" s="83">
        <v>630</v>
      </c>
      <c r="Z34" s="80">
        <v>65.52</v>
      </c>
    </row>
    <row r="35" spans="1:26" x14ac:dyDescent="0.3">
      <c r="A35">
        <v>1032</v>
      </c>
      <c r="B35" s="84">
        <v>41673</v>
      </c>
      <c r="C35">
        <v>3</v>
      </c>
      <c r="D35" t="s">
        <v>351</v>
      </c>
      <c r="E35" t="s">
        <v>352</v>
      </c>
      <c r="F35" t="s">
        <v>353</v>
      </c>
      <c r="G35" t="s">
        <v>354</v>
      </c>
      <c r="H35">
        <v>99999</v>
      </c>
      <c r="I35" t="s">
        <v>309</v>
      </c>
      <c r="J35" t="s">
        <v>310</v>
      </c>
      <c r="K35" t="s">
        <v>271</v>
      </c>
      <c r="L35" s="84">
        <v>41675</v>
      </c>
      <c r="M35" t="s">
        <v>311</v>
      </c>
      <c r="N35" t="s">
        <v>355</v>
      </c>
      <c r="O35" t="s">
        <v>352</v>
      </c>
      <c r="P35" t="s">
        <v>353</v>
      </c>
      <c r="Q35" t="s">
        <v>354</v>
      </c>
      <c r="R35">
        <v>99999</v>
      </c>
      <c r="S35" t="s">
        <v>309</v>
      </c>
      <c r="T35" t="s">
        <v>356</v>
      </c>
      <c r="U35" t="s">
        <v>365</v>
      </c>
      <c r="V35" t="s">
        <v>366</v>
      </c>
      <c r="W35">
        <v>40</v>
      </c>
      <c r="X35">
        <v>30</v>
      </c>
      <c r="Y35" s="83">
        <v>1200</v>
      </c>
      <c r="Z35" s="80">
        <v>120</v>
      </c>
    </row>
    <row r="36" spans="1:26" x14ac:dyDescent="0.3">
      <c r="A36">
        <v>1033</v>
      </c>
      <c r="B36" s="84">
        <v>41676</v>
      </c>
      <c r="C36">
        <v>6</v>
      </c>
      <c r="D36" t="s">
        <v>359</v>
      </c>
      <c r="E36" t="s">
        <v>360</v>
      </c>
      <c r="F36" t="s">
        <v>361</v>
      </c>
      <c r="G36" t="s">
        <v>362</v>
      </c>
      <c r="H36">
        <v>99999</v>
      </c>
      <c r="I36" t="s">
        <v>309</v>
      </c>
      <c r="J36" t="s">
        <v>363</v>
      </c>
      <c r="K36" t="s">
        <v>264</v>
      </c>
      <c r="L36" s="84">
        <v>41678</v>
      </c>
      <c r="M36" t="s">
        <v>311</v>
      </c>
      <c r="N36" t="s">
        <v>364</v>
      </c>
      <c r="O36" t="s">
        <v>360</v>
      </c>
      <c r="P36" t="s">
        <v>361</v>
      </c>
      <c r="Q36" t="s">
        <v>362</v>
      </c>
      <c r="R36">
        <v>99999</v>
      </c>
      <c r="S36" t="s">
        <v>309</v>
      </c>
      <c r="T36" t="s">
        <v>326</v>
      </c>
      <c r="Y36" s="83">
        <v>0</v>
      </c>
      <c r="Z36" s="80">
        <v>43</v>
      </c>
    </row>
    <row r="37" spans="1:26" x14ac:dyDescent="0.3">
      <c r="A37">
        <v>1034</v>
      </c>
      <c r="B37" s="84">
        <v>41698</v>
      </c>
      <c r="C37">
        <v>28</v>
      </c>
      <c r="D37" t="s">
        <v>367</v>
      </c>
      <c r="E37" t="s">
        <v>368</v>
      </c>
      <c r="F37" t="s">
        <v>369</v>
      </c>
      <c r="G37" t="s">
        <v>370</v>
      </c>
      <c r="H37">
        <v>99999</v>
      </c>
      <c r="I37" t="s">
        <v>309</v>
      </c>
      <c r="J37" t="s">
        <v>371</v>
      </c>
      <c r="K37" t="s">
        <v>372</v>
      </c>
      <c r="L37" s="84">
        <v>41700</v>
      </c>
      <c r="M37" t="s">
        <v>339</v>
      </c>
      <c r="N37" t="s">
        <v>373</v>
      </c>
      <c r="O37" t="s">
        <v>368</v>
      </c>
      <c r="P37" t="s">
        <v>369</v>
      </c>
      <c r="Q37" t="s">
        <v>370</v>
      </c>
      <c r="R37">
        <v>99999</v>
      </c>
      <c r="S37" t="s">
        <v>309</v>
      </c>
      <c r="T37" t="s">
        <v>313</v>
      </c>
      <c r="Y37" s="83">
        <v>0</v>
      </c>
      <c r="Z37" s="80">
        <v>31</v>
      </c>
    </row>
    <row r="38" spans="1:26" x14ac:dyDescent="0.3">
      <c r="A38">
        <v>1035</v>
      </c>
      <c r="B38" s="84">
        <v>41678</v>
      </c>
      <c r="C38">
        <v>8</v>
      </c>
      <c r="D38" t="s">
        <v>334</v>
      </c>
      <c r="E38" t="s">
        <v>335</v>
      </c>
      <c r="F38" t="s">
        <v>336</v>
      </c>
      <c r="G38" t="s">
        <v>337</v>
      </c>
      <c r="H38">
        <v>99999</v>
      </c>
      <c r="I38" t="s">
        <v>309</v>
      </c>
      <c r="J38" t="s">
        <v>338</v>
      </c>
      <c r="K38" t="s">
        <v>264</v>
      </c>
      <c r="L38" s="84">
        <v>41680</v>
      </c>
      <c r="M38" t="s">
        <v>339</v>
      </c>
      <c r="N38" t="s">
        <v>340</v>
      </c>
      <c r="O38" t="s">
        <v>335</v>
      </c>
      <c r="P38" t="s">
        <v>336</v>
      </c>
      <c r="Q38" t="s">
        <v>337</v>
      </c>
      <c r="R38">
        <v>99999</v>
      </c>
      <c r="S38" t="s">
        <v>309</v>
      </c>
      <c r="T38" t="s">
        <v>313</v>
      </c>
      <c r="Y38" s="83">
        <v>0</v>
      </c>
      <c r="Z38" s="80">
        <v>46</v>
      </c>
    </row>
    <row r="39" spans="1:26" x14ac:dyDescent="0.3">
      <c r="A39">
        <v>1036</v>
      </c>
      <c r="B39" s="84">
        <v>41680</v>
      </c>
      <c r="C39">
        <v>10</v>
      </c>
      <c r="D39" t="s">
        <v>374</v>
      </c>
      <c r="E39" t="s">
        <v>375</v>
      </c>
      <c r="F39" t="s">
        <v>376</v>
      </c>
      <c r="G39" t="s">
        <v>377</v>
      </c>
      <c r="H39">
        <v>99999</v>
      </c>
      <c r="I39" t="s">
        <v>309</v>
      </c>
      <c r="J39" t="s">
        <v>378</v>
      </c>
      <c r="K39" t="s">
        <v>323</v>
      </c>
      <c r="L39" s="84">
        <v>41682</v>
      </c>
      <c r="M39" t="s">
        <v>311</v>
      </c>
      <c r="N39" t="s">
        <v>379</v>
      </c>
      <c r="O39" t="s">
        <v>375</v>
      </c>
      <c r="P39" t="s">
        <v>376</v>
      </c>
      <c r="Q39" t="s">
        <v>377</v>
      </c>
      <c r="R39">
        <v>99999</v>
      </c>
      <c r="S39" t="s">
        <v>309</v>
      </c>
      <c r="T39" t="s">
        <v>326</v>
      </c>
      <c r="U39" t="s">
        <v>424</v>
      </c>
      <c r="V39" t="s">
        <v>317</v>
      </c>
      <c r="W39">
        <v>10</v>
      </c>
      <c r="X39">
        <v>47</v>
      </c>
      <c r="Y39" s="83">
        <v>470</v>
      </c>
      <c r="Z39" s="80">
        <v>48.88</v>
      </c>
    </row>
    <row r="40" spans="1:26" x14ac:dyDescent="0.3">
      <c r="A40">
        <v>1038</v>
      </c>
      <c r="B40" s="84">
        <v>41680</v>
      </c>
      <c r="C40">
        <v>10</v>
      </c>
      <c r="D40" t="s">
        <v>374</v>
      </c>
      <c r="E40" t="s">
        <v>375</v>
      </c>
      <c r="F40" t="s">
        <v>376</v>
      </c>
      <c r="G40" t="s">
        <v>377</v>
      </c>
      <c r="H40">
        <v>99999</v>
      </c>
      <c r="I40" t="s">
        <v>309</v>
      </c>
      <c r="J40" t="s">
        <v>378</v>
      </c>
      <c r="K40" t="s">
        <v>323</v>
      </c>
      <c r="M40" t="s">
        <v>324</v>
      </c>
      <c r="N40" t="s">
        <v>379</v>
      </c>
      <c r="O40" t="s">
        <v>375</v>
      </c>
      <c r="P40" t="s">
        <v>376</v>
      </c>
      <c r="Q40" t="s">
        <v>377</v>
      </c>
      <c r="R40">
        <v>99999</v>
      </c>
      <c r="S40" t="s">
        <v>309</v>
      </c>
      <c r="U40" t="s">
        <v>316</v>
      </c>
      <c r="V40" t="s">
        <v>317</v>
      </c>
      <c r="W40">
        <v>3.5</v>
      </c>
      <c r="X40">
        <v>49</v>
      </c>
      <c r="Y40" s="83">
        <v>171.5</v>
      </c>
      <c r="Z40" s="80">
        <v>16.464000000000002</v>
      </c>
    </row>
    <row r="41" spans="1:26" x14ac:dyDescent="0.3">
      <c r="A41">
        <v>1039</v>
      </c>
      <c r="B41" s="84">
        <v>41681</v>
      </c>
      <c r="C41">
        <v>11</v>
      </c>
      <c r="D41" t="s">
        <v>390</v>
      </c>
      <c r="E41" t="s">
        <v>391</v>
      </c>
      <c r="F41" t="s">
        <v>392</v>
      </c>
      <c r="G41" t="s">
        <v>393</v>
      </c>
      <c r="H41">
        <v>99999</v>
      </c>
      <c r="I41" t="s">
        <v>309</v>
      </c>
      <c r="J41" t="s">
        <v>371</v>
      </c>
      <c r="K41" t="s">
        <v>372</v>
      </c>
      <c r="M41" t="s">
        <v>339</v>
      </c>
      <c r="N41" t="s">
        <v>394</v>
      </c>
      <c r="O41" t="s">
        <v>391</v>
      </c>
      <c r="P41" t="s">
        <v>392</v>
      </c>
      <c r="Q41" t="s">
        <v>393</v>
      </c>
      <c r="R41">
        <v>99999</v>
      </c>
      <c r="S41" t="s">
        <v>309</v>
      </c>
      <c r="U41" t="s">
        <v>365</v>
      </c>
      <c r="V41" t="s">
        <v>366</v>
      </c>
      <c r="W41">
        <v>40</v>
      </c>
      <c r="X41">
        <v>72</v>
      </c>
      <c r="Y41" s="83">
        <v>2880</v>
      </c>
      <c r="Z41" s="80">
        <v>285.12</v>
      </c>
    </row>
    <row r="42" spans="1:26" x14ac:dyDescent="0.3">
      <c r="A42">
        <v>1040</v>
      </c>
      <c r="B42" s="84">
        <v>41671</v>
      </c>
      <c r="C42">
        <v>1</v>
      </c>
      <c r="D42" t="s">
        <v>395</v>
      </c>
      <c r="E42" t="s">
        <v>396</v>
      </c>
      <c r="F42" t="s">
        <v>397</v>
      </c>
      <c r="G42" t="s">
        <v>188</v>
      </c>
      <c r="H42">
        <v>99999</v>
      </c>
      <c r="I42" t="s">
        <v>309</v>
      </c>
      <c r="J42" t="s">
        <v>338</v>
      </c>
      <c r="K42" t="s">
        <v>264</v>
      </c>
      <c r="M42" t="s">
        <v>339</v>
      </c>
      <c r="N42" t="s">
        <v>398</v>
      </c>
      <c r="O42" t="s">
        <v>396</v>
      </c>
      <c r="P42" t="s">
        <v>397</v>
      </c>
      <c r="Q42" t="s">
        <v>188</v>
      </c>
      <c r="R42">
        <v>99999</v>
      </c>
      <c r="S42" t="s">
        <v>309</v>
      </c>
      <c r="U42" t="s">
        <v>399</v>
      </c>
      <c r="V42" t="s">
        <v>400</v>
      </c>
      <c r="W42">
        <v>18.399999999999999</v>
      </c>
      <c r="X42">
        <v>13</v>
      </c>
      <c r="Y42" s="83">
        <v>239.2</v>
      </c>
      <c r="Z42" s="80">
        <v>23.680800000000001</v>
      </c>
    </row>
    <row r="43" spans="1:26" x14ac:dyDescent="0.3">
      <c r="A43">
        <v>1041</v>
      </c>
      <c r="B43" s="84">
        <v>41698</v>
      </c>
      <c r="C43">
        <v>28</v>
      </c>
      <c r="D43" t="s">
        <v>367</v>
      </c>
      <c r="E43" t="s">
        <v>368</v>
      </c>
      <c r="F43" t="s">
        <v>369</v>
      </c>
      <c r="G43" t="s">
        <v>370</v>
      </c>
      <c r="H43">
        <v>99999</v>
      </c>
      <c r="I43" t="s">
        <v>309</v>
      </c>
      <c r="J43" t="s">
        <v>371</v>
      </c>
      <c r="K43" t="s">
        <v>372</v>
      </c>
      <c r="L43">
        <v>41700</v>
      </c>
      <c r="M43" t="s">
        <v>339</v>
      </c>
      <c r="N43" t="s">
        <v>373</v>
      </c>
      <c r="O43" t="s">
        <v>368</v>
      </c>
      <c r="P43" t="s">
        <v>369</v>
      </c>
      <c r="Q43" t="s">
        <v>370</v>
      </c>
      <c r="R43">
        <v>99999</v>
      </c>
      <c r="S43" t="s">
        <v>309</v>
      </c>
      <c r="T43" t="s">
        <v>326</v>
      </c>
      <c r="U43" t="s">
        <v>333</v>
      </c>
      <c r="V43" t="s">
        <v>315</v>
      </c>
      <c r="W43">
        <v>46</v>
      </c>
      <c r="X43">
        <v>32</v>
      </c>
      <c r="Y43" s="83">
        <v>1472</v>
      </c>
      <c r="Z43" s="80">
        <v>148.67200000000003</v>
      </c>
    </row>
    <row r="44" spans="1:26" x14ac:dyDescent="0.3">
      <c r="A44">
        <v>1042</v>
      </c>
      <c r="B44" s="84">
        <v>41679</v>
      </c>
      <c r="C44">
        <v>9</v>
      </c>
      <c r="D44" t="s">
        <v>401</v>
      </c>
      <c r="E44" t="s">
        <v>402</v>
      </c>
      <c r="F44" t="s">
        <v>403</v>
      </c>
      <c r="G44" t="s">
        <v>404</v>
      </c>
      <c r="H44">
        <v>99999</v>
      </c>
      <c r="I44" t="s">
        <v>309</v>
      </c>
      <c r="J44" t="s">
        <v>405</v>
      </c>
      <c r="K44" t="s">
        <v>271</v>
      </c>
      <c r="L44" s="84">
        <v>41681</v>
      </c>
      <c r="M44" t="s">
        <v>324</v>
      </c>
      <c r="N44" t="s">
        <v>406</v>
      </c>
      <c r="O44" t="s">
        <v>402</v>
      </c>
      <c r="P44" t="s">
        <v>403</v>
      </c>
      <c r="Q44" t="s">
        <v>404</v>
      </c>
      <c r="R44">
        <v>99999</v>
      </c>
      <c r="S44" t="s">
        <v>309</v>
      </c>
      <c r="T44" t="s">
        <v>313</v>
      </c>
      <c r="U44" t="s">
        <v>357</v>
      </c>
      <c r="V44" t="s">
        <v>358</v>
      </c>
      <c r="W44">
        <v>9.65</v>
      </c>
      <c r="X44">
        <v>27</v>
      </c>
      <c r="Y44" s="83">
        <v>260.55</v>
      </c>
      <c r="Z44" s="80">
        <v>24.752250000000004</v>
      </c>
    </row>
    <row r="45" spans="1:26" x14ac:dyDescent="0.3">
      <c r="A45">
        <v>1043</v>
      </c>
      <c r="B45" s="84">
        <v>41676</v>
      </c>
      <c r="C45">
        <v>6</v>
      </c>
      <c r="D45" t="s">
        <v>359</v>
      </c>
      <c r="E45" t="s">
        <v>360</v>
      </c>
      <c r="F45" t="s">
        <v>361</v>
      </c>
      <c r="G45" t="s">
        <v>362</v>
      </c>
      <c r="H45">
        <v>99999</v>
      </c>
      <c r="I45" t="s">
        <v>309</v>
      </c>
      <c r="J45" t="s">
        <v>363</v>
      </c>
      <c r="K45" t="s">
        <v>264</v>
      </c>
      <c r="L45" s="84">
        <v>41678</v>
      </c>
      <c r="M45" t="s">
        <v>311</v>
      </c>
      <c r="N45" t="s">
        <v>364</v>
      </c>
      <c r="O45" t="s">
        <v>360</v>
      </c>
      <c r="P45" t="s">
        <v>361</v>
      </c>
      <c r="Q45" t="s">
        <v>362</v>
      </c>
      <c r="R45">
        <v>99999</v>
      </c>
      <c r="S45" t="s">
        <v>309</v>
      </c>
      <c r="T45" t="s">
        <v>326</v>
      </c>
      <c r="U45" t="s">
        <v>349</v>
      </c>
      <c r="V45" t="s">
        <v>350</v>
      </c>
      <c r="W45">
        <v>12.75</v>
      </c>
      <c r="X45">
        <v>71</v>
      </c>
      <c r="Y45" s="83">
        <v>905.25</v>
      </c>
      <c r="Z45" s="80">
        <v>91.430250000000001</v>
      </c>
    </row>
    <row r="46" spans="1:26" x14ac:dyDescent="0.3">
      <c r="A46">
        <v>1044</v>
      </c>
      <c r="B46" s="84">
        <v>41678</v>
      </c>
      <c r="C46">
        <v>8</v>
      </c>
      <c r="D46" t="s">
        <v>334</v>
      </c>
      <c r="E46" t="s">
        <v>335</v>
      </c>
      <c r="F46" t="s">
        <v>336</v>
      </c>
      <c r="G46" t="s">
        <v>337</v>
      </c>
      <c r="H46">
        <v>99999</v>
      </c>
      <c r="I46" t="s">
        <v>309</v>
      </c>
      <c r="J46" t="s">
        <v>338</v>
      </c>
      <c r="K46" t="s">
        <v>264</v>
      </c>
      <c r="L46" s="84">
        <v>41680</v>
      </c>
      <c r="M46" t="s">
        <v>311</v>
      </c>
      <c r="N46" t="s">
        <v>340</v>
      </c>
      <c r="O46" t="s">
        <v>335</v>
      </c>
      <c r="P46" t="s">
        <v>336</v>
      </c>
      <c r="Q46" t="s">
        <v>337</v>
      </c>
      <c r="R46">
        <v>99999</v>
      </c>
      <c r="S46" t="s">
        <v>309</v>
      </c>
      <c r="T46" t="s">
        <v>313</v>
      </c>
      <c r="U46" t="s">
        <v>349</v>
      </c>
      <c r="V46" t="s">
        <v>350</v>
      </c>
      <c r="W46">
        <v>12.75</v>
      </c>
      <c r="X46">
        <v>13</v>
      </c>
      <c r="Y46" s="83">
        <v>165.75</v>
      </c>
      <c r="Z46" s="80">
        <v>15.746249999999998</v>
      </c>
    </row>
    <row r="47" spans="1:26" x14ac:dyDescent="0.3">
      <c r="A47">
        <v>1045</v>
      </c>
      <c r="B47" s="84">
        <v>41695</v>
      </c>
      <c r="C47">
        <v>25</v>
      </c>
      <c r="D47" t="s">
        <v>411</v>
      </c>
      <c r="E47" t="s">
        <v>412</v>
      </c>
      <c r="F47" t="s">
        <v>376</v>
      </c>
      <c r="G47" t="s">
        <v>377</v>
      </c>
      <c r="H47">
        <v>99999</v>
      </c>
      <c r="I47" t="s">
        <v>309</v>
      </c>
      <c r="J47" t="s">
        <v>378</v>
      </c>
      <c r="K47" t="s">
        <v>323</v>
      </c>
      <c r="L47" s="84">
        <v>41697</v>
      </c>
      <c r="M47" t="s">
        <v>324</v>
      </c>
      <c r="N47" t="s">
        <v>413</v>
      </c>
      <c r="O47" t="s">
        <v>412</v>
      </c>
      <c r="P47" t="s">
        <v>376</v>
      </c>
      <c r="Q47" t="s">
        <v>377</v>
      </c>
      <c r="R47">
        <v>99999</v>
      </c>
      <c r="S47" t="s">
        <v>309</v>
      </c>
      <c r="T47" t="s">
        <v>356</v>
      </c>
      <c r="U47" t="s">
        <v>388</v>
      </c>
      <c r="V47" t="s">
        <v>389</v>
      </c>
      <c r="W47">
        <v>22</v>
      </c>
      <c r="X47">
        <v>98</v>
      </c>
      <c r="Y47" s="83">
        <v>2156</v>
      </c>
      <c r="Z47" s="80">
        <v>204.82000000000002</v>
      </c>
    </row>
    <row r="48" spans="1:26" x14ac:dyDescent="0.3">
      <c r="A48">
        <v>1046</v>
      </c>
      <c r="B48" s="84">
        <v>41696</v>
      </c>
      <c r="C48">
        <v>26</v>
      </c>
      <c r="D48" t="s">
        <v>415</v>
      </c>
      <c r="E48" t="s">
        <v>416</v>
      </c>
      <c r="F48" t="s">
        <v>392</v>
      </c>
      <c r="G48" t="s">
        <v>393</v>
      </c>
      <c r="H48">
        <v>99999</v>
      </c>
      <c r="I48" t="s">
        <v>309</v>
      </c>
      <c r="J48" t="s">
        <v>371</v>
      </c>
      <c r="K48" t="s">
        <v>372</v>
      </c>
      <c r="L48" s="84">
        <v>41698</v>
      </c>
      <c r="M48" t="s">
        <v>339</v>
      </c>
      <c r="N48" t="s">
        <v>417</v>
      </c>
      <c r="O48" t="s">
        <v>416</v>
      </c>
      <c r="P48" t="s">
        <v>392</v>
      </c>
      <c r="Q48" t="s">
        <v>393</v>
      </c>
      <c r="R48">
        <v>99999</v>
      </c>
      <c r="S48" t="s">
        <v>309</v>
      </c>
      <c r="T48" t="s">
        <v>326</v>
      </c>
      <c r="U48" t="s">
        <v>386</v>
      </c>
      <c r="V48" t="s">
        <v>387</v>
      </c>
      <c r="W48">
        <v>25</v>
      </c>
      <c r="X48">
        <v>21</v>
      </c>
      <c r="Y48" s="83">
        <v>525</v>
      </c>
      <c r="Z48" s="80">
        <v>53.550000000000004</v>
      </c>
    </row>
    <row r="49" spans="1:26" x14ac:dyDescent="0.3">
      <c r="A49">
        <v>1047</v>
      </c>
      <c r="B49" s="84">
        <v>41699</v>
      </c>
      <c r="C49">
        <v>29</v>
      </c>
      <c r="D49" t="s">
        <v>343</v>
      </c>
      <c r="E49" t="s">
        <v>344</v>
      </c>
      <c r="F49" t="s">
        <v>345</v>
      </c>
      <c r="G49" t="s">
        <v>346</v>
      </c>
      <c r="H49">
        <v>99999</v>
      </c>
      <c r="I49" t="s">
        <v>309</v>
      </c>
      <c r="J49" t="s">
        <v>347</v>
      </c>
      <c r="K49" t="s">
        <v>271</v>
      </c>
      <c r="L49" s="84">
        <v>41701</v>
      </c>
      <c r="M49" t="s">
        <v>311</v>
      </c>
      <c r="N49" t="s">
        <v>348</v>
      </c>
      <c r="O49" t="s">
        <v>344</v>
      </c>
      <c r="P49" t="s">
        <v>345</v>
      </c>
      <c r="Q49" t="s">
        <v>346</v>
      </c>
      <c r="R49">
        <v>99999</v>
      </c>
      <c r="S49" t="s">
        <v>309</v>
      </c>
      <c r="T49" t="s">
        <v>313</v>
      </c>
      <c r="U49" t="s">
        <v>425</v>
      </c>
      <c r="V49" t="s">
        <v>426</v>
      </c>
      <c r="W49">
        <v>39</v>
      </c>
      <c r="X49">
        <v>26</v>
      </c>
      <c r="Y49" s="83">
        <v>1014</v>
      </c>
      <c r="Z49" s="80">
        <v>106.47000000000001</v>
      </c>
    </row>
    <row r="50" spans="1:26" x14ac:dyDescent="0.3">
      <c r="A50">
        <v>1048</v>
      </c>
      <c r="B50" s="84">
        <v>41676</v>
      </c>
      <c r="C50">
        <v>6</v>
      </c>
      <c r="D50" t="s">
        <v>359</v>
      </c>
      <c r="E50" t="s">
        <v>360</v>
      </c>
      <c r="F50" t="s">
        <v>361</v>
      </c>
      <c r="G50" t="s">
        <v>362</v>
      </c>
      <c r="H50">
        <v>99999</v>
      </c>
      <c r="I50" t="s">
        <v>309</v>
      </c>
      <c r="J50" t="s">
        <v>363</v>
      </c>
      <c r="K50" t="s">
        <v>264</v>
      </c>
      <c r="L50" s="84">
        <v>41678</v>
      </c>
      <c r="M50" t="s">
        <v>339</v>
      </c>
      <c r="N50" t="s">
        <v>364</v>
      </c>
      <c r="O50" t="s">
        <v>360</v>
      </c>
      <c r="P50" t="s">
        <v>361</v>
      </c>
      <c r="Q50" t="s">
        <v>362</v>
      </c>
      <c r="R50">
        <v>99999</v>
      </c>
      <c r="S50" t="s">
        <v>309</v>
      </c>
      <c r="T50" t="s">
        <v>313</v>
      </c>
      <c r="U50" t="s">
        <v>327</v>
      </c>
      <c r="V50" t="s">
        <v>317</v>
      </c>
      <c r="W50">
        <v>30</v>
      </c>
      <c r="X50">
        <v>96</v>
      </c>
      <c r="Y50" s="83">
        <v>2880</v>
      </c>
      <c r="Z50" s="80">
        <v>296.64</v>
      </c>
    </row>
    <row r="51" spans="1:26" x14ac:dyDescent="0.3">
      <c r="A51">
        <v>1049</v>
      </c>
      <c r="B51" s="84">
        <v>41676</v>
      </c>
      <c r="C51">
        <v>6</v>
      </c>
      <c r="D51" t="s">
        <v>359</v>
      </c>
      <c r="E51" t="s">
        <v>360</v>
      </c>
      <c r="F51" t="s">
        <v>361</v>
      </c>
      <c r="G51" t="s">
        <v>362</v>
      </c>
      <c r="H51">
        <v>99999</v>
      </c>
      <c r="I51" t="s">
        <v>309</v>
      </c>
      <c r="J51" t="s">
        <v>363</v>
      </c>
      <c r="K51" t="s">
        <v>264</v>
      </c>
      <c r="L51" s="84">
        <v>41678</v>
      </c>
      <c r="M51" t="s">
        <v>339</v>
      </c>
      <c r="N51" t="s">
        <v>364</v>
      </c>
      <c r="O51" t="s">
        <v>360</v>
      </c>
      <c r="P51" t="s">
        <v>361</v>
      </c>
      <c r="Q51" t="s">
        <v>362</v>
      </c>
      <c r="R51">
        <v>99999</v>
      </c>
      <c r="S51" t="s">
        <v>309</v>
      </c>
      <c r="T51" t="s">
        <v>313</v>
      </c>
      <c r="U51" t="s">
        <v>328</v>
      </c>
      <c r="V51" t="s">
        <v>317</v>
      </c>
      <c r="W51">
        <v>53</v>
      </c>
      <c r="X51">
        <v>16</v>
      </c>
      <c r="Y51" s="83">
        <v>848</v>
      </c>
      <c r="Z51" s="80">
        <v>88.192000000000021</v>
      </c>
    </row>
    <row r="52" spans="1:26" x14ac:dyDescent="0.3">
      <c r="A52">
        <v>1050</v>
      </c>
      <c r="B52" s="84">
        <v>41674</v>
      </c>
      <c r="C52">
        <v>4</v>
      </c>
      <c r="D52" t="s">
        <v>318</v>
      </c>
      <c r="E52" t="s">
        <v>319</v>
      </c>
      <c r="F52" t="s">
        <v>320</v>
      </c>
      <c r="G52" t="s">
        <v>321</v>
      </c>
      <c r="H52">
        <v>99999</v>
      </c>
      <c r="I52" t="s">
        <v>309</v>
      </c>
      <c r="J52" t="s">
        <v>322</v>
      </c>
      <c r="K52" t="s">
        <v>323</v>
      </c>
      <c r="L52" s="84"/>
      <c r="N52" t="s">
        <v>325</v>
      </c>
      <c r="O52" t="s">
        <v>319</v>
      </c>
      <c r="P52" t="s">
        <v>320</v>
      </c>
      <c r="Q52" t="s">
        <v>321</v>
      </c>
      <c r="R52">
        <v>99999</v>
      </c>
      <c r="S52" t="s">
        <v>309</v>
      </c>
      <c r="U52" t="s">
        <v>427</v>
      </c>
      <c r="V52" t="s">
        <v>408</v>
      </c>
      <c r="W52">
        <v>38</v>
      </c>
      <c r="X52">
        <v>96</v>
      </c>
      <c r="Y52" s="83">
        <v>3648</v>
      </c>
      <c r="Z52" s="80">
        <v>346.56</v>
      </c>
    </row>
    <row r="53" spans="1:26" x14ac:dyDescent="0.3">
      <c r="A53">
        <v>1051</v>
      </c>
      <c r="B53" s="84">
        <v>41673</v>
      </c>
      <c r="C53">
        <v>3</v>
      </c>
      <c r="D53" t="s">
        <v>351</v>
      </c>
      <c r="E53" t="s">
        <v>352</v>
      </c>
      <c r="F53" t="s">
        <v>353</v>
      </c>
      <c r="G53" t="s">
        <v>354</v>
      </c>
      <c r="H53">
        <v>99999</v>
      </c>
      <c r="I53" t="s">
        <v>309</v>
      </c>
      <c r="J53" t="s">
        <v>310</v>
      </c>
      <c r="K53" t="s">
        <v>271</v>
      </c>
      <c r="N53" t="s">
        <v>355</v>
      </c>
      <c r="O53" t="s">
        <v>352</v>
      </c>
      <c r="P53" t="s">
        <v>353</v>
      </c>
      <c r="Q53" t="s">
        <v>354</v>
      </c>
      <c r="R53">
        <v>99999</v>
      </c>
      <c r="S53" t="s">
        <v>309</v>
      </c>
      <c r="U53" t="s">
        <v>380</v>
      </c>
      <c r="V53" t="s">
        <v>315</v>
      </c>
      <c r="W53">
        <v>2.99</v>
      </c>
      <c r="X53">
        <v>75</v>
      </c>
      <c r="Y53" s="83">
        <v>224.25000000000003</v>
      </c>
      <c r="Z53" s="80">
        <v>23.097750000000005</v>
      </c>
    </row>
    <row r="54" spans="1:26" x14ac:dyDescent="0.3">
      <c r="A54">
        <v>1052</v>
      </c>
      <c r="B54" s="84">
        <v>41707</v>
      </c>
      <c r="C54">
        <v>9</v>
      </c>
      <c r="D54" t="s">
        <v>401</v>
      </c>
      <c r="E54" t="s">
        <v>402</v>
      </c>
      <c r="F54" t="s">
        <v>403</v>
      </c>
      <c r="G54" t="s">
        <v>404</v>
      </c>
      <c r="H54">
        <v>99999</v>
      </c>
      <c r="I54" t="s">
        <v>309</v>
      </c>
      <c r="J54" t="s">
        <v>405</v>
      </c>
      <c r="K54" t="s">
        <v>271</v>
      </c>
      <c r="L54">
        <v>41709</v>
      </c>
      <c r="M54" t="s">
        <v>324</v>
      </c>
      <c r="N54" t="s">
        <v>406</v>
      </c>
      <c r="O54" t="s">
        <v>402</v>
      </c>
      <c r="P54" t="s">
        <v>403</v>
      </c>
      <c r="Q54" t="s">
        <v>404</v>
      </c>
      <c r="R54">
        <v>99999</v>
      </c>
      <c r="S54" t="s">
        <v>309</v>
      </c>
      <c r="T54" t="s">
        <v>313</v>
      </c>
      <c r="U54" t="s">
        <v>407</v>
      </c>
      <c r="V54" t="s">
        <v>408</v>
      </c>
      <c r="W54">
        <v>19.5</v>
      </c>
      <c r="X54">
        <v>55</v>
      </c>
      <c r="Y54" s="83">
        <v>1072.5</v>
      </c>
      <c r="Z54" s="80">
        <v>108.32250000000001</v>
      </c>
    </row>
    <row r="55" spans="1:26" x14ac:dyDescent="0.3">
      <c r="A55">
        <v>1053</v>
      </c>
      <c r="B55" s="84">
        <v>41707</v>
      </c>
      <c r="C55">
        <v>9</v>
      </c>
      <c r="D55" t="s">
        <v>401</v>
      </c>
      <c r="E55" t="s">
        <v>402</v>
      </c>
      <c r="F55" t="s">
        <v>403</v>
      </c>
      <c r="G55" t="s">
        <v>404</v>
      </c>
      <c r="H55">
        <v>99999</v>
      </c>
      <c r="I55" t="s">
        <v>309</v>
      </c>
      <c r="J55" t="s">
        <v>405</v>
      </c>
      <c r="K55" t="s">
        <v>271</v>
      </c>
      <c r="L55" s="84">
        <v>41709</v>
      </c>
      <c r="M55" t="s">
        <v>324</v>
      </c>
      <c r="N55" t="s">
        <v>406</v>
      </c>
      <c r="O55" t="s">
        <v>402</v>
      </c>
      <c r="P55" t="s">
        <v>403</v>
      </c>
      <c r="Q55" t="s">
        <v>404</v>
      </c>
      <c r="R55">
        <v>99999</v>
      </c>
      <c r="S55" t="s">
        <v>309</v>
      </c>
      <c r="T55" t="s">
        <v>313</v>
      </c>
      <c r="U55" t="s">
        <v>409</v>
      </c>
      <c r="V55" t="s">
        <v>410</v>
      </c>
      <c r="W55" s="80">
        <v>34.799999999999997</v>
      </c>
      <c r="X55">
        <v>11</v>
      </c>
      <c r="Y55" s="83">
        <v>382.79999999999995</v>
      </c>
      <c r="Z55" s="80">
        <v>36.748799999999996</v>
      </c>
    </row>
    <row r="56" spans="1:26" x14ac:dyDescent="0.3">
      <c r="A56">
        <v>1054</v>
      </c>
      <c r="B56" s="84">
        <v>41704</v>
      </c>
      <c r="C56">
        <v>6</v>
      </c>
      <c r="D56" t="s">
        <v>359</v>
      </c>
      <c r="E56" t="s">
        <v>360</v>
      </c>
      <c r="F56" t="s">
        <v>361</v>
      </c>
      <c r="G56" t="s">
        <v>362</v>
      </c>
      <c r="H56">
        <v>99999</v>
      </c>
      <c r="I56" t="s">
        <v>309</v>
      </c>
      <c r="J56" t="s">
        <v>363</v>
      </c>
      <c r="K56" t="s">
        <v>264</v>
      </c>
      <c r="L56" s="84">
        <v>41706</v>
      </c>
      <c r="M56" t="s">
        <v>311</v>
      </c>
      <c r="N56" t="s">
        <v>364</v>
      </c>
      <c r="O56" t="s">
        <v>360</v>
      </c>
      <c r="P56" t="s">
        <v>361</v>
      </c>
      <c r="Q56" t="s">
        <v>362</v>
      </c>
      <c r="R56">
        <v>99999</v>
      </c>
      <c r="S56" t="s">
        <v>309</v>
      </c>
      <c r="T56" t="s">
        <v>326</v>
      </c>
      <c r="U56" t="s">
        <v>314</v>
      </c>
      <c r="V56" t="s">
        <v>315</v>
      </c>
      <c r="W56" s="80">
        <v>14</v>
      </c>
      <c r="X56">
        <v>53</v>
      </c>
      <c r="Y56" s="83">
        <v>742</v>
      </c>
      <c r="Z56" s="80">
        <v>71.974000000000004</v>
      </c>
    </row>
    <row r="57" spans="1:26" x14ac:dyDescent="0.3">
      <c r="A57">
        <v>1055</v>
      </c>
      <c r="B57" s="84">
        <v>41706</v>
      </c>
      <c r="C57">
        <v>8</v>
      </c>
      <c r="D57" t="s">
        <v>334</v>
      </c>
      <c r="E57" t="s">
        <v>335</v>
      </c>
      <c r="F57" t="s">
        <v>336</v>
      </c>
      <c r="G57" t="s">
        <v>337</v>
      </c>
      <c r="H57">
        <v>99999</v>
      </c>
      <c r="I57" t="s">
        <v>309</v>
      </c>
      <c r="J57" t="s">
        <v>338</v>
      </c>
      <c r="K57" t="s">
        <v>264</v>
      </c>
      <c r="L57" s="84">
        <v>41708</v>
      </c>
      <c r="M57" t="s">
        <v>311</v>
      </c>
      <c r="N57" t="s">
        <v>340</v>
      </c>
      <c r="O57" t="s">
        <v>335</v>
      </c>
      <c r="P57" t="s">
        <v>336</v>
      </c>
      <c r="Q57" t="s">
        <v>337</v>
      </c>
      <c r="R57">
        <v>99999</v>
      </c>
      <c r="S57" t="s">
        <v>309</v>
      </c>
      <c r="T57" t="s">
        <v>313</v>
      </c>
      <c r="U57" t="s">
        <v>365</v>
      </c>
      <c r="V57" t="s">
        <v>366</v>
      </c>
      <c r="W57" s="80">
        <v>40</v>
      </c>
      <c r="X57">
        <v>85</v>
      </c>
      <c r="Y57" s="83">
        <v>3400</v>
      </c>
      <c r="Z57" s="80">
        <v>357</v>
      </c>
    </row>
    <row r="58" spans="1:26" x14ac:dyDescent="0.3">
      <c r="A58">
        <v>1056</v>
      </c>
      <c r="B58" s="84">
        <v>41706</v>
      </c>
      <c r="C58">
        <v>8</v>
      </c>
      <c r="D58" t="s">
        <v>334</v>
      </c>
      <c r="E58" t="s">
        <v>335</v>
      </c>
      <c r="F58" t="s">
        <v>336</v>
      </c>
      <c r="G58" t="s">
        <v>337</v>
      </c>
      <c r="H58">
        <v>99999</v>
      </c>
      <c r="I58" t="s">
        <v>309</v>
      </c>
      <c r="J58" t="s">
        <v>338</v>
      </c>
      <c r="K58" t="s">
        <v>264</v>
      </c>
      <c r="L58" s="84">
        <v>41708</v>
      </c>
      <c r="M58" t="s">
        <v>311</v>
      </c>
      <c r="N58" t="s">
        <v>340</v>
      </c>
      <c r="O58" t="s">
        <v>335</v>
      </c>
      <c r="P58" t="s">
        <v>336</v>
      </c>
      <c r="Q58" t="s">
        <v>337</v>
      </c>
      <c r="R58">
        <v>99999</v>
      </c>
      <c r="S58" t="s">
        <v>309</v>
      </c>
      <c r="T58" t="s">
        <v>313</v>
      </c>
      <c r="U58" t="s">
        <v>341</v>
      </c>
      <c r="V58" t="s">
        <v>342</v>
      </c>
      <c r="W58" s="80">
        <v>9.1999999999999993</v>
      </c>
      <c r="X58">
        <v>97</v>
      </c>
      <c r="Y58" s="83">
        <v>892.4</v>
      </c>
      <c r="Z58" s="80">
        <v>91.024800000000013</v>
      </c>
    </row>
    <row r="59" spans="1:26" x14ac:dyDescent="0.3">
      <c r="A59">
        <v>1057</v>
      </c>
      <c r="B59" s="84">
        <v>41723</v>
      </c>
      <c r="C59">
        <v>25</v>
      </c>
      <c r="D59" t="s">
        <v>411</v>
      </c>
      <c r="E59" t="s">
        <v>412</v>
      </c>
      <c r="F59" t="s">
        <v>376</v>
      </c>
      <c r="G59" t="s">
        <v>377</v>
      </c>
      <c r="H59">
        <v>99999</v>
      </c>
      <c r="I59" t="s">
        <v>309</v>
      </c>
      <c r="J59" t="s">
        <v>378</v>
      </c>
      <c r="K59" t="s">
        <v>323</v>
      </c>
      <c r="L59" s="84">
        <v>41725</v>
      </c>
      <c r="M59" t="s">
        <v>324</v>
      </c>
      <c r="N59" t="s">
        <v>413</v>
      </c>
      <c r="O59" t="s">
        <v>412</v>
      </c>
      <c r="P59" t="s">
        <v>376</v>
      </c>
      <c r="Q59" t="s">
        <v>377</v>
      </c>
      <c r="R59">
        <v>99999</v>
      </c>
      <c r="S59" t="s">
        <v>309</v>
      </c>
      <c r="T59" t="s">
        <v>356</v>
      </c>
      <c r="U59" t="s">
        <v>414</v>
      </c>
      <c r="V59" t="s">
        <v>342</v>
      </c>
      <c r="W59" s="80">
        <v>10</v>
      </c>
      <c r="X59">
        <v>46</v>
      </c>
      <c r="Y59" s="83">
        <v>460</v>
      </c>
      <c r="Z59" s="80">
        <v>46.46</v>
      </c>
    </row>
    <row r="60" spans="1:26" x14ac:dyDescent="0.3">
      <c r="A60">
        <v>1058</v>
      </c>
      <c r="B60" s="84">
        <v>41724</v>
      </c>
      <c r="C60">
        <v>26</v>
      </c>
      <c r="D60" t="s">
        <v>415</v>
      </c>
      <c r="E60" t="s">
        <v>416</v>
      </c>
      <c r="F60" t="s">
        <v>392</v>
      </c>
      <c r="G60" t="s">
        <v>393</v>
      </c>
      <c r="H60">
        <v>99999</v>
      </c>
      <c r="I60" t="s">
        <v>309</v>
      </c>
      <c r="J60" t="s">
        <v>371</v>
      </c>
      <c r="K60" t="s">
        <v>372</v>
      </c>
      <c r="L60" s="84">
        <v>41726</v>
      </c>
      <c r="M60" t="s">
        <v>339</v>
      </c>
      <c r="N60" t="s">
        <v>417</v>
      </c>
      <c r="O60" t="s">
        <v>416</v>
      </c>
      <c r="P60" t="s">
        <v>392</v>
      </c>
      <c r="Q60" t="s">
        <v>393</v>
      </c>
      <c r="R60">
        <v>99999</v>
      </c>
      <c r="S60" t="s">
        <v>309</v>
      </c>
      <c r="T60" t="s">
        <v>326</v>
      </c>
      <c r="U60" t="s">
        <v>418</v>
      </c>
      <c r="V60" t="s">
        <v>419</v>
      </c>
      <c r="W60" s="80">
        <v>21.35</v>
      </c>
      <c r="X60">
        <v>97</v>
      </c>
      <c r="Y60" s="83">
        <v>2070.9500000000003</v>
      </c>
      <c r="Z60" s="80">
        <v>196.74025</v>
      </c>
    </row>
    <row r="61" spans="1:26" x14ac:dyDescent="0.3">
      <c r="A61">
        <v>1059</v>
      </c>
      <c r="B61" s="84">
        <v>41724</v>
      </c>
      <c r="C61">
        <v>26</v>
      </c>
      <c r="D61" t="s">
        <v>415</v>
      </c>
      <c r="E61" t="s">
        <v>416</v>
      </c>
      <c r="F61" t="s">
        <v>392</v>
      </c>
      <c r="G61" t="s">
        <v>393</v>
      </c>
      <c r="H61">
        <v>99999</v>
      </c>
      <c r="I61" t="s">
        <v>309</v>
      </c>
      <c r="J61" t="s">
        <v>371</v>
      </c>
      <c r="K61" t="s">
        <v>372</v>
      </c>
      <c r="L61" s="84">
        <v>41726</v>
      </c>
      <c r="M61" t="s">
        <v>339</v>
      </c>
      <c r="N61" t="s">
        <v>417</v>
      </c>
      <c r="O61" t="s">
        <v>416</v>
      </c>
      <c r="P61" t="s">
        <v>392</v>
      </c>
      <c r="Q61" t="s">
        <v>393</v>
      </c>
      <c r="R61">
        <v>99999</v>
      </c>
      <c r="S61" t="s">
        <v>309</v>
      </c>
      <c r="T61" t="s">
        <v>326</v>
      </c>
      <c r="U61" t="s">
        <v>357</v>
      </c>
      <c r="V61" t="s">
        <v>358</v>
      </c>
      <c r="W61" s="80">
        <v>9.65</v>
      </c>
      <c r="X61">
        <v>97</v>
      </c>
      <c r="Y61" s="83">
        <v>936.05000000000007</v>
      </c>
      <c r="Z61" s="80">
        <v>95.477100000000021</v>
      </c>
    </row>
    <row r="62" spans="1:26" x14ac:dyDescent="0.3">
      <c r="A62">
        <v>1060</v>
      </c>
      <c r="B62" s="84">
        <v>41724</v>
      </c>
      <c r="C62">
        <v>26</v>
      </c>
      <c r="D62" t="s">
        <v>415</v>
      </c>
      <c r="E62" t="s">
        <v>416</v>
      </c>
      <c r="F62" t="s">
        <v>392</v>
      </c>
      <c r="G62" t="s">
        <v>393</v>
      </c>
      <c r="H62">
        <v>99999</v>
      </c>
      <c r="I62" t="s">
        <v>309</v>
      </c>
      <c r="J62" t="s">
        <v>371</v>
      </c>
      <c r="K62" t="s">
        <v>372</v>
      </c>
      <c r="L62" s="84">
        <v>41726</v>
      </c>
      <c r="M62" t="s">
        <v>339</v>
      </c>
      <c r="N62" t="s">
        <v>417</v>
      </c>
      <c r="O62" t="s">
        <v>416</v>
      </c>
      <c r="P62" t="s">
        <v>392</v>
      </c>
      <c r="Q62" t="s">
        <v>393</v>
      </c>
      <c r="R62">
        <v>99999</v>
      </c>
      <c r="S62" t="s">
        <v>309</v>
      </c>
      <c r="T62" t="s">
        <v>326</v>
      </c>
      <c r="U62" t="s">
        <v>399</v>
      </c>
      <c r="V62" t="s">
        <v>400</v>
      </c>
      <c r="W62" s="80">
        <v>18.399999999999999</v>
      </c>
      <c r="X62">
        <v>65</v>
      </c>
      <c r="Y62" s="83">
        <v>1196</v>
      </c>
      <c r="Z62" s="80">
        <v>123.18800000000002</v>
      </c>
    </row>
    <row r="63" spans="1:26" x14ac:dyDescent="0.3">
      <c r="A63">
        <v>1061</v>
      </c>
      <c r="B63" s="84">
        <v>41727</v>
      </c>
      <c r="C63">
        <v>29</v>
      </c>
      <c r="D63" t="s">
        <v>343</v>
      </c>
      <c r="E63" t="s">
        <v>344</v>
      </c>
      <c r="F63" t="s">
        <v>345</v>
      </c>
      <c r="G63" t="s">
        <v>346</v>
      </c>
      <c r="H63">
        <v>99999</v>
      </c>
      <c r="I63" t="s">
        <v>309</v>
      </c>
      <c r="J63" t="s">
        <v>347</v>
      </c>
      <c r="K63" t="s">
        <v>271</v>
      </c>
      <c r="L63" s="84">
        <v>41729</v>
      </c>
      <c r="M63" t="s">
        <v>311</v>
      </c>
      <c r="N63" t="s">
        <v>348</v>
      </c>
      <c r="O63" t="s">
        <v>344</v>
      </c>
      <c r="P63" t="s">
        <v>345</v>
      </c>
      <c r="Q63" t="s">
        <v>346</v>
      </c>
      <c r="R63">
        <v>99999</v>
      </c>
      <c r="S63" t="s">
        <v>309</v>
      </c>
      <c r="T63" t="s">
        <v>313</v>
      </c>
      <c r="U63" t="s">
        <v>314</v>
      </c>
      <c r="V63" t="s">
        <v>315</v>
      </c>
      <c r="W63" s="80">
        <v>14</v>
      </c>
      <c r="X63">
        <v>72</v>
      </c>
      <c r="Y63" s="83">
        <v>1008</v>
      </c>
      <c r="Z63" s="80">
        <v>100.80000000000001</v>
      </c>
    </row>
    <row r="64" spans="1:26" x14ac:dyDescent="0.3">
      <c r="A64">
        <v>1062</v>
      </c>
      <c r="B64" s="84">
        <v>41704</v>
      </c>
      <c r="C64">
        <v>6</v>
      </c>
      <c r="D64" t="s">
        <v>359</v>
      </c>
      <c r="E64" t="s">
        <v>360</v>
      </c>
      <c r="F64" t="s">
        <v>361</v>
      </c>
      <c r="G64" t="s">
        <v>362</v>
      </c>
      <c r="H64">
        <v>99999</v>
      </c>
      <c r="I64" t="s">
        <v>309</v>
      </c>
      <c r="J64" t="s">
        <v>363</v>
      </c>
      <c r="K64" t="s">
        <v>264</v>
      </c>
      <c r="L64" s="84">
        <v>41706</v>
      </c>
      <c r="M64" t="s">
        <v>339</v>
      </c>
      <c r="N64" t="s">
        <v>364</v>
      </c>
      <c r="O64" t="s">
        <v>360</v>
      </c>
      <c r="P64" t="s">
        <v>361</v>
      </c>
      <c r="Q64" t="s">
        <v>362</v>
      </c>
      <c r="R64">
        <v>99999</v>
      </c>
      <c r="S64" t="s">
        <v>309</v>
      </c>
      <c r="T64" t="s">
        <v>313</v>
      </c>
      <c r="U64" t="s">
        <v>349</v>
      </c>
      <c r="V64" t="s">
        <v>350</v>
      </c>
      <c r="W64" s="80">
        <v>12.75</v>
      </c>
      <c r="X64">
        <v>16</v>
      </c>
      <c r="Y64" s="83">
        <v>204</v>
      </c>
      <c r="Z64" s="80">
        <v>20.196000000000002</v>
      </c>
    </row>
    <row r="65" spans="1:26" x14ac:dyDescent="0.3">
      <c r="A65">
        <v>1064</v>
      </c>
      <c r="B65" s="84">
        <v>41702</v>
      </c>
      <c r="C65">
        <v>4</v>
      </c>
      <c r="D65" t="s">
        <v>318</v>
      </c>
      <c r="E65" t="s">
        <v>319</v>
      </c>
      <c r="F65" t="s">
        <v>320</v>
      </c>
      <c r="G65" t="s">
        <v>321</v>
      </c>
      <c r="H65">
        <v>99999</v>
      </c>
      <c r="I65" t="s">
        <v>309</v>
      </c>
      <c r="J65" t="s">
        <v>322</v>
      </c>
      <c r="K65" t="s">
        <v>323</v>
      </c>
      <c r="L65" s="84">
        <v>41704</v>
      </c>
      <c r="M65" t="s">
        <v>324</v>
      </c>
      <c r="N65" t="s">
        <v>325</v>
      </c>
      <c r="O65" t="s">
        <v>319</v>
      </c>
      <c r="P65" t="s">
        <v>320</v>
      </c>
      <c r="Q65" t="s">
        <v>321</v>
      </c>
      <c r="R65">
        <v>99999</v>
      </c>
      <c r="S65" t="s">
        <v>309</v>
      </c>
      <c r="T65" t="s">
        <v>326</v>
      </c>
      <c r="U65" t="s">
        <v>420</v>
      </c>
      <c r="V65" t="s">
        <v>387</v>
      </c>
      <c r="W65" s="80">
        <v>81</v>
      </c>
      <c r="X65">
        <v>77</v>
      </c>
      <c r="Y65" s="83">
        <v>6237</v>
      </c>
      <c r="Z65" s="80">
        <v>642.41100000000006</v>
      </c>
    </row>
    <row r="66" spans="1:26" x14ac:dyDescent="0.3">
      <c r="A66">
        <v>1065</v>
      </c>
      <c r="B66" s="84">
        <v>41702</v>
      </c>
      <c r="C66">
        <v>4</v>
      </c>
      <c r="D66" t="s">
        <v>318</v>
      </c>
      <c r="E66" t="s">
        <v>319</v>
      </c>
      <c r="F66" t="s">
        <v>320</v>
      </c>
      <c r="G66" t="s">
        <v>321</v>
      </c>
      <c r="H66">
        <v>99999</v>
      </c>
      <c r="I66" t="s">
        <v>309</v>
      </c>
      <c r="J66" t="s">
        <v>322</v>
      </c>
      <c r="K66" t="s">
        <v>323</v>
      </c>
      <c r="L66" s="84">
        <v>41704</v>
      </c>
      <c r="M66" t="s">
        <v>324</v>
      </c>
      <c r="N66" t="s">
        <v>325</v>
      </c>
      <c r="O66" t="s">
        <v>319</v>
      </c>
      <c r="P66" t="s">
        <v>320</v>
      </c>
      <c r="Q66" t="s">
        <v>321</v>
      </c>
      <c r="R66">
        <v>99999</v>
      </c>
      <c r="S66" t="s">
        <v>309</v>
      </c>
      <c r="T66" t="s">
        <v>326</v>
      </c>
      <c r="U66" t="s">
        <v>421</v>
      </c>
      <c r="V66" t="s">
        <v>422</v>
      </c>
      <c r="W66">
        <v>7</v>
      </c>
      <c r="X66">
        <v>37</v>
      </c>
      <c r="Y66" s="83">
        <v>259</v>
      </c>
      <c r="Z66" s="80">
        <v>24.605</v>
      </c>
    </row>
    <row r="67" spans="1:26" x14ac:dyDescent="0.3">
      <c r="A67">
        <v>1067</v>
      </c>
      <c r="B67" s="84">
        <v>41706</v>
      </c>
      <c r="C67">
        <v>8</v>
      </c>
      <c r="D67" t="s">
        <v>334</v>
      </c>
      <c r="E67" t="s">
        <v>335</v>
      </c>
      <c r="F67" t="s">
        <v>336</v>
      </c>
      <c r="G67" t="s">
        <v>337</v>
      </c>
      <c r="H67">
        <v>99999</v>
      </c>
      <c r="I67" t="s">
        <v>309</v>
      </c>
      <c r="J67" t="s">
        <v>338</v>
      </c>
      <c r="K67" t="s">
        <v>264</v>
      </c>
      <c r="L67" s="84">
        <v>41708</v>
      </c>
      <c r="M67" t="s">
        <v>339</v>
      </c>
      <c r="N67" t="s">
        <v>340</v>
      </c>
      <c r="O67" t="s">
        <v>335</v>
      </c>
      <c r="P67" t="s">
        <v>336</v>
      </c>
      <c r="Q67" t="s">
        <v>337</v>
      </c>
      <c r="R67">
        <v>99999</v>
      </c>
      <c r="S67" t="s">
        <v>309</v>
      </c>
      <c r="T67" t="s">
        <v>326</v>
      </c>
      <c r="U67" t="s">
        <v>409</v>
      </c>
      <c r="V67" t="s">
        <v>410</v>
      </c>
      <c r="W67">
        <v>34.799999999999997</v>
      </c>
      <c r="X67">
        <v>63</v>
      </c>
      <c r="Y67" s="83">
        <v>2192.3999999999996</v>
      </c>
      <c r="Z67" s="80">
        <v>217.04759999999999</v>
      </c>
    </row>
    <row r="68" spans="1:26" x14ac:dyDescent="0.3">
      <c r="A68">
        <v>1070</v>
      </c>
      <c r="B68" s="84">
        <v>41701</v>
      </c>
      <c r="C68">
        <v>3</v>
      </c>
      <c r="D68" t="s">
        <v>351</v>
      </c>
      <c r="E68" t="s">
        <v>352</v>
      </c>
      <c r="F68" t="s">
        <v>353</v>
      </c>
      <c r="G68" t="s">
        <v>354</v>
      </c>
      <c r="H68">
        <v>99999</v>
      </c>
      <c r="I68" t="s">
        <v>309</v>
      </c>
      <c r="J68" t="s">
        <v>310</v>
      </c>
      <c r="K68" t="s">
        <v>271</v>
      </c>
      <c r="L68" s="84">
        <v>41703</v>
      </c>
      <c r="M68" t="s">
        <v>311</v>
      </c>
      <c r="N68" t="s">
        <v>355</v>
      </c>
      <c r="O68" t="s">
        <v>352</v>
      </c>
      <c r="P68" t="s">
        <v>353</v>
      </c>
      <c r="Q68" t="s">
        <v>354</v>
      </c>
      <c r="R68">
        <v>99999</v>
      </c>
      <c r="S68" t="s">
        <v>309</v>
      </c>
      <c r="T68" t="s">
        <v>356</v>
      </c>
      <c r="U68" t="s">
        <v>423</v>
      </c>
      <c r="V68" t="s">
        <v>389</v>
      </c>
      <c r="W68">
        <v>10</v>
      </c>
      <c r="X68">
        <v>48</v>
      </c>
      <c r="Y68" s="83">
        <v>480</v>
      </c>
      <c r="Z68" s="80">
        <v>48</v>
      </c>
    </row>
    <row r="69" spans="1:26" x14ac:dyDescent="0.3">
      <c r="A69">
        <v>1071</v>
      </c>
      <c r="B69" s="84">
        <v>41701</v>
      </c>
      <c r="C69">
        <v>3</v>
      </c>
      <c r="D69" t="s">
        <v>351</v>
      </c>
      <c r="E69" t="s">
        <v>352</v>
      </c>
      <c r="F69" t="s">
        <v>353</v>
      </c>
      <c r="G69" t="s">
        <v>354</v>
      </c>
      <c r="H69">
        <v>99999</v>
      </c>
      <c r="I69" t="s">
        <v>309</v>
      </c>
      <c r="J69" t="s">
        <v>310</v>
      </c>
      <c r="K69" t="s">
        <v>271</v>
      </c>
      <c r="L69" s="84">
        <v>41703</v>
      </c>
      <c r="M69" t="s">
        <v>311</v>
      </c>
      <c r="N69" t="s">
        <v>355</v>
      </c>
      <c r="O69" t="s">
        <v>352</v>
      </c>
      <c r="P69" t="s">
        <v>353</v>
      </c>
      <c r="Q69" t="s">
        <v>354</v>
      </c>
      <c r="R69">
        <v>99999</v>
      </c>
      <c r="S69" t="s">
        <v>309</v>
      </c>
      <c r="T69" t="s">
        <v>356</v>
      </c>
      <c r="U69" t="s">
        <v>365</v>
      </c>
      <c r="V69" t="s">
        <v>366</v>
      </c>
      <c r="W69">
        <v>40</v>
      </c>
      <c r="X69">
        <v>71</v>
      </c>
      <c r="Y69" s="83">
        <v>2840</v>
      </c>
      <c r="Z69" s="80">
        <v>295.36</v>
      </c>
    </row>
    <row r="70" spans="1:26" x14ac:dyDescent="0.3">
      <c r="A70">
        <v>1075</v>
      </c>
      <c r="B70" s="84">
        <v>41708</v>
      </c>
      <c r="C70">
        <v>10</v>
      </c>
      <c r="D70" t="s">
        <v>374</v>
      </c>
      <c r="E70" t="s">
        <v>375</v>
      </c>
      <c r="F70" t="s">
        <v>376</v>
      </c>
      <c r="G70" t="s">
        <v>377</v>
      </c>
      <c r="H70">
        <v>99999</v>
      </c>
      <c r="I70" t="s">
        <v>309</v>
      </c>
      <c r="J70" t="s">
        <v>378</v>
      </c>
      <c r="K70" t="s">
        <v>323</v>
      </c>
      <c r="L70" s="84">
        <v>41710</v>
      </c>
      <c r="M70" t="s">
        <v>311</v>
      </c>
      <c r="N70" t="s">
        <v>379</v>
      </c>
      <c r="O70" t="s">
        <v>375</v>
      </c>
      <c r="P70" t="s">
        <v>376</v>
      </c>
      <c r="Q70" t="s">
        <v>377</v>
      </c>
      <c r="R70">
        <v>99999</v>
      </c>
      <c r="S70" t="s">
        <v>309</v>
      </c>
      <c r="T70" t="s">
        <v>326</v>
      </c>
      <c r="U70" t="s">
        <v>424</v>
      </c>
      <c r="V70" t="s">
        <v>317</v>
      </c>
      <c r="W70">
        <v>10</v>
      </c>
      <c r="X70">
        <v>55</v>
      </c>
      <c r="Y70" s="83">
        <v>550</v>
      </c>
      <c r="Z70" s="80">
        <v>55</v>
      </c>
    </row>
    <row r="71" spans="1:26" x14ac:dyDescent="0.3">
      <c r="A71">
        <v>1077</v>
      </c>
      <c r="B71" s="84">
        <v>41708</v>
      </c>
      <c r="C71">
        <v>10</v>
      </c>
      <c r="D71" t="s">
        <v>374</v>
      </c>
      <c r="E71" t="s">
        <v>375</v>
      </c>
      <c r="F71" t="s">
        <v>376</v>
      </c>
      <c r="G71" t="s">
        <v>377</v>
      </c>
      <c r="H71">
        <v>99999</v>
      </c>
      <c r="I71" t="s">
        <v>309</v>
      </c>
      <c r="J71" t="s">
        <v>378</v>
      </c>
      <c r="K71" t="s">
        <v>323</v>
      </c>
      <c r="L71" s="84"/>
      <c r="M71" t="s">
        <v>324</v>
      </c>
      <c r="N71" t="s">
        <v>379</v>
      </c>
      <c r="O71" t="s">
        <v>375</v>
      </c>
      <c r="P71" t="s">
        <v>376</v>
      </c>
      <c r="Q71" t="s">
        <v>377</v>
      </c>
      <c r="R71">
        <v>99999</v>
      </c>
      <c r="S71" t="s">
        <v>309</v>
      </c>
      <c r="U71" t="s">
        <v>316</v>
      </c>
      <c r="V71" t="s">
        <v>317</v>
      </c>
      <c r="W71">
        <v>3.5</v>
      </c>
      <c r="X71">
        <v>21</v>
      </c>
      <c r="Y71" s="83">
        <v>73.5</v>
      </c>
      <c r="Z71" s="80">
        <v>7.3500000000000005</v>
      </c>
    </row>
    <row r="72" spans="1:26" x14ac:dyDescent="0.3">
      <c r="A72">
        <v>1078</v>
      </c>
      <c r="B72" s="84">
        <v>41709</v>
      </c>
      <c r="C72">
        <v>11</v>
      </c>
      <c r="D72" t="s">
        <v>390</v>
      </c>
      <c r="E72" t="s">
        <v>391</v>
      </c>
      <c r="F72" t="s">
        <v>392</v>
      </c>
      <c r="G72" t="s">
        <v>393</v>
      </c>
      <c r="H72">
        <v>99999</v>
      </c>
      <c r="I72" t="s">
        <v>309</v>
      </c>
      <c r="J72" t="s">
        <v>371</v>
      </c>
      <c r="K72" t="s">
        <v>372</v>
      </c>
      <c r="L72" s="84"/>
      <c r="M72" t="s">
        <v>339</v>
      </c>
      <c r="N72" t="s">
        <v>394</v>
      </c>
      <c r="O72" t="s">
        <v>391</v>
      </c>
      <c r="P72" t="s">
        <v>392</v>
      </c>
      <c r="Q72" t="s">
        <v>393</v>
      </c>
      <c r="R72">
        <v>99999</v>
      </c>
      <c r="S72" t="s">
        <v>309</v>
      </c>
      <c r="U72" t="s">
        <v>365</v>
      </c>
      <c r="V72" t="s">
        <v>366</v>
      </c>
      <c r="W72">
        <v>40</v>
      </c>
      <c r="X72">
        <v>67</v>
      </c>
      <c r="Y72" s="83">
        <v>2680</v>
      </c>
      <c r="Z72" s="80">
        <v>270.68</v>
      </c>
    </row>
    <row r="73" spans="1:26" x14ac:dyDescent="0.3">
      <c r="A73">
        <v>1079</v>
      </c>
      <c r="B73" s="84">
        <v>41699</v>
      </c>
      <c r="C73">
        <v>1</v>
      </c>
      <c r="D73" t="s">
        <v>395</v>
      </c>
      <c r="E73" t="s">
        <v>396</v>
      </c>
      <c r="F73" t="s">
        <v>397</v>
      </c>
      <c r="G73" t="s">
        <v>188</v>
      </c>
      <c r="H73">
        <v>99999</v>
      </c>
      <c r="I73" t="s">
        <v>309</v>
      </c>
      <c r="J73" t="s">
        <v>338</v>
      </c>
      <c r="K73" t="s">
        <v>264</v>
      </c>
      <c r="L73" s="84"/>
      <c r="M73" t="s">
        <v>339</v>
      </c>
      <c r="N73" t="s">
        <v>398</v>
      </c>
      <c r="O73" t="s">
        <v>396</v>
      </c>
      <c r="P73" t="s">
        <v>397</v>
      </c>
      <c r="Q73" t="s">
        <v>188</v>
      </c>
      <c r="R73">
        <v>99999</v>
      </c>
      <c r="S73" t="s">
        <v>309</v>
      </c>
      <c r="U73" t="s">
        <v>399</v>
      </c>
      <c r="V73" t="s">
        <v>400</v>
      </c>
      <c r="W73">
        <v>18.399999999999999</v>
      </c>
      <c r="X73">
        <v>75</v>
      </c>
      <c r="Y73" s="83">
        <v>1380</v>
      </c>
      <c r="Z73" s="80">
        <v>138</v>
      </c>
    </row>
    <row r="74" spans="1:26" x14ac:dyDescent="0.3">
      <c r="A74">
        <v>1080</v>
      </c>
      <c r="B74" s="84">
        <v>41726</v>
      </c>
      <c r="C74">
        <v>28</v>
      </c>
      <c r="D74" t="s">
        <v>367</v>
      </c>
      <c r="E74" t="s">
        <v>368</v>
      </c>
      <c r="F74" t="s">
        <v>369</v>
      </c>
      <c r="G74" t="s">
        <v>370</v>
      </c>
      <c r="H74">
        <v>99999</v>
      </c>
      <c r="I74" t="s">
        <v>309</v>
      </c>
      <c r="J74" t="s">
        <v>371</v>
      </c>
      <c r="K74" t="s">
        <v>372</v>
      </c>
      <c r="L74" s="84">
        <v>41728</v>
      </c>
      <c r="M74" t="s">
        <v>339</v>
      </c>
      <c r="N74" t="s">
        <v>373</v>
      </c>
      <c r="O74" t="s">
        <v>368</v>
      </c>
      <c r="P74" t="s">
        <v>369</v>
      </c>
      <c r="Q74" t="s">
        <v>370</v>
      </c>
      <c r="R74">
        <v>99999</v>
      </c>
      <c r="S74" t="s">
        <v>309</v>
      </c>
      <c r="T74" t="s">
        <v>326</v>
      </c>
      <c r="U74" t="s">
        <v>333</v>
      </c>
      <c r="V74" t="s">
        <v>315</v>
      </c>
      <c r="W74">
        <v>46</v>
      </c>
      <c r="X74">
        <v>17</v>
      </c>
      <c r="Y74" s="83">
        <v>782</v>
      </c>
      <c r="Z74" s="80">
        <v>80.546000000000006</v>
      </c>
    </row>
    <row r="75" spans="1:26" x14ac:dyDescent="0.3">
      <c r="A75">
        <v>1081</v>
      </c>
      <c r="B75" s="84">
        <v>41733</v>
      </c>
      <c r="C75">
        <v>4</v>
      </c>
      <c r="D75" t="s">
        <v>318</v>
      </c>
      <c r="E75" t="s">
        <v>319</v>
      </c>
      <c r="F75" t="s">
        <v>320</v>
      </c>
      <c r="G75" t="s">
        <v>321</v>
      </c>
      <c r="H75">
        <v>99999</v>
      </c>
      <c r="I75" t="s">
        <v>309</v>
      </c>
      <c r="J75" t="s">
        <v>322</v>
      </c>
      <c r="K75" t="s">
        <v>323</v>
      </c>
      <c r="L75" s="84">
        <v>41735</v>
      </c>
      <c r="M75" t="s">
        <v>324</v>
      </c>
      <c r="N75" t="s">
        <v>325</v>
      </c>
      <c r="O75" t="s">
        <v>319</v>
      </c>
      <c r="P75" t="s">
        <v>320</v>
      </c>
      <c r="Q75" t="s">
        <v>321</v>
      </c>
      <c r="R75">
        <v>99999</v>
      </c>
      <c r="S75" t="s">
        <v>309</v>
      </c>
      <c r="T75" t="s">
        <v>326</v>
      </c>
      <c r="U75" t="s">
        <v>316</v>
      </c>
      <c r="V75" t="s">
        <v>317</v>
      </c>
      <c r="W75">
        <v>3.5</v>
      </c>
      <c r="X75">
        <v>48</v>
      </c>
      <c r="Y75" s="83">
        <v>168</v>
      </c>
      <c r="Z75" s="80">
        <v>16.295999999999999</v>
      </c>
    </row>
    <row r="76" spans="1:26" x14ac:dyDescent="0.3">
      <c r="A76">
        <v>1082</v>
      </c>
      <c r="B76" s="84">
        <v>41741</v>
      </c>
      <c r="C76">
        <v>12</v>
      </c>
      <c r="D76" t="s">
        <v>329</v>
      </c>
      <c r="E76" t="s">
        <v>330</v>
      </c>
      <c r="F76" t="s">
        <v>307</v>
      </c>
      <c r="G76" t="s">
        <v>308</v>
      </c>
      <c r="H76">
        <v>99999</v>
      </c>
      <c r="I76" t="s">
        <v>309</v>
      </c>
      <c r="J76" t="s">
        <v>310</v>
      </c>
      <c r="K76" t="s">
        <v>271</v>
      </c>
      <c r="L76" s="84">
        <v>41743</v>
      </c>
      <c r="M76" t="s">
        <v>311</v>
      </c>
      <c r="N76" t="s">
        <v>331</v>
      </c>
      <c r="O76" t="s">
        <v>330</v>
      </c>
      <c r="P76" t="s">
        <v>307</v>
      </c>
      <c r="Q76" t="s">
        <v>308</v>
      </c>
      <c r="R76">
        <v>99999</v>
      </c>
      <c r="S76" t="s">
        <v>309</v>
      </c>
      <c r="T76" t="s">
        <v>326</v>
      </c>
      <c r="U76" t="s">
        <v>332</v>
      </c>
      <c r="V76" t="s">
        <v>315</v>
      </c>
      <c r="W76">
        <v>18</v>
      </c>
      <c r="X76">
        <v>74</v>
      </c>
      <c r="Y76" s="83">
        <v>1332</v>
      </c>
      <c r="Z76" s="80">
        <v>137.19600000000003</v>
      </c>
    </row>
    <row r="77" spans="1:26" x14ac:dyDescent="0.3">
      <c r="A77">
        <v>1083</v>
      </c>
      <c r="B77" s="84">
        <v>41741</v>
      </c>
      <c r="C77">
        <v>12</v>
      </c>
      <c r="D77" t="s">
        <v>329</v>
      </c>
      <c r="E77" t="s">
        <v>330</v>
      </c>
      <c r="F77" t="s">
        <v>307</v>
      </c>
      <c r="G77" t="s">
        <v>308</v>
      </c>
      <c r="H77">
        <v>99999</v>
      </c>
      <c r="I77" t="s">
        <v>309</v>
      </c>
      <c r="J77" t="s">
        <v>310</v>
      </c>
      <c r="K77" t="s">
        <v>271</v>
      </c>
      <c r="L77" s="84">
        <v>41743</v>
      </c>
      <c r="M77" t="s">
        <v>311</v>
      </c>
      <c r="N77" t="s">
        <v>331</v>
      </c>
      <c r="O77" t="s">
        <v>330</v>
      </c>
      <c r="P77" t="s">
        <v>307</v>
      </c>
      <c r="Q77" t="s">
        <v>308</v>
      </c>
      <c r="R77">
        <v>99999</v>
      </c>
      <c r="S77" t="s">
        <v>309</v>
      </c>
      <c r="T77" t="s">
        <v>326</v>
      </c>
      <c r="U77" t="s">
        <v>333</v>
      </c>
      <c r="V77" t="s">
        <v>315</v>
      </c>
      <c r="W77">
        <v>46</v>
      </c>
      <c r="X77">
        <v>96</v>
      </c>
      <c r="Y77" s="83">
        <v>4416</v>
      </c>
      <c r="Z77" s="80">
        <v>428.35200000000003</v>
      </c>
    </row>
    <row r="78" spans="1:26" x14ac:dyDescent="0.3">
      <c r="A78">
        <v>1084</v>
      </c>
      <c r="B78" s="84">
        <v>41737</v>
      </c>
      <c r="C78">
        <v>8</v>
      </c>
      <c r="D78" t="s">
        <v>334</v>
      </c>
      <c r="E78" t="s">
        <v>335</v>
      </c>
      <c r="F78" t="s">
        <v>336</v>
      </c>
      <c r="G78" t="s">
        <v>337</v>
      </c>
      <c r="H78">
        <v>99999</v>
      </c>
      <c r="I78" t="s">
        <v>309</v>
      </c>
      <c r="J78" t="s">
        <v>338</v>
      </c>
      <c r="K78" t="s">
        <v>264</v>
      </c>
      <c r="L78" s="84">
        <v>41739</v>
      </c>
      <c r="M78" t="s">
        <v>339</v>
      </c>
      <c r="N78" t="s">
        <v>340</v>
      </c>
      <c r="O78" t="s">
        <v>335</v>
      </c>
      <c r="P78" t="s">
        <v>336</v>
      </c>
      <c r="Q78" t="s">
        <v>337</v>
      </c>
      <c r="R78">
        <v>99999</v>
      </c>
      <c r="S78" t="s">
        <v>309</v>
      </c>
      <c r="T78" t="s">
        <v>326</v>
      </c>
      <c r="U78" t="s">
        <v>341</v>
      </c>
      <c r="V78" t="s">
        <v>342</v>
      </c>
      <c r="W78">
        <v>9.1999999999999993</v>
      </c>
      <c r="X78">
        <v>12</v>
      </c>
      <c r="Y78" s="83">
        <v>110.39999999999999</v>
      </c>
      <c r="Z78" s="80">
        <v>11.3712</v>
      </c>
    </row>
    <row r="79" spans="1:26" x14ac:dyDescent="0.3">
      <c r="A79">
        <v>1085</v>
      </c>
      <c r="B79" s="84">
        <v>41733</v>
      </c>
      <c r="C79">
        <v>4</v>
      </c>
      <c r="D79" t="s">
        <v>318</v>
      </c>
      <c r="E79" t="s">
        <v>319</v>
      </c>
      <c r="F79" t="s">
        <v>320</v>
      </c>
      <c r="G79" t="s">
        <v>321</v>
      </c>
      <c r="H79">
        <v>99999</v>
      </c>
      <c r="I79" t="s">
        <v>309</v>
      </c>
      <c r="J79" t="s">
        <v>322</v>
      </c>
      <c r="K79" t="s">
        <v>323</v>
      </c>
      <c r="L79">
        <v>41735</v>
      </c>
      <c r="M79" t="s">
        <v>339</v>
      </c>
      <c r="N79" t="s">
        <v>325</v>
      </c>
      <c r="O79" t="s">
        <v>319</v>
      </c>
      <c r="P79" t="s">
        <v>320</v>
      </c>
      <c r="Q79" t="s">
        <v>321</v>
      </c>
      <c r="R79">
        <v>99999</v>
      </c>
      <c r="S79" t="s">
        <v>309</v>
      </c>
      <c r="T79" t="s">
        <v>313</v>
      </c>
      <c r="U79" t="s">
        <v>341</v>
      </c>
      <c r="V79" t="s">
        <v>342</v>
      </c>
      <c r="W79">
        <v>9.1999999999999993</v>
      </c>
      <c r="X79">
        <v>62</v>
      </c>
      <c r="Y79" s="83">
        <v>570.4</v>
      </c>
      <c r="Z79" s="80">
        <v>58.751199999999997</v>
      </c>
    </row>
    <row r="80" spans="1:26" x14ac:dyDescent="0.3">
      <c r="A80">
        <v>1086</v>
      </c>
      <c r="B80" s="84">
        <v>41758</v>
      </c>
      <c r="C80">
        <v>29</v>
      </c>
      <c r="D80" t="s">
        <v>343</v>
      </c>
      <c r="E80" t="s">
        <v>344</v>
      </c>
      <c r="F80" t="s">
        <v>345</v>
      </c>
      <c r="G80" t="s">
        <v>346</v>
      </c>
      <c r="H80">
        <v>99999</v>
      </c>
      <c r="I80" t="s">
        <v>309</v>
      </c>
      <c r="J80" t="s">
        <v>347</v>
      </c>
      <c r="K80" t="s">
        <v>271</v>
      </c>
      <c r="L80">
        <v>41760</v>
      </c>
      <c r="M80" t="s">
        <v>311</v>
      </c>
      <c r="N80" t="s">
        <v>348</v>
      </c>
      <c r="O80" t="s">
        <v>344</v>
      </c>
      <c r="P80" t="s">
        <v>345</v>
      </c>
      <c r="Q80" t="s">
        <v>346</v>
      </c>
      <c r="R80">
        <v>99999</v>
      </c>
      <c r="S80" t="s">
        <v>309</v>
      </c>
      <c r="T80" t="s">
        <v>313</v>
      </c>
      <c r="U80" t="s">
        <v>349</v>
      </c>
      <c r="V80" t="s">
        <v>350</v>
      </c>
      <c r="W80">
        <v>12.75</v>
      </c>
      <c r="X80">
        <v>35</v>
      </c>
      <c r="Y80" s="83">
        <v>446.25</v>
      </c>
      <c r="Z80" s="80">
        <v>45.963750000000005</v>
      </c>
    </row>
    <row r="81" spans="1:26" x14ac:dyDescent="0.3">
      <c r="A81">
        <v>1087</v>
      </c>
      <c r="B81" s="84">
        <v>41732</v>
      </c>
      <c r="C81">
        <v>3</v>
      </c>
      <c r="D81" t="s">
        <v>351</v>
      </c>
      <c r="E81" t="s">
        <v>352</v>
      </c>
      <c r="F81" t="s">
        <v>353</v>
      </c>
      <c r="G81" t="s">
        <v>354</v>
      </c>
      <c r="H81">
        <v>99999</v>
      </c>
      <c r="I81" t="s">
        <v>309</v>
      </c>
      <c r="J81" t="s">
        <v>310</v>
      </c>
      <c r="K81" t="s">
        <v>271</v>
      </c>
      <c r="L81">
        <v>41734</v>
      </c>
      <c r="M81" t="s">
        <v>311</v>
      </c>
      <c r="N81" t="s">
        <v>355</v>
      </c>
      <c r="O81" t="s">
        <v>352</v>
      </c>
      <c r="P81" t="s">
        <v>353</v>
      </c>
      <c r="Q81" t="s">
        <v>354</v>
      </c>
      <c r="R81">
        <v>99999</v>
      </c>
      <c r="S81" t="s">
        <v>309</v>
      </c>
      <c r="T81" t="s">
        <v>356</v>
      </c>
      <c r="U81" t="s">
        <v>357</v>
      </c>
      <c r="V81" t="s">
        <v>358</v>
      </c>
      <c r="W81">
        <v>9.65</v>
      </c>
      <c r="X81">
        <v>95</v>
      </c>
      <c r="Y81" s="83">
        <v>916.75</v>
      </c>
      <c r="Z81" s="80">
        <v>91.675000000000011</v>
      </c>
    </row>
    <row r="82" spans="1:26" x14ac:dyDescent="0.3">
      <c r="A82">
        <v>1088</v>
      </c>
      <c r="B82" s="84">
        <v>41735</v>
      </c>
      <c r="C82">
        <v>6</v>
      </c>
      <c r="D82" t="s">
        <v>359</v>
      </c>
      <c r="E82" t="s">
        <v>360</v>
      </c>
      <c r="F82" t="s">
        <v>361</v>
      </c>
      <c r="G82" t="s">
        <v>362</v>
      </c>
      <c r="H82">
        <v>99999</v>
      </c>
      <c r="I82" t="s">
        <v>309</v>
      </c>
      <c r="J82" t="s">
        <v>363</v>
      </c>
      <c r="K82" t="s">
        <v>264</v>
      </c>
      <c r="L82">
        <v>41737</v>
      </c>
      <c r="M82" t="s">
        <v>311</v>
      </c>
      <c r="N82" t="s">
        <v>364</v>
      </c>
      <c r="O82" t="s">
        <v>360</v>
      </c>
      <c r="P82" t="s">
        <v>361</v>
      </c>
      <c r="Q82" t="s">
        <v>362</v>
      </c>
      <c r="R82">
        <v>99999</v>
      </c>
      <c r="S82" t="s">
        <v>309</v>
      </c>
      <c r="T82" t="s">
        <v>326</v>
      </c>
      <c r="U82" t="s">
        <v>365</v>
      </c>
      <c r="V82" t="s">
        <v>366</v>
      </c>
      <c r="W82">
        <v>40</v>
      </c>
      <c r="X82">
        <v>17</v>
      </c>
      <c r="Y82" s="83">
        <v>680</v>
      </c>
      <c r="Z82" s="80">
        <v>68.680000000000007</v>
      </c>
    </row>
    <row r="83" spans="1:26" x14ac:dyDescent="0.3">
      <c r="A83">
        <v>1089</v>
      </c>
      <c r="B83" s="84">
        <v>41757</v>
      </c>
      <c r="C83">
        <v>28</v>
      </c>
      <c r="D83" t="s">
        <v>367</v>
      </c>
      <c r="E83" t="s">
        <v>368</v>
      </c>
      <c r="F83" t="s">
        <v>369</v>
      </c>
      <c r="G83" t="s">
        <v>370</v>
      </c>
      <c r="H83">
        <v>99999</v>
      </c>
      <c r="I83" t="s">
        <v>309</v>
      </c>
      <c r="J83" t="s">
        <v>371</v>
      </c>
      <c r="K83" t="s">
        <v>372</v>
      </c>
      <c r="L83" s="84">
        <v>41759</v>
      </c>
      <c r="M83" t="s">
        <v>339</v>
      </c>
      <c r="N83" t="s">
        <v>373</v>
      </c>
      <c r="O83" t="s">
        <v>368</v>
      </c>
      <c r="P83" t="s">
        <v>369</v>
      </c>
      <c r="Q83" t="s">
        <v>370</v>
      </c>
      <c r="R83">
        <v>99999</v>
      </c>
      <c r="S83" t="s">
        <v>309</v>
      </c>
      <c r="T83" t="s">
        <v>313</v>
      </c>
      <c r="U83" t="s">
        <v>333</v>
      </c>
      <c r="V83" t="s">
        <v>315</v>
      </c>
      <c r="W83">
        <v>46</v>
      </c>
      <c r="X83">
        <v>96</v>
      </c>
      <c r="Y83" s="83">
        <v>4416</v>
      </c>
      <c r="Z83" s="80">
        <v>463.68000000000006</v>
      </c>
    </row>
    <row r="84" spans="1:26" x14ac:dyDescent="0.3">
      <c r="A84">
        <v>1090</v>
      </c>
      <c r="B84" s="84">
        <v>41737</v>
      </c>
      <c r="C84">
        <v>8</v>
      </c>
      <c r="D84" t="s">
        <v>334</v>
      </c>
      <c r="E84" t="s">
        <v>335</v>
      </c>
      <c r="F84" t="s">
        <v>336</v>
      </c>
      <c r="G84" t="s">
        <v>337</v>
      </c>
      <c r="H84">
        <v>99999</v>
      </c>
      <c r="I84" t="s">
        <v>309</v>
      </c>
      <c r="J84" t="s">
        <v>338</v>
      </c>
      <c r="K84" t="s">
        <v>264</v>
      </c>
      <c r="L84" s="84">
        <v>41739</v>
      </c>
      <c r="M84" t="s">
        <v>339</v>
      </c>
      <c r="N84" t="s">
        <v>340</v>
      </c>
      <c r="O84" t="s">
        <v>335</v>
      </c>
      <c r="P84" t="s">
        <v>336</v>
      </c>
      <c r="Q84" t="s">
        <v>337</v>
      </c>
      <c r="R84">
        <v>99999</v>
      </c>
      <c r="S84" t="s">
        <v>309</v>
      </c>
      <c r="T84" t="s">
        <v>313</v>
      </c>
      <c r="U84" t="s">
        <v>349</v>
      </c>
      <c r="V84" t="s">
        <v>350</v>
      </c>
      <c r="W84" s="80">
        <v>12.75</v>
      </c>
      <c r="X84">
        <v>83</v>
      </c>
      <c r="Y84" s="83">
        <v>1058.25</v>
      </c>
      <c r="Z84" s="80">
        <v>102.65025</v>
      </c>
    </row>
    <row r="85" spans="1:26" x14ac:dyDescent="0.3">
      <c r="A85">
        <v>1091</v>
      </c>
      <c r="B85" s="84">
        <v>41739</v>
      </c>
      <c r="C85">
        <v>10</v>
      </c>
      <c r="D85" t="s">
        <v>374</v>
      </c>
      <c r="E85" t="s">
        <v>375</v>
      </c>
      <c r="F85" t="s">
        <v>376</v>
      </c>
      <c r="G85" t="s">
        <v>377</v>
      </c>
      <c r="H85">
        <v>99999</v>
      </c>
      <c r="I85" t="s">
        <v>309</v>
      </c>
      <c r="J85" t="s">
        <v>378</v>
      </c>
      <c r="K85" t="s">
        <v>323</v>
      </c>
      <c r="L85" s="84">
        <v>41741</v>
      </c>
      <c r="M85" t="s">
        <v>311</v>
      </c>
      <c r="N85" t="s">
        <v>379</v>
      </c>
      <c r="O85" t="s">
        <v>375</v>
      </c>
      <c r="P85" t="s">
        <v>376</v>
      </c>
      <c r="Q85" t="s">
        <v>377</v>
      </c>
      <c r="R85">
        <v>99999</v>
      </c>
      <c r="S85" t="s">
        <v>309</v>
      </c>
      <c r="T85" t="s">
        <v>326</v>
      </c>
      <c r="U85" t="s">
        <v>380</v>
      </c>
      <c r="V85" t="s">
        <v>315</v>
      </c>
      <c r="W85" s="80">
        <v>2.99</v>
      </c>
      <c r="X85">
        <v>88</v>
      </c>
      <c r="Y85" s="83">
        <v>263.12</v>
      </c>
      <c r="Z85" s="80">
        <v>26.04888</v>
      </c>
    </row>
    <row r="86" spans="1:26" x14ac:dyDescent="0.3">
      <c r="A86">
        <v>1092</v>
      </c>
      <c r="B86" s="84">
        <v>41736</v>
      </c>
      <c r="C86">
        <v>7</v>
      </c>
      <c r="D86" t="s">
        <v>381</v>
      </c>
      <c r="E86" t="s">
        <v>382</v>
      </c>
      <c r="F86" t="s">
        <v>383</v>
      </c>
      <c r="G86" t="s">
        <v>384</v>
      </c>
      <c r="H86">
        <v>99999</v>
      </c>
      <c r="I86" t="s">
        <v>309</v>
      </c>
      <c r="J86" t="s">
        <v>338</v>
      </c>
      <c r="K86" t="s">
        <v>264</v>
      </c>
      <c r="L86" s="84"/>
      <c r="N86" t="s">
        <v>385</v>
      </c>
      <c r="O86" t="s">
        <v>382</v>
      </c>
      <c r="P86" t="s">
        <v>383</v>
      </c>
      <c r="Q86" t="s">
        <v>384</v>
      </c>
      <c r="R86">
        <v>99999</v>
      </c>
      <c r="S86" t="s">
        <v>309</v>
      </c>
      <c r="U86" t="s">
        <v>333</v>
      </c>
      <c r="V86" t="s">
        <v>315</v>
      </c>
      <c r="W86" s="80">
        <v>46</v>
      </c>
      <c r="X86">
        <v>59</v>
      </c>
      <c r="Y86" s="83">
        <v>2714</v>
      </c>
      <c r="Z86" s="80">
        <v>284.97000000000003</v>
      </c>
    </row>
    <row r="87" spans="1:26" x14ac:dyDescent="0.3">
      <c r="A87">
        <v>1093</v>
      </c>
      <c r="B87" s="84">
        <v>41739</v>
      </c>
      <c r="C87">
        <v>10</v>
      </c>
      <c r="D87" t="s">
        <v>374</v>
      </c>
      <c r="E87" t="s">
        <v>375</v>
      </c>
      <c r="F87" t="s">
        <v>376</v>
      </c>
      <c r="G87" t="s">
        <v>377</v>
      </c>
      <c r="H87">
        <v>99999</v>
      </c>
      <c r="I87" t="s">
        <v>309</v>
      </c>
      <c r="J87" t="s">
        <v>378</v>
      </c>
      <c r="K87" t="s">
        <v>323</v>
      </c>
      <c r="L87" s="84">
        <v>41741</v>
      </c>
      <c r="M87" t="s">
        <v>324</v>
      </c>
      <c r="N87" t="s">
        <v>379</v>
      </c>
      <c r="O87" t="s">
        <v>375</v>
      </c>
      <c r="P87" t="s">
        <v>376</v>
      </c>
      <c r="Q87" t="s">
        <v>377</v>
      </c>
      <c r="R87">
        <v>99999</v>
      </c>
      <c r="S87" t="s">
        <v>309</v>
      </c>
      <c r="U87" t="s">
        <v>386</v>
      </c>
      <c r="V87" t="s">
        <v>387</v>
      </c>
      <c r="W87" s="80">
        <v>25</v>
      </c>
      <c r="X87">
        <v>27</v>
      </c>
      <c r="Y87" s="83">
        <v>675</v>
      </c>
      <c r="Z87" s="80">
        <v>68.849999999999994</v>
      </c>
    </row>
    <row r="88" spans="1:26" x14ac:dyDescent="0.3">
      <c r="A88">
        <v>1094</v>
      </c>
      <c r="B88" s="84">
        <v>41739</v>
      </c>
      <c r="C88">
        <v>10</v>
      </c>
      <c r="D88" t="s">
        <v>374</v>
      </c>
      <c r="E88" t="s">
        <v>375</v>
      </c>
      <c r="F88" t="s">
        <v>376</v>
      </c>
      <c r="G88" t="s">
        <v>377</v>
      </c>
      <c r="H88">
        <v>99999</v>
      </c>
      <c r="I88" t="s">
        <v>309</v>
      </c>
      <c r="J88" t="s">
        <v>378</v>
      </c>
      <c r="K88" t="s">
        <v>323</v>
      </c>
      <c r="L88" s="84">
        <v>41741</v>
      </c>
      <c r="M88" t="s">
        <v>324</v>
      </c>
      <c r="N88" t="s">
        <v>379</v>
      </c>
      <c r="O88" t="s">
        <v>375</v>
      </c>
      <c r="P88" t="s">
        <v>376</v>
      </c>
      <c r="Q88" t="s">
        <v>377</v>
      </c>
      <c r="R88">
        <v>99999</v>
      </c>
      <c r="S88" t="s">
        <v>309</v>
      </c>
      <c r="U88" t="s">
        <v>388</v>
      </c>
      <c r="V88" t="s">
        <v>389</v>
      </c>
      <c r="W88" s="80">
        <v>22</v>
      </c>
      <c r="X88">
        <v>37</v>
      </c>
      <c r="Y88" s="83">
        <v>814</v>
      </c>
      <c r="Z88" s="80">
        <v>85.470000000000013</v>
      </c>
    </row>
    <row r="89" spans="1:26" x14ac:dyDescent="0.3">
      <c r="A89">
        <v>1095</v>
      </c>
      <c r="B89" s="84">
        <v>41739</v>
      </c>
      <c r="C89">
        <v>10</v>
      </c>
      <c r="D89" t="s">
        <v>374</v>
      </c>
      <c r="E89" t="s">
        <v>375</v>
      </c>
      <c r="F89" t="s">
        <v>376</v>
      </c>
      <c r="G89" t="s">
        <v>377</v>
      </c>
      <c r="H89">
        <v>99999</v>
      </c>
      <c r="I89" t="s">
        <v>309</v>
      </c>
      <c r="J89" t="s">
        <v>378</v>
      </c>
      <c r="K89" t="s">
        <v>323</v>
      </c>
      <c r="L89" s="84">
        <v>41741</v>
      </c>
      <c r="M89" t="s">
        <v>324</v>
      </c>
      <c r="N89" t="s">
        <v>379</v>
      </c>
      <c r="O89" t="s">
        <v>375</v>
      </c>
      <c r="P89" t="s">
        <v>376</v>
      </c>
      <c r="Q89" t="s">
        <v>377</v>
      </c>
      <c r="R89">
        <v>99999</v>
      </c>
      <c r="S89" t="s">
        <v>309</v>
      </c>
      <c r="U89" t="s">
        <v>341</v>
      </c>
      <c r="V89" t="s">
        <v>342</v>
      </c>
      <c r="W89" s="80">
        <v>9.1999999999999993</v>
      </c>
      <c r="X89">
        <v>75</v>
      </c>
      <c r="Y89" s="83">
        <v>690</v>
      </c>
      <c r="Z89" s="80">
        <v>69</v>
      </c>
    </row>
    <row r="90" spans="1:26" x14ac:dyDescent="0.3">
      <c r="A90">
        <v>1096</v>
      </c>
      <c r="B90" s="84">
        <v>41740</v>
      </c>
      <c r="C90">
        <v>11</v>
      </c>
      <c r="D90" t="s">
        <v>390</v>
      </c>
      <c r="E90" t="s">
        <v>391</v>
      </c>
      <c r="F90" t="s">
        <v>392</v>
      </c>
      <c r="G90" t="s">
        <v>393</v>
      </c>
      <c r="H90">
        <v>99999</v>
      </c>
      <c r="I90" t="s">
        <v>309</v>
      </c>
      <c r="J90" t="s">
        <v>371</v>
      </c>
      <c r="K90" t="s">
        <v>372</v>
      </c>
      <c r="L90" s="84"/>
      <c r="M90" t="s">
        <v>339</v>
      </c>
      <c r="N90" t="s">
        <v>394</v>
      </c>
      <c r="O90" t="s">
        <v>391</v>
      </c>
      <c r="P90" t="s">
        <v>392</v>
      </c>
      <c r="Q90" t="s">
        <v>393</v>
      </c>
      <c r="R90">
        <v>99999</v>
      </c>
      <c r="S90" t="s">
        <v>309</v>
      </c>
      <c r="U90" t="s">
        <v>316</v>
      </c>
      <c r="V90" t="s">
        <v>317</v>
      </c>
      <c r="W90" s="80">
        <v>3.5</v>
      </c>
      <c r="X90">
        <v>71</v>
      </c>
      <c r="Y90" s="83">
        <v>248.5</v>
      </c>
      <c r="Z90" s="80">
        <v>24.104500000000002</v>
      </c>
    </row>
    <row r="91" spans="1:26" x14ac:dyDescent="0.3">
      <c r="A91">
        <v>1097</v>
      </c>
      <c r="B91" s="84">
        <v>41740</v>
      </c>
      <c r="C91">
        <v>11</v>
      </c>
      <c r="D91" t="s">
        <v>390</v>
      </c>
      <c r="E91" t="s">
        <v>391</v>
      </c>
      <c r="F91" t="s">
        <v>392</v>
      </c>
      <c r="G91" t="s">
        <v>393</v>
      </c>
      <c r="H91">
        <v>99999</v>
      </c>
      <c r="I91" t="s">
        <v>309</v>
      </c>
      <c r="J91" t="s">
        <v>371</v>
      </c>
      <c r="K91" t="s">
        <v>372</v>
      </c>
      <c r="L91" s="84"/>
      <c r="M91" t="s">
        <v>339</v>
      </c>
      <c r="N91" t="s">
        <v>394</v>
      </c>
      <c r="O91" t="s">
        <v>391</v>
      </c>
      <c r="P91" t="s">
        <v>392</v>
      </c>
      <c r="Q91" t="s">
        <v>393</v>
      </c>
      <c r="R91">
        <v>99999</v>
      </c>
      <c r="S91" t="s">
        <v>309</v>
      </c>
      <c r="U91" t="s">
        <v>380</v>
      </c>
      <c r="V91" t="s">
        <v>315</v>
      </c>
      <c r="W91" s="80">
        <v>2.99</v>
      </c>
      <c r="X91">
        <v>88</v>
      </c>
      <c r="Y91" s="83">
        <v>263.12</v>
      </c>
      <c r="Z91" s="80">
        <v>26.04888</v>
      </c>
    </row>
    <row r="92" spans="1:26" x14ac:dyDescent="0.3">
      <c r="A92">
        <v>1098</v>
      </c>
      <c r="B92" s="84">
        <v>41730</v>
      </c>
      <c r="C92">
        <v>1</v>
      </c>
      <c r="D92" t="s">
        <v>395</v>
      </c>
      <c r="E92" t="s">
        <v>396</v>
      </c>
      <c r="F92" t="s">
        <v>397</v>
      </c>
      <c r="G92" t="s">
        <v>188</v>
      </c>
      <c r="H92">
        <v>99999</v>
      </c>
      <c r="I92" t="s">
        <v>309</v>
      </c>
      <c r="J92" t="s">
        <v>338</v>
      </c>
      <c r="K92" t="s">
        <v>264</v>
      </c>
      <c r="L92" s="84"/>
      <c r="N92" t="s">
        <v>398</v>
      </c>
      <c r="O92" t="s">
        <v>396</v>
      </c>
      <c r="P92" t="s">
        <v>397</v>
      </c>
      <c r="Q92" t="s">
        <v>188</v>
      </c>
      <c r="R92">
        <v>99999</v>
      </c>
      <c r="S92" t="s">
        <v>309</v>
      </c>
      <c r="U92" t="s">
        <v>332</v>
      </c>
      <c r="V92" t="s">
        <v>315</v>
      </c>
      <c r="W92" s="80">
        <v>18</v>
      </c>
      <c r="X92">
        <v>55</v>
      </c>
      <c r="Y92" s="83">
        <v>990</v>
      </c>
      <c r="Z92" s="80">
        <v>97.02</v>
      </c>
    </row>
    <row r="93" spans="1:26" x14ac:dyDescent="0.3">
      <c r="A93">
        <v>1099</v>
      </c>
      <c r="B93" s="84">
        <v>41788</v>
      </c>
      <c r="C93">
        <v>29</v>
      </c>
      <c r="D93" t="s">
        <v>343</v>
      </c>
      <c r="E93" t="s">
        <v>344</v>
      </c>
      <c r="F93" t="s">
        <v>345</v>
      </c>
      <c r="G93" t="s">
        <v>346</v>
      </c>
      <c r="H93">
        <v>99999</v>
      </c>
      <c r="I93" t="s">
        <v>309</v>
      </c>
      <c r="J93" t="s">
        <v>347</v>
      </c>
      <c r="K93" t="s">
        <v>271</v>
      </c>
      <c r="L93" s="84">
        <v>41790</v>
      </c>
      <c r="M93" t="s">
        <v>311</v>
      </c>
      <c r="N93" t="s">
        <v>348</v>
      </c>
      <c r="O93" t="s">
        <v>344</v>
      </c>
      <c r="P93" t="s">
        <v>345</v>
      </c>
      <c r="Q93" t="s">
        <v>346</v>
      </c>
      <c r="R93">
        <v>99999</v>
      </c>
      <c r="S93" t="s">
        <v>309</v>
      </c>
      <c r="T93" t="s">
        <v>313</v>
      </c>
      <c r="U93" t="s">
        <v>349</v>
      </c>
      <c r="V93" t="s">
        <v>350</v>
      </c>
      <c r="W93" s="80">
        <v>12.75</v>
      </c>
      <c r="X93">
        <v>14</v>
      </c>
      <c r="Y93" s="83">
        <v>178.5</v>
      </c>
      <c r="Z93" s="80">
        <v>16.9575</v>
      </c>
    </row>
    <row r="94" spans="1:26" x14ac:dyDescent="0.3">
      <c r="A94">
        <v>1100</v>
      </c>
      <c r="B94" s="84">
        <v>41762</v>
      </c>
      <c r="C94">
        <v>3</v>
      </c>
      <c r="D94" t="s">
        <v>351</v>
      </c>
      <c r="E94" t="s">
        <v>352</v>
      </c>
      <c r="F94" t="s">
        <v>353</v>
      </c>
      <c r="G94" t="s">
        <v>354</v>
      </c>
      <c r="H94">
        <v>99999</v>
      </c>
      <c r="I94" t="s">
        <v>309</v>
      </c>
      <c r="J94" t="s">
        <v>310</v>
      </c>
      <c r="K94" t="s">
        <v>271</v>
      </c>
      <c r="L94" s="84">
        <v>41764</v>
      </c>
      <c r="M94" t="s">
        <v>311</v>
      </c>
      <c r="N94" t="s">
        <v>355</v>
      </c>
      <c r="O94" t="s">
        <v>352</v>
      </c>
      <c r="P94" t="s">
        <v>353</v>
      </c>
      <c r="Q94" t="s">
        <v>354</v>
      </c>
      <c r="R94">
        <v>99999</v>
      </c>
      <c r="S94" t="s">
        <v>309</v>
      </c>
      <c r="T94" t="s">
        <v>356</v>
      </c>
      <c r="U94" t="s">
        <v>357</v>
      </c>
      <c r="V94" t="s">
        <v>358</v>
      </c>
      <c r="W94" s="80">
        <v>9.65</v>
      </c>
      <c r="X94">
        <v>43</v>
      </c>
      <c r="Y94" s="83">
        <v>414.95</v>
      </c>
      <c r="Z94" s="80">
        <v>42.324900000000007</v>
      </c>
    </row>
    <row r="95" spans="1:26" x14ac:dyDescent="0.3">
      <c r="A95">
        <v>1101</v>
      </c>
      <c r="B95" s="84">
        <v>41765</v>
      </c>
      <c r="C95">
        <v>6</v>
      </c>
      <c r="D95" t="s">
        <v>359</v>
      </c>
      <c r="E95" t="s">
        <v>360</v>
      </c>
      <c r="F95" t="s">
        <v>361</v>
      </c>
      <c r="G95" t="s">
        <v>362</v>
      </c>
      <c r="H95">
        <v>99999</v>
      </c>
      <c r="I95" t="s">
        <v>309</v>
      </c>
      <c r="J95" t="s">
        <v>363</v>
      </c>
      <c r="K95" t="s">
        <v>264</v>
      </c>
      <c r="L95">
        <v>41767</v>
      </c>
      <c r="M95" t="s">
        <v>311</v>
      </c>
      <c r="N95" t="s">
        <v>364</v>
      </c>
      <c r="O95" t="s">
        <v>360</v>
      </c>
      <c r="P95" t="s">
        <v>361</v>
      </c>
      <c r="Q95" t="s">
        <v>362</v>
      </c>
      <c r="R95">
        <v>99999</v>
      </c>
      <c r="S95" t="s">
        <v>309</v>
      </c>
      <c r="T95" t="s">
        <v>326</v>
      </c>
      <c r="U95" t="s">
        <v>365</v>
      </c>
      <c r="V95" t="s">
        <v>366</v>
      </c>
      <c r="W95" s="80">
        <v>40</v>
      </c>
      <c r="X95">
        <v>63</v>
      </c>
      <c r="Y95" s="83">
        <v>2520</v>
      </c>
      <c r="Z95" s="80">
        <v>254.52</v>
      </c>
    </row>
    <row r="96" spans="1:26" x14ac:dyDescent="0.3">
      <c r="A96">
        <v>1102</v>
      </c>
      <c r="B96" s="84">
        <v>41787</v>
      </c>
      <c r="C96">
        <v>28</v>
      </c>
      <c r="D96" t="s">
        <v>367</v>
      </c>
      <c r="E96" t="s">
        <v>368</v>
      </c>
      <c r="F96" t="s">
        <v>369</v>
      </c>
      <c r="G96" t="s">
        <v>370</v>
      </c>
      <c r="H96">
        <v>99999</v>
      </c>
      <c r="I96" t="s">
        <v>309</v>
      </c>
      <c r="J96" t="s">
        <v>371</v>
      </c>
      <c r="K96" t="s">
        <v>372</v>
      </c>
      <c r="L96" s="84">
        <v>41789</v>
      </c>
      <c r="M96" t="s">
        <v>339</v>
      </c>
      <c r="N96" t="s">
        <v>373</v>
      </c>
      <c r="O96" t="s">
        <v>368</v>
      </c>
      <c r="P96" t="s">
        <v>369</v>
      </c>
      <c r="Q96" t="s">
        <v>370</v>
      </c>
      <c r="R96">
        <v>99999</v>
      </c>
      <c r="S96" t="s">
        <v>309</v>
      </c>
      <c r="T96" t="s">
        <v>313</v>
      </c>
      <c r="U96" t="s">
        <v>333</v>
      </c>
      <c r="V96" t="s">
        <v>315</v>
      </c>
      <c r="W96" s="80">
        <v>46</v>
      </c>
      <c r="X96">
        <v>36</v>
      </c>
      <c r="Y96" s="83">
        <v>1656</v>
      </c>
      <c r="Z96" s="80">
        <v>165.60000000000002</v>
      </c>
    </row>
    <row r="97" spans="1:26" x14ac:dyDescent="0.3">
      <c r="A97">
        <v>1103</v>
      </c>
      <c r="B97" s="84">
        <v>41767</v>
      </c>
      <c r="C97">
        <v>8</v>
      </c>
      <c r="D97" t="s">
        <v>334</v>
      </c>
      <c r="E97" t="s">
        <v>335</v>
      </c>
      <c r="F97" t="s">
        <v>336</v>
      </c>
      <c r="G97" t="s">
        <v>337</v>
      </c>
      <c r="H97">
        <v>99999</v>
      </c>
      <c r="I97" t="s">
        <v>309</v>
      </c>
      <c r="J97" t="s">
        <v>338</v>
      </c>
      <c r="K97" t="s">
        <v>264</v>
      </c>
      <c r="L97" s="84">
        <v>41769</v>
      </c>
      <c r="M97" t="s">
        <v>339</v>
      </c>
      <c r="N97" t="s">
        <v>340</v>
      </c>
      <c r="O97" t="s">
        <v>335</v>
      </c>
      <c r="P97" t="s">
        <v>336</v>
      </c>
      <c r="Q97" t="s">
        <v>337</v>
      </c>
      <c r="R97">
        <v>99999</v>
      </c>
      <c r="S97" t="s">
        <v>309</v>
      </c>
      <c r="T97" t="s">
        <v>313</v>
      </c>
      <c r="U97" t="s">
        <v>349</v>
      </c>
      <c r="V97" t="s">
        <v>350</v>
      </c>
      <c r="W97" s="80">
        <v>12.75</v>
      </c>
      <c r="X97">
        <v>41</v>
      </c>
      <c r="Y97" s="83">
        <v>522.75</v>
      </c>
      <c r="Z97" s="80">
        <v>54.366000000000007</v>
      </c>
    </row>
    <row r="98" spans="1:26" x14ac:dyDescent="0.3">
      <c r="A98">
        <v>1104</v>
      </c>
      <c r="B98" s="84">
        <v>41769</v>
      </c>
      <c r="C98">
        <v>10</v>
      </c>
      <c r="D98" t="s">
        <v>374</v>
      </c>
      <c r="E98" t="s">
        <v>375</v>
      </c>
      <c r="F98" t="s">
        <v>376</v>
      </c>
      <c r="G98" t="s">
        <v>377</v>
      </c>
      <c r="H98">
        <v>99999</v>
      </c>
      <c r="I98" t="s">
        <v>309</v>
      </c>
      <c r="J98" t="s">
        <v>378</v>
      </c>
      <c r="K98" t="s">
        <v>323</v>
      </c>
      <c r="L98" s="84">
        <v>41771</v>
      </c>
      <c r="M98" t="s">
        <v>311</v>
      </c>
      <c r="N98" t="s">
        <v>379</v>
      </c>
      <c r="O98" t="s">
        <v>375</v>
      </c>
      <c r="P98" t="s">
        <v>376</v>
      </c>
      <c r="Q98" t="s">
        <v>377</v>
      </c>
      <c r="R98">
        <v>99999</v>
      </c>
      <c r="S98" t="s">
        <v>309</v>
      </c>
      <c r="T98" t="s">
        <v>326</v>
      </c>
      <c r="U98" t="s">
        <v>380</v>
      </c>
      <c r="V98" t="s">
        <v>315</v>
      </c>
      <c r="W98" s="80">
        <v>2.99</v>
      </c>
      <c r="X98">
        <v>35</v>
      </c>
      <c r="Y98" s="83">
        <v>104.65</v>
      </c>
      <c r="Z98" s="80">
        <v>10.255700000000001</v>
      </c>
    </row>
    <row r="99" spans="1:26" x14ac:dyDescent="0.3">
      <c r="A99">
        <v>1105</v>
      </c>
      <c r="B99" s="84">
        <v>41766</v>
      </c>
      <c r="C99">
        <v>7</v>
      </c>
      <c r="D99" t="s">
        <v>381</v>
      </c>
      <c r="E99" t="s">
        <v>382</v>
      </c>
      <c r="F99" t="s">
        <v>383</v>
      </c>
      <c r="G99" t="s">
        <v>384</v>
      </c>
      <c r="H99">
        <v>99999</v>
      </c>
      <c r="I99" t="s">
        <v>309</v>
      </c>
      <c r="J99" t="s">
        <v>338</v>
      </c>
      <c r="K99" t="s">
        <v>264</v>
      </c>
      <c r="N99" t="s">
        <v>385</v>
      </c>
      <c r="O99" t="s">
        <v>382</v>
      </c>
      <c r="P99" t="s">
        <v>383</v>
      </c>
      <c r="Q99" t="s">
        <v>384</v>
      </c>
      <c r="R99">
        <v>99999</v>
      </c>
      <c r="S99" t="s">
        <v>309</v>
      </c>
      <c r="U99" t="s">
        <v>333</v>
      </c>
      <c r="V99" t="s">
        <v>315</v>
      </c>
      <c r="W99" s="80">
        <v>46</v>
      </c>
      <c r="X99">
        <v>31</v>
      </c>
      <c r="Y99" s="83">
        <v>1426</v>
      </c>
      <c r="Z99" s="80">
        <v>136.89599999999999</v>
      </c>
    </row>
    <row r="100" spans="1:26" x14ac:dyDescent="0.3">
      <c r="A100">
        <v>1106</v>
      </c>
      <c r="B100" s="84">
        <v>41769</v>
      </c>
      <c r="C100">
        <v>10</v>
      </c>
      <c r="D100" t="s">
        <v>374</v>
      </c>
      <c r="E100" t="s">
        <v>375</v>
      </c>
      <c r="F100" t="s">
        <v>376</v>
      </c>
      <c r="G100" t="s">
        <v>377</v>
      </c>
      <c r="H100">
        <v>99999</v>
      </c>
      <c r="I100" t="s">
        <v>309</v>
      </c>
      <c r="J100" t="s">
        <v>378</v>
      </c>
      <c r="K100" t="s">
        <v>323</v>
      </c>
      <c r="L100">
        <v>41771</v>
      </c>
      <c r="M100" t="s">
        <v>324</v>
      </c>
      <c r="N100" t="s">
        <v>379</v>
      </c>
      <c r="O100" t="s">
        <v>375</v>
      </c>
      <c r="P100" t="s">
        <v>376</v>
      </c>
      <c r="Q100" t="s">
        <v>377</v>
      </c>
      <c r="R100">
        <v>99999</v>
      </c>
      <c r="S100" t="s">
        <v>309</v>
      </c>
      <c r="U100" t="s">
        <v>386</v>
      </c>
      <c r="V100" t="s">
        <v>387</v>
      </c>
      <c r="W100" s="80">
        <v>25</v>
      </c>
      <c r="X100">
        <v>52</v>
      </c>
      <c r="Y100" s="83">
        <v>1300</v>
      </c>
      <c r="Z100" s="80">
        <v>123.5</v>
      </c>
    </row>
    <row r="101" spans="1:26" x14ac:dyDescent="0.3">
      <c r="A101">
        <v>1107</v>
      </c>
      <c r="B101" s="84">
        <v>41769</v>
      </c>
      <c r="C101">
        <v>10</v>
      </c>
      <c r="D101" t="s">
        <v>374</v>
      </c>
      <c r="E101" t="s">
        <v>375</v>
      </c>
      <c r="F101" t="s">
        <v>376</v>
      </c>
      <c r="G101" t="s">
        <v>377</v>
      </c>
      <c r="H101">
        <v>99999</v>
      </c>
      <c r="I101" t="s">
        <v>309</v>
      </c>
      <c r="J101" t="s">
        <v>378</v>
      </c>
      <c r="K101" t="s">
        <v>323</v>
      </c>
      <c r="L101">
        <v>41771</v>
      </c>
      <c r="M101" t="s">
        <v>324</v>
      </c>
      <c r="N101" t="s">
        <v>379</v>
      </c>
      <c r="O101" t="s">
        <v>375</v>
      </c>
      <c r="P101" t="s">
        <v>376</v>
      </c>
      <c r="Q101" t="s">
        <v>377</v>
      </c>
      <c r="R101">
        <v>99999</v>
      </c>
      <c r="S101" t="s">
        <v>309</v>
      </c>
      <c r="U101" t="s">
        <v>388</v>
      </c>
      <c r="V101" t="s">
        <v>389</v>
      </c>
      <c r="W101" s="80">
        <v>22</v>
      </c>
      <c r="X101">
        <v>30</v>
      </c>
      <c r="Y101" s="83">
        <v>660</v>
      </c>
      <c r="Z101" s="80">
        <v>67.320000000000007</v>
      </c>
    </row>
    <row r="102" spans="1:26" x14ac:dyDescent="0.3">
      <c r="A102">
        <v>1108</v>
      </c>
      <c r="B102" s="84">
        <v>41769</v>
      </c>
      <c r="C102">
        <v>10</v>
      </c>
      <c r="D102" t="s">
        <v>374</v>
      </c>
      <c r="E102" t="s">
        <v>375</v>
      </c>
      <c r="F102" t="s">
        <v>376</v>
      </c>
      <c r="G102" t="s">
        <v>377</v>
      </c>
      <c r="H102">
        <v>99999</v>
      </c>
      <c r="I102" t="s">
        <v>309</v>
      </c>
      <c r="J102" t="s">
        <v>378</v>
      </c>
      <c r="K102" t="s">
        <v>323</v>
      </c>
      <c r="L102" s="84">
        <v>41771</v>
      </c>
      <c r="M102" t="s">
        <v>324</v>
      </c>
      <c r="N102" t="s">
        <v>379</v>
      </c>
      <c r="O102" t="s">
        <v>375</v>
      </c>
      <c r="P102" t="s">
        <v>376</v>
      </c>
      <c r="Q102" t="s">
        <v>377</v>
      </c>
      <c r="R102">
        <v>99999</v>
      </c>
      <c r="S102" t="s">
        <v>309</v>
      </c>
      <c r="U102" t="s">
        <v>341</v>
      </c>
      <c r="V102" t="s">
        <v>342</v>
      </c>
      <c r="W102" s="80">
        <v>9.1999999999999993</v>
      </c>
      <c r="X102">
        <v>41</v>
      </c>
      <c r="Y102" s="83">
        <v>377.2</v>
      </c>
      <c r="Z102" s="80">
        <v>38.474400000000003</v>
      </c>
    </row>
    <row r="103" spans="1:26" x14ac:dyDescent="0.3">
      <c r="A103">
        <v>1109</v>
      </c>
      <c r="B103" s="84">
        <v>41770</v>
      </c>
      <c r="C103">
        <v>11</v>
      </c>
      <c r="D103" t="s">
        <v>390</v>
      </c>
      <c r="E103" t="s">
        <v>391</v>
      </c>
      <c r="F103" t="s">
        <v>392</v>
      </c>
      <c r="G103" t="s">
        <v>393</v>
      </c>
      <c r="H103">
        <v>99999</v>
      </c>
      <c r="I103" t="s">
        <v>309</v>
      </c>
      <c r="J103" t="s">
        <v>371</v>
      </c>
      <c r="K103" t="s">
        <v>372</v>
      </c>
      <c r="L103" s="84"/>
      <c r="M103" t="s">
        <v>339</v>
      </c>
      <c r="N103" t="s">
        <v>394</v>
      </c>
      <c r="O103" t="s">
        <v>391</v>
      </c>
      <c r="P103" t="s">
        <v>392</v>
      </c>
      <c r="Q103" t="s">
        <v>393</v>
      </c>
      <c r="R103">
        <v>99999</v>
      </c>
      <c r="S103" t="s">
        <v>309</v>
      </c>
      <c r="U103" t="s">
        <v>316</v>
      </c>
      <c r="V103" t="s">
        <v>317</v>
      </c>
      <c r="W103" s="80">
        <v>3.5</v>
      </c>
      <c r="X103">
        <v>44</v>
      </c>
      <c r="Y103" s="83">
        <v>154</v>
      </c>
      <c r="Z103" s="80">
        <v>15.246</v>
      </c>
    </row>
    <row r="104" spans="1:26" x14ac:dyDescent="0.3">
      <c r="A104">
        <v>1110</v>
      </c>
      <c r="B104" s="84">
        <v>41770</v>
      </c>
      <c r="C104">
        <v>11</v>
      </c>
      <c r="D104" t="s">
        <v>390</v>
      </c>
      <c r="E104" t="s">
        <v>391</v>
      </c>
      <c r="F104" t="s">
        <v>392</v>
      </c>
      <c r="G104" t="s">
        <v>393</v>
      </c>
      <c r="H104">
        <v>99999</v>
      </c>
      <c r="I104" t="s">
        <v>309</v>
      </c>
      <c r="J104" t="s">
        <v>371</v>
      </c>
      <c r="K104" t="s">
        <v>372</v>
      </c>
      <c r="L104" s="84"/>
      <c r="M104" t="s">
        <v>339</v>
      </c>
      <c r="N104" t="s">
        <v>394</v>
      </c>
      <c r="O104" t="s">
        <v>391</v>
      </c>
      <c r="P104" t="s">
        <v>392</v>
      </c>
      <c r="Q104" t="s">
        <v>393</v>
      </c>
      <c r="R104">
        <v>99999</v>
      </c>
      <c r="S104" t="s">
        <v>309</v>
      </c>
      <c r="U104" t="s">
        <v>380</v>
      </c>
      <c r="V104" t="s">
        <v>315</v>
      </c>
      <c r="W104" s="80">
        <v>2.99</v>
      </c>
      <c r="X104">
        <v>77</v>
      </c>
      <c r="Y104" s="83">
        <v>230.23000000000002</v>
      </c>
      <c r="Z104" s="80">
        <v>23.023000000000003</v>
      </c>
    </row>
    <row r="105" spans="1:26" x14ac:dyDescent="0.3">
      <c r="A105">
        <v>1111</v>
      </c>
      <c r="B105" s="84">
        <v>41760</v>
      </c>
      <c r="C105">
        <v>1</v>
      </c>
      <c r="D105" t="s">
        <v>395</v>
      </c>
      <c r="E105" t="s">
        <v>396</v>
      </c>
      <c r="F105" t="s">
        <v>397</v>
      </c>
      <c r="G105" t="s">
        <v>188</v>
      </c>
      <c r="H105">
        <v>99999</v>
      </c>
      <c r="I105" t="s">
        <v>309</v>
      </c>
      <c r="J105" t="s">
        <v>338</v>
      </c>
      <c r="K105" t="s">
        <v>264</v>
      </c>
      <c r="L105" s="84"/>
      <c r="N105" t="s">
        <v>398</v>
      </c>
      <c r="O105" t="s">
        <v>396</v>
      </c>
      <c r="P105" t="s">
        <v>397</v>
      </c>
      <c r="Q105" t="s">
        <v>188</v>
      </c>
      <c r="R105">
        <v>99999</v>
      </c>
      <c r="S105" t="s">
        <v>309</v>
      </c>
      <c r="U105" t="s">
        <v>332</v>
      </c>
      <c r="V105" t="s">
        <v>315</v>
      </c>
      <c r="W105" s="80">
        <v>18</v>
      </c>
      <c r="X105">
        <v>29</v>
      </c>
      <c r="Y105" s="83">
        <v>522</v>
      </c>
      <c r="Z105" s="80">
        <v>52.722000000000001</v>
      </c>
    </row>
    <row r="106" spans="1:26" x14ac:dyDescent="0.3">
      <c r="A106">
        <v>1112</v>
      </c>
      <c r="B106" s="84">
        <v>41760</v>
      </c>
      <c r="C106">
        <v>1</v>
      </c>
      <c r="D106" t="s">
        <v>395</v>
      </c>
      <c r="E106" t="s">
        <v>396</v>
      </c>
      <c r="F106" t="s">
        <v>397</v>
      </c>
      <c r="G106" t="s">
        <v>188</v>
      </c>
      <c r="H106">
        <v>99999</v>
      </c>
      <c r="I106" t="s">
        <v>309</v>
      </c>
      <c r="J106" t="s">
        <v>338</v>
      </c>
      <c r="K106" t="s">
        <v>264</v>
      </c>
      <c r="L106" s="84"/>
      <c r="N106" t="s">
        <v>398</v>
      </c>
      <c r="O106" t="s">
        <v>396</v>
      </c>
      <c r="P106" t="s">
        <v>397</v>
      </c>
      <c r="Q106" t="s">
        <v>188</v>
      </c>
      <c r="R106">
        <v>99999</v>
      </c>
      <c r="S106" t="s">
        <v>309</v>
      </c>
      <c r="U106" t="s">
        <v>333</v>
      </c>
      <c r="V106" t="s">
        <v>315</v>
      </c>
      <c r="W106" s="80">
        <v>46</v>
      </c>
      <c r="X106">
        <v>77</v>
      </c>
      <c r="Y106" s="83">
        <v>3542</v>
      </c>
      <c r="Z106" s="80">
        <v>368.36800000000005</v>
      </c>
    </row>
    <row r="107" spans="1:26" x14ac:dyDescent="0.3">
      <c r="A107">
        <v>1113</v>
      </c>
      <c r="B107" s="84">
        <v>41760</v>
      </c>
      <c r="C107">
        <v>1</v>
      </c>
      <c r="D107" t="s">
        <v>395</v>
      </c>
      <c r="E107" t="s">
        <v>396</v>
      </c>
      <c r="F107" t="s">
        <v>397</v>
      </c>
      <c r="G107" t="s">
        <v>188</v>
      </c>
      <c r="H107">
        <v>99999</v>
      </c>
      <c r="I107" t="s">
        <v>309</v>
      </c>
      <c r="J107" t="s">
        <v>338</v>
      </c>
      <c r="K107" t="s">
        <v>264</v>
      </c>
      <c r="L107" s="84"/>
      <c r="N107" t="s">
        <v>398</v>
      </c>
      <c r="O107" t="s">
        <v>396</v>
      </c>
      <c r="P107" t="s">
        <v>397</v>
      </c>
      <c r="Q107" t="s">
        <v>188</v>
      </c>
      <c r="R107">
        <v>99999</v>
      </c>
      <c r="S107" t="s">
        <v>309</v>
      </c>
      <c r="U107" t="s">
        <v>380</v>
      </c>
      <c r="V107" t="s">
        <v>315</v>
      </c>
      <c r="W107" s="80">
        <v>2.99</v>
      </c>
      <c r="X107">
        <v>73</v>
      </c>
      <c r="Y107" s="83">
        <v>218.27</v>
      </c>
      <c r="Z107" s="80">
        <v>21.827000000000002</v>
      </c>
    </row>
    <row r="108" spans="1:26" x14ac:dyDescent="0.3">
      <c r="A108">
        <v>1114</v>
      </c>
      <c r="B108" s="84">
        <v>41787</v>
      </c>
      <c r="C108">
        <v>28</v>
      </c>
      <c r="D108" t="s">
        <v>367</v>
      </c>
      <c r="E108" t="s">
        <v>368</v>
      </c>
      <c r="F108" t="s">
        <v>369</v>
      </c>
      <c r="G108" t="s">
        <v>370</v>
      </c>
      <c r="H108">
        <v>99999</v>
      </c>
      <c r="I108" t="s">
        <v>309</v>
      </c>
      <c r="J108" t="s">
        <v>371</v>
      </c>
      <c r="K108" t="s">
        <v>372</v>
      </c>
      <c r="L108">
        <v>41789</v>
      </c>
      <c r="M108" t="s">
        <v>339</v>
      </c>
      <c r="N108" t="s">
        <v>373</v>
      </c>
      <c r="O108" t="s">
        <v>368</v>
      </c>
      <c r="P108" t="s">
        <v>369</v>
      </c>
      <c r="Q108" t="s">
        <v>370</v>
      </c>
      <c r="R108">
        <v>99999</v>
      </c>
      <c r="S108" t="s">
        <v>309</v>
      </c>
      <c r="T108" t="s">
        <v>326</v>
      </c>
      <c r="U108" t="s">
        <v>357</v>
      </c>
      <c r="V108" t="s">
        <v>358</v>
      </c>
      <c r="W108" s="80">
        <v>9.65</v>
      </c>
      <c r="X108">
        <v>74</v>
      </c>
      <c r="Y108" s="83">
        <v>714.1</v>
      </c>
      <c r="Z108" s="80">
        <v>67.839500000000001</v>
      </c>
    </row>
    <row r="109" spans="1:26" x14ac:dyDescent="0.3">
      <c r="A109">
        <v>1115</v>
      </c>
      <c r="B109" s="84">
        <v>41787</v>
      </c>
      <c r="C109">
        <v>28</v>
      </c>
      <c r="D109" t="s">
        <v>367</v>
      </c>
      <c r="E109" t="s">
        <v>368</v>
      </c>
      <c r="F109" t="s">
        <v>369</v>
      </c>
      <c r="G109" t="s">
        <v>370</v>
      </c>
      <c r="H109">
        <v>99999</v>
      </c>
      <c r="I109" t="s">
        <v>309</v>
      </c>
      <c r="J109" t="s">
        <v>371</v>
      </c>
      <c r="K109" t="s">
        <v>372</v>
      </c>
      <c r="L109" s="84">
        <v>41789</v>
      </c>
      <c r="M109" t="s">
        <v>339</v>
      </c>
      <c r="N109" t="s">
        <v>373</v>
      </c>
      <c r="O109" t="s">
        <v>368</v>
      </c>
      <c r="P109" t="s">
        <v>369</v>
      </c>
      <c r="Q109" t="s">
        <v>370</v>
      </c>
      <c r="R109">
        <v>99999</v>
      </c>
      <c r="S109" t="s">
        <v>309</v>
      </c>
      <c r="T109" t="s">
        <v>326</v>
      </c>
      <c r="U109" t="s">
        <v>399</v>
      </c>
      <c r="V109" t="s">
        <v>400</v>
      </c>
      <c r="W109" s="80">
        <v>18.399999999999999</v>
      </c>
      <c r="X109">
        <v>25</v>
      </c>
      <c r="Y109" s="83">
        <v>459.99999999999994</v>
      </c>
      <c r="Z109" s="80">
        <v>46.46</v>
      </c>
    </row>
    <row r="110" spans="1:26" x14ac:dyDescent="0.3">
      <c r="A110">
        <v>1116</v>
      </c>
      <c r="B110" s="84">
        <v>41768</v>
      </c>
      <c r="C110">
        <v>9</v>
      </c>
      <c r="D110" t="s">
        <v>401</v>
      </c>
      <c r="E110" t="s">
        <v>402</v>
      </c>
      <c r="F110" t="s">
        <v>403</v>
      </c>
      <c r="G110" t="s">
        <v>404</v>
      </c>
      <c r="H110">
        <v>99999</v>
      </c>
      <c r="I110" t="s">
        <v>309</v>
      </c>
      <c r="J110" t="s">
        <v>405</v>
      </c>
      <c r="K110" t="s">
        <v>271</v>
      </c>
      <c r="L110" s="84">
        <v>41770</v>
      </c>
      <c r="M110" t="s">
        <v>324</v>
      </c>
      <c r="N110" t="s">
        <v>406</v>
      </c>
      <c r="O110" t="s">
        <v>402</v>
      </c>
      <c r="P110" t="s">
        <v>403</v>
      </c>
      <c r="Q110" t="s">
        <v>404</v>
      </c>
      <c r="R110">
        <v>99999</v>
      </c>
      <c r="S110" t="s">
        <v>309</v>
      </c>
      <c r="T110" t="s">
        <v>313</v>
      </c>
      <c r="U110" t="s">
        <v>407</v>
      </c>
      <c r="V110" t="s">
        <v>408</v>
      </c>
      <c r="W110" s="80">
        <v>19.5</v>
      </c>
      <c r="X110">
        <v>82</v>
      </c>
      <c r="Y110" s="83">
        <v>1599</v>
      </c>
      <c r="Z110" s="80">
        <v>153.50399999999999</v>
      </c>
    </row>
    <row r="111" spans="1:26" x14ac:dyDescent="0.3">
      <c r="A111">
        <v>1117</v>
      </c>
      <c r="B111" s="84">
        <v>41768</v>
      </c>
      <c r="C111">
        <v>9</v>
      </c>
      <c r="D111" t="s">
        <v>401</v>
      </c>
      <c r="E111" t="s">
        <v>402</v>
      </c>
      <c r="F111" t="s">
        <v>403</v>
      </c>
      <c r="G111" t="s">
        <v>404</v>
      </c>
      <c r="H111">
        <v>99999</v>
      </c>
      <c r="I111" t="s">
        <v>309</v>
      </c>
      <c r="J111" t="s">
        <v>405</v>
      </c>
      <c r="K111" t="s">
        <v>271</v>
      </c>
      <c r="L111" s="84">
        <v>41770</v>
      </c>
      <c r="M111" t="s">
        <v>324</v>
      </c>
      <c r="N111" t="s">
        <v>406</v>
      </c>
      <c r="O111" t="s">
        <v>402</v>
      </c>
      <c r="P111" t="s">
        <v>403</v>
      </c>
      <c r="Q111" t="s">
        <v>404</v>
      </c>
      <c r="R111">
        <v>99999</v>
      </c>
      <c r="S111" t="s">
        <v>309</v>
      </c>
      <c r="T111" t="s">
        <v>313</v>
      </c>
      <c r="U111" t="s">
        <v>409</v>
      </c>
      <c r="V111" t="s">
        <v>410</v>
      </c>
      <c r="W111" s="80">
        <v>34.799999999999997</v>
      </c>
      <c r="X111">
        <v>37</v>
      </c>
      <c r="Y111" s="83">
        <v>1287.5999999999999</v>
      </c>
      <c r="Z111" s="80">
        <v>132.62279999999998</v>
      </c>
    </row>
    <row r="112" spans="1:26" x14ac:dyDescent="0.3">
      <c r="A112">
        <v>1118</v>
      </c>
      <c r="B112" s="84">
        <v>41765</v>
      </c>
      <c r="C112">
        <v>6</v>
      </c>
      <c r="D112" t="s">
        <v>359</v>
      </c>
      <c r="E112" t="s">
        <v>360</v>
      </c>
      <c r="F112" t="s">
        <v>361</v>
      </c>
      <c r="G112" t="s">
        <v>362</v>
      </c>
      <c r="H112">
        <v>99999</v>
      </c>
      <c r="I112" t="s">
        <v>309</v>
      </c>
      <c r="J112" t="s">
        <v>363</v>
      </c>
      <c r="K112" t="s">
        <v>264</v>
      </c>
      <c r="L112">
        <v>41767</v>
      </c>
      <c r="M112" t="s">
        <v>311</v>
      </c>
      <c r="N112" t="s">
        <v>364</v>
      </c>
      <c r="O112" t="s">
        <v>360</v>
      </c>
      <c r="P112" t="s">
        <v>361</v>
      </c>
      <c r="Q112" t="s">
        <v>362</v>
      </c>
      <c r="R112">
        <v>99999</v>
      </c>
      <c r="S112" t="s">
        <v>309</v>
      </c>
      <c r="T112" t="s">
        <v>326</v>
      </c>
      <c r="U112" t="s">
        <v>314</v>
      </c>
      <c r="V112" t="s">
        <v>315</v>
      </c>
      <c r="W112" s="80">
        <v>14</v>
      </c>
      <c r="X112">
        <v>84</v>
      </c>
      <c r="Y112" s="83">
        <v>1176</v>
      </c>
      <c r="Z112" s="80">
        <v>112.896</v>
      </c>
    </row>
    <row r="113" spans="1:26" x14ac:dyDescent="0.3">
      <c r="A113">
        <v>1119</v>
      </c>
      <c r="B113" s="84">
        <v>41767</v>
      </c>
      <c r="C113">
        <v>8</v>
      </c>
      <c r="D113" t="s">
        <v>334</v>
      </c>
      <c r="E113" t="s">
        <v>335</v>
      </c>
      <c r="F113" t="s">
        <v>336</v>
      </c>
      <c r="G113" t="s">
        <v>337</v>
      </c>
      <c r="H113">
        <v>99999</v>
      </c>
      <c r="I113" t="s">
        <v>309</v>
      </c>
      <c r="J113" t="s">
        <v>338</v>
      </c>
      <c r="K113" t="s">
        <v>264</v>
      </c>
      <c r="L113">
        <v>41769</v>
      </c>
      <c r="M113" t="s">
        <v>311</v>
      </c>
      <c r="N113" t="s">
        <v>340</v>
      </c>
      <c r="O113" t="s">
        <v>335</v>
      </c>
      <c r="P113" t="s">
        <v>336</v>
      </c>
      <c r="Q113" t="s">
        <v>337</v>
      </c>
      <c r="R113">
        <v>99999</v>
      </c>
      <c r="S113" t="s">
        <v>309</v>
      </c>
      <c r="T113" t="s">
        <v>313</v>
      </c>
      <c r="U113" t="s">
        <v>365</v>
      </c>
      <c r="V113" t="s">
        <v>366</v>
      </c>
      <c r="W113" s="80">
        <v>40</v>
      </c>
      <c r="X113">
        <v>73</v>
      </c>
      <c r="Y113" s="83">
        <v>2920</v>
      </c>
      <c r="Z113" s="80">
        <v>283.24</v>
      </c>
    </row>
    <row r="114" spans="1:26" x14ac:dyDescent="0.3">
      <c r="A114">
        <v>1120</v>
      </c>
      <c r="B114" s="84">
        <v>41767</v>
      </c>
      <c r="C114">
        <v>8</v>
      </c>
      <c r="D114" t="s">
        <v>334</v>
      </c>
      <c r="E114" t="s">
        <v>335</v>
      </c>
      <c r="F114" t="s">
        <v>336</v>
      </c>
      <c r="G114" t="s">
        <v>337</v>
      </c>
      <c r="H114">
        <v>99999</v>
      </c>
      <c r="I114" t="s">
        <v>309</v>
      </c>
      <c r="J114" t="s">
        <v>338</v>
      </c>
      <c r="K114" t="s">
        <v>264</v>
      </c>
      <c r="L114">
        <v>41769</v>
      </c>
      <c r="M114" t="s">
        <v>311</v>
      </c>
      <c r="N114" t="s">
        <v>340</v>
      </c>
      <c r="O114" t="s">
        <v>335</v>
      </c>
      <c r="P114" t="s">
        <v>336</v>
      </c>
      <c r="Q114" t="s">
        <v>337</v>
      </c>
      <c r="R114">
        <v>99999</v>
      </c>
      <c r="S114" t="s">
        <v>309</v>
      </c>
      <c r="T114" t="s">
        <v>313</v>
      </c>
      <c r="U114" t="s">
        <v>341</v>
      </c>
      <c r="V114" t="s">
        <v>342</v>
      </c>
      <c r="W114" s="80">
        <v>9.1999999999999993</v>
      </c>
      <c r="X114">
        <v>51</v>
      </c>
      <c r="Y114" s="83">
        <v>469.2</v>
      </c>
      <c r="Z114" s="80">
        <v>44.573999999999998</v>
      </c>
    </row>
    <row r="115" spans="1:26" x14ac:dyDescent="0.3">
      <c r="A115">
        <v>1121</v>
      </c>
      <c r="B115" s="84">
        <v>41784</v>
      </c>
      <c r="C115">
        <v>25</v>
      </c>
      <c r="D115" t="s">
        <v>411</v>
      </c>
      <c r="E115" t="s">
        <v>412</v>
      </c>
      <c r="F115" t="s">
        <v>376</v>
      </c>
      <c r="G115" t="s">
        <v>377</v>
      </c>
      <c r="H115">
        <v>99999</v>
      </c>
      <c r="I115" t="s">
        <v>309</v>
      </c>
      <c r="J115" t="s">
        <v>378</v>
      </c>
      <c r="K115" t="s">
        <v>323</v>
      </c>
      <c r="L115">
        <v>41786</v>
      </c>
      <c r="M115" t="s">
        <v>324</v>
      </c>
      <c r="N115" t="s">
        <v>413</v>
      </c>
      <c r="O115" t="s">
        <v>412</v>
      </c>
      <c r="P115" t="s">
        <v>376</v>
      </c>
      <c r="Q115" t="s">
        <v>377</v>
      </c>
      <c r="R115">
        <v>99999</v>
      </c>
      <c r="S115" t="s">
        <v>309</v>
      </c>
      <c r="T115" t="s">
        <v>356</v>
      </c>
      <c r="U115" t="s">
        <v>414</v>
      </c>
      <c r="V115" t="s">
        <v>342</v>
      </c>
      <c r="W115" s="80">
        <v>10</v>
      </c>
      <c r="X115">
        <v>66</v>
      </c>
      <c r="Y115" s="83">
        <v>660</v>
      </c>
      <c r="Z115" s="80">
        <v>68.64</v>
      </c>
    </row>
    <row r="116" spans="1:26" x14ac:dyDescent="0.3">
      <c r="A116">
        <v>1122</v>
      </c>
      <c r="B116" s="84">
        <v>41785</v>
      </c>
      <c r="C116">
        <v>26</v>
      </c>
      <c r="D116" t="s">
        <v>415</v>
      </c>
      <c r="E116" t="s">
        <v>416</v>
      </c>
      <c r="F116" t="s">
        <v>392</v>
      </c>
      <c r="G116" t="s">
        <v>393</v>
      </c>
      <c r="H116">
        <v>99999</v>
      </c>
      <c r="I116" t="s">
        <v>309</v>
      </c>
      <c r="J116" t="s">
        <v>371</v>
      </c>
      <c r="K116" t="s">
        <v>372</v>
      </c>
      <c r="L116">
        <v>41787</v>
      </c>
      <c r="M116" t="s">
        <v>339</v>
      </c>
      <c r="N116" t="s">
        <v>417</v>
      </c>
      <c r="O116" t="s">
        <v>416</v>
      </c>
      <c r="P116" t="s">
        <v>392</v>
      </c>
      <c r="Q116" t="s">
        <v>393</v>
      </c>
      <c r="R116">
        <v>99999</v>
      </c>
      <c r="S116" t="s">
        <v>309</v>
      </c>
      <c r="T116" t="s">
        <v>326</v>
      </c>
      <c r="U116" t="s">
        <v>418</v>
      </c>
      <c r="V116" t="s">
        <v>419</v>
      </c>
      <c r="W116" s="80">
        <v>21.35</v>
      </c>
      <c r="X116">
        <v>36</v>
      </c>
      <c r="Y116" s="83">
        <v>768.6</v>
      </c>
      <c r="Z116" s="80">
        <v>74.554200000000009</v>
      </c>
    </row>
    <row r="117" spans="1:26" x14ac:dyDescent="0.3">
      <c r="A117">
        <v>1123</v>
      </c>
      <c r="B117" s="84">
        <v>41785</v>
      </c>
      <c r="C117">
        <v>26</v>
      </c>
      <c r="D117" t="s">
        <v>415</v>
      </c>
      <c r="E117" t="s">
        <v>416</v>
      </c>
      <c r="F117" t="s">
        <v>392</v>
      </c>
      <c r="G117" t="s">
        <v>393</v>
      </c>
      <c r="H117">
        <v>99999</v>
      </c>
      <c r="I117" t="s">
        <v>309</v>
      </c>
      <c r="J117" t="s">
        <v>371</v>
      </c>
      <c r="K117" t="s">
        <v>372</v>
      </c>
      <c r="L117" s="84">
        <v>41787</v>
      </c>
      <c r="M117" t="s">
        <v>339</v>
      </c>
      <c r="N117" t="s">
        <v>417</v>
      </c>
      <c r="O117" t="s">
        <v>416</v>
      </c>
      <c r="P117" t="s">
        <v>392</v>
      </c>
      <c r="Q117" t="s">
        <v>393</v>
      </c>
      <c r="R117">
        <v>99999</v>
      </c>
      <c r="S117" t="s">
        <v>309</v>
      </c>
      <c r="T117" t="s">
        <v>326</v>
      </c>
      <c r="U117" t="s">
        <v>357</v>
      </c>
      <c r="V117" t="s">
        <v>358</v>
      </c>
      <c r="W117" s="80">
        <v>9.65</v>
      </c>
      <c r="X117">
        <v>87</v>
      </c>
      <c r="Y117" s="83">
        <v>839.55000000000007</v>
      </c>
      <c r="Z117" s="80">
        <v>87.313200000000009</v>
      </c>
    </row>
    <row r="118" spans="1:26" x14ac:dyDescent="0.3">
      <c r="A118">
        <v>1124</v>
      </c>
      <c r="B118" s="84">
        <v>41785</v>
      </c>
      <c r="C118">
        <v>26</v>
      </c>
      <c r="D118" t="s">
        <v>415</v>
      </c>
      <c r="E118" t="s">
        <v>416</v>
      </c>
      <c r="F118" t="s">
        <v>392</v>
      </c>
      <c r="G118" t="s">
        <v>393</v>
      </c>
      <c r="H118">
        <v>99999</v>
      </c>
      <c r="I118" t="s">
        <v>309</v>
      </c>
      <c r="J118" t="s">
        <v>371</v>
      </c>
      <c r="K118" t="s">
        <v>372</v>
      </c>
      <c r="L118" s="84">
        <v>41787</v>
      </c>
      <c r="M118" t="s">
        <v>339</v>
      </c>
      <c r="N118" t="s">
        <v>417</v>
      </c>
      <c r="O118" t="s">
        <v>416</v>
      </c>
      <c r="P118" t="s">
        <v>392</v>
      </c>
      <c r="Q118" t="s">
        <v>393</v>
      </c>
      <c r="R118">
        <v>99999</v>
      </c>
      <c r="S118" t="s">
        <v>309</v>
      </c>
      <c r="T118" t="s">
        <v>326</v>
      </c>
      <c r="U118" t="s">
        <v>399</v>
      </c>
      <c r="V118" t="s">
        <v>400</v>
      </c>
      <c r="W118" s="80">
        <v>18.399999999999999</v>
      </c>
      <c r="X118">
        <v>64</v>
      </c>
      <c r="Y118" s="83">
        <v>1177.5999999999999</v>
      </c>
      <c r="Z118" s="80">
        <v>115.40479999999999</v>
      </c>
    </row>
    <row r="119" spans="1:26" x14ac:dyDescent="0.3">
      <c r="A119">
        <v>1125</v>
      </c>
      <c r="B119" s="84">
        <v>41788</v>
      </c>
      <c r="C119">
        <v>29</v>
      </c>
      <c r="D119" t="s">
        <v>343</v>
      </c>
      <c r="E119" t="s">
        <v>344</v>
      </c>
      <c r="F119" t="s">
        <v>345</v>
      </c>
      <c r="G119" t="s">
        <v>346</v>
      </c>
      <c r="H119">
        <v>99999</v>
      </c>
      <c r="I119" t="s">
        <v>309</v>
      </c>
      <c r="J119" t="s">
        <v>347</v>
      </c>
      <c r="K119" t="s">
        <v>271</v>
      </c>
      <c r="L119" s="84">
        <v>41790</v>
      </c>
      <c r="M119" t="s">
        <v>311</v>
      </c>
      <c r="N119" t="s">
        <v>348</v>
      </c>
      <c r="O119" t="s">
        <v>344</v>
      </c>
      <c r="P119" t="s">
        <v>345</v>
      </c>
      <c r="Q119" t="s">
        <v>346</v>
      </c>
      <c r="R119">
        <v>99999</v>
      </c>
      <c r="S119" t="s">
        <v>309</v>
      </c>
      <c r="T119" t="s">
        <v>313</v>
      </c>
      <c r="U119" t="s">
        <v>314</v>
      </c>
      <c r="V119" t="s">
        <v>315</v>
      </c>
      <c r="W119" s="80">
        <v>14</v>
      </c>
      <c r="X119">
        <v>21</v>
      </c>
      <c r="Y119" s="83">
        <v>294</v>
      </c>
      <c r="Z119" s="80">
        <v>30.870000000000005</v>
      </c>
    </row>
    <row r="120" spans="1:26" x14ac:dyDescent="0.3">
      <c r="A120">
        <v>1126</v>
      </c>
      <c r="B120" s="84">
        <v>41765</v>
      </c>
      <c r="C120">
        <v>6</v>
      </c>
      <c r="D120" t="s">
        <v>359</v>
      </c>
      <c r="E120" t="s">
        <v>360</v>
      </c>
      <c r="F120" t="s">
        <v>361</v>
      </c>
      <c r="G120" t="s">
        <v>362</v>
      </c>
      <c r="H120">
        <v>99999</v>
      </c>
      <c r="I120" t="s">
        <v>309</v>
      </c>
      <c r="J120" t="s">
        <v>363</v>
      </c>
      <c r="K120" t="s">
        <v>264</v>
      </c>
      <c r="L120" s="84">
        <v>41767</v>
      </c>
      <c r="M120" t="s">
        <v>339</v>
      </c>
      <c r="N120" t="s">
        <v>364</v>
      </c>
      <c r="O120" t="s">
        <v>360</v>
      </c>
      <c r="P120" t="s">
        <v>361</v>
      </c>
      <c r="Q120" t="s">
        <v>362</v>
      </c>
      <c r="R120">
        <v>99999</v>
      </c>
      <c r="S120" t="s">
        <v>309</v>
      </c>
      <c r="T120" t="s">
        <v>313</v>
      </c>
      <c r="U120" t="s">
        <v>349</v>
      </c>
      <c r="V120" t="s">
        <v>350</v>
      </c>
      <c r="W120" s="80">
        <v>12.75</v>
      </c>
      <c r="X120">
        <v>19</v>
      </c>
      <c r="Y120" s="83">
        <v>242.25</v>
      </c>
      <c r="Z120" s="80">
        <v>24.46725</v>
      </c>
    </row>
    <row r="121" spans="1:26" x14ac:dyDescent="0.3">
      <c r="A121">
        <v>1128</v>
      </c>
      <c r="B121" s="84">
        <v>41763</v>
      </c>
      <c r="C121">
        <v>4</v>
      </c>
      <c r="D121" t="s">
        <v>318</v>
      </c>
      <c r="E121" t="s">
        <v>319</v>
      </c>
      <c r="F121" t="s">
        <v>320</v>
      </c>
      <c r="G121" t="s">
        <v>321</v>
      </c>
      <c r="H121">
        <v>99999</v>
      </c>
      <c r="I121" t="s">
        <v>309</v>
      </c>
      <c r="J121" t="s">
        <v>322</v>
      </c>
      <c r="K121" t="s">
        <v>323</v>
      </c>
      <c r="L121" s="84">
        <v>41765</v>
      </c>
      <c r="M121" t="s">
        <v>324</v>
      </c>
      <c r="N121" t="s">
        <v>325</v>
      </c>
      <c r="O121" t="s">
        <v>319</v>
      </c>
      <c r="P121" t="s">
        <v>320</v>
      </c>
      <c r="Q121" t="s">
        <v>321</v>
      </c>
      <c r="R121">
        <v>99999</v>
      </c>
      <c r="S121" t="s">
        <v>309</v>
      </c>
      <c r="T121" t="s">
        <v>326</v>
      </c>
      <c r="U121" t="s">
        <v>420</v>
      </c>
      <c r="V121" t="s">
        <v>387</v>
      </c>
      <c r="W121" s="80">
        <v>81</v>
      </c>
      <c r="X121">
        <v>23</v>
      </c>
      <c r="Y121" s="83">
        <v>1863</v>
      </c>
      <c r="Z121" s="80">
        <v>195.61500000000001</v>
      </c>
    </row>
    <row r="122" spans="1:26" x14ac:dyDescent="0.3">
      <c r="A122">
        <v>1129</v>
      </c>
      <c r="B122" s="84">
        <v>41763</v>
      </c>
      <c r="C122">
        <v>4</v>
      </c>
      <c r="D122" t="s">
        <v>318</v>
      </c>
      <c r="E122" t="s">
        <v>319</v>
      </c>
      <c r="F122" t="s">
        <v>320</v>
      </c>
      <c r="G122" t="s">
        <v>321</v>
      </c>
      <c r="H122">
        <v>99999</v>
      </c>
      <c r="I122" t="s">
        <v>309</v>
      </c>
      <c r="J122" t="s">
        <v>322</v>
      </c>
      <c r="K122" t="s">
        <v>323</v>
      </c>
      <c r="L122" s="84">
        <v>41765</v>
      </c>
      <c r="M122" t="s">
        <v>324</v>
      </c>
      <c r="N122" t="s">
        <v>325</v>
      </c>
      <c r="O122" t="s">
        <v>319</v>
      </c>
      <c r="P122" t="s">
        <v>320</v>
      </c>
      <c r="Q122" t="s">
        <v>321</v>
      </c>
      <c r="R122">
        <v>99999</v>
      </c>
      <c r="S122" t="s">
        <v>309</v>
      </c>
      <c r="T122" t="s">
        <v>326</v>
      </c>
      <c r="U122" t="s">
        <v>421</v>
      </c>
      <c r="V122" t="s">
        <v>422</v>
      </c>
      <c r="W122" s="80">
        <v>7</v>
      </c>
      <c r="X122">
        <v>72</v>
      </c>
      <c r="Y122" s="83">
        <v>504</v>
      </c>
      <c r="Z122" s="80">
        <v>51.912000000000006</v>
      </c>
    </row>
    <row r="123" spans="1:26" x14ac:dyDescent="0.3">
      <c r="A123">
        <v>1131</v>
      </c>
      <c r="B123" s="84">
        <v>41767</v>
      </c>
      <c r="C123">
        <v>8</v>
      </c>
      <c r="D123" t="s">
        <v>334</v>
      </c>
      <c r="E123" t="s">
        <v>335</v>
      </c>
      <c r="F123" t="s">
        <v>336</v>
      </c>
      <c r="G123" t="s">
        <v>337</v>
      </c>
      <c r="H123">
        <v>99999</v>
      </c>
      <c r="I123" t="s">
        <v>309</v>
      </c>
      <c r="J123" t="s">
        <v>338</v>
      </c>
      <c r="K123" t="s">
        <v>264</v>
      </c>
      <c r="L123" s="84">
        <v>41769</v>
      </c>
      <c r="M123" t="s">
        <v>339</v>
      </c>
      <c r="N123" t="s">
        <v>340</v>
      </c>
      <c r="O123" t="s">
        <v>335</v>
      </c>
      <c r="P123" t="s">
        <v>336</v>
      </c>
      <c r="Q123" t="s">
        <v>337</v>
      </c>
      <c r="R123">
        <v>99999</v>
      </c>
      <c r="S123" t="s">
        <v>309</v>
      </c>
      <c r="T123" t="s">
        <v>326</v>
      </c>
      <c r="U123" t="s">
        <v>409</v>
      </c>
      <c r="V123" t="s">
        <v>410</v>
      </c>
      <c r="W123" s="80">
        <v>34.799999999999997</v>
      </c>
      <c r="X123">
        <v>22</v>
      </c>
      <c r="Y123" s="83">
        <v>765.59999999999991</v>
      </c>
      <c r="Z123" s="80">
        <v>75.02879999999999</v>
      </c>
    </row>
    <row r="124" spans="1:26" x14ac:dyDescent="0.3">
      <c r="A124">
        <v>1134</v>
      </c>
      <c r="B124" s="84">
        <v>41762</v>
      </c>
      <c r="C124">
        <v>3</v>
      </c>
      <c r="D124" t="s">
        <v>351</v>
      </c>
      <c r="E124" t="s">
        <v>352</v>
      </c>
      <c r="F124" t="s">
        <v>353</v>
      </c>
      <c r="G124" t="s">
        <v>354</v>
      </c>
      <c r="H124">
        <v>99999</v>
      </c>
      <c r="I124" t="s">
        <v>309</v>
      </c>
      <c r="J124" t="s">
        <v>310</v>
      </c>
      <c r="K124" t="s">
        <v>271</v>
      </c>
      <c r="L124" s="84">
        <v>41764</v>
      </c>
      <c r="M124" t="s">
        <v>311</v>
      </c>
      <c r="N124" t="s">
        <v>355</v>
      </c>
      <c r="O124" t="s">
        <v>352</v>
      </c>
      <c r="P124" t="s">
        <v>353</v>
      </c>
      <c r="Q124" t="s">
        <v>354</v>
      </c>
      <c r="R124">
        <v>99999</v>
      </c>
      <c r="S124" t="s">
        <v>309</v>
      </c>
      <c r="T124" t="s">
        <v>356</v>
      </c>
      <c r="U124" t="s">
        <v>423</v>
      </c>
      <c r="V124" t="s">
        <v>389</v>
      </c>
      <c r="W124" s="80">
        <v>10</v>
      </c>
      <c r="X124">
        <v>82</v>
      </c>
      <c r="Y124" s="83">
        <v>820</v>
      </c>
      <c r="Z124" s="80">
        <v>85.28</v>
      </c>
    </row>
    <row r="125" spans="1:26" x14ac:dyDescent="0.3">
      <c r="A125">
        <v>1135</v>
      </c>
      <c r="B125" s="84">
        <v>41762</v>
      </c>
      <c r="C125">
        <v>3</v>
      </c>
      <c r="D125" t="s">
        <v>351</v>
      </c>
      <c r="E125" t="s">
        <v>352</v>
      </c>
      <c r="F125" t="s">
        <v>353</v>
      </c>
      <c r="G125" t="s">
        <v>354</v>
      </c>
      <c r="H125">
        <v>99999</v>
      </c>
      <c r="I125" t="s">
        <v>309</v>
      </c>
      <c r="J125" t="s">
        <v>310</v>
      </c>
      <c r="K125" t="s">
        <v>271</v>
      </c>
      <c r="L125" s="84">
        <v>41764</v>
      </c>
      <c r="M125" t="s">
        <v>311</v>
      </c>
      <c r="N125" t="s">
        <v>355</v>
      </c>
      <c r="O125" t="s">
        <v>352</v>
      </c>
      <c r="P125" t="s">
        <v>353</v>
      </c>
      <c r="Q125" t="s">
        <v>354</v>
      </c>
      <c r="R125">
        <v>99999</v>
      </c>
      <c r="S125" t="s">
        <v>309</v>
      </c>
      <c r="T125" t="s">
        <v>356</v>
      </c>
      <c r="U125" t="s">
        <v>365</v>
      </c>
      <c r="V125" t="s">
        <v>366</v>
      </c>
      <c r="W125" s="80">
        <v>40</v>
      </c>
      <c r="X125">
        <v>98</v>
      </c>
      <c r="Y125" s="83">
        <v>3920</v>
      </c>
      <c r="Z125" s="80">
        <v>411.6</v>
      </c>
    </row>
    <row r="126" spans="1:26" x14ac:dyDescent="0.3">
      <c r="A126">
        <v>1138</v>
      </c>
      <c r="B126" s="84">
        <v>41797</v>
      </c>
      <c r="C126">
        <v>7</v>
      </c>
      <c r="D126" t="s">
        <v>381</v>
      </c>
      <c r="E126" t="s">
        <v>382</v>
      </c>
      <c r="F126" t="s">
        <v>383</v>
      </c>
      <c r="G126" t="s">
        <v>384</v>
      </c>
      <c r="H126">
        <v>99999</v>
      </c>
      <c r="I126" t="s">
        <v>309</v>
      </c>
      <c r="J126" t="s">
        <v>338</v>
      </c>
      <c r="K126" t="s">
        <v>264</v>
      </c>
      <c r="L126" s="84"/>
      <c r="N126" t="s">
        <v>385</v>
      </c>
      <c r="O126" t="s">
        <v>382</v>
      </c>
      <c r="P126" t="s">
        <v>383</v>
      </c>
      <c r="Q126" t="s">
        <v>384</v>
      </c>
      <c r="R126">
        <v>99999</v>
      </c>
      <c r="S126" t="s">
        <v>309</v>
      </c>
      <c r="U126" t="s">
        <v>333</v>
      </c>
      <c r="V126" t="s">
        <v>315</v>
      </c>
      <c r="W126" s="80">
        <v>46</v>
      </c>
      <c r="X126">
        <v>71</v>
      </c>
      <c r="Y126" s="83">
        <v>3266</v>
      </c>
      <c r="Z126" s="80">
        <v>310.27</v>
      </c>
    </row>
    <row r="127" spans="1:26" x14ac:dyDescent="0.3">
      <c r="A127">
        <v>1139</v>
      </c>
      <c r="B127" s="84">
        <v>41800</v>
      </c>
      <c r="C127">
        <v>10</v>
      </c>
      <c r="D127" t="s">
        <v>374</v>
      </c>
      <c r="E127" t="s">
        <v>375</v>
      </c>
      <c r="F127" t="s">
        <v>376</v>
      </c>
      <c r="G127" t="s">
        <v>377</v>
      </c>
      <c r="H127">
        <v>99999</v>
      </c>
      <c r="I127" t="s">
        <v>309</v>
      </c>
      <c r="J127" t="s">
        <v>378</v>
      </c>
      <c r="K127" t="s">
        <v>323</v>
      </c>
      <c r="L127" s="84">
        <v>41802</v>
      </c>
      <c r="M127" t="s">
        <v>324</v>
      </c>
      <c r="N127" t="s">
        <v>379</v>
      </c>
      <c r="O127" t="s">
        <v>375</v>
      </c>
      <c r="P127" t="s">
        <v>376</v>
      </c>
      <c r="Q127" t="s">
        <v>377</v>
      </c>
      <c r="R127">
        <v>99999</v>
      </c>
      <c r="S127" t="s">
        <v>309</v>
      </c>
      <c r="U127" t="s">
        <v>386</v>
      </c>
      <c r="V127" t="s">
        <v>387</v>
      </c>
      <c r="W127" s="80">
        <v>25</v>
      </c>
      <c r="X127">
        <v>40</v>
      </c>
      <c r="Y127" s="83">
        <v>1000</v>
      </c>
      <c r="Z127" s="80">
        <v>105</v>
      </c>
    </row>
    <row r="128" spans="1:26" x14ac:dyDescent="0.3">
      <c r="A128">
        <v>1140</v>
      </c>
      <c r="B128" s="84">
        <v>41800</v>
      </c>
      <c r="C128">
        <v>10</v>
      </c>
      <c r="D128" t="s">
        <v>374</v>
      </c>
      <c r="E128" t="s">
        <v>375</v>
      </c>
      <c r="F128" t="s">
        <v>376</v>
      </c>
      <c r="G128" t="s">
        <v>377</v>
      </c>
      <c r="H128">
        <v>99999</v>
      </c>
      <c r="I128" t="s">
        <v>309</v>
      </c>
      <c r="J128" t="s">
        <v>378</v>
      </c>
      <c r="K128" t="s">
        <v>323</v>
      </c>
      <c r="L128" s="84">
        <v>41802</v>
      </c>
      <c r="M128" t="s">
        <v>324</v>
      </c>
      <c r="N128" t="s">
        <v>379</v>
      </c>
      <c r="O128" t="s">
        <v>375</v>
      </c>
      <c r="P128" t="s">
        <v>376</v>
      </c>
      <c r="Q128" t="s">
        <v>377</v>
      </c>
      <c r="R128">
        <v>99999</v>
      </c>
      <c r="S128" t="s">
        <v>309</v>
      </c>
      <c r="U128" t="s">
        <v>388</v>
      </c>
      <c r="V128" t="s">
        <v>389</v>
      </c>
      <c r="W128" s="80">
        <v>22</v>
      </c>
      <c r="X128">
        <v>80</v>
      </c>
      <c r="Y128" s="83">
        <v>1760</v>
      </c>
      <c r="Z128" s="80">
        <v>172.48</v>
      </c>
    </row>
    <row r="129" spans="1:26" x14ac:dyDescent="0.3">
      <c r="A129">
        <v>1141</v>
      </c>
      <c r="B129" s="84">
        <v>41800</v>
      </c>
      <c r="C129">
        <v>10</v>
      </c>
      <c r="D129" t="s">
        <v>374</v>
      </c>
      <c r="E129" t="s">
        <v>375</v>
      </c>
      <c r="F129" t="s">
        <v>376</v>
      </c>
      <c r="G129" t="s">
        <v>377</v>
      </c>
      <c r="H129">
        <v>99999</v>
      </c>
      <c r="I129" t="s">
        <v>309</v>
      </c>
      <c r="J129" t="s">
        <v>378</v>
      </c>
      <c r="K129" t="s">
        <v>323</v>
      </c>
      <c r="L129" s="84">
        <v>41802</v>
      </c>
      <c r="M129" t="s">
        <v>324</v>
      </c>
      <c r="N129" t="s">
        <v>379</v>
      </c>
      <c r="O129" t="s">
        <v>375</v>
      </c>
      <c r="P129" t="s">
        <v>376</v>
      </c>
      <c r="Q129" t="s">
        <v>377</v>
      </c>
      <c r="R129">
        <v>99999</v>
      </c>
      <c r="S129" t="s">
        <v>309</v>
      </c>
      <c r="U129" t="s">
        <v>341</v>
      </c>
      <c r="V129" t="s">
        <v>342</v>
      </c>
      <c r="W129" s="80">
        <v>9.1999999999999993</v>
      </c>
      <c r="X129">
        <v>38</v>
      </c>
      <c r="Y129" s="83">
        <v>349.59999999999997</v>
      </c>
      <c r="Z129" s="80">
        <v>33.211999999999996</v>
      </c>
    </row>
    <row r="130" spans="1:26" x14ac:dyDescent="0.3">
      <c r="A130">
        <v>1142</v>
      </c>
      <c r="B130" s="84">
        <v>41801</v>
      </c>
      <c r="C130">
        <v>11</v>
      </c>
      <c r="D130" t="s">
        <v>390</v>
      </c>
      <c r="E130" t="s">
        <v>391</v>
      </c>
      <c r="F130" t="s">
        <v>392</v>
      </c>
      <c r="G130" t="s">
        <v>393</v>
      </c>
      <c r="H130">
        <v>99999</v>
      </c>
      <c r="I130" t="s">
        <v>309</v>
      </c>
      <c r="J130" t="s">
        <v>371</v>
      </c>
      <c r="K130" t="s">
        <v>372</v>
      </c>
      <c r="L130" s="84"/>
      <c r="M130" t="s">
        <v>339</v>
      </c>
      <c r="N130" t="s">
        <v>394</v>
      </c>
      <c r="O130" t="s">
        <v>391</v>
      </c>
      <c r="P130" t="s">
        <v>392</v>
      </c>
      <c r="Q130" t="s">
        <v>393</v>
      </c>
      <c r="R130">
        <v>99999</v>
      </c>
      <c r="S130" t="s">
        <v>309</v>
      </c>
      <c r="U130" t="s">
        <v>316</v>
      </c>
      <c r="V130" t="s">
        <v>317</v>
      </c>
      <c r="W130">
        <v>3.5</v>
      </c>
      <c r="X130">
        <v>28</v>
      </c>
      <c r="Y130" s="83">
        <v>98</v>
      </c>
      <c r="Z130" s="80">
        <v>10.290000000000001</v>
      </c>
    </row>
    <row r="131" spans="1:26" x14ac:dyDescent="0.3">
      <c r="A131">
        <v>1143</v>
      </c>
      <c r="B131" s="84">
        <v>41801</v>
      </c>
      <c r="C131">
        <v>11</v>
      </c>
      <c r="D131" t="s">
        <v>390</v>
      </c>
      <c r="E131" t="s">
        <v>391</v>
      </c>
      <c r="F131" t="s">
        <v>392</v>
      </c>
      <c r="G131" t="s">
        <v>393</v>
      </c>
      <c r="H131">
        <v>99999</v>
      </c>
      <c r="I131" t="s">
        <v>309</v>
      </c>
      <c r="J131" t="s">
        <v>371</v>
      </c>
      <c r="K131" t="s">
        <v>372</v>
      </c>
      <c r="L131" s="84"/>
      <c r="M131" t="s">
        <v>339</v>
      </c>
      <c r="N131" t="s">
        <v>394</v>
      </c>
      <c r="O131" t="s">
        <v>391</v>
      </c>
      <c r="P131" t="s">
        <v>392</v>
      </c>
      <c r="Q131" t="s">
        <v>393</v>
      </c>
      <c r="R131">
        <v>99999</v>
      </c>
      <c r="S131" t="s">
        <v>309</v>
      </c>
      <c r="U131" t="s">
        <v>380</v>
      </c>
      <c r="V131" t="s">
        <v>315</v>
      </c>
      <c r="W131">
        <v>2.99</v>
      </c>
      <c r="X131">
        <v>60</v>
      </c>
      <c r="Y131" s="83">
        <v>179.4</v>
      </c>
      <c r="Z131" s="80">
        <v>17.581200000000003</v>
      </c>
    </row>
    <row r="132" spans="1:26" x14ac:dyDescent="0.3">
      <c r="A132">
        <v>1144</v>
      </c>
      <c r="B132" s="84">
        <v>41791</v>
      </c>
      <c r="C132">
        <v>1</v>
      </c>
      <c r="D132" t="s">
        <v>395</v>
      </c>
      <c r="E132" t="s">
        <v>396</v>
      </c>
      <c r="F132" t="s">
        <v>397</v>
      </c>
      <c r="G132" t="s">
        <v>188</v>
      </c>
      <c r="H132">
        <v>99999</v>
      </c>
      <c r="I132" t="s">
        <v>309</v>
      </c>
      <c r="J132" t="s">
        <v>338</v>
      </c>
      <c r="K132" t="s">
        <v>264</v>
      </c>
      <c r="L132" s="84"/>
      <c r="N132" t="s">
        <v>398</v>
      </c>
      <c r="O132" t="s">
        <v>396</v>
      </c>
      <c r="P132" t="s">
        <v>397</v>
      </c>
      <c r="Q132" t="s">
        <v>188</v>
      </c>
      <c r="R132">
        <v>99999</v>
      </c>
      <c r="S132" t="s">
        <v>309</v>
      </c>
      <c r="U132" t="s">
        <v>332</v>
      </c>
      <c r="V132" t="s">
        <v>315</v>
      </c>
      <c r="W132">
        <v>18</v>
      </c>
      <c r="X132">
        <v>33</v>
      </c>
      <c r="Y132" s="83">
        <v>594</v>
      </c>
      <c r="Z132" s="80">
        <v>58.212000000000003</v>
      </c>
    </row>
    <row r="133" spans="1:26" x14ac:dyDescent="0.3">
      <c r="A133">
        <v>1145</v>
      </c>
      <c r="B133" s="84">
        <v>41791</v>
      </c>
      <c r="C133">
        <v>1</v>
      </c>
      <c r="D133" t="s">
        <v>395</v>
      </c>
      <c r="E133" t="s">
        <v>396</v>
      </c>
      <c r="F133" t="s">
        <v>397</v>
      </c>
      <c r="G133" t="s">
        <v>188</v>
      </c>
      <c r="H133">
        <v>99999</v>
      </c>
      <c r="I133" t="s">
        <v>309</v>
      </c>
      <c r="J133" t="s">
        <v>338</v>
      </c>
      <c r="K133" t="s">
        <v>264</v>
      </c>
      <c r="L133" s="84"/>
      <c r="N133" t="s">
        <v>398</v>
      </c>
      <c r="O133" t="s">
        <v>396</v>
      </c>
      <c r="P133" t="s">
        <v>397</v>
      </c>
      <c r="Q133" t="s">
        <v>188</v>
      </c>
      <c r="R133">
        <v>99999</v>
      </c>
      <c r="S133" t="s">
        <v>309</v>
      </c>
      <c r="U133" t="s">
        <v>333</v>
      </c>
      <c r="V133" t="s">
        <v>315</v>
      </c>
      <c r="W133">
        <v>46</v>
      </c>
      <c r="X133">
        <v>22</v>
      </c>
      <c r="Y133" s="83">
        <v>1012</v>
      </c>
      <c r="Z133" s="80">
        <v>101.2</v>
      </c>
    </row>
    <row r="134" spans="1:26" x14ac:dyDescent="0.3">
      <c r="A134">
        <v>1146</v>
      </c>
      <c r="B134" s="84">
        <v>41791</v>
      </c>
      <c r="C134">
        <v>1</v>
      </c>
      <c r="D134" t="s">
        <v>395</v>
      </c>
      <c r="E134" t="s">
        <v>396</v>
      </c>
      <c r="F134" t="s">
        <v>397</v>
      </c>
      <c r="G134" t="s">
        <v>188</v>
      </c>
      <c r="H134">
        <v>99999</v>
      </c>
      <c r="I134" t="s">
        <v>309</v>
      </c>
      <c r="J134" t="s">
        <v>338</v>
      </c>
      <c r="K134" t="s">
        <v>264</v>
      </c>
      <c r="L134" s="84"/>
      <c r="N134" t="s">
        <v>398</v>
      </c>
      <c r="O134" t="s">
        <v>396</v>
      </c>
      <c r="P134" t="s">
        <v>397</v>
      </c>
      <c r="Q134" t="s">
        <v>188</v>
      </c>
      <c r="R134">
        <v>99999</v>
      </c>
      <c r="S134" t="s">
        <v>309</v>
      </c>
      <c r="U134" t="s">
        <v>380</v>
      </c>
      <c r="V134" t="s">
        <v>315</v>
      </c>
      <c r="W134">
        <v>2.99</v>
      </c>
      <c r="X134">
        <v>51</v>
      </c>
      <c r="Y134" s="83">
        <v>152.49</v>
      </c>
      <c r="Z134" s="80">
        <v>14.944020000000002</v>
      </c>
    </row>
    <row r="135" spans="1:26" x14ac:dyDescent="0.3">
      <c r="A135">
        <v>1147</v>
      </c>
      <c r="B135" s="84">
        <v>41818</v>
      </c>
      <c r="C135">
        <v>28</v>
      </c>
      <c r="D135" t="s">
        <v>367</v>
      </c>
      <c r="E135" t="s">
        <v>368</v>
      </c>
      <c r="F135" t="s">
        <v>369</v>
      </c>
      <c r="G135" t="s">
        <v>370</v>
      </c>
      <c r="H135">
        <v>99999</v>
      </c>
      <c r="I135" t="s">
        <v>309</v>
      </c>
      <c r="J135" t="s">
        <v>371</v>
      </c>
      <c r="K135" t="s">
        <v>372</v>
      </c>
      <c r="L135" s="84">
        <v>41820</v>
      </c>
      <c r="M135" t="s">
        <v>339</v>
      </c>
      <c r="N135" t="s">
        <v>373</v>
      </c>
      <c r="O135" t="s">
        <v>368</v>
      </c>
      <c r="P135" t="s">
        <v>369</v>
      </c>
      <c r="Q135" t="s">
        <v>370</v>
      </c>
      <c r="R135">
        <v>99999</v>
      </c>
      <c r="S135" t="s">
        <v>309</v>
      </c>
      <c r="T135" t="s">
        <v>326</v>
      </c>
      <c r="U135" t="s">
        <v>357</v>
      </c>
      <c r="V135" t="s">
        <v>358</v>
      </c>
      <c r="W135">
        <v>9.65</v>
      </c>
      <c r="X135">
        <v>60</v>
      </c>
      <c r="Y135" s="83">
        <v>579</v>
      </c>
      <c r="Z135" s="80">
        <v>57.321000000000005</v>
      </c>
    </row>
    <row r="136" spans="1:26" x14ac:dyDescent="0.3">
      <c r="A136">
        <v>1148</v>
      </c>
      <c r="B136" s="84">
        <v>41818</v>
      </c>
      <c r="C136">
        <v>28</v>
      </c>
      <c r="D136" t="s">
        <v>367</v>
      </c>
      <c r="E136" t="s">
        <v>368</v>
      </c>
      <c r="F136" t="s">
        <v>369</v>
      </c>
      <c r="G136" t="s">
        <v>370</v>
      </c>
      <c r="H136">
        <v>99999</v>
      </c>
      <c r="I136" t="s">
        <v>309</v>
      </c>
      <c r="J136" t="s">
        <v>371</v>
      </c>
      <c r="K136" t="s">
        <v>372</v>
      </c>
      <c r="L136" s="84">
        <v>41820</v>
      </c>
      <c r="M136" t="s">
        <v>339</v>
      </c>
      <c r="N136" t="s">
        <v>373</v>
      </c>
      <c r="O136" t="s">
        <v>368</v>
      </c>
      <c r="P136" t="s">
        <v>369</v>
      </c>
      <c r="Q136" t="s">
        <v>370</v>
      </c>
      <c r="R136">
        <v>99999</v>
      </c>
      <c r="S136" t="s">
        <v>309</v>
      </c>
      <c r="T136" t="s">
        <v>326</v>
      </c>
      <c r="U136" t="s">
        <v>399</v>
      </c>
      <c r="V136" t="s">
        <v>400</v>
      </c>
      <c r="W136">
        <v>18.399999999999999</v>
      </c>
      <c r="X136">
        <v>98</v>
      </c>
      <c r="Y136" s="83">
        <v>1803.1999999999998</v>
      </c>
      <c r="Z136" s="80">
        <v>183.9264</v>
      </c>
    </row>
    <row r="137" spans="1:26" x14ac:dyDescent="0.3">
      <c r="A137">
        <v>1149</v>
      </c>
      <c r="B137" s="84">
        <v>41799</v>
      </c>
      <c r="C137">
        <v>9</v>
      </c>
      <c r="D137" t="s">
        <v>401</v>
      </c>
      <c r="E137" t="s">
        <v>402</v>
      </c>
      <c r="F137" t="s">
        <v>403</v>
      </c>
      <c r="G137" t="s">
        <v>404</v>
      </c>
      <c r="H137">
        <v>99999</v>
      </c>
      <c r="I137" t="s">
        <v>309</v>
      </c>
      <c r="J137" t="s">
        <v>405</v>
      </c>
      <c r="K137" t="s">
        <v>271</v>
      </c>
      <c r="L137" s="84">
        <v>41801</v>
      </c>
      <c r="M137" t="s">
        <v>324</v>
      </c>
      <c r="N137" t="s">
        <v>406</v>
      </c>
      <c r="O137" t="s">
        <v>402</v>
      </c>
      <c r="P137" t="s">
        <v>403</v>
      </c>
      <c r="Q137" t="s">
        <v>404</v>
      </c>
      <c r="R137">
        <v>99999</v>
      </c>
      <c r="S137" t="s">
        <v>309</v>
      </c>
      <c r="T137" t="s">
        <v>313</v>
      </c>
      <c r="U137" t="s">
        <v>407</v>
      </c>
      <c r="V137" t="s">
        <v>408</v>
      </c>
      <c r="W137">
        <v>19.5</v>
      </c>
      <c r="X137">
        <v>27</v>
      </c>
      <c r="Y137" s="83">
        <v>526.5</v>
      </c>
      <c r="Z137" s="80">
        <v>51.070500000000003</v>
      </c>
    </row>
    <row r="138" spans="1:26" x14ac:dyDescent="0.3">
      <c r="A138">
        <v>1150</v>
      </c>
      <c r="B138" s="84">
        <v>41799</v>
      </c>
      <c r="C138">
        <v>9</v>
      </c>
      <c r="D138" t="s">
        <v>401</v>
      </c>
      <c r="E138" t="s">
        <v>402</v>
      </c>
      <c r="F138" t="s">
        <v>403</v>
      </c>
      <c r="G138" t="s">
        <v>404</v>
      </c>
      <c r="H138">
        <v>99999</v>
      </c>
      <c r="I138" t="s">
        <v>309</v>
      </c>
      <c r="J138" t="s">
        <v>405</v>
      </c>
      <c r="K138" t="s">
        <v>271</v>
      </c>
      <c r="L138" s="84">
        <v>41801</v>
      </c>
      <c r="M138" t="s">
        <v>324</v>
      </c>
      <c r="N138" t="s">
        <v>406</v>
      </c>
      <c r="O138" t="s">
        <v>402</v>
      </c>
      <c r="P138" t="s">
        <v>403</v>
      </c>
      <c r="Q138" t="s">
        <v>404</v>
      </c>
      <c r="R138">
        <v>99999</v>
      </c>
      <c r="S138" t="s">
        <v>309</v>
      </c>
      <c r="T138" t="s">
        <v>313</v>
      </c>
      <c r="U138" t="s">
        <v>409</v>
      </c>
      <c r="V138" t="s">
        <v>410</v>
      </c>
      <c r="W138">
        <v>34.799999999999997</v>
      </c>
      <c r="X138">
        <v>88</v>
      </c>
      <c r="Y138" s="83">
        <v>3062.3999999999996</v>
      </c>
      <c r="Z138" s="80">
        <v>303.17759999999993</v>
      </c>
    </row>
    <row r="139" spans="1:26" x14ac:dyDescent="0.3">
      <c r="A139">
        <v>1151</v>
      </c>
      <c r="B139" s="84">
        <v>41796</v>
      </c>
      <c r="C139">
        <v>6</v>
      </c>
      <c r="D139" t="s">
        <v>359</v>
      </c>
      <c r="E139" t="s">
        <v>360</v>
      </c>
      <c r="F139" t="s">
        <v>361</v>
      </c>
      <c r="G139" t="s">
        <v>362</v>
      </c>
      <c r="H139">
        <v>99999</v>
      </c>
      <c r="I139" t="s">
        <v>309</v>
      </c>
      <c r="J139" t="s">
        <v>363</v>
      </c>
      <c r="K139" t="s">
        <v>264</v>
      </c>
      <c r="L139" s="84">
        <v>41798</v>
      </c>
      <c r="M139" t="s">
        <v>311</v>
      </c>
      <c r="N139" t="s">
        <v>364</v>
      </c>
      <c r="O139" t="s">
        <v>360</v>
      </c>
      <c r="P139" t="s">
        <v>361</v>
      </c>
      <c r="Q139" t="s">
        <v>362</v>
      </c>
      <c r="R139">
        <v>99999</v>
      </c>
      <c r="S139" t="s">
        <v>309</v>
      </c>
      <c r="T139" t="s">
        <v>326</v>
      </c>
      <c r="U139" t="s">
        <v>314</v>
      </c>
      <c r="V139" t="s">
        <v>315</v>
      </c>
      <c r="W139">
        <v>14</v>
      </c>
      <c r="X139">
        <v>65</v>
      </c>
      <c r="Y139" s="83">
        <v>910</v>
      </c>
      <c r="Z139" s="80">
        <v>95.55</v>
      </c>
    </row>
    <row r="140" spans="1:26" x14ac:dyDescent="0.3">
      <c r="A140">
        <v>1152</v>
      </c>
      <c r="B140" s="84">
        <v>41798</v>
      </c>
      <c r="C140">
        <v>8</v>
      </c>
      <c r="D140" t="s">
        <v>334</v>
      </c>
      <c r="E140" t="s">
        <v>335</v>
      </c>
      <c r="F140" t="s">
        <v>336</v>
      </c>
      <c r="G140" t="s">
        <v>337</v>
      </c>
      <c r="H140">
        <v>99999</v>
      </c>
      <c r="I140" t="s">
        <v>309</v>
      </c>
      <c r="J140" t="s">
        <v>338</v>
      </c>
      <c r="K140" t="s">
        <v>264</v>
      </c>
      <c r="L140" s="84">
        <v>41800</v>
      </c>
      <c r="M140" t="s">
        <v>311</v>
      </c>
      <c r="N140" t="s">
        <v>340</v>
      </c>
      <c r="O140" t="s">
        <v>335</v>
      </c>
      <c r="P140" t="s">
        <v>336</v>
      </c>
      <c r="Q140" t="s">
        <v>337</v>
      </c>
      <c r="R140">
        <v>99999</v>
      </c>
      <c r="S140" t="s">
        <v>309</v>
      </c>
      <c r="T140" t="s">
        <v>313</v>
      </c>
      <c r="U140" t="s">
        <v>365</v>
      </c>
      <c r="V140" t="s">
        <v>366</v>
      </c>
      <c r="W140">
        <v>40</v>
      </c>
      <c r="X140">
        <v>38</v>
      </c>
      <c r="Y140" s="83">
        <v>1520</v>
      </c>
      <c r="Z140" s="80">
        <v>148.96</v>
      </c>
    </row>
    <row r="141" spans="1:26" x14ac:dyDescent="0.3">
      <c r="A141">
        <v>1153</v>
      </c>
      <c r="B141" s="84">
        <v>41798</v>
      </c>
      <c r="C141">
        <v>8</v>
      </c>
      <c r="D141" t="s">
        <v>334</v>
      </c>
      <c r="E141" t="s">
        <v>335</v>
      </c>
      <c r="F141" t="s">
        <v>336</v>
      </c>
      <c r="G141" t="s">
        <v>337</v>
      </c>
      <c r="H141">
        <v>99999</v>
      </c>
      <c r="I141" t="s">
        <v>309</v>
      </c>
      <c r="J141" t="s">
        <v>338</v>
      </c>
      <c r="K141" t="s">
        <v>264</v>
      </c>
      <c r="L141">
        <v>41800</v>
      </c>
      <c r="M141" t="s">
        <v>311</v>
      </c>
      <c r="N141" t="s">
        <v>340</v>
      </c>
      <c r="O141" t="s">
        <v>335</v>
      </c>
      <c r="P141" t="s">
        <v>336</v>
      </c>
      <c r="Q141" t="s">
        <v>337</v>
      </c>
      <c r="R141">
        <v>99999</v>
      </c>
      <c r="S141" t="s">
        <v>309</v>
      </c>
      <c r="T141" t="s">
        <v>313</v>
      </c>
      <c r="U141" t="s">
        <v>341</v>
      </c>
      <c r="V141" t="s">
        <v>342</v>
      </c>
      <c r="W141" s="80">
        <v>9.1999999999999993</v>
      </c>
      <c r="X141">
        <v>80</v>
      </c>
      <c r="Y141" s="83">
        <v>736</v>
      </c>
      <c r="Z141" s="80">
        <v>70.656000000000006</v>
      </c>
    </row>
    <row r="142" spans="1:26" x14ac:dyDescent="0.3">
      <c r="A142">
        <v>1154</v>
      </c>
      <c r="B142" s="84">
        <v>41815</v>
      </c>
      <c r="C142">
        <v>25</v>
      </c>
      <c r="D142" t="s">
        <v>411</v>
      </c>
      <c r="E142" t="s">
        <v>412</v>
      </c>
      <c r="F142" t="s">
        <v>376</v>
      </c>
      <c r="G142" t="s">
        <v>377</v>
      </c>
      <c r="H142">
        <v>99999</v>
      </c>
      <c r="I142" t="s">
        <v>309</v>
      </c>
      <c r="J142" t="s">
        <v>378</v>
      </c>
      <c r="K142" t="s">
        <v>323</v>
      </c>
      <c r="L142" s="84">
        <v>41817</v>
      </c>
      <c r="M142" t="s">
        <v>324</v>
      </c>
      <c r="N142" t="s">
        <v>413</v>
      </c>
      <c r="O142" t="s">
        <v>412</v>
      </c>
      <c r="P142" t="s">
        <v>376</v>
      </c>
      <c r="Q142" t="s">
        <v>377</v>
      </c>
      <c r="R142">
        <v>99999</v>
      </c>
      <c r="S142" t="s">
        <v>309</v>
      </c>
      <c r="T142" t="s">
        <v>356</v>
      </c>
      <c r="U142" t="s">
        <v>414</v>
      </c>
      <c r="V142" t="s">
        <v>342</v>
      </c>
      <c r="W142" s="80">
        <v>10</v>
      </c>
      <c r="X142">
        <v>49</v>
      </c>
      <c r="Y142" s="83">
        <v>490</v>
      </c>
      <c r="Z142" s="80">
        <v>47.04</v>
      </c>
    </row>
    <row r="143" spans="1:26" x14ac:dyDescent="0.3">
      <c r="A143">
        <v>1155</v>
      </c>
      <c r="B143" s="84">
        <v>41816</v>
      </c>
      <c r="C143">
        <v>26</v>
      </c>
      <c r="D143" t="s">
        <v>415</v>
      </c>
      <c r="E143" t="s">
        <v>416</v>
      </c>
      <c r="F143" t="s">
        <v>392</v>
      </c>
      <c r="G143" t="s">
        <v>393</v>
      </c>
      <c r="H143">
        <v>99999</v>
      </c>
      <c r="I143" t="s">
        <v>309</v>
      </c>
      <c r="J143" t="s">
        <v>371</v>
      </c>
      <c r="K143" t="s">
        <v>372</v>
      </c>
      <c r="L143" s="84">
        <v>41818</v>
      </c>
      <c r="M143" t="s">
        <v>339</v>
      </c>
      <c r="N143" t="s">
        <v>417</v>
      </c>
      <c r="O143" t="s">
        <v>416</v>
      </c>
      <c r="P143" t="s">
        <v>392</v>
      </c>
      <c r="Q143" t="s">
        <v>393</v>
      </c>
      <c r="R143">
        <v>99999</v>
      </c>
      <c r="S143" t="s">
        <v>309</v>
      </c>
      <c r="T143" t="s">
        <v>326</v>
      </c>
      <c r="U143" t="s">
        <v>418</v>
      </c>
      <c r="V143" t="s">
        <v>419</v>
      </c>
      <c r="W143" s="80">
        <v>21.35</v>
      </c>
      <c r="X143">
        <v>90</v>
      </c>
      <c r="Y143" s="83">
        <v>1921.5000000000002</v>
      </c>
      <c r="Z143" s="80">
        <v>186.38550000000004</v>
      </c>
    </row>
    <row r="144" spans="1:26" x14ac:dyDescent="0.3">
      <c r="A144">
        <v>1156</v>
      </c>
      <c r="B144" s="84">
        <v>41816</v>
      </c>
      <c r="C144">
        <v>26</v>
      </c>
      <c r="D144" t="s">
        <v>415</v>
      </c>
      <c r="E144" t="s">
        <v>416</v>
      </c>
      <c r="F144" t="s">
        <v>392</v>
      </c>
      <c r="G144" t="s">
        <v>393</v>
      </c>
      <c r="H144">
        <v>99999</v>
      </c>
      <c r="I144" t="s">
        <v>309</v>
      </c>
      <c r="J144" t="s">
        <v>371</v>
      </c>
      <c r="K144" t="s">
        <v>372</v>
      </c>
      <c r="L144" s="84">
        <v>41818</v>
      </c>
      <c r="M144" t="s">
        <v>339</v>
      </c>
      <c r="N144" t="s">
        <v>417</v>
      </c>
      <c r="O144" t="s">
        <v>416</v>
      </c>
      <c r="P144" t="s">
        <v>392</v>
      </c>
      <c r="Q144" t="s">
        <v>393</v>
      </c>
      <c r="R144">
        <v>99999</v>
      </c>
      <c r="S144" t="s">
        <v>309</v>
      </c>
      <c r="T144" t="s">
        <v>326</v>
      </c>
      <c r="U144" t="s">
        <v>357</v>
      </c>
      <c r="V144" t="s">
        <v>358</v>
      </c>
      <c r="W144" s="80">
        <v>9.65</v>
      </c>
      <c r="X144">
        <v>60</v>
      </c>
      <c r="Y144" s="83">
        <v>579</v>
      </c>
      <c r="Z144" s="80">
        <v>59.637000000000008</v>
      </c>
    </row>
    <row r="145" spans="1:26" x14ac:dyDescent="0.3">
      <c r="A145">
        <v>1157</v>
      </c>
      <c r="B145" s="84">
        <v>41816</v>
      </c>
      <c r="C145">
        <v>26</v>
      </c>
      <c r="D145" t="s">
        <v>415</v>
      </c>
      <c r="E145" t="s">
        <v>416</v>
      </c>
      <c r="F145" t="s">
        <v>392</v>
      </c>
      <c r="G145" t="s">
        <v>393</v>
      </c>
      <c r="H145">
        <v>99999</v>
      </c>
      <c r="I145" t="s">
        <v>309</v>
      </c>
      <c r="J145" t="s">
        <v>371</v>
      </c>
      <c r="K145" t="s">
        <v>372</v>
      </c>
      <c r="L145">
        <v>41818</v>
      </c>
      <c r="M145" t="s">
        <v>339</v>
      </c>
      <c r="N145" t="s">
        <v>417</v>
      </c>
      <c r="O145" t="s">
        <v>416</v>
      </c>
      <c r="P145" t="s">
        <v>392</v>
      </c>
      <c r="Q145" t="s">
        <v>393</v>
      </c>
      <c r="R145">
        <v>99999</v>
      </c>
      <c r="S145" t="s">
        <v>309</v>
      </c>
      <c r="T145" t="s">
        <v>326</v>
      </c>
      <c r="U145" t="s">
        <v>399</v>
      </c>
      <c r="V145" t="s">
        <v>400</v>
      </c>
      <c r="W145" s="80">
        <v>18.399999999999999</v>
      </c>
      <c r="X145">
        <v>39</v>
      </c>
      <c r="Y145" s="83">
        <v>717.59999999999991</v>
      </c>
      <c r="Z145" s="80">
        <v>71.759999999999991</v>
      </c>
    </row>
    <row r="146" spans="1:26" x14ac:dyDescent="0.3">
      <c r="A146">
        <v>1158</v>
      </c>
      <c r="B146" s="84">
        <v>41819</v>
      </c>
      <c r="C146">
        <v>29</v>
      </c>
      <c r="D146" t="s">
        <v>343</v>
      </c>
      <c r="E146" t="s">
        <v>344</v>
      </c>
      <c r="F146" t="s">
        <v>345</v>
      </c>
      <c r="G146" t="s">
        <v>346</v>
      </c>
      <c r="H146">
        <v>99999</v>
      </c>
      <c r="I146" t="s">
        <v>309</v>
      </c>
      <c r="J146" t="s">
        <v>347</v>
      </c>
      <c r="K146" t="s">
        <v>271</v>
      </c>
      <c r="L146">
        <v>41821</v>
      </c>
      <c r="M146" t="s">
        <v>311</v>
      </c>
      <c r="N146" t="s">
        <v>348</v>
      </c>
      <c r="O146" t="s">
        <v>344</v>
      </c>
      <c r="P146" t="s">
        <v>345</v>
      </c>
      <c r="Q146" t="s">
        <v>346</v>
      </c>
      <c r="R146">
        <v>99999</v>
      </c>
      <c r="S146" t="s">
        <v>309</v>
      </c>
      <c r="T146" t="s">
        <v>313</v>
      </c>
      <c r="U146" t="s">
        <v>314</v>
      </c>
      <c r="V146" t="s">
        <v>315</v>
      </c>
      <c r="W146" s="80">
        <v>14</v>
      </c>
      <c r="X146">
        <v>79</v>
      </c>
      <c r="Y146" s="83">
        <v>1106</v>
      </c>
      <c r="Z146" s="80">
        <v>113.91800000000001</v>
      </c>
    </row>
    <row r="147" spans="1:26" x14ac:dyDescent="0.3">
      <c r="A147">
        <v>1159</v>
      </c>
      <c r="B147" s="84">
        <v>41796</v>
      </c>
      <c r="C147">
        <v>6</v>
      </c>
      <c r="D147" t="s">
        <v>359</v>
      </c>
      <c r="E147" t="s">
        <v>360</v>
      </c>
      <c r="F147" t="s">
        <v>361</v>
      </c>
      <c r="G147" t="s">
        <v>362</v>
      </c>
      <c r="H147">
        <v>99999</v>
      </c>
      <c r="I147" t="s">
        <v>309</v>
      </c>
      <c r="J147" t="s">
        <v>363</v>
      </c>
      <c r="K147" t="s">
        <v>264</v>
      </c>
      <c r="L147">
        <v>41798</v>
      </c>
      <c r="M147" t="s">
        <v>339</v>
      </c>
      <c r="N147" t="s">
        <v>364</v>
      </c>
      <c r="O147" t="s">
        <v>360</v>
      </c>
      <c r="P147" t="s">
        <v>361</v>
      </c>
      <c r="Q147" t="s">
        <v>362</v>
      </c>
      <c r="R147">
        <v>99999</v>
      </c>
      <c r="S147" t="s">
        <v>309</v>
      </c>
      <c r="T147" t="s">
        <v>313</v>
      </c>
      <c r="U147" t="s">
        <v>349</v>
      </c>
      <c r="V147" t="s">
        <v>350</v>
      </c>
      <c r="W147" s="80">
        <v>12.75</v>
      </c>
      <c r="X147">
        <v>44</v>
      </c>
      <c r="Y147" s="83">
        <v>561</v>
      </c>
      <c r="Z147" s="80">
        <v>57.222000000000001</v>
      </c>
    </row>
    <row r="148" spans="1:26" x14ac:dyDescent="0.3">
      <c r="A148">
        <v>1161</v>
      </c>
      <c r="B148" s="84">
        <v>41794</v>
      </c>
      <c r="C148">
        <v>4</v>
      </c>
      <c r="D148" t="s">
        <v>318</v>
      </c>
      <c r="E148" t="s">
        <v>319</v>
      </c>
      <c r="F148" t="s">
        <v>320</v>
      </c>
      <c r="G148" t="s">
        <v>321</v>
      </c>
      <c r="H148">
        <v>99999</v>
      </c>
      <c r="I148" t="s">
        <v>309</v>
      </c>
      <c r="J148" t="s">
        <v>322</v>
      </c>
      <c r="K148" t="s">
        <v>323</v>
      </c>
      <c r="L148">
        <v>41796</v>
      </c>
      <c r="M148" t="s">
        <v>324</v>
      </c>
      <c r="N148" t="s">
        <v>325</v>
      </c>
      <c r="O148" t="s">
        <v>319</v>
      </c>
      <c r="P148" t="s">
        <v>320</v>
      </c>
      <c r="Q148" t="s">
        <v>321</v>
      </c>
      <c r="R148">
        <v>99999</v>
      </c>
      <c r="S148" t="s">
        <v>309</v>
      </c>
      <c r="T148" t="s">
        <v>326</v>
      </c>
      <c r="U148" t="s">
        <v>420</v>
      </c>
      <c r="V148" t="s">
        <v>387</v>
      </c>
      <c r="W148" s="80">
        <v>81</v>
      </c>
      <c r="X148">
        <v>98</v>
      </c>
      <c r="Y148" s="83">
        <v>7938</v>
      </c>
      <c r="Z148" s="80">
        <v>769.98599999999999</v>
      </c>
    </row>
    <row r="149" spans="1:26" x14ac:dyDescent="0.3">
      <c r="A149">
        <v>1162</v>
      </c>
      <c r="B149" s="84">
        <v>41794</v>
      </c>
      <c r="C149">
        <v>4</v>
      </c>
      <c r="D149" t="s">
        <v>318</v>
      </c>
      <c r="E149" t="s">
        <v>319</v>
      </c>
      <c r="F149" t="s">
        <v>320</v>
      </c>
      <c r="G149" t="s">
        <v>321</v>
      </c>
      <c r="H149">
        <v>99999</v>
      </c>
      <c r="I149" t="s">
        <v>309</v>
      </c>
      <c r="J149" t="s">
        <v>322</v>
      </c>
      <c r="K149" t="s">
        <v>323</v>
      </c>
      <c r="L149">
        <v>41796</v>
      </c>
      <c r="M149" t="s">
        <v>324</v>
      </c>
      <c r="N149" t="s">
        <v>325</v>
      </c>
      <c r="O149" t="s">
        <v>319</v>
      </c>
      <c r="P149" t="s">
        <v>320</v>
      </c>
      <c r="Q149" t="s">
        <v>321</v>
      </c>
      <c r="R149">
        <v>99999</v>
      </c>
      <c r="S149" t="s">
        <v>309</v>
      </c>
      <c r="T149" t="s">
        <v>326</v>
      </c>
      <c r="U149" t="s">
        <v>421</v>
      </c>
      <c r="V149" t="s">
        <v>422</v>
      </c>
      <c r="W149" s="80">
        <v>7</v>
      </c>
      <c r="X149">
        <v>61</v>
      </c>
      <c r="Y149" s="83">
        <v>427</v>
      </c>
      <c r="Z149" s="80">
        <v>42.273000000000003</v>
      </c>
    </row>
    <row r="150" spans="1:26" x14ac:dyDescent="0.3">
      <c r="A150">
        <v>1164</v>
      </c>
      <c r="B150" s="84">
        <v>41798</v>
      </c>
      <c r="C150">
        <v>8</v>
      </c>
      <c r="D150" t="s">
        <v>334</v>
      </c>
      <c r="E150" t="s">
        <v>335</v>
      </c>
      <c r="F150" t="s">
        <v>336</v>
      </c>
      <c r="G150" t="s">
        <v>337</v>
      </c>
      <c r="H150">
        <v>99999</v>
      </c>
      <c r="I150" t="s">
        <v>309</v>
      </c>
      <c r="J150" t="s">
        <v>338</v>
      </c>
      <c r="K150" t="s">
        <v>264</v>
      </c>
      <c r="L150" s="84">
        <v>41800</v>
      </c>
      <c r="M150" t="s">
        <v>339</v>
      </c>
      <c r="N150" t="s">
        <v>340</v>
      </c>
      <c r="O150" t="s">
        <v>335</v>
      </c>
      <c r="P150" t="s">
        <v>336</v>
      </c>
      <c r="Q150" t="s">
        <v>337</v>
      </c>
      <c r="R150">
        <v>99999</v>
      </c>
      <c r="S150" t="s">
        <v>309</v>
      </c>
      <c r="T150" t="s">
        <v>326</v>
      </c>
      <c r="U150" t="s">
        <v>409</v>
      </c>
      <c r="V150" t="s">
        <v>410</v>
      </c>
      <c r="W150" s="80">
        <v>34.799999999999997</v>
      </c>
      <c r="X150">
        <v>30</v>
      </c>
      <c r="Y150" s="83">
        <v>1044</v>
      </c>
      <c r="Z150" s="80">
        <v>109.62</v>
      </c>
    </row>
    <row r="151" spans="1:26" x14ac:dyDescent="0.3">
      <c r="A151">
        <v>1167</v>
      </c>
      <c r="B151" s="84">
        <v>41793</v>
      </c>
      <c r="C151">
        <v>3</v>
      </c>
      <c r="D151" t="s">
        <v>351</v>
      </c>
      <c r="E151" t="s">
        <v>352</v>
      </c>
      <c r="F151" t="s">
        <v>353</v>
      </c>
      <c r="G151" t="s">
        <v>354</v>
      </c>
      <c r="H151">
        <v>99999</v>
      </c>
      <c r="I151" t="s">
        <v>309</v>
      </c>
      <c r="J151" t="s">
        <v>310</v>
      </c>
      <c r="K151" t="s">
        <v>271</v>
      </c>
      <c r="L151" s="84">
        <v>41795</v>
      </c>
      <c r="M151" t="s">
        <v>311</v>
      </c>
      <c r="N151" t="s">
        <v>355</v>
      </c>
      <c r="O151" t="s">
        <v>352</v>
      </c>
      <c r="P151" t="s">
        <v>353</v>
      </c>
      <c r="Q151" t="s">
        <v>354</v>
      </c>
      <c r="R151">
        <v>99999</v>
      </c>
      <c r="S151" t="s">
        <v>309</v>
      </c>
      <c r="T151" t="s">
        <v>356</v>
      </c>
      <c r="U151" t="s">
        <v>423</v>
      </c>
      <c r="V151" t="s">
        <v>389</v>
      </c>
      <c r="W151" s="80">
        <v>10</v>
      </c>
      <c r="X151">
        <v>24</v>
      </c>
      <c r="Y151" s="83">
        <v>240</v>
      </c>
      <c r="Z151" s="80">
        <v>25.200000000000003</v>
      </c>
    </row>
    <row r="152" spans="1:26" x14ac:dyDescent="0.3">
      <c r="A152">
        <v>1168</v>
      </c>
      <c r="B152" s="84">
        <v>41793</v>
      </c>
      <c r="C152">
        <v>3</v>
      </c>
      <c r="D152" t="s">
        <v>351</v>
      </c>
      <c r="E152" t="s">
        <v>352</v>
      </c>
      <c r="F152" t="s">
        <v>353</v>
      </c>
      <c r="G152" t="s">
        <v>354</v>
      </c>
      <c r="H152">
        <v>99999</v>
      </c>
      <c r="I152" t="s">
        <v>309</v>
      </c>
      <c r="J152" t="s">
        <v>310</v>
      </c>
      <c r="K152" t="s">
        <v>271</v>
      </c>
      <c r="L152" s="84">
        <v>41795</v>
      </c>
      <c r="M152" t="s">
        <v>311</v>
      </c>
      <c r="N152" t="s">
        <v>355</v>
      </c>
      <c r="O152" t="s">
        <v>352</v>
      </c>
      <c r="P152" t="s">
        <v>353</v>
      </c>
      <c r="Q152" t="s">
        <v>354</v>
      </c>
      <c r="R152">
        <v>99999</v>
      </c>
      <c r="S152" t="s">
        <v>309</v>
      </c>
      <c r="T152" t="s">
        <v>356</v>
      </c>
      <c r="U152" t="s">
        <v>365</v>
      </c>
      <c r="V152" t="s">
        <v>366</v>
      </c>
      <c r="W152" s="80">
        <v>40</v>
      </c>
      <c r="X152">
        <v>28</v>
      </c>
      <c r="Y152" s="83">
        <v>1120</v>
      </c>
      <c r="Z152" s="80">
        <v>109.75999999999999</v>
      </c>
    </row>
    <row r="153" spans="1:26" x14ac:dyDescent="0.3">
      <c r="A153">
        <v>1172</v>
      </c>
      <c r="B153" s="84">
        <v>41800</v>
      </c>
      <c r="C153">
        <v>10</v>
      </c>
      <c r="D153" t="s">
        <v>374</v>
      </c>
      <c r="E153" t="s">
        <v>375</v>
      </c>
      <c r="F153" t="s">
        <v>376</v>
      </c>
      <c r="G153" t="s">
        <v>377</v>
      </c>
      <c r="H153">
        <v>99999</v>
      </c>
      <c r="I153" t="s">
        <v>309</v>
      </c>
      <c r="J153" t="s">
        <v>378</v>
      </c>
      <c r="K153" t="s">
        <v>323</v>
      </c>
      <c r="L153" s="84">
        <v>41802</v>
      </c>
      <c r="M153" t="s">
        <v>311</v>
      </c>
      <c r="N153" t="s">
        <v>379</v>
      </c>
      <c r="O153" t="s">
        <v>375</v>
      </c>
      <c r="P153" t="s">
        <v>376</v>
      </c>
      <c r="Q153" t="s">
        <v>377</v>
      </c>
      <c r="R153">
        <v>99999</v>
      </c>
      <c r="S153" t="s">
        <v>309</v>
      </c>
      <c r="T153" t="s">
        <v>326</v>
      </c>
      <c r="U153" t="s">
        <v>424</v>
      </c>
      <c r="V153" t="s">
        <v>317</v>
      </c>
      <c r="W153" s="80">
        <v>10</v>
      </c>
      <c r="X153">
        <v>74</v>
      </c>
      <c r="Y153" s="83">
        <v>740</v>
      </c>
      <c r="Z153" s="80">
        <v>71.78</v>
      </c>
    </row>
    <row r="154" spans="1:26" x14ac:dyDescent="0.3">
      <c r="A154">
        <v>1174</v>
      </c>
      <c r="B154" s="84">
        <v>41800</v>
      </c>
      <c r="C154">
        <v>10</v>
      </c>
      <c r="D154" t="s">
        <v>374</v>
      </c>
      <c r="E154" t="s">
        <v>375</v>
      </c>
      <c r="F154" t="s">
        <v>376</v>
      </c>
      <c r="G154" t="s">
        <v>377</v>
      </c>
      <c r="H154">
        <v>99999</v>
      </c>
      <c r="I154" t="s">
        <v>309</v>
      </c>
      <c r="J154" t="s">
        <v>378</v>
      </c>
      <c r="K154" t="s">
        <v>323</v>
      </c>
      <c r="L154" s="84"/>
      <c r="M154" t="s">
        <v>324</v>
      </c>
      <c r="N154" t="s">
        <v>379</v>
      </c>
      <c r="O154" t="s">
        <v>375</v>
      </c>
      <c r="P154" t="s">
        <v>376</v>
      </c>
      <c r="Q154" t="s">
        <v>377</v>
      </c>
      <c r="R154">
        <v>99999</v>
      </c>
      <c r="S154" t="s">
        <v>309</v>
      </c>
      <c r="U154" t="s">
        <v>316</v>
      </c>
      <c r="V154" t="s">
        <v>317</v>
      </c>
      <c r="W154" s="80">
        <v>3.5</v>
      </c>
      <c r="X154">
        <v>90</v>
      </c>
      <c r="Y154" s="83">
        <v>315</v>
      </c>
      <c r="Z154" s="80">
        <v>30.24</v>
      </c>
    </row>
    <row r="155" spans="1:26" x14ac:dyDescent="0.3">
      <c r="A155">
        <v>1175</v>
      </c>
      <c r="B155" s="84">
        <v>41801</v>
      </c>
      <c r="C155">
        <v>11</v>
      </c>
      <c r="D155" t="s">
        <v>390</v>
      </c>
      <c r="E155" t="s">
        <v>391</v>
      </c>
      <c r="F155" t="s">
        <v>392</v>
      </c>
      <c r="G155" t="s">
        <v>393</v>
      </c>
      <c r="H155">
        <v>99999</v>
      </c>
      <c r="I155" t="s">
        <v>309</v>
      </c>
      <c r="J155" t="s">
        <v>371</v>
      </c>
      <c r="K155" t="s">
        <v>372</v>
      </c>
      <c r="L155" s="84"/>
      <c r="M155" t="s">
        <v>339</v>
      </c>
      <c r="N155" t="s">
        <v>394</v>
      </c>
      <c r="O155" t="s">
        <v>391</v>
      </c>
      <c r="P155" t="s">
        <v>392</v>
      </c>
      <c r="Q155" t="s">
        <v>393</v>
      </c>
      <c r="R155">
        <v>99999</v>
      </c>
      <c r="S155" t="s">
        <v>309</v>
      </c>
      <c r="U155" t="s">
        <v>365</v>
      </c>
      <c r="V155" t="s">
        <v>366</v>
      </c>
      <c r="W155" s="80">
        <v>40</v>
      </c>
      <c r="X155">
        <v>27</v>
      </c>
      <c r="Y155" s="83">
        <v>1080</v>
      </c>
      <c r="Z155" s="80">
        <v>111.24000000000001</v>
      </c>
    </row>
    <row r="156" spans="1:26" x14ac:dyDescent="0.3">
      <c r="A156">
        <v>1176</v>
      </c>
      <c r="B156" s="84">
        <v>41791</v>
      </c>
      <c r="C156">
        <v>1</v>
      </c>
      <c r="D156" t="s">
        <v>395</v>
      </c>
      <c r="E156" t="s">
        <v>396</v>
      </c>
      <c r="F156" t="s">
        <v>397</v>
      </c>
      <c r="G156" t="s">
        <v>188</v>
      </c>
      <c r="H156">
        <v>99999</v>
      </c>
      <c r="I156" t="s">
        <v>309</v>
      </c>
      <c r="J156" t="s">
        <v>338</v>
      </c>
      <c r="K156" t="s">
        <v>264</v>
      </c>
      <c r="L156" s="84"/>
      <c r="M156" t="s">
        <v>339</v>
      </c>
      <c r="N156" t="s">
        <v>398</v>
      </c>
      <c r="O156" t="s">
        <v>396</v>
      </c>
      <c r="P156" t="s">
        <v>397</v>
      </c>
      <c r="Q156" t="s">
        <v>188</v>
      </c>
      <c r="R156">
        <v>99999</v>
      </c>
      <c r="S156" t="s">
        <v>309</v>
      </c>
      <c r="U156" t="s">
        <v>399</v>
      </c>
      <c r="V156" t="s">
        <v>400</v>
      </c>
      <c r="W156" s="80">
        <v>18.399999999999999</v>
      </c>
      <c r="X156">
        <v>71</v>
      </c>
      <c r="Y156" s="83">
        <v>1306.3999999999999</v>
      </c>
      <c r="Z156" s="80">
        <v>137.172</v>
      </c>
    </row>
    <row r="157" spans="1:26" x14ac:dyDescent="0.3">
      <c r="A157">
        <v>1177</v>
      </c>
      <c r="B157" s="84">
        <v>41818</v>
      </c>
      <c r="C157">
        <v>28</v>
      </c>
      <c r="D157" t="s">
        <v>367</v>
      </c>
      <c r="E157" t="s">
        <v>368</v>
      </c>
      <c r="F157" t="s">
        <v>369</v>
      </c>
      <c r="G157" t="s">
        <v>370</v>
      </c>
      <c r="H157">
        <v>99999</v>
      </c>
      <c r="I157" t="s">
        <v>309</v>
      </c>
      <c r="J157" t="s">
        <v>371</v>
      </c>
      <c r="K157" t="s">
        <v>372</v>
      </c>
      <c r="L157" s="84">
        <v>41820</v>
      </c>
      <c r="M157" t="s">
        <v>339</v>
      </c>
      <c r="N157" t="s">
        <v>373</v>
      </c>
      <c r="O157" t="s">
        <v>368</v>
      </c>
      <c r="P157" t="s">
        <v>369</v>
      </c>
      <c r="Q157" t="s">
        <v>370</v>
      </c>
      <c r="R157">
        <v>99999</v>
      </c>
      <c r="S157" t="s">
        <v>309</v>
      </c>
      <c r="T157" t="s">
        <v>326</v>
      </c>
      <c r="U157" t="s">
        <v>333</v>
      </c>
      <c r="V157" t="s">
        <v>315</v>
      </c>
      <c r="W157" s="80">
        <v>46</v>
      </c>
      <c r="X157">
        <v>74</v>
      </c>
      <c r="Y157" s="83">
        <v>3404</v>
      </c>
      <c r="Z157" s="80">
        <v>340.40000000000003</v>
      </c>
    </row>
    <row r="158" spans="1:26" x14ac:dyDescent="0.3">
      <c r="A158">
        <v>1178</v>
      </c>
      <c r="B158" s="84">
        <v>41799</v>
      </c>
      <c r="C158">
        <v>9</v>
      </c>
      <c r="D158" t="s">
        <v>401</v>
      </c>
      <c r="E158" t="s">
        <v>402</v>
      </c>
      <c r="F158" t="s">
        <v>403</v>
      </c>
      <c r="G158" t="s">
        <v>404</v>
      </c>
      <c r="H158">
        <v>99999</v>
      </c>
      <c r="I158" t="s">
        <v>309</v>
      </c>
      <c r="J158" t="s">
        <v>405</v>
      </c>
      <c r="K158" t="s">
        <v>271</v>
      </c>
      <c r="L158" s="84">
        <v>41801</v>
      </c>
      <c r="M158" t="s">
        <v>324</v>
      </c>
      <c r="N158" t="s">
        <v>406</v>
      </c>
      <c r="O158" t="s">
        <v>402</v>
      </c>
      <c r="P158" t="s">
        <v>403</v>
      </c>
      <c r="Q158" t="s">
        <v>404</v>
      </c>
      <c r="R158">
        <v>99999</v>
      </c>
      <c r="S158" t="s">
        <v>309</v>
      </c>
      <c r="T158" t="s">
        <v>313</v>
      </c>
      <c r="U158" t="s">
        <v>357</v>
      </c>
      <c r="V158" t="s">
        <v>358</v>
      </c>
      <c r="W158" s="80">
        <v>9.65</v>
      </c>
      <c r="X158">
        <v>76</v>
      </c>
      <c r="Y158" s="83">
        <v>733.4</v>
      </c>
      <c r="Z158" s="80">
        <v>72.6066</v>
      </c>
    </row>
    <row r="159" spans="1:26" x14ac:dyDescent="0.3">
      <c r="A159">
        <v>1179</v>
      </c>
      <c r="B159" s="84">
        <v>41796</v>
      </c>
      <c r="C159">
        <v>6</v>
      </c>
      <c r="D159" t="s">
        <v>359</v>
      </c>
      <c r="E159" t="s">
        <v>360</v>
      </c>
      <c r="F159" t="s">
        <v>361</v>
      </c>
      <c r="G159" t="s">
        <v>362</v>
      </c>
      <c r="H159">
        <v>99999</v>
      </c>
      <c r="I159" t="s">
        <v>309</v>
      </c>
      <c r="J159" t="s">
        <v>363</v>
      </c>
      <c r="K159" t="s">
        <v>264</v>
      </c>
      <c r="L159" s="84">
        <v>41798</v>
      </c>
      <c r="M159" t="s">
        <v>311</v>
      </c>
      <c r="N159" t="s">
        <v>364</v>
      </c>
      <c r="O159" t="s">
        <v>360</v>
      </c>
      <c r="P159" t="s">
        <v>361</v>
      </c>
      <c r="Q159" t="s">
        <v>362</v>
      </c>
      <c r="R159">
        <v>99999</v>
      </c>
      <c r="S159" t="s">
        <v>309</v>
      </c>
      <c r="T159" t="s">
        <v>326</v>
      </c>
      <c r="U159" t="s">
        <v>349</v>
      </c>
      <c r="V159" t="s">
        <v>350</v>
      </c>
      <c r="W159" s="80">
        <v>12.75</v>
      </c>
      <c r="X159">
        <v>96</v>
      </c>
      <c r="Y159" s="83">
        <v>1224</v>
      </c>
      <c r="Z159" s="80">
        <v>123.62400000000001</v>
      </c>
    </row>
    <row r="160" spans="1:26" x14ac:dyDescent="0.3">
      <c r="A160">
        <v>1180</v>
      </c>
      <c r="B160" s="84">
        <v>41798</v>
      </c>
      <c r="C160">
        <v>8</v>
      </c>
      <c r="D160" t="s">
        <v>334</v>
      </c>
      <c r="E160" t="s">
        <v>335</v>
      </c>
      <c r="F160" t="s">
        <v>336</v>
      </c>
      <c r="G160" t="s">
        <v>337</v>
      </c>
      <c r="H160">
        <v>99999</v>
      </c>
      <c r="I160" t="s">
        <v>309</v>
      </c>
      <c r="J160" t="s">
        <v>338</v>
      </c>
      <c r="K160" t="s">
        <v>264</v>
      </c>
      <c r="L160" s="84">
        <v>41800</v>
      </c>
      <c r="M160" t="s">
        <v>311</v>
      </c>
      <c r="N160" t="s">
        <v>340</v>
      </c>
      <c r="O160" t="s">
        <v>335</v>
      </c>
      <c r="P160" t="s">
        <v>336</v>
      </c>
      <c r="Q160" t="s">
        <v>337</v>
      </c>
      <c r="R160">
        <v>99999</v>
      </c>
      <c r="S160" t="s">
        <v>309</v>
      </c>
      <c r="T160" t="s">
        <v>313</v>
      </c>
      <c r="U160" t="s">
        <v>349</v>
      </c>
      <c r="V160" t="s">
        <v>350</v>
      </c>
      <c r="W160" s="80">
        <v>12.75</v>
      </c>
      <c r="X160">
        <v>92</v>
      </c>
      <c r="Y160" s="83">
        <v>1173</v>
      </c>
      <c r="Z160" s="80">
        <v>116.12700000000001</v>
      </c>
    </row>
    <row r="161" spans="1:26" x14ac:dyDescent="0.3">
      <c r="A161">
        <v>1181</v>
      </c>
      <c r="B161" s="84">
        <v>41815</v>
      </c>
      <c r="C161">
        <v>25</v>
      </c>
      <c r="D161" t="s">
        <v>411</v>
      </c>
      <c r="E161" t="s">
        <v>412</v>
      </c>
      <c r="F161" t="s">
        <v>376</v>
      </c>
      <c r="G161" t="s">
        <v>377</v>
      </c>
      <c r="H161">
        <v>99999</v>
      </c>
      <c r="I161" t="s">
        <v>309</v>
      </c>
      <c r="J161" t="s">
        <v>378</v>
      </c>
      <c r="K161" t="s">
        <v>323</v>
      </c>
      <c r="L161" s="84">
        <v>41817</v>
      </c>
      <c r="M161" t="s">
        <v>324</v>
      </c>
      <c r="N161" t="s">
        <v>413</v>
      </c>
      <c r="O161" t="s">
        <v>412</v>
      </c>
      <c r="P161" t="s">
        <v>376</v>
      </c>
      <c r="Q161" t="s">
        <v>377</v>
      </c>
      <c r="R161">
        <v>99999</v>
      </c>
      <c r="S161" t="s">
        <v>309</v>
      </c>
      <c r="T161" t="s">
        <v>356</v>
      </c>
      <c r="U161" t="s">
        <v>388</v>
      </c>
      <c r="V161" t="s">
        <v>389</v>
      </c>
      <c r="W161" s="80">
        <v>22</v>
      </c>
      <c r="X161">
        <v>93</v>
      </c>
      <c r="Y161" s="83">
        <v>2046</v>
      </c>
      <c r="Z161" s="80">
        <v>200.50800000000001</v>
      </c>
    </row>
    <row r="162" spans="1:26" x14ac:dyDescent="0.3">
      <c r="A162">
        <v>1182</v>
      </c>
      <c r="B162" s="84">
        <v>41816</v>
      </c>
      <c r="C162">
        <v>26</v>
      </c>
      <c r="D162" t="s">
        <v>415</v>
      </c>
      <c r="E162" t="s">
        <v>416</v>
      </c>
      <c r="F162" t="s">
        <v>392</v>
      </c>
      <c r="G162" t="s">
        <v>393</v>
      </c>
      <c r="H162">
        <v>99999</v>
      </c>
      <c r="I162" t="s">
        <v>309</v>
      </c>
      <c r="J162" t="s">
        <v>371</v>
      </c>
      <c r="K162" t="s">
        <v>372</v>
      </c>
      <c r="L162" s="84">
        <v>41818</v>
      </c>
      <c r="M162" t="s">
        <v>339</v>
      </c>
      <c r="N162" t="s">
        <v>417</v>
      </c>
      <c r="O162" t="s">
        <v>416</v>
      </c>
      <c r="P162" t="s">
        <v>392</v>
      </c>
      <c r="Q162" t="s">
        <v>393</v>
      </c>
      <c r="R162">
        <v>99999</v>
      </c>
      <c r="S162" t="s">
        <v>309</v>
      </c>
      <c r="T162" t="s">
        <v>326</v>
      </c>
      <c r="U162" t="s">
        <v>386</v>
      </c>
      <c r="V162" t="s">
        <v>387</v>
      </c>
      <c r="W162" s="80">
        <v>25</v>
      </c>
      <c r="X162">
        <v>18</v>
      </c>
      <c r="Y162" s="83">
        <v>450</v>
      </c>
      <c r="Z162" s="80">
        <v>42.75</v>
      </c>
    </row>
    <row r="163" spans="1:26" x14ac:dyDescent="0.3">
      <c r="A163">
        <v>1183</v>
      </c>
      <c r="B163" s="84">
        <v>41819</v>
      </c>
      <c r="C163">
        <v>29</v>
      </c>
      <c r="D163" t="s">
        <v>343</v>
      </c>
      <c r="E163" t="s">
        <v>344</v>
      </c>
      <c r="F163" t="s">
        <v>345</v>
      </c>
      <c r="G163" t="s">
        <v>346</v>
      </c>
      <c r="H163">
        <v>99999</v>
      </c>
      <c r="I163" t="s">
        <v>309</v>
      </c>
      <c r="J163" t="s">
        <v>347</v>
      </c>
      <c r="K163" t="s">
        <v>271</v>
      </c>
      <c r="L163" s="84">
        <v>41821</v>
      </c>
      <c r="M163" t="s">
        <v>311</v>
      </c>
      <c r="N163" t="s">
        <v>348</v>
      </c>
      <c r="O163" t="s">
        <v>344</v>
      </c>
      <c r="P163" t="s">
        <v>345</v>
      </c>
      <c r="Q163" t="s">
        <v>346</v>
      </c>
      <c r="R163">
        <v>99999</v>
      </c>
      <c r="S163" t="s">
        <v>309</v>
      </c>
      <c r="T163" t="s">
        <v>313</v>
      </c>
      <c r="U163" t="s">
        <v>425</v>
      </c>
      <c r="V163" t="s">
        <v>426</v>
      </c>
      <c r="W163">
        <v>39</v>
      </c>
      <c r="X163">
        <v>98</v>
      </c>
      <c r="Y163" s="83">
        <v>3822</v>
      </c>
      <c r="Z163" s="80">
        <v>397.48800000000006</v>
      </c>
    </row>
    <row r="164" spans="1:26" x14ac:dyDescent="0.3">
      <c r="A164">
        <v>1184</v>
      </c>
      <c r="B164" s="84">
        <v>41796</v>
      </c>
      <c r="C164">
        <v>6</v>
      </c>
      <c r="D164" t="s">
        <v>359</v>
      </c>
      <c r="E164" t="s">
        <v>360</v>
      </c>
      <c r="F164" t="s">
        <v>361</v>
      </c>
      <c r="G164" t="s">
        <v>362</v>
      </c>
      <c r="H164">
        <v>99999</v>
      </c>
      <c r="I164" t="s">
        <v>309</v>
      </c>
      <c r="J164" t="s">
        <v>363</v>
      </c>
      <c r="K164" t="s">
        <v>264</v>
      </c>
      <c r="L164" s="84">
        <v>41798</v>
      </c>
      <c r="M164" t="s">
        <v>339</v>
      </c>
      <c r="N164" t="s">
        <v>364</v>
      </c>
      <c r="O164" t="s">
        <v>360</v>
      </c>
      <c r="P164" t="s">
        <v>361</v>
      </c>
      <c r="Q164" t="s">
        <v>362</v>
      </c>
      <c r="R164">
        <v>99999</v>
      </c>
      <c r="S164" t="s">
        <v>309</v>
      </c>
      <c r="T164" t="s">
        <v>313</v>
      </c>
      <c r="U164" t="s">
        <v>327</v>
      </c>
      <c r="V164" t="s">
        <v>317</v>
      </c>
      <c r="W164">
        <v>30</v>
      </c>
      <c r="X164">
        <v>46</v>
      </c>
      <c r="Y164" s="83">
        <v>1380</v>
      </c>
      <c r="Z164" s="80">
        <v>135.24</v>
      </c>
    </row>
    <row r="165" spans="1:26" x14ac:dyDescent="0.3">
      <c r="A165">
        <v>1185</v>
      </c>
      <c r="B165" s="84">
        <v>41796</v>
      </c>
      <c r="C165">
        <v>6</v>
      </c>
      <c r="D165" t="s">
        <v>359</v>
      </c>
      <c r="E165" t="s">
        <v>360</v>
      </c>
      <c r="F165" t="s">
        <v>361</v>
      </c>
      <c r="G165" t="s">
        <v>362</v>
      </c>
      <c r="H165">
        <v>99999</v>
      </c>
      <c r="I165" t="s">
        <v>309</v>
      </c>
      <c r="J165" t="s">
        <v>363</v>
      </c>
      <c r="K165" t="s">
        <v>264</v>
      </c>
      <c r="L165" s="84">
        <v>41798</v>
      </c>
      <c r="M165" t="s">
        <v>339</v>
      </c>
      <c r="N165" t="s">
        <v>364</v>
      </c>
      <c r="O165" t="s">
        <v>360</v>
      </c>
      <c r="P165" t="s">
        <v>361</v>
      </c>
      <c r="Q165" t="s">
        <v>362</v>
      </c>
      <c r="R165">
        <v>99999</v>
      </c>
      <c r="S165" t="s">
        <v>309</v>
      </c>
      <c r="T165" t="s">
        <v>313</v>
      </c>
      <c r="U165" t="s">
        <v>328</v>
      </c>
      <c r="V165" t="s">
        <v>317</v>
      </c>
      <c r="W165">
        <v>53</v>
      </c>
      <c r="X165">
        <v>14</v>
      </c>
      <c r="Y165" s="83">
        <v>742</v>
      </c>
      <c r="Z165" s="80">
        <v>74.2</v>
      </c>
    </row>
    <row r="166" spans="1:26" x14ac:dyDescent="0.3">
      <c r="A166">
        <v>1186</v>
      </c>
      <c r="B166" s="84">
        <v>41794</v>
      </c>
      <c r="C166">
        <v>4</v>
      </c>
      <c r="D166" t="s">
        <v>318</v>
      </c>
      <c r="E166" t="s">
        <v>319</v>
      </c>
      <c r="F166" t="s">
        <v>320</v>
      </c>
      <c r="G166" t="s">
        <v>321</v>
      </c>
      <c r="H166">
        <v>99999</v>
      </c>
      <c r="I166" t="s">
        <v>309</v>
      </c>
      <c r="J166" t="s">
        <v>322</v>
      </c>
      <c r="K166" t="s">
        <v>323</v>
      </c>
      <c r="L166" s="84"/>
      <c r="N166" t="s">
        <v>325</v>
      </c>
      <c r="O166" t="s">
        <v>319</v>
      </c>
      <c r="P166" t="s">
        <v>320</v>
      </c>
      <c r="Q166" t="s">
        <v>321</v>
      </c>
      <c r="R166">
        <v>99999</v>
      </c>
      <c r="S166" t="s">
        <v>309</v>
      </c>
      <c r="U166" t="s">
        <v>427</v>
      </c>
      <c r="V166" t="s">
        <v>408</v>
      </c>
      <c r="W166">
        <v>38</v>
      </c>
      <c r="X166">
        <v>85</v>
      </c>
      <c r="Y166" s="83">
        <v>3230</v>
      </c>
      <c r="Z166" s="80">
        <v>319.77</v>
      </c>
    </row>
    <row r="167" spans="1:26" x14ac:dyDescent="0.3">
      <c r="A167">
        <v>1187</v>
      </c>
      <c r="B167" s="84">
        <v>41793</v>
      </c>
      <c r="C167">
        <v>3</v>
      </c>
      <c r="D167" t="s">
        <v>351</v>
      </c>
      <c r="E167" t="s">
        <v>352</v>
      </c>
      <c r="F167" t="s">
        <v>353</v>
      </c>
      <c r="G167" t="s">
        <v>354</v>
      </c>
      <c r="H167">
        <v>99999</v>
      </c>
      <c r="I167" t="s">
        <v>309</v>
      </c>
      <c r="J167" t="s">
        <v>310</v>
      </c>
      <c r="K167" t="s">
        <v>271</v>
      </c>
      <c r="L167" s="84"/>
      <c r="N167" t="s">
        <v>355</v>
      </c>
      <c r="O167" t="s">
        <v>352</v>
      </c>
      <c r="P167" t="s">
        <v>353</v>
      </c>
      <c r="Q167" t="s">
        <v>354</v>
      </c>
      <c r="R167">
        <v>99999</v>
      </c>
      <c r="S167" t="s">
        <v>309</v>
      </c>
      <c r="U167" t="s">
        <v>380</v>
      </c>
      <c r="V167" t="s">
        <v>315</v>
      </c>
      <c r="W167">
        <v>2.99</v>
      </c>
      <c r="X167">
        <v>88</v>
      </c>
      <c r="Y167" s="83">
        <v>263.12</v>
      </c>
      <c r="Z167" s="80">
        <v>25.522639999999999</v>
      </c>
    </row>
    <row r="168" spans="1:26" x14ac:dyDescent="0.3">
      <c r="A168">
        <v>1188</v>
      </c>
      <c r="B168" s="84">
        <v>41821</v>
      </c>
      <c r="C168">
        <v>1</v>
      </c>
      <c r="D168" t="s">
        <v>395</v>
      </c>
      <c r="E168" t="s">
        <v>396</v>
      </c>
      <c r="F168" t="s">
        <v>397</v>
      </c>
      <c r="G168" t="s">
        <v>188</v>
      </c>
      <c r="H168">
        <v>99999</v>
      </c>
      <c r="I168" t="s">
        <v>309</v>
      </c>
      <c r="J168" t="s">
        <v>338</v>
      </c>
      <c r="K168" t="s">
        <v>264</v>
      </c>
      <c r="L168" s="84"/>
      <c r="N168" t="s">
        <v>398</v>
      </c>
      <c r="O168" t="s">
        <v>396</v>
      </c>
      <c r="P168" t="s">
        <v>397</v>
      </c>
      <c r="Q168" t="s">
        <v>188</v>
      </c>
      <c r="R168">
        <v>99999</v>
      </c>
      <c r="S168" t="s">
        <v>309</v>
      </c>
      <c r="U168" t="s">
        <v>380</v>
      </c>
      <c r="V168" t="s">
        <v>315</v>
      </c>
      <c r="W168">
        <v>2.99</v>
      </c>
      <c r="X168">
        <v>81</v>
      </c>
      <c r="Y168" s="83">
        <v>242.19000000000003</v>
      </c>
      <c r="Z168" s="80">
        <v>23.976810000000004</v>
      </c>
    </row>
    <row r="169" spans="1:26" x14ac:dyDescent="0.3">
      <c r="A169">
        <v>1189</v>
      </c>
      <c r="B169" s="84">
        <v>41848</v>
      </c>
      <c r="C169">
        <v>28</v>
      </c>
      <c r="D169" t="s">
        <v>367</v>
      </c>
      <c r="E169" t="s">
        <v>368</v>
      </c>
      <c r="F169" t="s">
        <v>369</v>
      </c>
      <c r="G169" t="s">
        <v>370</v>
      </c>
      <c r="H169">
        <v>99999</v>
      </c>
      <c r="I169" t="s">
        <v>309</v>
      </c>
      <c r="J169" t="s">
        <v>371</v>
      </c>
      <c r="K169" t="s">
        <v>372</v>
      </c>
      <c r="L169" s="84">
        <v>41850</v>
      </c>
      <c r="M169" t="s">
        <v>339</v>
      </c>
      <c r="N169" t="s">
        <v>373</v>
      </c>
      <c r="O169" t="s">
        <v>368</v>
      </c>
      <c r="P169" t="s">
        <v>369</v>
      </c>
      <c r="Q169" t="s">
        <v>370</v>
      </c>
      <c r="R169">
        <v>99999</v>
      </c>
      <c r="S169" t="s">
        <v>309</v>
      </c>
      <c r="T169" t="s">
        <v>326</v>
      </c>
      <c r="U169" t="s">
        <v>357</v>
      </c>
      <c r="V169" t="s">
        <v>358</v>
      </c>
      <c r="W169">
        <v>9.65</v>
      </c>
      <c r="X169">
        <v>33</v>
      </c>
      <c r="Y169" s="83">
        <v>318.45</v>
      </c>
      <c r="Z169" s="80">
        <v>30.252749999999999</v>
      </c>
    </row>
    <row r="170" spans="1:26" x14ac:dyDescent="0.3">
      <c r="A170">
        <v>1190</v>
      </c>
      <c r="B170" s="84">
        <v>41848</v>
      </c>
      <c r="C170">
        <v>28</v>
      </c>
      <c r="D170" t="s">
        <v>367</v>
      </c>
      <c r="E170" t="s">
        <v>368</v>
      </c>
      <c r="F170" t="s">
        <v>369</v>
      </c>
      <c r="G170" t="s">
        <v>370</v>
      </c>
      <c r="H170">
        <v>99999</v>
      </c>
      <c r="I170" t="s">
        <v>309</v>
      </c>
      <c r="J170" t="s">
        <v>371</v>
      </c>
      <c r="K170" t="s">
        <v>372</v>
      </c>
      <c r="L170" s="84">
        <v>41850</v>
      </c>
      <c r="M170" t="s">
        <v>339</v>
      </c>
      <c r="N170" t="s">
        <v>373</v>
      </c>
      <c r="O170" t="s">
        <v>368</v>
      </c>
      <c r="P170" t="s">
        <v>369</v>
      </c>
      <c r="Q170" t="s">
        <v>370</v>
      </c>
      <c r="R170">
        <v>99999</v>
      </c>
      <c r="S170" t="s">
        <v>309</v>
      </c>
      <c r="T170" t="s">
        <v>326</v>
      </c>
      <c r="U170" t="s">
        <v>399</v>
      </c>
      <c r="V170" t="s">
        <v>400</v>
      </c>
      <c r="W170">
        <v>18.399999999999999</v>
      </c>
      <c r="X170">
        <v>47</v>
      </c>
      <c r="Y170" s="83">
        <v>864.8</v>
      </c>
      <c r="Z170" s="80">
        <v>90.804000000000002</v>
      </c>
    </row>
    <row r="171" spans="1:26" x14ac:dyDescent="0.3">
      <c r="A171">
        <v>1191</v>
      </c>
      <c r="B171" s="84">
        <v>41829</v>
      </c>
      <c r="C171">
        <v>9</v>
      </c>
      <c r="D171" t="s">
        <v>401</v>
      </c>
      <c r="E171" t="s">
        <v>402</v>
      </c>
      <c r="F171" t="s">
        <v>403</v>
      </c>
      <c r="G171" t="s">
        <v>404</v>
      </c>
      <c r="H171">
        <v>99999</v>
      </c>
      <c r="I171" t="s">
        <v>309</v>
      </c>
      <c r="J171" t="s">
        <v>405</v>
      </c>
      <c r="K171" t="s">
        <v>271</v>
      </c>
      <c r="L171" s="84">
        <v>41831</v>
      </c>
      <c r="M171" t="s">
        <v>324</v>
      </c>
      <c r="N171" t="s">
        <v>406</v>
      </c>
      <c r="O171" t="s">
        <v>402</v>
      </c>
      <c r="P171" t="s">
        <v>403</v>
      </c>
      <c r="Q171" t="s">
        <v>404</v>
      </c>
      <c r="R171">
        <v>99999</v>
      </c>
      <c r="S171" t="s">
        <v>309</v>
      </c>
      <c r="T171" t="s">
        <v>313</v>
      </c>
      <c r="U171" t="s">
        <v>407</v>
      </c>
      <c r="V171" t="s">
        <v>408</v>
      </c>
      <c r="W171">
        <v>19.5</v>
      </c>
      <c r="X171">
        <v>61</v>
      </c>
      <c r="Y171" s="83">
        <v>1189.5</v>
      </c>
      <c r="Z171" s="80">
        <v>123.70800000000001</v>
      </c>
    </row>
    <row r="172" spans="1:26" x14ac:dyDescent="0.3">
      <c r="A172">
        <v>1192</v>
      </c>
      <c r="B172" s="84">
        <v>41829</v>
      </c>
      <c r="C172">
        <v>9</v>
      </c>
      <c r="D172" t="s">
        <v>401</v>
      </c>
      <c r="E172" t="s">
        <v>402</v>
      </c>
      <c r="F172" t="s">
        <v>403</v>
      </c>
      <c r="G172" t="s">
        <v>404</v>
      </c>
      <c r="H172">
        <v>99999</v>
      </c>
      <c r="I172" t="s">
        <v>309</v>
      </c>
      <c r="J172" t="s">
        <v>405</v>
      </c>
      <c r="K172" t="s">
        <v>271</v>
      </c>
      <c r="L172" s="84">
        <v>41831</v>
      </c>
      <c r="M172" t="s">
        <v>324</v>
      </c>
      <c r="N172" t="s">
        <v>406</v>
      </c>
      <c r="O172" t="s">
        <v>402</v>
      </c>
      <c r="P172" t="s">
        <v>403</v>
      </c>
      <c r="Q172" t="s">
        <v>404</v>
      </c>
      <c r="R172">
        <v>99999</v>
      </c>
      <c r="S172" t="s">
        <v>309</v>
      </c>
      <c r="T172" t="s">
        <v>313</v>
      </c>
      <c r="U172" t="s">
        <v>409</v>
      </c>
      <c r="V172" t="s">
        <v>410</v>
      </c>
      <c r="W172">
        <v>34.799999999999997</v>
      </c>
      <c r="X172">
        <v>27</v>
      </c>
      <c r="Y172" s="83">
        <v>939.59999999999991</v>
      </c>
      <c r="Z172" s="80">
        <v>95.839199999999991</v>
      </c>
    </row>
    <row r="173" spans="1:26" x14ac:dyDescent="0.3">
      <c r="A173">
        <v>1193</v>
      </c>
      <c r="B173" s="84">
        <v>41826</v>
      </c>
      <c r="C173">
        <v>6</v>
      </c>
      <c r="D173" t="s">
        <v>359</v>
      </c>
      <c r="E173" t="s">
        <v>360</v>
      </c>
      <c r="F173" t="s">
        <v>361</v>
      </c>
      <c r="G173" t="s">
        <v>362</v>
      </c>
      <c r="H173">
        <v>99999</v>
      </c>
      <c r="I173" t="s">
        <v>309</v>
      </c>
      <c r="J173" t="s">
        <v>363</v>
      </c>
      <c r="K173" t="s">
        <v>264</v>
      </c>
      <c r="L173" s="84">
        <v>41828</v>
      </c>
      <c r="M173" t="s">
        <v>311</v>
      </c>
      <c r="N173" t="s">
        <v>364</v>
      </c>
      <c r="O173" t="s">
        <v>360</v>
      </c>
      <c r="P173" t="s">
        <v>361</v>
      </c>
      <c r="Q173" t="s">
        <v>362</v>
      </c>
      <c r="R173">
        <v>99999</v>
      </c>
      <c r="S173" t="s">
        <v>309</v>
      </c>
      <c r="T173" t="s">
        <v>326</v>
      </c>
      <c r="U173" t="s">
        <v>314</v>
      </c>
      <c r="V173" t="s">
        <v>315</v>
      </c>
      <c r="W173">
        <v>14</v>
      </c>
      <c r="X173">
        <v>84</v>
      </c>
      <c r="Y173" s="83">
        <v>1176</v>
      </c>
      <c r="Z173" s="80">
        <v>118.77600000000001</v>
      </c>
    </row>
    <row r="174" spans="1:26" x14ac:dyDescent="0.3">
      <c r="A174">
        <v>1194</v>
      </c>
      <c r="B174" s="84">
        <v>41828</v>
      </c>
      <c r="C174">
        <v>8</v>
      </c>
      <c r="D174" t="s">
        <v>334</v>
      </c>
      <c r="E174" t="s">
        <v>335</v>
      </c>
      <c r="F174" t="s">
        <v>336</v>
      </c>
      <c r="G174" t="s">
        <v>337</v>
      </c>
      <c r="H174">
        <v>99999</v>
      </c>
      <c r="I174" t="s">
        <v>309</v>
      </c>
      <c r="J174" t="s">
        <v>338</v>
      </c>
      <c r="K174" t="s">
        <v>264</v>
      </c>
      <c r="L174" s="84">
        <v>41830</v>
      </c>
      <c r="M174" t="s">
        <v>311</v>
      </c>
      <c r="N174" t="s">
        <v>340</v>
      </c>
      <c r="O174" t="s">
        <v>335</v>
      </c>
      <c r="P174" t="s">
        <v>336</v>
      </c>
      <c r="Q174" t="s">
        <v>337</v>
      </c>
      <c r="R174">
        <v>99999</v>
      </c>
      <c r="S174" t="s">
        <v>309</v>
      </c>
      <c r="T174" t="s">
        <v>313</v>
      </c>
      <c r="U174" t="s">
        <v>365</v>
      </c>
      <c r="V174" t="s">
        <v>366</v>
      </c>
      <c r="W174">
        <v>40</v>
      </c>
      <c r="X174">
        <v>91</v>
      </c>
      <c r="Y174" s="83">
        <v>3640</v>
      </c>
      <c r="Z174" s="80">
        <v>360.36</v>
      </c>
    </row>
    <row r="175" spans="1:26" x14ac:dyDescent="0.3">
      <c r="A175">
        <v>1195</v>
      </c>
      <c r="B175" s="84">
        <v>41828</v>
      </c>
      <c r="C175">
        <v>8</v>
      </c>
      <c r="D175" t="s">
        <v>334</v>
      </c>
      <c r="E175" t="s">
        <v>335</v>
      </c>
      <c r="F175" t="s">
        <v>336</v>
      </c>
      <c r="G175" t="s">
        <v>337</v>
      </c>
      <c r="H175">
        <v>99999</v>
      </c>
      <c r="I175" t="s">
        <v>309</v>
      </c>
      <c r="J175" t="s">
        <v>338</v>
      </c>
      <c r="K175" t="s">
        <v>264</v>
      </c>
      <c r="L175" s="84">
        <v>41830</v>
      </c>
      <c r="M175" t="s">
        <v>311</v>
      </c>
      <c r="N175" t="s">
        <v>340</v>
      </c>
      <c r="O175" t="s">
        <v>335</v>
      </c>
      <c r="P175" t="s">
        <v>336</v>
      </c>
      <c r="Q175" t="s">
        <v>337</v>
      </c>
      <c r="R175">
        <v>99999</v>
      </c>
      <c r="S175" t="s">
        <v>309</v>
      </c>
      <c r="T175" t="s">
        <v>313</v>
      </c>
      <c r="U175" t="s">
        <v>341</v>
      </c>
      <c r="V175" t="s">
        <v>342</v>
      </c>
      <c r="W175">
        <v>9.1999999999999993</v>
      </c>
      <c r="X175">
        <v>36</v>
      </c>
      <c r="Y175" s="83">
        <v>331.2</v>
      </c>
      <c r="Z175" s="80">
        <v>34.444800000000001</v>
      </c>
    </row>
    <row r="176" spans="1:26" x14ac:dyDescent="0.3">
      <c r="A176">
        <v>1196</v>
      </c>
      <c r="B176" s="84">
        <v>41845</v>
      </c>
      <c r="C176">
        <v>25</v>
      </c>
      <c r="D176" t="s">
        <v>411</v>
      </c>
      <c r="E176" t="s">
        <v>412</v>
      </c>
      <c r="F176" t="s">
        <v>376</v>
      </c>
      <c r="G176" t="s">
        <v>377</v>
      </c>
      <c r="H176">
        <v>99999</v>
      </c>
      <c r="I176" t="s">
        <v>309</v>
      </c>
      <c r="J176" t="s">
        <v>378</v>
      </c>
      <c r="K176" t="s">
        <v>323</v>
      </c>
      <c r="L176">
        <v>41847</v>
      </c>
      <c r="M176" t="s">
        <v>324</v>
      </c>
      <c r="N176" t="s">
        <v>413</v>
      </c>
      <c r="O176" t="s">
        <v>412</v>
      </c>
      <c r="P176" t="s">
        <v>376</v>
      </c>
      <c r="Q176" t="s">
        <v>377</v>
      </c>
      <c r="R176">
        <v>99999</v>
      </c>
      <c r="S176" t="s">
        <v>309</v>
      </c>
      <c r="T176" t="s">
        <v>356</v>
      </c>
      <c r="U176" t="s">
        <v>414</v>
      </c>
      <c r="V176" t="s">
        <v>342</v>
      </c>
      <c r="W176">
        <v>10</v>
      </c>
      <c r="X176">
        <v>34</v>
      </c>
      <c r="Y176" s="83">
        <v>340</v>
      </c>
      <c r="Z176" s="80">
        <v>34.340000000000003</v>
      </c>
    </row>
    <row r="177" spans="1:26" x14ac:dyDescent="0.3">
      <c r="A177">
        <v>1197</v>
      </c>
      <c r="B177" s="84">
        <v>41846</v>
      </c>
      <c r="C177">
        <v>26</v>
      </c>
      <c r="D177" t="s">
        <v>415</v>
      </c>
      <c r="E177" t="s">
        <v>416</v>
      </c>
      <c r="F177" t="s">
        <v>392</v>
      </c>
      <c r="G177" t="s">
        <v>393</v>
      </c>
      <c r="H177">
        <v>99999</v>
      </c>
      <c r="I177" t="s">
        <v>309</v>
      </c>
      <c r="J177" t="s">
        <v>371</v>
      </c>
      <c r="K177" t="s">
        <v>372</v>
      </c>
      <c r="L177">
        <v>41848</v>
      </c>
      <c r="M177" t="s">
        <v>339</v>
      </c>
      <c r="N177" t="s">
        <v>417</v>
      </c>
      <c r="O177" t="s">
        <v>416</v>
      </c>
      <c r="P177" t="s">
        <v>392</v>
      </c>
      <c r="Q177" t="s">
        <v>393</v>
      </c>
      <c r="R177">
        <v>99999</v>
      </c>
      <c r="S177" t="s">
        <v>309</v>
      </c>
      <c r="T177" t="s">
        <v>326</v>
      </c>
      <c r="U177" t="s">
        <v>418</v>
      </c>
      <c r="V177" t="s">
        <v>419</v>
      </c>
      <c r="W177">
        <v>21.35</v>
      </c>
      <c r="X177">
        <v>81</v>
      </c>
      <c r="Y177" s="83">
        <v>1729.3500000000001</v>
      </c>
      <c r="Z177" s="80">
        <v>178.12305000000003</v>
      </c>
    </row>
    <row r="178" spans="1:26" x14ac:dyDescent="0.3">
      <c r="A178">
        <v>1198</v>
      </c>
      <c r="B178" s="84">
        <v>41846</v>
      </c>
      <c r="C178">
        <v>26</v>
      </c>
      <c r="D178" t="s">
        <v>415</v>
      </c>
      <c r="E178" t="s">
        <v>416</v>
      </c>
      <c r="F178" t="s">
        <v>392</v>
      </c>
      <c r="G178" t="s">
        <v>393</v>
      </c>
      <c r="H178">
        <v>99999</v>
      </c>
      <c r="I178" t="s">
        <v>309</v>
      </c>
      <c r="J178" t="s">
        <v>371</v>
      </c>
      <c r="K178" t="s">
        <v>372</v>
      </c>
      <c r="L178">
        <v>41848</v>
      </c>
      <c r="M178" t="s">
        <v>339</v>
      </c>
      <c r="N178" t="s">
        <v>417</v>
      </c>
      <c r="O178" t="s">
        <v>416</v>
      </c>
      <c r="P178" t="s">
        <v>392</v>
      </c>
      <c r="Q178" t="s">
        <v>393</v>
      </c>
      <c r="R178">
        <v>99999</v>
      </c>
      <c r="S178" t="s">
        <v>309</v>
      </c>
      <c r="T178" t="s">
        <v>326</v>
      </c>
      <c r="U178" t="s">
        <v>357</v>
      </c>
      <c r="V178" t="s">
        <v>358</v>
      </c>
      <c r="W178">
        <v>9.65</v>
      </c>
      <c r="X178">
        <v>25</v>
      </c>
      <c r="Y178" s="83">
        <v>241.25</v>
      </c>
      <c r="Z178" s="80">
        <v>23.401250000000001</v>
      </c>
    </row>
    <row r="179" spans="1:26" x14ac:dyDescent="0.3">
      <c r="A179">
        <v>1199</v>
      </c>
      <c r="B179" s="84">
        <v>41846</v>
      </c>
      <c r="C179">
        <v>26</v>
      </c>
      <c r="D179" t="s">
        <v>415</v>
      </c>
      <c r="E179" t="s">
        <v>416</v>
      </c>
      <c r="F179" t="s">
        <v>392</v>
      </c>
      <c r="G179" t="s">
        <v>393</v>
      </c>
      <c r="H179">
        <v>99999</v>
      </c>
      <c r="I179" t="s">
        <v>309</v>
      </c>
      <c r="J179" t="s">
        <v>371</v>
      </c>
      <c r="K179" t="s">
        <v>372</v>
      </c>
      <c r="L179">
        <v>41848</v>
      </c>
      <c r="M179" t="s">
        <v>339</v>
      </c>
      <c r="N179" t="s">
        <v>417</v>
      </c>
      <c r="O179" t="s">
        <v>416</v>
      </c>
      <c r="P179" t="s">
        <v>392</v>
      </c>
      <c r="Q179" t="s">
        <v>393</v>
      </c>
      <c r="R179">
        <v>99999</v>
      </c>
      <c r="S179" t="s">
        <v>309</v>
      </c>
      <c r="T179" t="s">
        <v>326</v>
      </c>
      <c r="U179" t="s">
        <v>399</v>
      </c>
      <c r="V179" t="s">
        <v>400</v>
      </c>
      <c r="W179">
        <v>18.399999999999999</v>
      </c>
      <c r="X179">
        <v>12</v>
      </c>
      <c r="Y179" s="83">
        <v>220.79999999999998</v>
      </c>
      <c r="Z179" s="80">
        <v>22.08</v>
      </c>
    </row>
    <row r="180" spans="1:26" x14ac:dyDescent="0.3">
      <c r="A180">
        <v>1200</v>
      </c>
      <c r="B180" s="84">
        <v>41849</v>
      </c>
      <c r="C180">
        <v>29</v>
      </c>
      <c r="D180" t="s">
        <v>343</v>
      </c>
      <c r="E180" t="s">
        <v>344</v>
      </c>
      <c r="F180" t="s">
        <v>345</v>
      </c>
      <c r="G180" t="s">
        <v>346</v>
      </c>
      <c r="H180">
        <v>99999</v>
      </c>
      <c r="I180" t="s">
        <v>309</v>
      </c>
      <c r="J180" t="s">
        <v>347</v>
      </c>
      <c r="K180" t="s">
        <v>271</v>
      </c>
      <c r="L180" s="84">
        <v>41851</v>
      </c>
      <c r="M180" t="s">
        <v>311</v>
      </c>
      <c r="N180" t="s">
        <v>348</v>
      </c>
      <c r="O180" t="s">
        <v>344</v>
      </c>
      <c r="P180" t="s">
        <v>345</v>
      </c>
      <c r="Q180" t="s">
        <v>346</v>
      </c>
      <c r="R180">
        <v>99999</v>
      </c>
      <c r="S180" t="s">
        <v>309</v>
      </c>
      <c r="T180" t="s">
        <v>313</v>
      </c>
      <c r="U180" t="s">
        <v>314</v>
      </c>
      <c r="V180" t="s">
        <v>315</v>
      </c>
      <c r="W180">
        <v>14</v>
      </c>
      <c r="X180">
        <v>23</v>
      </c>
      <c r="Y180" s="83">
        <v>322</v>
      </c>
      <c r="Z180" s="80">
        <v>30.912000000000003</v>
      </c>
    </row>
    <row r="181" spans="1:26" x14ac:dyDescent="0.3">
      <c r="A181">
        <v>1201</v>
      </c>
      <c r="B181" s="84">
        <v>41826</v>
      </c>
      <c r="C181">
        <v>6</v>
      </c>
      <c r="D181" t="s">
        <v>359</v>
      </c>
      <c r="E181" t="s">
        <v>360</v>
      </c>
      <c r="F181" t="s">
        <v>361</v>
      </c>
      <c r="G181" t="s">
        <v>362</v>
      </c>
      <c r="H181">
        <v>99999</v>
      </c>
      <c r="I181" t="s">
        <v>309</v>
      </c>
      <c r="J181" t="s">
        <v>363</v>
      </c>
      <c r="K181" t="s">
        <v>264</v>
      </c>
      <c r="L181" s="84">
        <v>41828</v>
      </c>
      <c r="M181" t="s">
        <v>339</v>
      </c>
      <c r="N181" t="s">
        <v>364</v>
      </c>
      <c r="O181" t="s">
        <v>360</v>
      </c>
      <c r="P181" t="s">
        <v>361</v>
      </c>
      <c r="Q181" t="s">
        <v>362</v>
      </c>
      <c r="R181">
        <v>99999</v>
      </c>
      <c r="S181" t="s">
        <v>309</v>
      </c>
      <c r="T181" t="s">
        <v>313</v>
      </c>
      <c r="U181" t="s">
        <v>349</v>
      </c>
      <c r="V181" t="s">
        <v>350</v>
      </c>
      <c r="W181">
        <v>12.75</v>
      </c>
      <c r="X181">
        <v>76</v>
      </c>
      <c r="Y181" s="83">
        <v>969</v>
      </c>
      <c r="Z181" s="80">
        <v>97.869</v>
      </c>
    </row>
    <row r="182" spans="1:26" x14ac:dyDescent="0.3">
      <c r="A182">
        <v>1203</v>
      </c>
      <c r="B182" s="84">
        <v>41824</v>
      </c>
      <c r="C182">
        <v>4</v>
      </c>
      <c r="D182" t="s">
        <v>318</v>
      </c>
      <c r="E182" t="s">
        <v>319</v>
      </c>
      <c r="F182" t="s">
        <v>320</v>
      </c>
      <c r="G182" t="s">
        <v>321</v>
      </c>
      <c r="H182">
        <v>99999</v>
      </c>
      <c r="I182" t="s">
        <v>309</v>
      </c>
      <c r="J182" t="s">
        <v>322</v>
      </c>
      <c r="K182" t="s">
        <v>323</v>
      </c>
      <c r="L182" s="84">
        <v>41826</v>
      </c>
      <c r="M182" t="s">
        <v>324</v>
      </c>
      <c r="N182" t="s">
        <v>325</v>
      </c>
      <c r="O182" t="s">
        <v>319</v>
      </c>
      <c r="P182" t="s">
        <v>320</v>
      </c>
      <c r="Q182" t="s">
        <v>321</v>
      </c>
      <c r="R182">
        <v>99999</v>
      </c>
      <c r="S182" t="s">
        <v>309</v>
      </c>
      <c r="T182" t="s">
        <v>326</v>
      </c>
      <c r="U182" t="s">
        <v>420</v>
      </c>
      <c r="V182" t="s">
        <v>387</v>
      </c>
      <c r="W182">
        <v>81</v>
      </c>
      <c r="X182">
        <v>55</v>
      </c>
      <c r="Y182" s="83">
        <v>4455</v>
      </c>
      <c r="Z182" s="80">
        <v>445.5</v>
      </c>
    </row>
    <row r="183" spans="1:26" x14ac:dyDescent="0.3">
      <c r="A183">
        <v>1204</v>
      </c>
      <c r="B183" s="84">
        <v>41824</v>
      </c>
      <c r="C183">
        <v>4</v>
      </c>
      <c r="D183" t="s">
        <v>318</v>
      </c>
      <c r="E183" t="s">
        <v>319</v>
      </c>
      <c r="F183" t="s">
        <v>320</v>
      </c>
      <c r="G183" t="s">
        <v>321</v>
      </c>
      <c r="H183">
        <v>99999</v>
      </c>
      <c r="I183" t="s">
        <v>309</v>
      </c>
      <c r="J183" t="s">
        <v>322</v>
      </c>
      <c r="K183" t="s">
        <v>323</v>
      </c>
      <c r="L183" s="84">
        <v>41826</v>
      </c>
      <c r="M183" t="s">
        <v>324</v>
      </c>
      <c r="N183" t="s">
        <v>325</v>
      </c>
      <c r="O183" t="s">
        <v>319</v>
      </c>
      <c r="P183" t="s">
        <v>320</v>
      </c>
      <c r="Q183" t="s">
        <v>321</v>
      </c>
      <c r="R183">
        <v>99999</v>
      </c>
      <c r="S183" t="s">
        <v>309</v>
      </c>
      <c r="T183" t="s">
        <v>326</v>
      </c>
      <c r="U183" t="s">
        <v>421</v>
      </c>
      <c r="V183" t="s">
        <v>422</v>
      </c>
      <c r="W183">
        <v>7</v>
      </c>
      <c r="X183">
        <v>19</v>
      </c>
      <c r="Y183" s="83">
        <v>133</v>
      </c>
      <c r="Z183" s="80">
        <v>12.901</v>
      </c>
    </row>
    <row r="184" spans="1:26" x14ac:dyDescent="0.3">
      <c r="A184">
        <v>1206</v>
      </c>
      <c r="B184" s="84">
        <v>41828</v>
      </c>
      <c r="C184">
        <v>8</v>
      </c>
      <c r="D184" t="s">
        <v>334</v>
      </c>
      <c r="E184" t="s">
        <v>335</v>
      </c>
      <c r="F184" t="s">
        <v>336</v>
      </c>
      <c r="G184" t="s">
        <v>337</v>
      </c>
      <c r="H184">
        <v>99999</v>
      </c>
      <c r="I184" t="s">
        <v>309</v>
      </c>
      <c r="J184" t="s">
        <v>338</v>
      </c>
      <c r="K184" t="s">
        <v>264</v>
      </c>
      <c r="L184" s="84">
        <v>41830</v>
      </c>
      <c r="M184" t="s">
        <v>339</v>
      </c>
      <c r="N184" t="s">
        <v>340</v>
      </c>
      <c r="O184" t="s">
        <v>335</v>
      </c>
      <c r="P184" t="s">
        <v>336</v>
      </c>
      <c r="Q184" t="s">
        <v>337</v>
      </c>
      <c r="R184">
        <v>99999</v>
      </c>
      <c r="S184" t="s">
        <v>309</v>
      </c>
      <c r="T184" t="s">
        <v>326</v>
      </c>
      <c r="U184" t="s">
        <v>409</v>
      </c>
      <c r="V184" t="s">
        <v>410</v>
      </c>
      <c r="W184">
        <v>34.799999999999997</v>
      </c>
      <c r="X184">
        <v>27</v>
      </c>
      <c r="Y184" s="83">
        <v>939.59999999999991</v>
      </c>
      <c r="Z184" s="80">
        <v>89.261999999999986</v>
      </c>
    </row>
    <row r="185" spans="1:26" x14ac:dyDescent="0.3">
      <c r="A185">
        <v>1209</v>
      </c>
      <c r="B185" s="84">
        <v>41823</v>
      </c>
      <c r="C185">
        <v>3</v>
      </c>
      <c r="D185" t="s">
        <v>351</v>
      </c>
      <c r="E185" t="s">
        <v>352</v>
      </c>
      <c r="F185" t="s">
        <v>353</v>
      </c>
      <c r="G185" t="s">
        <v>354</v>
      </c>
      <c r="H185">
        <v>99999</v>
      </c>
      <c r="I185" t="s">
        <v>309</v>
      </c>
      <c r="J185" t="s">
        <v>310</v>
      </c>
      <c r="K185" t="s">
        <v>271</v>
      </c>
      <c r="L185" s="84">
        <v>41825</v>
      </c>
      <c r="M185" t="s">
        <v>311</v>
      </c>
      <c r="N185" t="s">
        <v>355</v>
      </c>
      <c r="O185" t="s">
        <v>352</v>
      </c>
      <c r="P185" t="s">
        <v>353</v>
      </c>
      <c r="Q185" t="s">
        <v>354</v>
      </c>
      <c r="R185">
        <v>99999</v>
      </c>
      <c r="S185" t="s">
        <v>309</v>
      </c>
      <c r="T185" t="s">
        <v>356</v>
      </c>
      <c r="U185" t="s">
        <v>423</v>
      </c>
      <c r="V185" t="s">
        <v>389</v>
      </c>
      <c r="W185">
        <v>10</v>
      </c>
      <c r="X185">
        <v>99</v>
      </c>
      <c r="Y185" s="83">
        <v>990</v>
      </c>
      <c r="Z185" s="80">
        <v>95.039999999999992</v>
      </c>
    </row>
    <row r="186" spans="1:26" x14ac:dyDescent="0.3">
      <c r="A186">
        <v>1210</v>
      </c>
      <c r="B186" s="84">
        <v>41823</v>
      </c>
      <c r="C186">
        <v>3</v>
      </c>
      <c r="D186" t="s">
        <v>351</v>
      </c>
      <c r="E186" t="s">
        <v>352</v>
      </c>
      <c r="F186" t="s">
        <v>353</v>
      </c>
      <c r="G186" t="s">
        <v>354</v>
      </c>
      <c r="H186">
        <v>99999</v>
      </c>
      <c r="I186" t="s">
        <v>309</v>
      </c>
      <c r="J186" t="s">
        <v>310</v>
      </c>
      <c r="K186" t="s">
        <v>271</v>
      </c>
      <c r="L186" s="84">
        <v>41825</v>
      </c>
      <c r="M186" t="s">
        <v>311</v>
      </c>
      <c r="N186" t="s">
        <v>355</v>
      </c>
      <c r="O186" t="s">
        <v>352</v>
      </c>
      <c r="P186" t="s">
        <v>353</v>
      </c>
      <c r="Q186" t="s">
        <v>354</v>
      </c>
      <c r="R186">
        <v>99999</v>
      </c>
      <c r="S186" t="s">
        <v>309</v>
      </c>
      <c r="T186" t="s">
        <v>356</v>
      </c>
      <c r="U186" t="s">
        <v>365</v>
      </c>
      <c r="V186" t="s">
        <v>366</v>
      </c>
      <c r="W186">
        <v>40</v>
      </c>
      <c r="X186">
        <v>10</v>
      </c>
      <c r="Y186" s="83">
        <v>400</v>
      </c>
      <c r="Z186" s="80">
        <v>40</v>
      </c>
    </row>
    <row r="187" spans="1:26" x14ac:dyDescent="0.3">
      <c r="A187">
        <v>1214</v>
      </c>
      <c r="B187" s="84">
        <v>41830</v>
      </c>
      <c r="C187">
        <v>10</v>
      </c>
      <c r="D187" t="s">
        <v>374</v>
      </c>
      <c r="E187" t="s">
        <v>375</v>
      </c>
      <c r="F187" t="s">
        <v>376</v>
      </c>
      <c r="G187" t="s">
        <v>377</v>
      </c>
      <c r="H187">
        <v>99999</v>
      </c>
      <c r="I187" t="s">
        <v>309</v>
      </c>
      <c r="J187" t="s">
        <v>378</v>
      </c>
      <c r="K187" t="s">
        <v>323</v>
      </c>
      <c r="L187" s="84">
        <v>41832</v>
      </c>
      <c r="M187" t="s">
        <v>311</v>
      </c>
      <c r="N187" t="s">
        <v>379</v>
      </c>
      <c r="O187" t="s">
        <v>375</v>
      </c>
      <c r="P187" t="s">
        <v>376</v>
      </c>
      <c r="Q187" t="s">
        <v>377</v>
      </c>
      <c r="R187">
        <v>99999</v>
      </c>
      <c r="S187" t="s">
        <v>309</v>
      </c>
      <c r="T187" t="s">
        <v>326</v>
      </c>
      <c r="U187" t="s">
        <v>424</v>
      </c>
      <c r="V187" t="s">
        <v>317</v>
      </c>
      <c r="W187">
        <v>10</v>
      </c>
      <c r="X187">
        <v>80</v>
      </c>
      <c r="Y187" s="83">
        <v>800</v>
      </c>
      <c r="Z187" s="80">
        <v>77.599999999999994</v>
      </c>
    </row>
    <row r="188" spans="1:26" x14ac:dyDescent="0.3">
      <c r="A188">
        <v>1216</v>
      </c>
      <c r="B188" s="84">
        <v>41830</v>
      </c>
      <c r="C188">
        <v>10</v>
      </c>
      <c r="D188" t="s">
        <v>374</v>
      </c>
      <c r="E188" t="s">
        <v>375</v>
      </c>
      <c r="F188" t="s">
        <v>376</v>
      </c>
      <c r="G188" t="s">
        <v>377</v>
      </c>
      <c r="H188">
        <v>99999</v>
      </c>
      <c r="I188" t="s">
        <v>309</v>
      </c>
      <c r="J188" t="s">
        <v>378</v>
      </c>
      <c r="K188" t="s">
        <v>323</v>
      </c>
      <c r="L188" s="84"/>
      <c r="M188" t="s">
        <v>324</v>
      </c>
      <c r="N188" t="s">
        <v>379</v>
      </c>
      <c r="O188" t="s">
        <v>375</v>
      </c>
      <c r="P188" t="s">
        <v>376</v>
      </c>
      <c r="Q188" t="s">
        <v>377</v>
      </c>
      <c r="R188">
        <v>99999</v>
      </c>
      <c r="S188" t="s">
        <v>309</v>
      </c>
      <c r="U188" t="s">
        <v>316</v>
      </c>
      <c r="V188" t="s">
        <v>317</v>
      </c>
      <c r="W188">
        <v>3.5</v>
      </c>
      <c r="X188">
        <v>27</v>
      </c>
      <c r="Y188" s="83">
        <v>94.5</v>
      </c>
      <c r="Z188" s="80">
        <v>9.072000000000001</v>
      </c>
    </row>
    <row r="189" spans="1:26" x14ac:dyDescent="0.3">
      <c r="A189">
        <v>1217</v>
      </c>
      <c r="B189" s="84">
        <v>41831</v>
      </c>
      <c r="C189">
        <v>11</v>
      </c>
      <c r="D189" t="s">
        <v>390</v>
      </c>
      <c r="E189" t="s">
        <v>391</v>
      </c>
      <c r="F189" t="s">
        <v>392</v>
      </c>
      <c r="G189" t="s">
        <v>393</v>
      </c>
      <c r="H189">
        <v>99999</v>
      </c>
      <c r="I189" t="s">
        <v>309</v>
      </c>
      <c r="J189" t="s">
        <v>371</v>
      </c>
      <c r="K189" t="s">
        <v>372</v>
      </c>
      <c r="M189" t="s">
        <v>339</v>
      </c>
      <c r="N189" t="s">
        <v>394</v>
      </c>
      <c r="O189" t="s">
        <v>391</v>
      </c>
      <c r="P189" t="s">
        <v>392</v>
      </c>
      <c r="Q189" t="s">
        <v>393</v>
      </c>
      <c r="R189">
        <v>99999</v>
      </c>
      <c r="S189" t="s">
        <v>309</v>
      </c>
      <c r="U189" t="s">
        <v>365</v>
      </c>
      <c r="V189" t="s">
        <v>366</v>
      </c>
      <c r="W189">
        <v>40</v>
      </c>
      <c r="X189">
        <v>97</v>
      </c>
      <c r="Y189" s="83">
        <v>3880</v>
      </c>
      <c r="Z189" s="80">
        <v>380.24</v>
      </c>
    </row>
    <row r="190" spans="1:26" x14ac:dyDescent="0.3">
      <c r="A190">
        <v>1218</v>
      </c>
      <c r="B190" s="84">
        <v>41821</v>
      </c>
      <c r="C190">
        <v>1</v>
      </c>
      <c r="D190" t="s">
        <v>395</v>
      </c>
      <c r="E190" t="s">
        <v>396</v>
      </c>
      <c r="F190" t="s">
        <v>397</v>
      </c>
      <c r="G190" t="s">
        <v>188</v>
      </c>
      <c r="H190">
        <v>99999</v>
      </c>
      <c r="I190" t="s">
        <v>309</v>
      </c>
      <c r="J190" t="s">
        <v>338</v>
      </c>
      <c r="K190" t="s">
        <v>264</v>
      </c>
      <c r="M190" t="s">
        <v>339</v>
      </c>
      <c r="N190" t="s">
        <v>398</v>
      </c>
      <c r="O190" t="s">
        <v>396</v>
      </c>
      <c r="P190" t="s">
        <v>397</v>
      </c>
      <c r="Q190" t="s">
        <v>188</v>
      </c>
      <c r="R190">
        <v>99999</v>
      </c>
      <c r="S190" t="s">
        <v>309</v>
      </c>
      <c r="U190" t="s">
        <v>399</v>
      </c>
      <c r="V190" t="s">
        <v>400</v>
      </c>
      <c r="W190">
        <v>18.399999999999999</v>
      </c>
      <c r="X190">
        <v>42</v>
      </c>
      <c r="Y190" s="83">
        <v>772.8</v>
      </c>
      <c r="Z190" s="80">
        <v>80.371200000000002</v>
      </c>
    </row>
    <row r="191" spans="1:26" x14ac:dyDescent="0.3">
      <c r="A191">
        <v>1219</v>
      </c>
      <c r="B191" s="84">
        <v>41848</v>
      </c>
      <c r="C191">
        <v>28</v>
      </c>
      <c r="D191" t="s">
        <v>367</v>
      </c>
      <c r="E191" t="s">
        <v>368</v>
      </c>
      <c r="F191" t="s">
        <v>369</v>
      </c>
      <c r="G191" t="s">
        <v>370</v>
      </c>
      <c r="H191">
        <v>99999</v>
      </c>
      <c r="I191" t="s">
        <v>309</v>
      </c>
      <c r="J191" t="s">
        <v>371</v>
      </c>
      <c r="K191" t="s">
        <v>372</v>
      </c>
      <c r="L191">
        <v>41850</v>
      </c>
      <c r="M191" t="s">
        <v>339</v>
      </c>
      <c r="N191" t="s">
        <v>373</v>
      </c>
      <c r="O191" t="s">
        <v>368</v>
      </c>
      <c r="P191" t="s">
        <v>369</v>
      </c>
      <c r="Q191" t="s">
        <v>370</v>
      </c>
      <c r="R191">
        <v>99999</v>
      </c>
      <c r="S191" t="s">
        <v>309</v>
      </c>
      <c r="T191" t="s">
        <v>326</v>
      </c>
      <c r="U191" t="s">
        <v>333</v>
      </c>
      <c r="V191" t="s">
        <v>315</v>
      </c>
      <c r="W191" s="80">
        <v>46</v>
      </c>
      <c r="X191">
        <v>24</v>
      </c>
      <c r="Y191" s="83">
        <v>1104</v>
      </c>
      <c r="Z191" s="80">
        <v>105.98399999999999</v>
      </c>
    </row>
    <row r="192" spans="1:26" x14ac:dyDescent="0.3">
      <c r="A192">
        <v>1220</v>
      </c>
      <c r="B192" s="84">
        <v>41829</v>
      </c>
      <c r="C192">
        <v>9</v>
      </c>
      <c r="D192" t="s">
        <v>401</v>
      </c>
      <c r="E192" t="s">
        <v>402</v>
      </c>
      <c r="F192" t="s">
        <v>403</v>
      </c>
      <c r="G192" t="s">
        <v>404</v>
      </c>
      <c r="H192">
        <v>99999</v>
      </c>
      <c r="I192" t="s">
        <v>309</v>
      </c>
      <c r="J192" t="s">
        <v>405</v>
      </c>
      <c r="K192" t="s">
        <v>271</v>
      </c>
      <c r="L192" s="84">
        <v>41831</v>
      </c>
      <c r="M192" t="s">
        <v>324</v>
      </c>
      <c r="N192" t="s">
        <v>406</v>
      </c>
      <c r="O192" t="s">
        <v>402</v>
      </c>
      <c r="P192" t="s">
        <v>403</v>
      </c>
      <c r="Q192" t="s">
        <v>404</v>
      </c>
      <c r="R192">
        <v>99999</v>
      </c>
      <c r="S192" t="s">
        <v>309</v>
      </c>
      <c r="T192" t="s">
        <v>313</v>
      </c>
      <c r="U192" t="s">
        <v>357</v>
      </c>
      <c r="V192" t="s">
        <v>358</v>
      </c>
      <c r="W192" s="80">
        <v>9.65</v>
      </c>
      <c r="X192">
        <v>90</v>
      </c>
      <c r="Y192" s="83">
        <v>868.5</v>
      </c>
      <c r="Z192" s="80">
        <v>83.376000000000005</v>
      </c>
    </row>
    <row r="193" spans="1:26" x14ac:dyDescent="0.3">
      <c r="A193">
        <v>1221</v>
      </c>
      <c r="B193" s="84">
        <v>41826</v>
      </c>
      <c r="C193">
        <v>6</v>
      </c>
      <c r="D193" t="s">
        <v>359</v>
      </c>
      <c r="E193" t="s">
        <v>360</v>
      </c>
      <c r="F193" t="s">
        <v>361</v>
      </c>
      <c r="G193" t="s">
        <v>362</v>
      </c>
      <c r="H193">
        <v>99999</v>
      </c>
      <c r="I193" t="s">
        <v>309</v>
      </c>
      <c r="J193" t="s">
        <v>363</v>
      </c>
      <c r="K193" t="s">
        <v>264</v>
      </c>
      <c r="L193" s="84">
        <v>41828</v>
      </c>
      <c r="M193" t="s">
        <v>311</v>
      </c>
      <c r="N193" t="s">
        <v>364</v>
      </c>
      <c r="O193" t="s">
        <v>360</v>
      </c>
      <c r="P193" t="s">
        <v>361</v>
      </c>
      <c r="Q193" t="s">
        <v>362</v>
      </c>
      <c r="R193">
        <v>99999</v>
      </c>
      <c r="S193" t="s">
        <v>309</v>
      </c>
      <c r="T193" t="s">
        <v>326</v>
      </c>
      <c r="U193" t="s">
        <v>349</v>
      </c>
      <c r="V193" t="s">
        <v>350</v>
      </c>
      <c r="W193" s="80">
        <v>12.75</v>
      </c>
      <c r="X193">
        <v>28</v>
      </c>
      <c r="Y193" s="83">
        <v>357</v>
      </c>
      <c r="Z193" s="80">
        <v>35.700000000000003</v>
      </c>
    </row>
    <row r="194" spans="1:26" x14ac:dyDescent="0.3">
      <c r="A194">
        <v>1222</v>
      </c>
      <c r="B194" s="84">
        <v>41879</v>
      </c>
      <c r="C194">
        <v>28</v>
      </c>
      <c r="D194" t="s">
        <v>367</v>
      </c>
      <c r="E194" t="s">
        <v>368</v>
      </c>
      <c r="F194" t="s">
        <v>369</v>
      </c>
      <c r="G194" t="s">
        <v>370</v>
      </c>
      <c r="H194">
        <v>99999</v>
      </c>
      <c r="I194" t="s">
        <v>309</v>
      </c>
      <c r="J194" t="s">
        <v>371</v>
      </c>
      <c r="K194" t="s">
        <v>372</v>
      </c>
      <c r="L194" s="84">
        <v>41881</v>
      </c>
      <c r="M194" t="s">
        <v>339</v>
      </c>
      <c r="N194" t="s">
        <v>373</v>
      </c>
      <c r="O194" t="s">
        <v>368</v>
      </c>
      <c r="P194" t="s">
        <v>369</v>
      </c>
      <c r="Q194" t="s">
        <v>370</v>
      </c>
      <c r="R194">
        <v>99999</v>
      </c>
      <c r="S194" t="s">
        <v>309</v>
      </c>
      <c r="T194" t="s">
        <v>313</v>
      </c>
      <c r="U194" t="s">
        <v>333</v>
      </c>
      <c r="V194" t="s">
        <v>315</v>
      </c>
      <c r="W194" s="80">
        <v>46</v>
      </c>
      <c r="X194">
        <v>28</v>
      </c>
      <c r="Y194" s="83">
        <v>1288</v>
      </c>
      <c r="Z194" s="80">
        <v>133.95200000000003</v>
      </c>
    </row>
    <row r="195" spans="1:26" x14ac:dyDescent="0.3">
      <c r="A195">
        <v>1223</v>
      </c>
      <c r="B195" s="84">
        <v>41859</v>
      </c>
      <c r="C195">
        <v>8</v>
      </c>
      <c r="D195" t="s">
        <v>334</v>
      </c>
      <c r="E195" t="s">
        <v>335</v>
      </c>
      <c r="F195" t="s">
        <v>336</v>
      </c>
      <c r="G195" t="s">
        <v>337</v>
      </c>
      <c r="H195">
        <v>99999</v>
      </c>
      <c r="I195" t="s">
        <v>309</v>
      </c>
      <c r="J195" t="s">
        <v>338</v>
      </c>
      <c r="K195" t="s">
        <v>264</v>
      </c>
      <c r="L195" s="84">
        <v>41861</v>
      </c>
      <c r="M195" t="s">
        <v>339</v>
      </c>
      <c r="N195" t="s">
        <v>340</v>
      </c>
      <c r="O195" t="s">
        <v>335</v>
      </c>
      <c r="P195" t="s">
        <v>336</v>
      </c>
      <c r="Q195" t="s">
        <v>337</v>
      </c>
      <c r="R195">
        <v>99999</v>
      </c>
      <c r="S195" t="s">
        <v>309</v>
      </c>
      <c r="T195" t="s">
        <v>313</v>
      </c>
      <c r="U195" t="s">
        <v>349</v>
      </c>
      <c r="V195" t="s">
        <v>350</v>
      </c>
      <c r="W195" s="80">
        <v>12.75</v>
      </c>
      <c r="X195">
        <v>57</v>
      </c>
      <c r="Y195" s="83">
        <v>726.75</v>
      </c>
      <c r="Z195" s="80">
        <v>69.768000000000001</v>
      </c>
    </row>
    <row r="196" spans="1:26" x14ac:dyDescent="0.3">
      <c r="A196">
        <v>1224</v>
      </c>
      <c r="B196" s="84">
        <v>41861</v>
      </c>
      <c r="C196">
        <v>10</v>
      </c>
      <c r="D196" t="s">
        <v>374</v>
      </c>
      <c r="E196" t="s">
        <v>375</v>
      </c>
      <c r="F196" t="s">
        <v>376</v>
      </c>
      <c r="G196" t="s">
        <v>377</v>
      </c>
      <c r="H196">
        <v>99999</v>
      </c>
      <c r="I196" t="s">
        <v>309</v>
      </c>
      <c r="J196" t="s">
        <v>378</v>
      </c>
      <c r="K196" t="s">
        <v>323</v>
      </c>
      <c r="L196" s="84">
        <v>41863</v>
      </c>
      <c r="M196" t="s">
        <v>311</v>
      </c>
      <c r="N196" t="s">
        <v>379</v>
      </c>
      <c r="O196" t="s">
        <v>375</v>
      </c>
      <c r="P196" t="s">
        <v>376</v>
      </c>
      <c r="Q196" t="s">
        <v>377</v>
      </c>
      <c r="R196">
        <v>99999</v>
      </c>
      <c r="S196" t="s">
        <v>309</v>
      </c>
      <c r="T196" t="s">
        <v>326</v>
      </c>
      <c r="U196" t="s">
        <v>380</v>
      </c>
      <c r="V196" t="s">
        <v>315</v>
      </c>
      <c r="W196" s="80">
        <v>2.99</v>
      </c>
      <c r="X196">
        <v>23</v>
      </c>
      <c r="Y196" s="83">
        <v>68.77000000000001</v>
      </c>
      <c r="Z196" s="80">
        <v>6.6706900000000013</v>
      </c>
    </row>
    <row r="197" spans="1:26" x14ac:dyDescent="0.3">
      <c r="A197">
        <v>1225</v>
      </c>
      <c r="B197" s="84">
        <v>41858</v>
      </c>
      <c r="C197">
        <v>7</v>
      </c>
      <c r="D197" t="s">
        <v>381</v>
      </c>
      <c r="E197" t="s">
        <v>382</v>
      </c>
      <c r="F197" t="s">
        <v>383</v>
      </c>
      <c r="G197" t="s">
        <v>384</v>
      </c>
      <c r="H197">
        <v>99999</v>
      </c>
      <c r="I197" t="s">
        <v>309</v>
      </c>
      <c r="J197" t="s">
        <v>338</v>
      </c>
      <c r="K197" t="s">
        <v>264</v>
      </c>
      <c r="L197" s="84"/>
      <c r="N197" t="s">
        <v>385</v>
      </c>
      <c r="O197" t="s">
        <v>382</v>
      </c>
      <c r="P197" t="s">
        <v>383</v>
      </c>
      <c r="Q197" t="s">
        <v>384</v>
      </c>
      <c r="R197">
        <v>99999</v>
      </c>
      <c r="S197" t="s">
        <v>309</v>
      </c>
      <c r="U197" t="s">
        <v>333</v>
      </c>
      <c r="V197" t="s">
        <v>315</v>
      </c>
      <c r="W197" s="80">
        <v>46</v>
      </c>
      <c r="X197">
        <v>86</v>
      </c>
      <c r="Y197" s="83">
        <v>3956</v>
      </c>
      <c r="Z197" s="80">
        <v>399.55600000000004</v>
      </c>
    </row>
    <row r="198" spans="1:26" x14ac:dyDescent="0.3">
      <c r="A198">
        <v>1226</v>
      </c>
      <c r="B198" s="84">
        <v>41861</v>
      </c>
      <c r="C198">
        <v>10</v>
      </c>
      <c r="D198" t="s">
        <v>374</v>
      </c>
      <c r="E198" t="s">
        <v>375</v>
      </c>
      <c r="F198" t="s">
        <v>376</v>
      </c>
      <c r="G198" t="s">
        <v>377</v>
      </c>
      <c r="H198">
        <v>99999</v>
      </c>
      <c r="I198" t="s">
        <v>309</v>
      </c>
      <c r="J198" t="s">
        <v>378</v>
      </c>
      <c r="K198" t="s">
        <v>323</v>
      </c>
      <c r="L198" s="84">
        <v>41863</v>
      </c>
      <c r="M198" t="s">
        <v>324</v>
      </c>
      <c r="N198" t="s">
        <v>379</v>
      </c>
      <c r="O198" t="s">
        <v>375</v>
      </c>
      <c r="P198" t="s">
        <v>376</v>
      </c>
      <c r="Q198" t="s">
        <v>377</v>
      </c>
      <c r="R198">
        <v>99999</v>
      </c>
      <c r="S198" t="s">
        <v>309</v>
      </c>
      <c r="U198" t="s">
        <v>386</v>
      </c>
      <c r="V198" t="s">
        <v>387</v>
      </c>
      <c r="W198" s="80">
        <v>25</v>
      </c>
      <c r="X198">
        <v>47</v>
      </c>
      <c r="Y198" s="83">
        <v>1175</v>
      </c>
      <c r="Z198" s="80">
        <v>116.325</v>
      </c>
    </row>
    <row r="199" spans="1:26" x14ac:dyDescent="0.3">
      <c r="A199">
        <v>1227</v>
      </c>
      <c r="B199" s="84">
        <v>41861</v>
      </c>
      <c r="C199">
        <v>10</v>
      </c>
      <c r="D199" t="s">
        <v>374</v>
      </c>
      <c r="E199" t="s">
        <v>375</v>
      </c>
      <c r="F199" t="s">
        <v>376</v>
      </c>
      <c r="G199" t="s">
        <v>377</v>
      </c>
      <c r="H199">
        <v>99999</v>
      </c>
      <c r="I199" t="s">
        <v>309</v>
      </c>
      <c r="J199" t="s">
        <v>378</v>
      </c>
      <c r="K199" t="s">
        <v>323</v>
      </c>
      <c r="L199" s="84">
        <v>41863</v>
      </c>
      <c r="M199" t="s">
        <v>324</v>
      </c>
      <c r="N199" t="s">
        <v>379</v>
      </c>
      <c r="O199" t="s">
        <v>375</v>
      </c>
      <c r="P199" t="s">
        <v>376</v>
      </c>
      <c r="Q199" t="s">
        <v>377</v>
      </c>
      <c r="R199">
        <v>99999</v>
      </c>
      <c r="S199" t="s">
        <v>309</v>
      </c>
      <c r="U199" t="s">
        <v>388</v>
      </c>
      <c r="V199" t="s">
        <v>389</v>
      </c>
      <c r="W199" s="80">
        <v>22</v>
      </c>
      <c r="X199">
        <v>97</v>
      </c>
      <c r="Y199" s="83">
        <v>2134</v>
      </c>
      <c r="Z199" s="80">
        <v>221.93600000000001</v>
      </c>
    </row>
    <row r="200" spans="1:26" x14ac:dyDescent="0.3">
      <c r="A200">
        <v>1228</v>
      </c>
      <c r="B200" s="84">
        <v>41861</v>
      </c>
      <c r="C200">
        <v>10</v>
      </c>
      <c r="D200" t="s">
        <v>374</v>
      </c>
      <c r="E200" t="s">
        <v>375</v>
      </c>
      <c r="F200" t="s">
        <v>376</v>
      </c>
      <c r="G200" t="s">
        <v>377</v>
      </c>
      <c r="H200">
        <v>99999</v>
      </c>
      <c r="I200" t="s">
        <v>309</v>
      </c>
      <c r="J200" t="s">
        <v>378</v>
      </c>
      <c r="K200" t="s">
        <v>323</v>
      </c>
      <c r="L200" s="84">
        <v>41863</v>
      </c>
      <c r="M200" t="s">
        <v>324</v>
      </c>
      <c r="N200" t="s">
        <v>379</v>
      </c>
      <c r="O200" t="s">
        <v>375</v>
      </c>
      <c r="P200" t="s">
        <v>376</v>
      </c>
      <c r="Q200" t="s">
        <v>377</v>
      </c>
      <c r="R200">
        <v>99999</v>
      </c>
      <c r="S200" t="s">
        <v>309</v>
      </c>
      <c r="U200" t="s">
        <v>341</v>
      </c>
      <c r="V200" t="s">
        <v>342</v>
      </c>
      <c r="W200" s="80">
        <v>9.1999999999999993</v>
      </c>
      <c r="X200">
        <v>96</v>
      </c>
      <c r="Y200" s="83">
        <v>883.19999999999993</v>
      </c>
      <c r="Z200" s="80">
        <v>86.553599999999989</v>
      </c>
    </row>
    <row r="201" spans="1:26" x14ac:dyDescent="0.3">
      <c r="A201">
        <v>1229</v>
      </c>
      <c r="B201" s="84">
        <v>41862</v>
      </c>
      <c r="C201">
        <v>11</v>
      </c>
      <c r="D201" t="s">
        <v>390</v>
      </c>
      <c r="E201" t="s">
        <v>391</v>
      </c>
      <c r="F201" t="s">
        <v>392</v>
      </c>
      <c r="G201" t="s">
        <v>393</v>
      </c>
      <c r="H201">
        <v>99999</v>
      </c>
      <c r="I201" t="s">
        <v>309</v>
      </c>
      <c r="J201" t="s">
        <v>371</v>
      </c>
      <c r="K201" t="s">
        <v>372</v>
      </c>
      <c r="L201" s="84"/>
      <c r="M201" t="s">
        <v>339</v>
      </c>
      <c r="N201" t="s">
        <v>394</v>
      </c>
      <c r="O201" t="s">
        <v>391</v>
      </c>
      <c r="P201" t="s">
        <v>392</v>
      </c>
      <c r="Q201" t="s">
        <v>393</v>
      </c>
      <c r="R201">
        <v>99999</v>
      </c>
      <c r="S201" t="s">
        <v>309</v>
      </c>
      <c r="U201" t="s">
        <v>316</v>
      </c>
      <c r="V201" t="s">
        <v>317</v>
      </c>
      <c r="W201" s="80">
        <v>3.5</v>
      </c>
      <c r="X201">
        <v>31</v>
      </c>
      <c r="Y201" s="83">
        <v>108.5</v>
      </c>
      <c r="Z201" s="80">
        <v>10.850000000000001</v>
      </c>
    </row>
    <row r="202" spans="1:26" x14ac:dyDescent="0.3">
      <c r="A202">
        <v>1230</v>
      </c>
      <c r="B202" s="84">
        <v>41862</v>
      </c>
      <c r="C202">
        <v>11</v>
      </c>
      <c r="D202" t="s">
        <v>390</v>
      </c>
      <c r="E202" t="s">
        <v>391</v>
      </c>
      <c r="F202" t="s">
        <v>392</v>
      </c>
      <c r="G202" t="s">
        <v>393</v>
      </c>
      <c r="H202">
        <v>99999</v>
      </c>
      <c r="I202" t="s">
        <v>309</v>
      </c>
      <c r="J202" t="s">
        <v>371</v>
      </c>
      <c r="K202" t="s">
        <v>372</v>
      </c>
      <c r="L202" s="84"/>
      <c r="M202" t="s">
        <v>339</v>
      </c>
      <c r="N202" t="s">
        <v>394</v>
      </c>
      <c r="O202" t="s">
        <v>391</v>
      </c>
      <c r="P202" t="s">
        <v>392</v>
      </c>
      <c r="Q202" t="s">
        <v>393</v>
      </c>
      <c r="R202">
        <v>99999</v>
      </c>
      <c r="S202" t="s">
        <v>309</v>
      </c>
      <c r="U202" t="s">
        <v>380</v>
      </c>
      <c r="V202" t="s">
        <v>315</v>
      </c>
      <c r="W202" s="80">
        <v>2.99</v>
      </c>
      <c r="X202">
        <v>52</v>
      </c>
      <c r="Y202" s="83">
        <v>155.48000000000002</v>
      </c>
      <c r="Z202" s="80">
        <v>16.014440000000004</v>
      </c>
    </row>
    <row r="203" spans="1:26" x14ac:dyDescent="0.3">
      <c r="A203">
        <v>1231</v>
      </c>
      <c r="B203" s="84">
        <v>41852</v>
      </c>
      <c r="C203">
        <v>1</v>
      </c>
      <c r="D203" t="s">
        <v>395</v>
      </c>
      <c r="E203" t="s">
        <v>396</v>
      </c>
      <c r="F203" t="s">
        <v>397</v>
      </c>
      <c r="G203" t="s">
        <v>188</v>
      </c>
      <c r="H203">
        <v>99999</v>
      </c>
      <c r="I203" t="s">
        <v>309</v>
      </c>
      <c r="J203" t="s">
        <v>338</v>
      </c>
      <c r="K203" t="s">
        <v>264</v>
      </c>
      <c r="L203" s="84"/>
      <c r="N203" t="s">
        <v>398</v>
      </c>
      <c r="O203" t="s">
        <v>396</v>
      </c>
      <c r="P203" t="s">
        <v>397</v>
      </c>
      <c r="Q203" t="s">
        <v>188</v>
      </c>
      <c r="R203">
        <v>99999</v>
      </c>
      <c r="S203" t="s">
        <v>309</v>
      </c>
      <c r="U203" t="s">
        <v>332</v>
      </c>
      <c r="V203" t="s">
        <v>315</v>
      </c>
      <c r="W203" s="80">
        <v>18</v>
      </c>
      <c r="X203">
        <v>91</v>
      </c>
      <c r="Y203" s="83">
        <v>1638</v>
      </c>
      <c r="Z203" s="80">
        <v>158.886</v>
      </c>
    </row>
    <row r="204" spans="1:26" x14ac:dyDescent="0.3">
      <c r="A204">
        <v>1232</v>
      </c>
      <c r="B204" s="84">
        <v>41852</v>
      </c>
      <c r="C204">
        <v>1</v>
      </c>
      <c r="D204" t="s">
        <v>395</v>
      </c>
      <c r="E204" t="s">
        <v>396</v>
      </c>
      <c r="F204" t="s">
        <v>397</v>
      </c>
      <c r="G204" t="s">
        <v>188</v>
      </c>
      <c r="H204">
        <v>99999</v>
      </c>
      <c r="I204" t="s">
        <v>309</v>
      </c>
      <c r="J204" t="s">
        <v>338</v>
      </c>
      <c r="K204" t="s">
        <v>264</v>
      </c>
      <c r="L204" s="84"/>
      <c r="N204" t="s">
        <v>398</v>
      </c>
      <c r="O204" t="s">
        <v>396</v>
      </c>
      <c r="P204" t="s">
        <v>397</v>
      </c>
      <c r="Q204" t="s">
        <v>188</v>
      </c>
      <c r="R204">
        <v>99999</v>
      </c>
      <c r="S204" t="s">
        <v>309</v>
      </c>
      <c r="U204" t="s">
        <v>333</v>
      </c>
      <c r="V204" t="s">
        <v>315</v>
      </c>
      <c r="W204" s="80">
        <v>46</v>
      </c>
      <c r="X204">
        <v>14</v>
      </c>
      <c r="Y204" s="83">
        <v>644</v>
      </c>
      <c r="Z204" s="80">
        <v>63.756000000000007</v>
      </c>
    </row>
    <row r="205" spans="1:26" x14ac:dyDescent="0.3">
      <c r="A205">
        <v>1233</v>
      </c>
      <c r="B205" s="84">
        <v>41852</v>
      </c>
      <c r="C205">
        <v>1</v>
      </c>
      <c r="D205" t="s">
        <v>395</v>
      </c>
      <c r="E205" t="s">
        <v>396</v>
      </c>
      <c r="F205" t="s">
        <v>397</v>
      </c>
      <c r="G205" t="s">
        <v>188</v>
      </c>
      <c r="H205">
        <v>99999</v>
      </c>
      <c r="I205" t="s">
        <v>309</v>
      </c>
      <c r="J205" t="s">
        <v>338</v>
      </c>
      <c r="K205" t="s">
        <v>264</v>
      </c>
      <c r="L205" s="84"/>
      <c r="N205" t="s">
        <v>398</v>
      </c>
      <c r="O205" t="s">
        <v>396</v>
      </c>
      <c r="P205" t="s">
        <v>397</v>
      </c>
      <c r="Q205" t="s">
        <v>188</v>
      </c>
      <c r="R205">
        <v>99999</v>
      </c>
      <c r="S205" t="s">
        <v>309</v>
      </c>
      <c r="U205" t="s">
        <v>380</v>
      </c>
      <c r="V205" t="s">
        <v>315</v>
      </c>
      <c r="W205">
        <v>2.99</v>
      </c>
      <c r="X205">
        <v>44</v>
      </c>
      <c r="Y205" s="83">
        <v>131.56</v>
      </c>
      <c r="Z205" s="80">
        <v>13.287560000000001</v>
      </c>
    </row>
    <row r="206" spans="1:26" x14ac:dyDescent="0.3">
      <c r="A206">
        <v>1234</v>
      </c>
      <c r="B206" s="84">
        <v>41879</v>
      </c>
      <c r="C206">
        <v>28</v>
      </c>
      <c r="D206" t="s">
        <v>367</v>
      </c>
      <c r="E206" t="s">
        <v>368</v>
      </c>
      <c r="F206" t="s">
        <v>369</v>
      </c>
      <c r="G206" t="s">
        <v>370</v>
      </c>
      <c r="H206">
        <v>99999</v>
      </c>
      <c r="I206" t="s">
        <v>309</v>
      </c>
      <c r="J206" t="s">
        <v>371</v>
      </c>
      <c r="K206" t="s">
        <v>372</v>
      </c>
      <c r="L206" s="84">
        <v>41881</v>
      </c>
      <c r="M206" t="s">
        <v>339</v>
      </c>
      <c r="N206" t="s">
        <v>373</v>
      </c>
      <c r="O206" t="s">
        <v>368</v>
      </c>
      <c r="P206" t="s">
        <v>369</v>
      </c>
      <c r="Q206" t="s">
        <v>370</v>
      </c>
      <c r="R206">
        <v>99999</v>
      </c>
      <c r="S206" t="s">
        <v>309</v>
      </c>
      <c r="T206" t="s">
        <v>326</v>
      </c>
      <c r="U206" t="s">
        <v>357</v>
      </c>
      <c r="V206" t="s">
        <v>358</v>
      </c>
      <c r="W206">
        <v>9.65</v>
      </c>
      <c r="X206">
        <v>97</v>
      </c>
      <c r="Y206" s="83">
        <v>936.05000000000007</v>
      </c>
      <c r="Z206" s="80">
        <v>95.477100000000021</v>
      </c>
    </row>
    <row r="207" spans="1:26" x14ac:dyDescent="0.3">
      <c r="A207">
        <v>1235</v>
      </c>
      <c r="B207" s="84">
        <v>41879</v>
      </c>
      <c r="C207">
        <v>28</v>
      </c>
      <c r="D207" t="s">
        <v>367</v>
      </c>
      <c r="E207" t="s">
        <v>368</v>
      </c>
      <c r="F207" t="s">
        <v>369</v>
      </c>
      <c r="G207" t="s">
        <v>370</v>
      </c>
      <c r="H207">
        <v>99999</v>
      </c>
      <c r="I207" t="s">
        <v>309</v>
      </c>
      <c r="J207" t="s">
        <v>371</v>
      </c>
      <c r="K207" t="s">
        <v>372</v>
      </c>
      <c r="L207" s="84">
        <v>41881</v>
      </c>
      <c r="M207" t="s">
        <v>339</v>
      </c>
      <c r="N207" t="s">
        <v>373</v>
      </c>
      <c r="O207" t="s">
        <v>368</v>
      </c>
      <c r="P207" t="s">
        <v>369</v>
      </c>
      <c r="Q207" t="s">
        <v>370</v>
      </c>
      <c r="R207">
        <v>99999</v>
      </c>
      <c r="S207" t="s">
        <v>309</v>
      </c>
      <c r="T207" t="s">
        <v>326</v>
      </c>
      <c r="U207" t="s">
        <v>399</v>
      </c>
      <c r="V207" t="s">
        <v>400</v>
      </c>
      <c r="W207">
        <v>18.399999999999999</v>
      </c>
      <c r="X207">
        <v>80</v>
      </c>
      <c r="Y207" s="83">
        <v>1472</v>
      </c>
      <c r="Z207" s="80">
        <v>150.14400000000003</v>
      </c>
    </row>
    <row r="208" spans="1:26" x14ac:dyDescent="0.3">
      <c r="A208">
        <v>1236</v>
      </c>
      <c r="B208" s="84">
        <v>41860</v>
      </c>
      <c r="C208">
        <v>9</v>
      </c>
      <c r="D208" t="s">
        <v>401</v>
      </c>
      <c r="E208" t="s">
        <v>402</v>
      </c>
      <c r="F208" t="s">
        <v>403</v>
      </c>
      <c r="G208" t="s">
        <v>404</v>
      </c>
      <c r="H208">
        <v>99999</v>
      </c>
      <c r="I208" t="s">
        <v>309</v>
      </c>
      <c r="J208" t="s">
        <v>405</v>
      </c>
      <c r="K208" t="s">
        <v>271</v>
      </c>
      <c r="L208" s="84">
        <v>41862</v>
      </c>
      <c r="M208" t="s">
        <v>324</v>
      </c>
      <c r="N208" t="s">
        <v>406</v>
      </c>
      <c r="O208" t="s">
        <v>402</v>
      </c>
      <c r="P208" t="s">
        <v>403</v>
      </c>
      <c r="Q208" t="s">
        <v>404</v>
      </c>
      <c r="R208">
        <v>99999</v>
      </c>
      <c r="S208" t="s">
        <v>309</v>
      </c>
      <c r="T208" t="s">
        <v>313</v>
      </c>
      <c r="U208" t="s">
        <v>407</v>
      </c>
      <c r="V208" t="s">
        <v>408</v>
      </c>
      <c r="W208">
        <v>19.5</v>
      </c>
      <c r="X208">
        <v>66</v>
      </c>
      <c r="Y208" s="83">
        <v>1287</v>
      </c>
      <c r="Z208" s="80">
        <v>132.56100000000001</v>
      </c>
    </row>
    <row r="209" spans="1:26" x14ac:dyDescent="0.3">
      <c r="A209">
        <v>1237</v>
      </c>
      <c r="B209" s="84">
        <v>41860</v>
      </c>
      <c r="C209">
        <v>9</v>
      </c>
      <c r="D209" t="s">
        <v>401</v>
      </c>
      <c r="E209" t="s">
        <v>402</v>
      </c>
      <c r="F209" t="s">
        <v>403</v>
      </c>
      <c r="G209" t="s">
        <v>404</v>
      </c>
      <c r="H209">
        <v>99999</v>
      </c>
      <c r="I209" t="s">
        <v>309</v>
      </c>
      <c r="J209" t="s">
        <v>405</v>
      </c>
      <c r="K209" t="s">
        <v>271</v>
      </c>
      <c r="L209" s="84">
        <v>41862</v>
      </c>
      <c r="M209" t="s">
        <v>324</v>
      </c>
      <c r="N209" t="s">
        <v>406</v>
      </c>
      <c r="O209" t="s">
        <v>402</v>
      </c>
      <c r="P209" t="s">
        <v>403</v>
      </c>
      <c r="Q209" t="s">
        <v>404</v>
      </c>
      <c r="R209">
        <v>99999</v>
      </c>
      <c r="S209" t="s">
        <v>309</v>
      </c>
      <c r="T209" t="s">
        <v>313</v>
      </c>
      <c r="U209" t="s">
        <v>409</v>
      </c>
      <c r="V209" t="s">
        <v>410</v>
      </c>
      <c r="W209">
        <v>34.799999999999997</v>
      </c>
      <c r="X209">
        <v>32</v>
      </c>
      <c r="Y209" s="83">
        <v>1113.5999999999999</v>
      </c>
      <c r="Z209" s="80">
        <v>111.36</v>
      </c>
    </row>
    <row r="210" spans="1:26" x14ac:dyDescent="0.3">
      <c r="A210">
        <v>1238</v>
      </c>
      <c r="B210" s="84">
        <v>41857</v>
      </c>
      <c r="C210">
        <v>6</v>
      </c>
      <c r="D210" t="s">
        <v>359</v>
      </c>
      <c r="E210" t="s">
        <v>360</v>
      </c>
      <c r="F210" t="s">
        <v>361</v>
      </c>
      <c r="G210" t="s">
        <v>362</v>
      </c>
      <c r="H210">
        <v>99999</v>
      </c>
      <c r="I210" t="s">
        <v>309</v>
      </c>
      <c r="J210" t="s">
        <v>363</v>
      </c>
      <c r="K210" t="s">
        <v>264</v>
      </c>
      <c r="L210" s="84">
        <v>41859</v>
      </c>
      <c r="M210" t="s">
        <v>311</v>
      </c>
      <c r="N210" t="s">
        <v>364</v>
      </c>
      <c r="O210" t="s">
        <v>360</v>
      </c>
      <c r="P210" t="s">
        <v>361</v>
      </c>
      <c r="Q210" t="s">
        <v>362</v>
      </c>
      <c r="R210">
        <v>99999</v>
      </c>
      <c r="S210" t="s">
        <v>309</v>
      </c>
      <c r="T210" t="s">
        <v>326</v>
      </c>
      <c r="U210" t="s">
        <v>314</v>
      </c>
      <c r="V210" t="s">
        <v>315</v>
      </c>
      <c r="W210">
        <v>14</v>
      </c>
      <c r="X210">
        <v>52</v>
      </c>
      <c r="Y210" s="83">
        <v>728</v>
      </c>
      <c r="Z210" s="80">
        <v>72.8</v>
      </c>
    </row>
    <row r="211" spans="1:26" x14ac:dyDescent="0.3">
      <c r="A211">
        <v>1239</v>
      </c>
      <c r="B211" s="84">
        <v>41859</v>
      </c>
      <c r="C211">
        <v>8</v>
      </c>
      <c r="D211" t="s">
        <v>334</v>
      </c>
      <c r="E211" t="s">
        <v>335</v>
      </c>
      <c r="F211" t="s">
        <v>336</v>
      </c>
      <c r="G211" t="s">
        <v>337</v>
      </c>
      <c r="H211">
        <v>99999</v>
      </c>
      <c r="I211" t="s">
        <v>309</v>
      </c>
      <c r="J211" t="s">
        <v>338</v>
      </c>
      <c r="K211" t="s">
        <v>264</v>
      </c>
      <c r="L211" s="84">
        <v>41861</v>
      </c>
      <c r="M211" t="s">
        <v>311</v>
      </c>
      <c r="N211" t="s">
        <v>340</v>
      </c>
      <c r="O211" t="s">
        <v>335</v>
      </c>
      <c r="P211" t="s">
        <v>336</v>
      </c>
      <c r="Q211" t="s">
        <v>337</v>
      </c>
      <c r="R211">
        <v>99999</v>
      </c>
      <c r="S211" t="s">
        <v>309</v>
      </c>
      <c r="T211" t="s">
        <v>313</v>
      </c>
      <c r="U211" t="s">
        <v>365</v>
      </c>
      <c r="V211" t="s">
        <v>366</v>
      </c>
      <c r="W211">
        <v>40</v>
      </c>
      <c r="X211">
        <v>78</v>
      </c>
      <c r="Y211" s="83">
        <v>3120</v>
      </c>
      <c r="Z211" s="80">
        <v>318.24</v>
      </c>
    </row>
    <row r="212" spans="1:26" x14ac:dyDescent="0.3">
      <c r="A212">
        <v>1240</v>
      </c>
      <c r="B212" s="84">
        <v>41859</v>
      </c>
      <c r="C212">
        <v>8</v>
      </c>
      <c r="D212" t="s">
        <v>334</v>
      </c>
      <c r="E212" t="s">
        <v>335</v>
      </c>
      <c r="F212" t="s">
        <v>336</v>
      </c>
      <c r="G212" t="s">
        <v>337</v>
      </c>
      <c r="H212">
        <v>99999</v>
      </c>
      <c r="I212" t="s">
        <v>309</v>
      </c>
      <c r="J212" t="s">
        <v>338</v>
      </c>
      <c r="K212" t="s">
        <v>264</v>
      </c>
      <c r="L212" s="84">
        <v>41861</v>
      </c>
      <c r="M212" t="s">
        <v>311</v>
      </c>
      <c r="N212" t="s">
        <v>340</v>
      </c>
      <c r="O212" t="s">
        <v>335</v>
      </c>
      <c r="P212" t="s">
        <v>336</v>
      </c>
      <c r="Q212" t="s">
        <v>337</v>
      </c>
      <c r="R212">
        <v>99999</v>
      </c>
      <c r="S212" t="s">
        <v>309</v>
      </c>
      <c r="T212" t="s">
        <v>313</v>
      </c>
      <c r="U212" t="s">
        <v>341</v>
      </c>
      <c r="V212" t="s">
        <v>342</v>
      </c>
      <c r="W212">
        <v>9.1999999999999993</v>
      </c>
      <c r="X212">
        <v>54</v>
      </c>
      <c r="Y212" s="83">
        <v>496.79999999999995</v>
      </c>
      <c r="Z212" s="80">
        <v>49.183199999999999</v>
      </c>
    </row>
    <row r="213" spans="1:26" x14ac:dyDescent="0.3">
      <c r="A213">
        <v>1241</v>
      </c>
      <c r="B213" s="84">
        <v>41876</v>
      </c>
      <c r="C213">
        <v>25</v>
      </c>
      <c r="D213" t="s">
        <v>411</v>
      </c>
      <c r="E213" t="s">
        <v>412</v>
      </c>
      <c r="F213" t="s">
        <v>376</v>
      </c>
      <c r="G213" t="s">
        <v>377</v>
      </c>
      <c r="H213">
        <v>99999</v>
      </c>
      <c r="I213" t="s">
        <v>309</v>
      </c>
      <c r="J213" t="s">
        <v>378</v>
      </c>
      <c r="K213" t="s">
        <v>323</v>
      </c>
      <c r="L213" s="84">
        <v>41878</v>
      </c>
      <c r="M213" t="s">
        <v>324</v>
      </c>
      <c r="N213" t="s">
        <v>413</v>
      </c>
      <c r="O213" t="s">
        <v>412</v>
      </c>
      <c r="P213" t="s">
        <v>376</v>
      </c>
      <c r="Q213" t="s">
        <v>377</v>
      </c>
      <c r="R213">
        <v>99999</v>
      </c>
      <c r="S213" t="s">
        <v>309</v>
      </c>
      <c r="T213" t="s">
        <v>356</v>
      </c>
      <c r="U213" t="s">
        <v>414</v>
      </c>
      <c r="V213" t="s">
        <v>342</v>
      </c>
      <c r="W213">
        <v>10</v>
      </c>
      <c r="X213">
        <v>55</v>
      </c>
      <c r="Y213" s="83">
        <v>550</v>
      </c>
      <c r="Z213" s="80">
        <v>52.25</v>
      </c>
    </row>
    <row r="214" spans="1:26" x14ac:dyDescent="0.3">
      <c r="A214">
        <v>1242</v>
      </c>
      <c r="B214" s="84">
        <v>41877</v>
      </c>
      <c r="C214">
        <v>26</v>
      </c>
      <c r="D214" t="s">
        <v>415</v>
      </c>
      <c r="E214" t="s">
        <v>416</v>
      </c>
      <c r="F214" t="s">
        <v>392</v>
      </c>
      <c r="G214" t="s">
        <v>393</v>
      </c>
      <c r="H214">
        <v>99999</v>
      </c>
      <c r="I214" t="s">
        <v>309</v>
      </c>
      <c r="J214" t="s">
        <v>371</v>
      </c>
      <c r="K214" t="s">
        <v>372</v>
      </c>
      <c r="L214" s="84">
        <v>41879</v>
      </c>
      <c r="M214" t="s">
        <v>339</v>
      </c>
      <c r="N214" t="s">
        <v>417</v>
      </c>
      <c r="O214" t="s">
        <v>416</v>
      </c>
      <c r="P214" t="s">
        <v>392</v>
      </c>
      <c r="Q214" t="s">
        <v>393</v>
      </c>
      <c r="R214">
        <v>99999</v>
      </c>
      <c r="S214" t="s">
        <v>309</v>
      </c>
      <c r="T214" t="s">
        <v>326</v>
      </c>
      <c r="U214" t="s">
        <v>418</v>
      </c>
      <c r="V214" t="s">
        <v>419</v>
      </c>
      <c r="W214">
        <v>21.35</v>
      </c>
      <c r="X214">
        <v>60</v>
      </c>
      <c r="Y214" s="83">
        <v>1281</v>
      </c>
      <c r="Z214" s="80">
        <v>129.381</v>
      </c>
    </row>
    <row r="215" spans="1:26" x14ac:dyDescent="0.3">
      <c r="A215">
        <v>1243</v>
      </c>
      <c r="B215" s="84">
        <v>41877</v>
      </c>
      <c r="C215">
        <v>26</v>
      </c>
      <c r="D215" t="s">
        <v>415</v>
      </c>
      <c r="E215" t="s">
        <v>416</v>
      </c>
      <c r="F215" t="s">
        <v>392</v>
      </c>
      <c r="G215" t="s">
        <v>393</v>
      </c>
      <c r="H215">
        <v>99999</v>
      </c>
      <c r="I215" t="s">
        <v>309</v>
      </c>
      <c r="J215" t="s">
        <v>371</v>
      </c>
      <c r="K215" t="s">
        <v>372</v>
      </c>
      <c r="L215" s="84">
        <v>41879</v>
      </c>
      <c r="M215" t="s">
        <v>339</v>
      </c>
      <c r="N215" t="s">
        <v>417</v>
      </c>
      <c r="O215" t="s">
        <v>416</v>
      </c>
      <c r="P215" t="s">
        <v>392</v>
      </c>
      <c r="Q215" t="s">
        <v>393</v>
      </c>
      <c r="R215">
        <v>99999</v>
      </c>
      <c r="S215" t="s">
        <v>309</v>
      </c>
      <c r="T215" t="s">
        <v>326</v>
      </c>
      <c r="U215" t="s">
        <v>357</v>
      </c>
      <c r="V215" t="s">
        <v>358</v>
      </c>
      <c r="W215">
        <v>9.65</v>
      </c>
      <c r="X215">
        <v>19</v>
      </c>
      <c r="Y215" s="83">
        <v>183.35</v>
      </c>
      <c r="Z215" s="80">
        <v>17.41825</v>
      </c>
    </row>
    <row r="216" spans="1:26" x14ac:dyDescent="0.3">
      <c r="A216">
        <v>1244</v>
      </c>
      <c r="B216" s="84">
        <v>41877</v>
      </c>
      <c r="C216">
        <v>26</v>
      </c>
      <c r="D216" t="s">
        <v>415</v>
      </c>
      <c r="E216" t="s">
        <v>416</v>
      </c>
      <c r="F216" t="s">
        <v>392</v>
      </c>
      <c r="G216" t="s">
        <v>393</v>
      </c>
      <c r="H216">
        <v>99999</v>
      </c>
      <c r="I216" t="s">
        <v>309</v>
      </c>
      <c r="J216" t="s">
        <v>371</v>
      </c>
      <c r="K216" t="s">
        <v>372</v>
      </c>
      <c r="L216" s="84">
        <v>41879</v>
      </c>
      <c r="M216" t="s">
        <v>339</v>
      </c>
      <c r="N216" t="s">
        <v>417</v>
      </c>
      <c r="O216" t="s">
        <v>416</v>
      </c>
      <c r="P216" t="s">
        <v>392</v>
      </c>
      <c r="Q216" t="s">
        <v>393</v>
      </c>
      <c r="R216">
        <v>99999</v>
      </c>
      <c r="S216" t="s">
        <v>309</v>
      </c>
      <c r="T216" t="s">
        <v>326</v>
      </c>
      <c r="U216" t="s">
        <v>399</v>
      </c>
      <c r="V216" t="s">
        <v>400</v>
      </c>
      <c r="W216">
        <v>18.399999999999999</v>
      </c>
      <c r="X216">
        <v>66</v>
      </c>
      <c r="Y216" s="83">
        <v>1214.3999999999999</v>
      </c>
      <c r="Z216" s="80">
        <v>125.08320000000001</v>
      </c>
    </row>
    <row r="217" spans="1:26" x14ac:dyDescent="0.3">
      <c r="A217">
        <v>1245</v>
      </c>
      <c r="B217" s="84">
        <v>41880</v>
      </c>
      <c r="C217">
        <v>29</v>
      </c>
      <c r="D217" t="s">
        <v>343</v>
      </c>
      <c r="E217" t="s">
        <v>344</v>
      </c>
      <c r="F217" t="s">
        <v>345</v>
      </c>
      <c r="G217" t="s">
        <v>346</v>
      </c>
      <c r="H217">
        <v>99999</v>
      </c>
      <c r="I217" t="s">
        <v>309</v>
      </c>
      <c r="J217" t="s">
        <v>347</v>
      </c>
      <c r="K217" t="s">
        <v>271</v>
      </c>
      <c r="L217" s="84">
        <v>41882</v>
      </c>
      <c r="M217" t="s">
        <v>311</v>
      </c>
      <c r="N217" t="s">
        <v>348</v>
      </c>
      <c r="O217" t="s">
        <v>344</v>
      </c>
      <c r="P217" t="s">
        <v>345</v>
      </c>
      <c r="Q217" t="s">
        <v>346</v>
      </c>
      <c r="R217">
        <v>99999</v>
      </c>
      <c r="S217" t="s">
        <v>309</v>
      </c>
      <c r="T217" t="s">
        <v>313</v>
      </c>
      <c r="U217" t="s">
        <v>314</v>
      </c>
      <c r="V217" t="s">
        <v>315</v>
      </c>
      <c r="W217">
        <v>14</v>
      </c>
      <c r="X217">
        <v>42</v>
      </c>
      <c r="Y217" s="83">
        <v>588</v>
      </c>
      <c r="Z217" s="80">
        <v>59.388000000000005</v>
      </c>
    </row>
    <row r="218" spans="1:26" x14ac:dyDescent="0.3">
      <c r="A218">
        <v>1246</v>
      </c>
      <c r="B218" s="84">
        <v>41857</v>
      </c>
      <c r="C218">
        <v>6</v>
      </c>
      <c r="D218" t="s">
        <v>359</v>
      </c>
      <c r="E218" t="s">
        <v>360</v>
      </c>
      <c r="F218" t="s">
        <v>361</v>
      </c>
      <c r="G218" t="s">
        <v>362</v>
      </c>
      <c r="H218">
        <v>99999</v>
      </c>
      <c r="I218" t="s">
        <v>309</v>
      </c>
      <c r="J218" t="s">
        <v>363</v>
      </c>
      <c r="K218" t="s">
        <v>264</v>
      </c>
      <c r="L218">
        <v>41859</v>
      </c>
      <c r="M218" t="s">
        <v>339</v>
      </c>
      <c r="N218" t="s">
        <v>364</v>
      </c>
      <c r="O218" t="s">
        <v>360</v>
      </c>
      <c r="P218" t="s">
        <v>361</v>
      </c>
      <c r="Q218" t="s">
        <v>362</v>
      </c>
      <c r="R218">
        <v>99999</v>
      </c>
      <c r="S218" t="s">
        <v>309</v>
      </c>
      <c r="T218" t="s">
        <v>313</v>
      </c>
      <c r="U218" t="s">
        <v>349</v>
      </c>
      <c r="V218" t="s">
        <v>350</v>
      </c>
      <c r="W218">
        <v>12.75</v>
      </c>
      <c r="X218">
        <v>72</v>
      </c>
      <c r="Y218" s="83">
        <v>918</v>
      </c>
      <c r="Z218" s="80">
        <v>89.046000000000006</v>
      </c>
    </row>
    <row r="219" spans="1:26" x14ac:dyDescent="0.3">
      <c r="A219">
        <v>1248</v>
      </c>
      <c r="B219" s="84">
        <v>41855</v>
      </c>
      <c r="C219">
        <v>4</v>
      </c>
      <c r="D219" t="s">
        <v>318</v>
      </c>
      <c r="E219" t="s">
        <v>319</v>
      </c>
      <c r="F219" t="s">
        <v>320</v>
      </c>
      <c r="G219" t="s">
        <v>321</v>
      </c>
      <c r="H219">
        <v>99999</v>
      </c>
      <c r="I219" t="s">
        <v>309</v>
      </c>
      <c r="J219" t="s">
        <v>322</v>
      </c>
      <c r="K219" t="s">
        <v>323</v>
      </c>
      <c r="L219">
        <v>41857</v>
      </c>
      <c r="M219" t="s">
        <v>324</v>
      </c>
      <c r="N219" t="s">
        <v>325</v>
      </c>
      <c r="O219" t="s">
        <v>319</v>
      </c>
      <c r="P219" t="s">
        <v>320</v>
      </c>
      <c r="Q219" t="s">
        <v>321</v>
      </c>
      <c r="R219">
        <v>99999</v>
      </c>
      <c r="S219" t="s">
        <v>309</v>
      </c>
      <c r="T219" t="s">
        <v>326</v>
      </c>
      <c r="U219" t="s">
        <v>420</v>
      </c>
      <c r="V219" t="s">
        <v>387</v>
      </c>
      <c r="W219">
        <v>81</v>
      </c>
      <c r="X219">
        <v>32</v>
      </c>
      <c r="Y219" s="83">
        <v>2592</v>
      </c>
      <c r="Z219" s="80">
        <v>251.42399999999998</v>
      </c>
    </row>
    <row r="220" spans="1:26" x14ac:dyDescent="0.3">
      <c r="A220">
        <v>1249</v>
      </c>
      <c r="B220" s="84">
        <v>41855</v>
      </c>
      <c r="C220">
        <v>4</v>
      </c>
      <c r="D220" t="s">
        <v>318</v>
      </c>
      <c r="E220" t="s">
        <v>319</v>
      </c>
      <c r="F220" t="s">
        <v>320</v>
      </c>
      <c r="G220" t="s">
        <v>321</v>
      </c>
      <c r="H220">
        <v>99999</v>
      </c>
      <c r="I220" t="s">
        <v>309</v>
      </c>
      <c r="J220" t="s">
        <v>322</v>
      </c>
      <c r="K220" t="s">
        <v>323</v>
      </c>
      <c r="L220">
        <v>41857</v>
      </c>
      <c r="M220" t="s">
        <v>324</v>
      </c>
      <c r="N220" t="s">
        <v>325</v>
      </c>
      <c r="O220" t="s">
        <v>319</v>
      </c>
      <c r="P220" t="s">
        <v>320</v>
      </c>
      <c r="Q220" t="s">
        <v>321</v>
      </c>
      <c r="R220">
        <v>99999</v>
      </c>
      <c r="S220" t="s">
        <v>309</v>
      </c>
      <c r="T220" t="s">
        <v>326</v>
      </c>
      <c r="U220" t="s">
        <v>421</v>
      </c>
      <c r="V220" t="s">
        <v>422</v>
      </c>
      <c r="W220">
        <v>7</v>
      </c>
      <c r="X220">
        <v>76</v>
      </c>
      <c r="Y220" s="83">
        <v>532</v>
      </c>
      <c r="Z220" s="80">
        <v>53.732000000000006</v>
      </c>
    </row>
    <row r="221" spans="1:26" x14ac:dyDescent="0.3">
      <c r="A221">
        <v>1250</v>
      </c>
      <c r="B221" s="84">
        <v>41892</v>
      </c>
      <c r="C221">
        <v>10</v>
      </c>
      <c r="D221" t="s">
        <v>374</v>
      </c>
      <c r="E221" t="s">
        <v>375</v>
      </c>
      <c r="F221" t="s">
        <v>376</v>
      </c>
      <c r="G221" t="s">
        <v>377</v>
      </c>
      <c r="H221">
        <v>99999</v>
      </c>
      <c r="I221" t="s">
        <v>309</v>
      </c>
      <c r="J221" t="s">
        <v>378</v>
      </c>
      <c r="K221" t="s">
        <v>323</v>
      </c>
      <c r="L221">
        <v>41894</v>
      </c>
      <c r="M221" t="s">
        <v>324</v>
      </c>
      <c r="N221" t="s">
        <v>379</v>
      </c>
      <c r="O221" t="s">
        <v>375</v>
      </c>
      <c r="P221" t="s">
        <v>376</v>
      </c>
      <c r="Q221" t="s">
        <v>377</v>
      </c>
      <c r="R221">
        <v>99999</v>
      </c>
      <c r="S221" t="s">
        <v>309</v>
      </c>
      <c r="U221" t="s">
        <v>341</v>
      </c>
      <c r="V221" t="s">
        <v>342</v>
      </c>
      <c r="W221">
        <v>9.1999999999999993</v>
      </c>
      <c r="X221">
        <v>83</v>
      </c>
      <c r="Y221" s="83">
        <v>763.59999999999991</v>
      </c>
      <c r="Z221" s="80">
        <v>74.832799999999992</v>
      </c>
    </row>
    <row r="222" spans="1:26" x14ac:dyDescent="0.3">
      <c r="A222">
        <v>1251</v>
      </c>
      <c r="B222" s="84">
        <v>41893</v>
      </c>
      <c r="C222">
        <v>11</v>
      </c>
      <c r="D222" t="s">
        <v>390</v>
      </c>
      <c r="E222" t="s">
        <v>391</v>
      </c>
      <c r="F222" t="s">
        <v>392</v>
      </c>
      <c r="G222" t="s">
        <v>393</v>
      </c>
      <c r="H222">
        <v>99999</v>
      </c>
      <c r="I222" t="s">
        <v>309</v>
      </c>
      <c r="J222" t="s">
        <v>371</v>
      </c>
      <c r="K222" t="s">
        <v>372</v>
      </c>
      <c r="L222" s="84"/>
      <c r="M222" t="s">
        <v>339</v>
      </c>
      <c r="N222" t="s">
        <v>394</v>
      </c>
      <c r="O222" t="s">
        <v>391</v>
      </c>
      <c r="P222" t="s">
        <v>392</v>
      </c>
      <c r="Q222" t="s">
        <v>393</v>
      </c>
      <c r="R222">
        <v>99999</v>
      </c>
      <c r="S222" t="s">
        <v>309</v>
      </c>
      <c r="U222" t="s">
        <v>316</v>
      </c>
      <c r="V222" t="s">
        <v>317</v>
      </c>
      <c r="W222">
        <v>3.5</v>
      </c>
      <c r="X222">
        <v>91</v>
      </c>
      <c r="Y222" s="83">
        <v>318.5</v>
      </c>
      <c r="Z222" s="80">
        <v>31.213000000000001</v>
      </c>
    </row>
    <row r="223" spans="1:26" x14ac:dyDescent="0.3">
      <c r="A223">
        <v>1252</v>
      </c>
      <c r="B223" s="84">
        <v>41893</v>
      </c>
      <c r="C223">
        <v>11</v>
      </c>
      <c r="D223" t="s">
        <v>390</v>
      </c>
      <c r="E223" t="s">
        <v>391</v>
      </c>
      <c r="F223" t="s">
        <v>392</v>
      </c>
      <c r="G223" t="s">
        <v>393</v>
      </c>
      <c r="H223">
        <v>99999</v>
      </c>
      <c r="I223" t="s">
        <v>309</v>
      </c>
      <c r="J223" t="s">
        <v>371</v>
      </c>
      <c r="K223" t="s">
        <v>372</v>
      </c>
      <c r="L223" s="84"/>
      <c r="M223" t="s">
        <v>339</v>
      </c>
      <c r="N223" t="s">
        <v>394</v>
      </c>
      <c r="O223" t="s">
        <v>391</v>
      </c>
      <c r="P223" t="s">
        <v>392</v>
      </c>
      <c r="Q223" t="s">
        <v>393</v>
      </c>
      <c r="R223">
        <v>99999</v>
      </c>
      <c r="S223" t="s">
        <v>309</v>
      </c>
      <c r="U223" t="s">
        <v>380</v>
      </c>
      <c r="V223" t="s">
        <v>315</v>
      </c>
      <c r="W223">
        <v>2.99</v>
      </c>
      <c r="X223">
        <v>64</v>
      </c>
      <c r="Y223" s="83">
        <v>191.36</v>
      </c>
      <c r="Z223" s="80">
        <v>19.518720000000002</v>
      </c>
    </row>
    <row r="224" spans="1:26" x14ac:dyDescent="0.3">
      <c r="A224">
        <v>1253</v>
      </c>
      <c r="B224" s="84">
        <v>41883</v>
      </c>
      <c r="C224">
        <v>1</v>
      </c>
      <c r="D224" t="s">
        <v>395</v>
      </c>
      <c r="E224" t="s">
        <v>396</v>
      </c>
      <c r="F224" t="s">
        <v>397</v>
      </c>
      <c r="G224" t="s">
        <v>188</v>
      </c>
      <c r="H224">
        <v>99999</v>
      </c>
      <c r="I224" t="s">
        <v>309</v>
      </c>
      <c r="J224" t="s">
        <v>338</v>
      </c>
      <c r="K224" t="s">
        <v>264</v>
      </c>
      <c r="L224" s="84"/>
      <c r="N224" t="s">
        <v>398</v>
      </c>
      <c r="O224" t="s">
        <v>396</v>
      </c>
      <c r="P224" t="s">
        <v>397</v>
      </c>
      <c r="Q224" t="s">
        <v>188</v>
      </c>
      <c r="R224">
        <v>99999</v>
      </c>
      <c r="S224" t="s">
        <v>309</v>
      </c>
      <c r="U224" t="s">
        <v>332</v>
      </c>
      <c r="V224" t="s">
        <v>315</v>
      </c>
      <c r="W224">
        <v>18</v>
      </c>
      <c r="X224">
        <v>58</v>
      </c>
      <c r="Y224" s="83">
        <v>1044</v>
      </c>
      <c r="Z224" s="80">
        <v>103.35600000000001</v>
      </c>
    </row>
    <row r="225" spans="1:26" x14ac:dyDescent="0.3">
      <c r="A225">
        <v>1254</v>
      </c>
      <c r="B225" s="84">
        <v>41883</v>
      </c>
      <c r="C225">
        <v>1</v>
      </c>
      <c r="D225" t="s">
        <v>395</v>
      </c>
      <c r="E225" t="s">
        <v>396</v>
      </c>
      <c r="F225" t="s">
        <v>397</v>
      </c>
      <c r="G225" t="s">
        <v>188</v>
      </c>
      <c r="H225">
        <v>99999</v>
      </c>
      <c r="I225" t="s">
        <v>309</v>
      </c>
      <c r="J225" t="s">
        <v>338</v>
      </c>
      <c r="K225" t="s">
        <v>264</v>
      </c>
      <c r="L225" s="84"/>
      <c r="N225" t="s">
        <v>398</v>
      </c>
      <c r="O225" t="s">
        <v>396</v>
      </c>
      <c r="P225" t="s">
        <v>397</v>
      </c>
      <c r="Q225" t="s">
        <v>188</v>
      </c>
      <c r="R225">
        <v>99999</v>
      </c>
      <c r="S225" t="s">
        <v>309</v>
      </c>
      <c r="U225" t="s">
        <v>333</v>
      </c>
      <c r="V225" t="s">
        <v>315</v>
      </c>
      <c r="W225" s="80">
        <v>46</v>
      </c>
      <c r="X225">
        <v>97</v>
      </c>
      <c r="Y225" s="83">
        <v>4462</v>
      </c>
      <c r="Z225" s="80">
        <v>464.04800000000006</v>
      </c>
    </row>
    <row r="226" spans="1:26" x14ac:dyDescent="0.3">
      <c r="A226">
        <v>1255</v>
      </c>
      <c r="B226" s="84">
        <v>41883</v>
      </c>
      <c r="C226">
        <v>1</v>
      </c>
      <c r="D226" t="s">
        <v>395</v>
      </c>
      <c r="E226" t="s">
        <v>396</v>
      </c>
      <c r="F226" t="s">
        <v>397</v>
      </c>
      <c r="G226" t="s">
        <v>188</v>
      </c>
      <c r="H226">
        <v>99999</v>
      </c>
      <c r="I226" t="s">
        <v>309</v>
      </c>
      <c r="J226" t="s">
        <v>338</v>
      </c>
      <c r="K226" t="s">
        <v>264</v>
      </c>
      <c r="L226" s="84"/>
      <c r="N226" t="s">
        <v>398</v>
      </c>
      <c r="O226" t="s">
        <v>396</v>
      </c>
      <c r="P226" t="s">
        <v>397</v>
      </c>
      <c r="Q226" t="s">
        <v>188</v>
      </c>
      <c r="R226">
        <v>99999</v>
      </c>
      <c r="S226" t="s">
        <v>309</v>
      </c>
      <c r="U226" t="s">
        <v>380</v>
      </c>
      <c r="V226" t="s">
        <v>315</v>
      </c>
      <c r="W226" s="80">
        <v>2.99</v>
      </c>
      <c r="X226">
        <v>14</v>
      </c>
      <c r="Y226" s="83">
        <v>41.86</v>
      </c>
      <c r="Z226" s="80">
        <v>4.35344</v>
      </c>
    </row>
    <row r="227" spans="1:26" x14ac:dyDescent="0.3">
      <c r="A227">
        <v>1256</v>
      </c>
      <c r="B227" s="84">
        <v>41910</v>
      </c>
      <c r="C227">
        <v>28</v>
      </c>
      <c r="D227" t="s">
        <v>367</v>
      </c>
      <c r="E227" t="s">
        <v>368</v>
      </c>
      <c r="F227" t="s">
        <v>369</v>
      </c>
      <c r="G227" t="s">
        <v>370</v>
      </c>
      <c r="H227">
        <v>99999</v>
      </c>
      <c r="I227" t="s">
        <v>309</v>
      </c>
      <c r="J227" t="s">
        <v>371</v>
      </c>
      <c r="K227" t="s">
        <v>372</v>
      </c>
      <c r="L227" s="84">
        <v>41912</v>
      </c>
      <c r="M227" t="s">
        <v>339</v>
      </c>
      <c r="N227" t="s">
        <v>373</v>
      </c>
      <c r="O227" t="s">
        <v>368</v>
      </c>
      <c r="P227" t="s">
        <v>369</v>
      </c>
      <c r="Q227" t="s">
        <v>370</v>
      </c>
      <c r="R227">
        <v>99999</v>
      </c>
      <c r="S227" t="s">
        <v>309</v>
      </c>
      <c r="T227" t="s">
        <v>326</v>
      </c>
      <c r="U227" t="s">
        <v>357</v>
      </c>
      <c r="V227" t="s">
        <v>358</v>
      </c>
      <c r="W227" s="80">
        <v>9.65</v>
      </c>
      <c r="X227">
        <v>68</v>
      </c>
      <c r="Y227" s="83">
        <v>656.2</v>
      </c>
      <c r="Z227" s="80">
        <v>64.307600000000008</v>
      </c>
    </row>
    <row r="228" spans="1:26" x14ac:dyDescent="0.3">
      <c r="A228">
        <v>1257</v>
      </c>
      <c r="B228" s="84">
        <v>41910</v>
      </c>
      <c r="C228">
        <v>28</v>
      </c>
      <c r="D228" t="s">
        <v>367</v>
      </c>
      <c r="E228" t="s">
        <v>368</v>
      </c>
      <c r="F228" t="s">
        <v>369</v>
      </c>
      <c r="G228" t="s">
        <v>370</v>
      </c>
      <c r="H228">
        <v>99999</v>
      </c>
      <c r="I228" t="s">
        <v>309</v>
      </c>
      <c r="J228" t="s">
        <v>371</v>
      </c>
      <c r="K228" t="s">
        <v>372</v>
      </c>
      <c r="L228">
        <v>41912</v>
      </c>
      <c r="M228" t="s">
        <v>339</v>
      </c>
      <c r="N228" t="s">
        <v>373</v>
      </c>
      <c r="O228" t="s">
        <v>368</v>
      </c>
      <c r="P228" t="s">
        <v>369</v>
      </c>
      <c r="Q228" t="s">
        <v>370</v>
      </c>
      <c r="R228">
        <v>99999</v>
      </c>
      <c r="S228" t="s">
        <v>309</v>
      </c>
      <c r="T228" t="s">
        <v>326</v>
      </c>
      <c r="U228" t="s">
        <v>399</v>
      </c>
      <c r="V228" t="s">
        <v>400</v>
      </c>
      <c r="W228" s="80">
        <v>18.399999999999999</v>
      </c>
      <c r="X228">
        <v>32</v>
      </c>
      <c r="Y228" s="83">
        <v>588.79999999999995</v>
      </c>
      <c r="Z228" s="80">
        <v>58.879999999999995</v>
      </c>
    </row>
    <row r="229" spans="1:26" x14ac:dyDescent="0.3">
      <c r="A229">
        <v>1258</v>
      </c>
      <c r="B229" s="84">
        <v>41891</v>
      </c>
      <c r="C229">
        <v>9</v>
      </c>
      <c r="D229" t="s">
        <v>401</v>
      </c>
      <c r="E229" t="s">
        <v>402</v>
      </c>
      <c r="F229" t="s">
        <v>403</v>
      </c>
      <c r="G229" t="s">
        <v>404</v>
      </c>
      <c r="H229">
        <v>99999</v>
      </c>
      <c r="I229" t="s">
        <v>309</v>
      </c>
      <c r="J229" t="s">
        <v>405</v>
      </c>
      <c r="K229" t="s">
        <v>271</v>
      </c>
      <c r="L229" s="84">
        <v>41893</v>
      </c>
      <c r="M229" t="s">
        <v>324</v>
      </c>
      <c r="N229" t="s">
        <v>406</v>
      </c>
      <c r="O229" t="s">
        <v>402</v>
      </c>
      <c r="P229" t="s">
        <v>403</v>
      </c>
      <c r="Q229" t="s">
        <v>404</v>
      </c>
      <c r="R229">
        <v>99999</v>
      </c>
      <c r="S229" t="s">
        <v>309</v>
      </c>
      <c r="T229" t="s">
        <v>313</v>
      </c>
      <c r="U229" t="s">
        <v>407</v>
      </c>
      <c r="V229" t="s">
        <v>408</v>
      </c>
      <c r="W229" s="80">
        <v>19.5</v>
      </c>
      <c r="X229">
        <v>48</v>
      </c>
      <c r="Y229" s="83">
        <v>936</v>
      </c>
      <c r="Z229" s="80">
        <v>94.536000000000016</v>
      </c>
    </row>
    <row r="230" spans="1:26" x14ac:dyDescent="0.3">
      <c r="A230">
        <v>1259</v>
      </c>
      <c r="B230" s="84">
        <v>41891</v>
      </c>
      <c r="C230">
        <v>9</v>
      </c>
      <c r="D230" t="s">
        <v>401</v>
      </c>
      <c r="E230" t="s">
        <v>402</v>
      </c>
      <c r="F230" t="s">
        <v>403</v>
      </c>
      <c r="G230" t="s">
        <v>404</v>
      </c>
      <c r="H230">
        <v>99999</v>
      </c>
      <c r="I230" t="s">
        <v>309</v>
      </c>
      <c r="J230" t="s">
        <v>405</v>
      </c>
      <c r="K230" t="s">
        <v>271</v>
      </c>
      <c r="L230" s="84">
        <v>41893</v>
      </c>
      <c r="M230" t="s">
        <v>324</v>
      </c>
      <c r="N230" t="s">
        <v>406</v>
      </c>
      <c r="O230" t="s">
        <v>402</v>
      </c>
      <c r="P230" t="s">
        <v>403</v>
      </c>
      <c r="Q230" t="s">
        <v>404</v>
      </c>
      <c r="R230">
        <v>99999</v>
      </c>
      <c r="S230" t="s">
        <v>309</v>
      </c>
      <c r="T230" t="s">
        <v>313</v>
      </c>
      <c r="U230" t="s">
        <v>409</v>
      </c>
      <c r="V230" t="s">
        <v>410</v>
      </c>
      <c r="W230" s="80">
        <v>34.799999999999997</v>
      </c>
      <c r="X230">
        <v>57</v>
      </c>
      <c r="Y230" s="83">
        <v>1983.6</v>
      </c>
      <c r="Z230" s="80">
        <v>194.39280000000002</v>
      </c>
    </row>
    <row r="231" spans="1:26" x14ac:dyDescent="0.3">
      <c r="A231">
        <v>1260</v>
      </c>
      <c r="B231" s="84">
        <v>41888</v>
      </c>
      <c r="C231">
        <v>6</v>
      </c>
      <c r="D231" t="s">
        <v>359</v>
      </c>
      <c r="E231" t="s">
        <v>360</v>
      </c>
      <c r="F231" t="s">
        <v>361</v>
      </c>
      <c r="G231" t="s">
        <v>362</v>
      </c>
      <c r="H231">
        <v>99999</v>
      </c>
      <c r="I231" t="s">
        <v>309</v>
      </c>
      <c r="J231" t="s">
        <v>363</v>
      </c>
      <c r="K231" t="s">
        <v>264</v>
      </c>
      <c r="L231" s="84">
        <v>41890</v>
      </c>
      <c r="M231" t="s">
        <v>311</v>
      </c>
      <c r="N231" t="s">
        <v>364</v>
      </c>
      <c r="O231" t="s">
        <v>360</v>
      </c>
      <c r="P231" t="s">
        <v>361</v>
      </c>
      <c r="Q231" t="s">
        <v>362</v>
      </c>
      <c r="R231">
        <v>99999</v>
      </c>
      <c r="S231" t="s">
        <v>309</v>
      </c>
      <c r="T231" t="s">
        <v>326</v>
      </c>
      <c r="U231" t="s">
        <v>314</v>
      </c>
      <c r="V231" t="s">
        <v>315</v>
      </c>
      <c r="W231" s="80">
        <v>14</v>
      </c>
      <c r="X231">
        <v>67</v>
      </c>
      <c r="Y231" s="83">
        <v>938</v>
      </c>
      <c r="Z231" s="80">
        <v>98.490000000000009</v>
      </c>
    </row>
    <row r="232" spans="1:26" x14ac:dyDescent="0.3">
      <c r="A232">
        <v>1261</v>
      </c>
      <c r="B232" s="84">
        <v>41890</v>
      </c>
      <c r="C232">
        <v>8</v>
      </c>
      <c r="D232" t="s">
        <v>334</v>
      </c>
      <c r="E232" t="s">
        <v>335</v>
      </c>
      <c r="F232" t="s">
        <v>336</v>
      </c>
      <c r="G232" t="s">
        <v>337</v>
      </c>
      <c r="H232">
        <v>99999</v>
      </c>
      <c r="I232" t="s">
        <v>309</v>
      </c>
      <c r="J232" t="s">
        <v>338</v>
      </c>
      <c r="K232" t="s">
        <v>264</v>
      </c>
      <c r="L232">
        <v>41892</v>
      </c>
      <c r="M232" t="s">
        <v>311</v>
      </c>
      <c r="N232" t="s">
        <v>340</v>
      </c>
      <c r="O232" t="s">
        <v>335</v>
      </c>
      <c r="P232" t="s">
        <v>336</v>
      </c>
      <c r="Q232" t="s">
        <v>337</v>
      </c>
      <c r="R232">
        <v>99999</v>
      </c>
      <c r="S232" t="s">
        <v>309</v>
      </c>
      <c r="T232" t="s">
        <v>313</v>
      </c>
      <c r="U232" t="s">
        <v>365</v>
      </c>
      <c r="V232" t="s">
        <v>366</v>
      </c>
      <c r="W232" s="80">
        <v>40</v>
      </c>
      <c r="X232">
        <v>48</v>
      </c>
      <c r="Y232" s="83">
        <v>1920</v>
      </c>
      <c r="Z232" s="80">
        <v>188.16</v>
      </c>
    </row>
    <row r="233" spans="1:26" x14ac:dyDescent="0.3">
      <c r="A233">
        <v>1262</v>
      </c>
      <c r="B233" s="84">
        <v>41890</v>
      </c>
      <c r="C233">
        <v>8</v>
      </c>
      <c r="D233" t="s">
        <v>334</v>
      </c>
      <c r="E233" t="s">
        <v>335</v>
      </c>
      <c r="F233" t="s">
        <v>336</v>
      </c>
      <c r="G233" t="s">
        <v>337</v>
      </c>
      <c r="H233">
        <v>99999</v>
      </c>
      <c r="I233" t="s">
        <v>309</v>
      </c>
      <c r="J233" t="s">
        <v>338</v>
      </c>
      <c r="K233" t="s">
        <v>264</v>
      </c>
      <c r="L233">
        <v>41892</v>
      </c>
      <c r="M233" t="s">
        <v>311</v>
      </c>
      <c r="N233" t="s">
        <v>340</v>
      </c>
      <c r="O233" t="s">
        <v>335</v>
      </c>
      <c r="P233" t="s">
        <v>336</v>
      </c>
      <c r="Q233" t="s">
        <v>337</v>
      </c>
      <c r="R233">
        <v>99999</v>
      </c>
      <c r="S233" t="s">
        <v>309</v>
      </c>
      <c r="T233" t="s">
        <v>313</v>
      </c>
      <c r="U233" t="s">
        <v>341</v>
      </c>
      <c r="V233" t="s">
        <v>342</v>
      </c>
      <c r="W233" s="80">
        <v>9.1999999999999993</v>
      </c>
      <c r="X233">
        <v>77</v>
      </c>
      <c r="Y233" s="83">
        <v>708.4</v>
      </c>
      <c r="Z233" s="80">
        <v>72.256799999999998</v>
      </c>
    </row>
    <row r="234" spans="1:26" x14ac:dyDescent="0.3">
      <c r="A234">
        <v>1263</v>
      </c>
      <c r="B234" s="84">
        <v>41907</v>
      </c>
      <c r="C234">
        <v>25</v>
      </c>
      <c r="D234" t="s">
        <v>411</v>
      </c>
      <c r="E234" t="s">
        <v>412</v>
      </c>
      <c r="F234" t="s">
        <v>376</v>
      </c>
      <c r="G234" t="s">
        <v>377</v>
      </c>
      <c r="H234">
        <v>99999</v>
      </c>
      <c r="I234" t="s">
        <v>309</v>
      </c>
      <c r="J234" t="s">
        <v>378</v>
      </c>
      <c r="K234" t="s">
        <v>323</v>
      </c>
      <c r="L234">
        <v>41909</v>
      </c>
      <c r="M234" t="s">
        <v>324</v>
      </c>
      <c r="N234" t="s">
        <v>413</v>
      </c>
      <c r="O234" t="s">
        <v>412</v>
      </c>
      <c r="P234" t="s">
        <v>376</v>
      </c>
      <c r="Q234" t="s">
        <v>377</v>
      </c>
      <c r="R234">
        <v>99999</v>
      </c>
      <c r="S234" t="s">
        <v>309</v>
      </c>
      <c r="T234" t="s">
        <v>356</v>
      </c>
      <c r="U234" t="s">
        <v>414</v>
      </c>
      <c r="V234" t="s">
        <v>342</v>
      </c>
      <c r="W234" s="80">
        <v>10</v>
      </c>
      <c r="X234">
        <v>94</v>
      </c>
      <c r="Y234" s="83">
        <v>940</v>
      </c>
      <c r="Z234" s="80">
        <v>97.76</v>
      </c>
    </row>
    <row r="235" spans="1:26" x14ac:dyDescent="0.3">
      <c r="A235">
        <v>1264</v>
      </c>
      <c r="B235" s="84">
        <v>41908</v>
      </c>
      <c r="C235">
        <v>26</v>
      </c>
      <c r="D235" t="s">
        <v>415</v>
      </c>
      <c r="E235" t="s">
        <v>416</v>
      </c>
      <c r="F235" t="s">
        <v>392</v>
      </c>
      <c r="G235" t="s">
        <v>393</v>
      </c>
      <c r="H235">
        <v>99999</v>
      </c>
      <c r="I235" t="s">
        <v>309</v>
      </c>
      <c r="J235" t="s">
        <v>371</v>
      </c>
      <c r="K235" t="s">
        <v>372</v>
      </c>
      <c r="L235">
        <v>41910</v>
      </c>
      <c r="M235" t="s">
        <v>339</v>
      </c>
      <c r="N235" t="s">
        <v>417</v>
      </c>
      <c r="O235" t="s">
        <v>416</v>
      </c>
      <c r="P235" t="s">
        <v>392</v>
      </c>
      <c r="Q235" t="s">
        <v>393</v>
      </c>
      <c r="R235">
        <v>99999</v>
      </c>
      <c r="S235" t="s">
        <v>309</v>
      </c>
      <c r="T235" t="s">
        <v>326</v>
      </c>
      <c r="U235" t="s">
        <v>418</v>
      </c>
      <c r="V235" t="s">
        <v>419</v>
      </c>
      <c r="W235" s="80">
        <v>21.35</v>
      </c>
      <c r="X235">
        <v>54</v>
      </c>
      <c r="Y235" s="83">
        <v>1152.9000000000001</v>
      </c>
      <c r="Z235" s="80">
        <v>121.05450000000003</v>
      </c>
    </row>
    <row r="236" spans="1:26" x14ac:dyDescent="0.3">
      <c r="A236">
        <v>1265</v>
      </c>
      <c r="B236" s="84">
        <v>41908</v>
      </c>
      <c r="C236">
        <v>26</v>
      </c>
      <c r="D236" t="s">
        <v>415</v>
      </c>
      <c r="E236" t="s">
        <v>416</v>
      </c>
      <c r="F236" t="s">
        <v>392</v>
      </c>
      <c r="G236" t="s">
        <v>393</v>
      </c>
      <c r="H236">
        <v>99999</v>
      </c>
      <c r="I236" t="s">
        <v>309</v>
      </c>
      <c r="J236" t="s">
        <v>371</v>
      </c>
      <c r="K236" t="s">
        <v>372</v>
      </c>
      <c r="L236">
        <v>41910</v>
      </c>
      <c r="M236" t="s">
        <v>339</v>
      </c>
      <c r="N236" t="s">
        <v>417</v>
      </c>
      <c r="O236" t="s">
        <v>416</v>
      </c>
      <c r="P236" t="s">
        <v>392</v>
      </c>
      <c r="Q236" t="s">
        <v>393</v>
      </c>
      <c r="R236">
        <v>99999</v>
      </c>
      <c r="S236" t="s">
        <v>309</v>
      </c>
      <c r="T236" t="s">
        <v>326</v>
      </c>
      <c r="U236" t="s">
        <v>357</v>
      </c>
      <c r="V236" t="s">
        <v>358</v>
      </c>
      <c r="W236" s="80">
        <v>9.65</v>
      </c>
      <c r="X236">
        <v>43</v>
      </c>
      <c r="Y236" s="83">
        <v>414.95</v>
      </c>
      <c r="Z236" s="80">
        <v>40.250150000000005</v>
      </c>
    </row>
    <row r="237" spans="1:26" x14ac:dyDescent="0.3">
      <c r="A237">
        <v>1266</v>
      </c>
      <c r="B237" s="84">
        <v>41908</v>
      </c>
      <c r="C237">
        <v>26</v>
      </c>
      <c r="D237" t="s">
        <v>415</v>
      </c>
      <c r="E237" t="s">
        <v>416</v>
      </c>
      <c r="F237" t="s">
        <v>392</v>
      </c>
      <c r="G237" t="s">
        <v>393</v>
      </c>
      <c r="H237">
        <v>99999</v>
      </c>
      <c r="I237" t="s">
        <v>309</v>
      </c>
      <c r="J237" t="s">
        <v>371</v>
      </c>
      <c r="K237" t="s">
        <v>372</v>
      </c>
      <c r="L237" s="84">
        <v>41910</v>
      </c>
      <c r="M237" t="s">
        <v>339</v>
      </c>
      <c r="N237" t="s">
        <v>417</v>
      </c>
      <c r="O237" t="s">
        <v>416</v>
      </c>
      <c r="P237" t="s">
        <v>392</v>
      </c>
      <c r="Q237" t="s">
        <v>393</v>
      </c>
      <c r="R237">
        <v>99999</v>
      </c>
      <c r="S237" t="s">
        <v>309</v>
      </c>
      <c r="T237" t="s">
        <v>326</v>
      </c>
      <c r="U237" t="s">
        <v>399</v>
      </c>
      <c r="V237" t="s">
        <v>400</v>
      </c>
      <c r="W237" s="80">
        <v>18.399999999999999</v>
      </c>
      <c r="X237">
        <v>71</v>
      </c>
      <c r="Y237" s="83">
        <v>1306.3999999999999</v>
      </c>
      <c r="Z237" s="80">
        <v>134.55919999999998</v>
      </c>
    </row>
    <row r="238" spans="1:26" x14ac:dyDescent="0.3">
      <c r="A238">
        <v>1267</v>
      </c>
      <c r="B238" s="84">
        <v>41911</v>
      </c>
      <c r="C238">
        <v>29</v>
      </c>
      <c r="D238" t="s">
        <v>343</v>
      </c>
      <c r="E238" t="s">
        <v>344</v>
      </c>
      <c r="F238" t="s">
        <v>345</v>
      </c>
      <c r="G238" t="s">
        <v>346</v>
      </c>
      <c r="H238">
        <v>99999</v>
      </c>
      <c r="I238" t="s">
        <v>309</v>
      </c>
      <c r="J238" t="s">
        <v>347</v>
      </c>
      <c r="K238" t="s">
        <v>271</v>
      </c>
      <c r="L238" s="84">
        <v>41913</v>
      </c>
      <c r="M238" t="s">
        <v>311</v>
      </c>
      <c r="N238" t="s">
        <v>348</v>
      </c>
      <c r="O238" t="s">
        <v>344</v>
      </c>
      <c r="P238" t="s">
        <v>345</v>
      </c>
      <c r="Q238" t="s">
        <v>346</v>
      </c>
      <c r="R238">
        <v>99999</v>
      </c>
      <c r="S238" t="s">
        <v>309</v>
      </c>
      <c r="T238" t="s">
        <v>313</v>
      </c>
      <c r="U238" t="s">
        <v>314</v>
      </c>
      <c r="V238" t="s">
        <v>315</v>
      </c>
      <c r="W238" s="80">
        <v>14</v>
      </c>
      <c r="X238">
        <v>50</v>
      </c>
      <c r="Y238" s="83">
        <v>700</v>
      </c>
      <c r="Z238" s="80">
        <v>67.2</v>
      </c>
    </row>
    <row r="239" spans="1:26" x14ac:dyDescent="0.3">
      <c r="A239">
        <v>1268</v>
      </c>
      <c r="B239" s="84">
        <v>41888</v>
      </c>
      <c r="C239">
        <v>6</v>
      </c>
      <c r="D239" t="s">
        <v>359</v>
      </c>
      <c r="E239" t="s">
        <v>360</v>
      </c>
      <c r="F239" t="s">
        <v>361</v>
      </c>
      <c r="G239" t="s">
        <v>362</v>
      </c>
      <c r="H239">
        <v>99999</v>
      </c>
      <c r="I239" t="s">
        <v>309</v>
      </c>
      <c r="J239" t="s">
        <v>363</v>
      </c>
      <c r="K239" t="s">
        <v>264</v>
      </c>
      <c r="L239" s="84">
        <v>41890</v>
      </c>
      <c r="M239" t="s">
        <v>339</v>
      </c>
      <c r="N239" t="s">
        <v>364</v>
      </c>
      <c r="O239" t="s">
        <v>360</v>
      </c>
      <c r="P239" t="s">
        <v>361</v>
      </c>
      <c r="Q239" t="s">
        <v>362</v>
      </c>
      <c r="R239">
        <v>99999</v>
      </c>
      <c r="S239" t="s">
        <v>309</v>
      </c>
      <c r="T239" t="s">
        <v>313</v>
      </c>
      <c r="U239" t="s">
        <v>349</v>
      </c>
      <c r="V239" t="s">
        <v>350</v>
      </c>
      <c r="W239" s="80">
        <v>12.75</v>
      </c>
      <c r="X239">
        <v>96</v>
      </c>
      <c r="Y239" s="83">
        <v>1224</v>
      </c>
      <c r="Z239" s="80">
        <v>119.952</v>
      </c>
    </row>
    <row r="240" spans="1:26" x14ac:dyDescent="0.3">
      <c r="A240">
        <v>1270</v>
      </c>
      <c r="B240" s="84">
        <v>41886</v>
      </c>
      <c r="C240">
        <v>4</v>
      </c>
      <c r="D240" t="s">
        <v>318</v>
      </c>
      <c r="E240" t="s">
        <v>319</v>
      </c>
      <c r="F240" t="s">
        <v>320</v>
      </c>
      <c r="G240" t="s">
        <v>321</v>
      </c>
      <c r="H240">
        <v>99999</v>
      </c>
      <c r="I240" t="s">
        <v>309</v>
      </c>
      <c r="J240" t="s">
        <v>322</v>
      </c>
      <c r="K240" t="s">
        <v>323</v>
      </c>
      <c r="L240" s="84">
        <v>41888</v>
      </c>
      <c r="M240" t="s">
        <v>324</v>
      </c>
      <c r="N240" t="s">
        <v>325</v>
      </c>
      <c r="O240" t="s">
        <v>319</v>
      </c>
      <c r="P240" t="s">
        <v>320</v>
      </c>
      <c r="Q240" t="s">
        <v>321</v>
      </c>
      <c r="R240">
        <v>99999</v>
      </c>
      <c r="S240" t="s">
        <v>309</v>
      </c>
      <c r="T240" t="s">
        <v>326</v>
      </c>
      <c r="U240" t="s">
        <v>420</v>
      </c>
      <c r="V240" t="s">
        <v>387</v>
      </c>
      <c r="W240" s="80">
        <v>81</v>
      </c>
      <c r="X240">
        <v>54</v>
      </c>
      <c r="Y240" s="83">
        <v>4374</v>
      </c>
      <c r="Z240" s="80">
        <v>437.40000000000003</v>
      </c>
    </row>
    <row r="241" spans="1:26" x14ac:dyDescent="0.3">
      <c r="A241">
        <v>1271</v>
      </c>
      <c r="B241" s="84">
        <v>41886</v>
      </c>
      <c r="C241">
        <v>4</v>
      </c>
      <c r="D241" t="s">
        <v>318</v>
      </c>
      <c r="E241" t="s">
        <v>319</v>
      </c>
      <c r="F241" t="s">
        <v>320</v>
      </c>
      <c r="G241" t="s">
        <v>321</v>
      </c>
      <c r="H241">
        <v>99999</v>
      </c>
      <c r="I241" t="s">
        <v>309</v>
      </c>
      <c r="J241" t="s">
        <v>322</v>
      </c>
      <c r="K241" t="s">
        <v>323</v>
      </c>
      <c r="L241" s="84">
        <v>41888</v>
      </c>
      <c r="M241" t="s">
        <v>324</v>
      </c>
      <c r="N241" t="s">
        <v>325</v>
      </c>
      <c r="O241" t="s">
        <v>319</v>
      </c>
      <c r="P241" t="s">
        <v>320</v>
      </c>
      <c r="Q241" t="s">
        <v>321</v>
      </c>
      <c r="R241">
        <v>99999</v>
      </c>
      <c r="S241" t="s">
        <v>309</v>
      </c>
      <c r="T241" t="s">
        <v>326</v>
      </c>
      <c r="U241" t="s">
        <v>421</v>
      </c>
      <c r="V241" t="s">
        <v>422</v>
      </c>
      <c r="W241" s="80">
        <v>7</v>
      </c>
      <c r="X241">
        <v>39</v>
      </c>
      <c r="Y241" s="83">
        <v>273</v>
      </c>
      <c r="Z241" s="80">
        <v>27.3</v>
      </c>
    </row>
    <row r="242" spans="1:26" x14ac:dyDescent="0.3">
      <c r="A242">
        <v>1273</v>
      </c>
      <c r="B242" s="84">
        <v>41890</v>
      </c>
      <c r="C242">
        <v>8</v>
      </c>
      <c r="D242" t="s">
        <v>334</v>
      </c>
      <c r="E242" t="s">
        <v>335</v>
      </c>
      <c r="F242" t="s">
        <v>336</v>
      </c>
      <c r="G242" t="s">
        <v>337</v>
      </c>
      <c r="H242">
        <v>99999</v>
      </c>
      <c r="I242" t="s">
        <v>309</v>
      </c>
      <c r="J242" t="s">
        <v>338</v>
      </c>
      <c r="K242" t="s">
        <v>264</v>
      </c>
      <c r="L242" s="84">
        <v>41892</v>
      </c>
      <c r="M242" t="s">
        <v>339</v>
      </c>
      <c r="N242" t="s">
        <v>340</v>
      </c>
      <c r="O242" t="s">
        <v>335</v>
      </c>
      <c r="P242" t="s">
        <v>336</v>
      </c>
      <c r="Q242" t="s">
        <v>337</v>
      </c>
      <c r="R242">
        <v>99999</v>
      </c>
      <c r="S242" t="s">
        <v>309</v>
      </c>
      <c r="T242" t="s">
        <v>326</v>
      </c>
      <c r="U242" t="s">
        <v>409</v>
      </c>
      <c r="V242" t="s">
        <v>410</v>
      </c>
      <c r="W242" s="80">
        <v>34.799999999999997</v>
      </c>
      <c r="X242">
        <v>63</v>
      </c>
      <c r="Y242" s="83">
        <v>2192.3999999999996</v>
      </c>
      <c r="Z242" s="80">
        <v>230.202</v>
      </c>
    </row>
    <row r="243" spans="1:26" x14ac:dyDescent="0.3">
      <c r="A243">
        <v>1276</v>
      </c>
      <c r="B243" s="84">
        <v>41885</v>
      </c>
      <c r="C243">
        <v>3</v>
      </c>
      <c r="D243" t="s">
        <v>351</v>
      </c>
      <c r="E243" t="s">
        <v>352</v>
      </c>
      <c r="F243" t="s">
        <v>353</v>
      </c>
      <c r="G243" t="s">
        <v>354</v>
      </c>
      <c r="H243">
        <v>99999</v>
      </c>
      <c r="I243" t="s">
        <v>309</v>
      </c>
      <c r="J243" t="s">
        <v>310</v>
      </c>
      <c r="K243" t="s">
        <v>271</v>
      </c>
      <c r="L243" s="84">
        <v>41887</v>
      </c>
      <c r="M243" t="s">
        <v>311</v>
      </c>
      <c r="N243" t="s">
        <v>355</v>
      </c>
      <c r="O243" t="s">
        <v>352</v>
      </c>
      <c r="P243" t="s">
        <v>353</v>
      </c>
      <c r="Q243" t="s">
        <v>354</v>
      </c>
      <c r="R243">
        <v>99999</v>
      </c>
      <c r="S243" t="s">
        <v>309</v>
      </c>
      <c r="T243" t="s">
        <v>356</v>
      </c>
      <c r="U243" t="s">
        <v>423</v>
      </c>
      <c r="V243" t="s">
        <v>389</v>
      </c>
      <c r="W243" s="80">
        <v>10</v>
      </c>
      <c r="X243">
        <v>71</v>
      </c>
      <c r="Y243" s="83">
        <v>710</v>
      </c>
      <c r="Z243" s="80">
        <v>73.13</v>
      </c>
    </row>
    <row r="244" spans="1:26" x14ac:dyDescent="0.3">
      <c r="A244">
        <v>1277</v>
      </c>
      <c r="B244" s="84">
        <v>41885</v>
      </c>
      <c r="C244">
        <v>3</v>
      </c>
      <c r="D244" t="s">
        <v>351</v>
      </c>
      <c r="E244" t="s">
        <v>352</v>
      </c>
      <c r="F244" t="s">
        <v>353</v>
      </c>
      <c r="G244" t="s">
        <v>354</v>
      </c>
      <c r="H244">
        <v>99999</v>
      </c>
      <c r="I244" t="s">
        <v>309</v>
      </c>
      <c r="J244" t="s">
        <v>310</v>
      </c>
      <c r="K244" t="s">
        <v>271</v>
      </c>
      <c r="L244" s="84">
        <v>41887</v>
      </c>
      <c r="M244" t="s">
        <v>311</v>
      </c>
      <c r="N244" t="s">
        <v>355</v>
      </c>
      <c r="O244" t="s">
        <v>352</v>
      </c>
      <c r="P244" t="s">
        <v>353</v>
      </c>
      <c r="Q244" t="s">
        <v>354</v>
      </c>
      <c r="R244">
        <v>99999</v>
      </c>
      <c r="S244" t="s">
        <v>309</v>
      </c>
      <c r="T244" t="s">
        <v>356</v>
      </c>
      <c r="U244" t="s">
        <v>365</v>
      </c>
      <c r="V244" t="s">
        <v>366</v>
      </c>
      <c r="W244" s="80">
        <v>40</v>
      </c>
      <c r="X244">
        <v>88</v>
      </c>
      <c r="Y244" s="83">
        <v>3520</v>
      </c>
      <c r="Z244" s="80">
        <v>366.08000000000004</v>
      </c>
    </row>
    <row r="245" spans="1:26" x14ac:dyDescent="0.3">
      <c r="A245">
        <v>1281</v>
      </c>
      <c r="B245" s="84">
        <v>41892</v>
      </c>
      <c r="C245">
        <v>10</v>
      </c>
      <c r="D245" t="s">
        <v>374</v>
      </c>
      <c r="E245" t="s">
        <v>375</v>
      </c>
      <c r="F245" t="s">
        <v>376</v>
      </c>
      <c r="G245" t="s">
        <v>377</v>
      </c>
      <c r="H245">
        <v>99999</v>
      </c>
      <c r="I245" t="s">
        <v>309</v>
      </c>
      <c r="J245" t="s">
        <v>378</v>
      </c>
      <c r="K245" t="s">
        <v>323</v>
      </c>
      <c r="L245" s="84">
        <v>41894</v>
      </c>
      <c r="M245" t="s">
        <v>311</v>
      </c>
      <c r="N245" t="s">
        <v>379</v>
      </c>
      <c r="O245" t="s">
        <v>375</v>
      </c>
      <c r="P245" t="s">
        <v>376</v>
      </c>
      <c r="Q245" t="s">
        <v>377</v>
      </c>
      <c r="R245">
        <v>99999</v>
      </c>
      <c r="S245" t="s">
        <v>309</v>
      </c>
      <c r="T245" t="s">
        <v>326</v>
      </c>
      <c r="U245" t="s">
        <v>424</v>
      </c>
      <c r="V245" t="s">
        <v>317</v>
      </c>
      <c r="W245" s="80">
        <v>10</v>
      </c>
      <c r="X245">
        <v>59</v>
      </c>
      <c r="Y245" s="83">
        <v>590</v>
      </c>
      <c r="Z245" s="80">
        <v>59.59</v>
      </c>
    </row>
    <row r="246" spans="1:26" x14ac:dyDescent="0.3">
      <c r="A246">
        <v>1282</v>
      </c>
      <c r="B246" s="84">
        <v>41918</v>
      </c>
      <c r="C246">
        <v>6</v>
      </c>
      <c r="D246" t="s">
        <v>359</v>
      </c>
      <c r="E246" t="s">
        <v>360</v>
      </c>
      <c r="F246" t="s">
        <v>361</v>
      </c>
      <c r="G246" t="s">
        <v>362</v>
      </c>
      <c r="H246">
        <v>99999</v>
      </c>
      <c r="I246" t="s">
        <v>309</v>
      </c>
      <c r="J246" t="s">
        <v>363</v>
      </c>
      <c r="K246" t="s">
        <v>264</v>
      </c>
      <c r="L246" s="84">
        <v>41920</v>
      </c>
      <c r="M246" t="s">
        <v>311</v>
      </c>
      <c r="N246" t="s">
        <v>364</v>
      </c>
      <c r="O246" t="s">
        <v>360</v>
      </c>
      <c r="P246" t="s">
        <v>361</v>
      </c>
      <c r="Q246" t="s">
        <v>362</v>
      </c>
      <c r="R246">
        <v>99999</v>
      </c>
      <c r="S246" t="s">
        <v>309</v>
      </c>
      <c r="T246" t="s">
        <v>326</v>
      </c>
      <c r="U246" t="s">
        <v>365</v>
      </c>
      <c r="V246" t="s">
        <v>366</v>
      </c>
      <c r="W246" s="80">
        <v>40</v>
      </c>
      <c r="X246">
        <v>94</v>
      </c>
      <c r="Y246" s="83">
        <v>3760</v>
      </c>
      <c r="Z246" s="80">
        <v>376</v>
      </c>
    </row>
    <row r="247" spans="1:26" x14ac:dyDescent="0.3">
      <c r="A247">
        <v>1283</v>
      </c>
      <c r="B247" s="84">
        <v>41940</v>
      </c>
      <c r="C247">
        <v>28</v>
      </c>
      <c r="D247" t="s">
        <v>367</v>
      </c>
      <c r="E247" t="s">
        <v>368</v>
      </c>
      <c r="F247" t="s">
        <v>369</v>
      </c>
      <c r="G247" t="s">
        <v>370</v>
      </c>
      <c r="H247">
        <v>99999</v>
      </c>
      <c r="I247" t="s">
        <v>309</v>
      </c>
      <c r="J247" t="s">
        <v>371</v>
      </c>
      <c r="K247" t="s">
        <v>372</v>
      </c>
      <c r="L247" s="84">
        <v>41942</v>
      </c>
      <c r="M247" t="s">
        <v>339</v>
      </c>
      <c r="N247" t="s">
        <v>373</v>
      </c>
      <c r="O247" t="s">
        <v>368</v>
      </c>
      <c r="P247" t="s">
        <v>369</v>
      </c>
      <c r="Q247" t="s">
        <v>370</v>
      </c>
      <c r="R247">
        <v>99999</v>
      </c>
      <c r="S247" t="s">
        <v>309</v>
      </c>
      <c r="T247" t="s">
        <v>313</v>
      </c>
      <c r="U247" t="s">
        <v>333</v>
      </c>
      <c r="V247" t="s">
        <v>315</v>
      </c>
      <c r="W247" s="80">
        <v>46</v>
      </c>
      <c r="X247">
        <v>86</v>
      </c>
      <c r="Y247" s="83">
        <v>3956</v>
      </c>
      <c r="Z247" s="80">
        <v>379.77600000000001</v>
      </c>
    </row>
    <row r="248" spans="1:26" x14ac:dyDescent="0.3">
      <c r="A248">
        <v>1284</v>
      </c>
      <c r="B248" s="84">
        <v>41920</v>
      </c>
      <c r="C248">
        <v>8</v>
      </c>
      <c r="D248" t="s">
        <v>334</v>
      </c>
      <c r="E248" t="s">
        <v>335</v>
      </c>
      <c r="F248" t="s">
        <v>336</v>
      </c>
      <c r="G248" t="s">
        <v>337</v>
      </c>
      <c r="H248">
        <v>99999</v>
      </c>
      <c r="I248" t="s">
        <v>309</v>
      </c>
      <c r="J248" t="s">
        <v>338</v>
      </c>
      <c r="K248" t="s">
        <v>264</v>
      </c>
      <c r="L248" s="84">
        <v>41922</v>
      </c>
      <c r="M248" t="s">
        <v>339</v>
      </c>
      <c r="N248" t="s">
        <v>340</v>
      </c>
      <c r="O248" t="s">
        <v>335</v>
      </c>
      <c r="P248" t="s">
        <v>336</v>
      </c>
      <c r="Q248" t="s">
        <v>337</v>
      </c>
      <c r="R248">
        <v>99999</v>
      </c>
      <c r="S248" t="s">
        <v>309</v>
      </c>
      <c r="T248" t="s">
        <v>313</v>
      </c>
      <c r="U248" t="s">
        <v>349</v>
      </c>
      <c r="V248" t="s">
        <v>350</v>
      </c>
      <c r="W248" s="80">
        <v>12.75</v>
      </c>
      <c r="X248">
        <v>61</v>
      </c>
      <c r="Y248" s="83">
        <v>777.75</v>
      </c>
      <c r="Z248" s="80">
        <v>78.552750000000003</v>
      </c>
    </row>
    <row r="249" spans="1:26" x14ac:dyDescent="0.3">
      <c r="A249">
        <v>1285</v>
      </c>
      <c r="B249" s="84">
        <v>41922</v>
      </c>
      <c r="C249">
        <v>10</v>
      </c>
      <c r="D249" t="s">
        <v>374</v>
      </c>
      <c r="E249" t="s">
        <v>375</v>
      </c>
      <c r="F249" t="s">
        <v>376</v>
      </c>
      <c r="G249" t="s">
        <v>377</v>
      </c>
      <c r="H249">
        <v>99999</v>
      </c>
      <c r="I249" t="s">
        <v>309</v>
      </c>
      <c r="J249" t="s">
        <v>378</v>
      </c>
      <c r="K249" t="s">
        <v>323</v>
      </c>
      <c r="L249" s="84">
        <v>41924</v>
      </c>
      <c r="M249" t="s">
        <v>311</v>
      </c>
      <c r="N249" t="s">
        <v>379</v>
      </c>
      <c r="O249" t="s">
        <v>375</v>
      </c>
      <c r="P249" t="s">
        <v>376</v>
      </c>
      <c r="Q249" t="s">
        <v>377</v>
      </c>
      <c r="R249">
        <v>99999</v>
      </c>
      <c r="S249" t="s">
        <v>309</v>
      </c>
      <c r="T249" t="s">
        <v>326</v>
      </c>
      <c r="U249" t="s">
        <v>380</v>
      </c>
      <c r="V249" t="s">
        <v>315</v>
      </c>
      <c r="W249" s="80">
        <v>2.99</v>
      </c>
      <c r="X249">
        <v>32</v>
      </c>
      <c r="Y249" s="83">
        <v>95.68</v>
      </c>
      <c r="Z249" s="80">
        <v>9.7593600000000009</v>
      </c>
    </row>
    <row r="250" spans="1:26" x14ac:dyDescent="0.3">
      <c r="A250">
        <v>1286</v>
      </c>
      <c r="B250" s="84">
        <v>41919</v>
      </c>
      <c r="C250">
        <v>7</v>
      </c>
      <c r="D250" t="s">
        <v>381</v>
      </c>
      <c r="E250" t="s">
        <v>382</v>
      </c>
      <c r="F250" t="s">
        <v>383</v>
      </c>
      <c r="G250" t="s">
        <v>384</v>
      </c>
      <c r="H250">
        <v>99999</v>
      </c>
      <c r="I250" t="s">
        <v>309</v>
      </c>
      <c r="J250" t="s">
        <v>338</v>
      </c>
      <c r="K250" t="s">
        <v>264</v>
      </c>
      <c r="L250" s="84"/>
      <c r="N250" t="s">
        <v>385</v>
      </c>
      <c r="O250" t="s">
        <v>382</v>
      </c>
      <c r="P250" t="s">
        <v>383</v>
      </c>
      <c r="Q250" t="s">
        <v>384</v>
      </c>
      <c r="R250">
        <v>99999</v>
      </c>
      <c r="S250" t="s">
        <v>309</v>
      </c>
      <c r="U250" t="s">
        <v>333</v>
      </c>
      <c r="V250" t="s">
        <v>315</v>
      </c>
      <c r="W250">
        <v>46</v>
      </c>
      <c r="X250">
        <v>62</v>
      </c>
      <c r="Y250" s="83">
        <v>2852</v>
      </c>
      <c r="Z250" s="80">
        <v>290.904</v>
      </c>
    </row>
    <row r="251" spans="1:26" x14ac:dyDescent="0.3">
      <c r="A251">
        <v>1287</v>
      </c>
      <c r="B251" s="84">
        <v>41922</v>
      </c>
      <c r="C251">
        <v>10</v>
      </c>
      <c r="D251" t="s">
        <v>374</v>
      </c>
      <c r="E251" t="s">
        <v>375</v>
      </c>
      <c r="F251" t="s">
        <v>376</v>
      </c>
      <c r="G251" t="s">
        <v>377</v>
      </c>
      <c r="H251">
        <v>99999</v>
      </c>
      <c r="I251" t="s">
        <v>309</v>
      </c>
      <c r="J251" t="s">
        <v>378</v>
      </c>
      <c r="K251" t="s">
        <v>323</v>
      </c>
      <c r="L251" s="84">
        <v>41924</v>
      </c>
      <c r="M251" t="s">
        <v>324</v>
      </c>
      <c r="N251" t="s">
        <v>379</v>
      </c>
      <c r="O251" t="s">
        <v>375</v>
      </c>
      <c r="P251" t="s">
        <v>376</v>
      </c>
      <c r="Q251" t="s">
        <v>377</v>
      </c>
      <c r="R251">
        <v>99999</v>
      </c>
      <c r="S251" t="s">
        <v>309</v>
      </c>
      <c r="U251" t="s">
        <v>386</v>
      </c>
      <c r="V251" t="s">
        <v>387</v>
      </c>
      <c r="W251">
        <v>25</v>
      </c>
      <c r="X251">
        <v>60</v>
      </c>
      <c r="Y251" s="83">
        <v>1500</v>
      </c>
      <c r="Z251" s="80">
        <v>154.5</v>
      </c>
    </row>
    <row r="252" spans="1:26" x14ac:dyDescent="0.3">
      <c r="A252">
        <v>1288</v>
      </c>
      <c r="B252" s="84">
        <v>41922</v>
      </c>
      <c r="C252">
        <v>10</v>
      </c>
      <c r="D252" t="s">
        <v>374</v>
      </c>
      <c r="E252" t="s">
        <v>375</v>
      </c>
      <c r="F252" t="s">
        <v>376</v>
      </c>
      <c r="G252" t="s">
        <v>377</v>
      </c>
      <c r="H252">
        <v>99999</v>
      </c>
      <c r="I252" t="s">
        <v>309</v>
      </c>
      <c r="J252" t="s">
        <v>378</v>
      </c>
      <c r="K252" t="s">
        <v>323</v>
      </c>
      <c r="L252" s="84">
        <v>41924</v>
      </c>
      <c r="M252" t="s">
        <v>324</v>
      </c>
      <c r="N252" t="s">
        <v>379</v>
      </c>
      <c r="O252" t="s">
        <v>375</v>
      </c>
      <c r="P252" t="s">
        <v>376</v>
      </c>
      <c r="Q252" t="s">
        <v>377</v>
      </c>
      <c r="R252">
        <v>99999</v>
      </c>
      <c r="S252" t="s">
        <v>309</v>
      </c>
      <c r="U252" t="s">
        <v>388</v>
      </c>
      <c r="V252" t="s">
        <v>389</v>
      </c>
      <c r="W252">
        <v>22</v>
      </c>
      <c r="X252">
        <v>51</v>
      </c>
      <c r="Y252" s="83">
        <v>1122</v>
      </c>
      <c r="Z252" s="80">
        <v>109.956</v>
      </c>
    </row>
    <row r="253" spans="1:26" x14ac:dyDescent="0.3">
      <c r="A253">
        <v>1289</v>
      </c>
      <c r="B253" s="84">
        <v>41922</v>
      </c>
      <c r="C253">
        <v>10</v>
      </c>
      <c r="D253" t="s">
        <v>374</v>
      </c>
      <c r="E253" t="s">
        <v>375</v>
      </c>
      <c r="F253" t="s">
        <v>376</v>
      </c>
      <c r="G253" t="s">
        <v>377</v>
      </c>
      <c r="H253">
        <v>99999</v>
      </c>
      <c r="I253" t="s">
        <v>309</v>
      </c>
      <c r="J253" t="s">
        <v>378</v>
      </c>
      <c r="K253" t="s">
        <v>323</v>
      </c>
      <c r="L253" s="84">
        <v>41924</v>
      </c>
      <c r="M253" t="s">
        <v>324</v>
      </c>
      <c r="N253" t="s">
        <v>379</v>
      </c>
      <c r="O253" t="s">
        <v>375</v>
      </c>
      <c r="P253" t="s">
        <v>376</v>
      </c>
      <c r="Q253" t="s">
        <v>377</v>
      </c>
      <c r="R253">
        <v>99999</v>
      </c>
      <c r="S253" t="s">
        <v>309</v>
      </c>
      <c r="U253" t="s">
        <v>341</v>
      </c>
      <c r="V253" t="s">
        <v>342</v>
      </c>
      <c r="W253" s="80">
        <v>9.1999999999999993</v>
      </c>
      <c r="X253">
        <v>49</v>
      </c>
      <c r="Y253" s="83">
        <v>450.79999999999995</v>
      </c>
      <c r="Z253" s="80">
        <v>44.629199999999997</v>
      </c>
    </row>
    <row r="254" spans="1:26" x14ac:dyDescent="0.3">
      <c r="A254">
        <v>1290</v>
      </c>
      <c r="B254" s="84">
        <v>41923</v>
      </c>
      <c r="C254">
        <v>11</v>
      </c>
      <c r="D254" t="s">
        <v>390</v>
      </c>
      <c r="E254" t="s">
        <v>391</v>
      </c>
      <c r="F254" t="s">
        <v>392</v>
      </c>
      <c r="G254" t="s">
        <v>393</v>
      </c>
      <c r="H254">
        <v>99999</v>
      </c>
      <c r="I254" t="s">
        <v>309</v>
      </c>
      <c r="J254" t="s">
        <v>371</v>
      </c>
      <c r="K254" t="s">
        <v>372</v>
      </c>
      <c r="M254" t="s">
        <v>339</v>
      </c>
      <c r="N254" t="s">
        <v>394</v>
      </c>
      <c r="O254" t="s">
        <v>391</v>
      </c>
      <c r="P254" t="s">
        <v>392</v>
      </c>
      <c r="Q254" t="s">
        <v>393</v>
      </c>
      <c r="R254">
        <v>99999</v>
      </c>
      <c r="S254" t="s">
        <v>309</v>
      </c>
      <c r="U254" t="s">
        <v>316</v>
      </c>
      <c r="V254" t="s">
        <v>317</v>
      </c>
      <c r="W254" s="80">
        <v>3.5</v>
      </c>
      <c r="X254">
        <v>20</v>
      </c>
      <c r="Y254" s="83">
        <v>70</v>
      </c>
      <c r="Z254" s="80">
        <v>6.93</v>
      </c>
    </row>
    <row r="255" spans="1:26" x14ac:dyDescent="0.3">
      <c r="A255">
        <v>1291</v>
      </c>
      <c r="B255" s="84">
        <v>41923</v>
      </c>
      <c r="C255">
        <v>11</v>
      </c>
      <c r="D255" t="s">
        <v>390</v>
      </c>
      <c r="E255" t="s">
        <v>391</v>
      </c>
      <c r="F255" t="s">
        <v>392</v>
      </c>
      <c r="G255" t="s">
        <v>393</v>
      </c>
      <c r="H255">
        <v>99999</v>
      </c>
      <c r="I255" t="s">
        <v>309</v>
      </c>
      <c r="J255" t="s">
        <v>371</v>
      </c>
      <c r="K255" t="s">
        <v>372</v>
      </c>
      <c r="M255" t="s">
        <v>339</v>
      </c>
      <c r="N255" t="s">
        <v>394</v>
      </c>
      <c r="O255" t="s">
        <v>391</v>
      </c>
      <c r="P255" t="s">
        <v>392</v>
      </c>
      <c r="Q255" t="s">
        <v>393</v>
      </c>
      <c r="R255">
        <v>99999</v>
      </c>
      <c r="S255" t="s">
        <v>309</v>
      </c>
      <c r="U255" t="s">
        <v>380</v>
      </c>
      <c r="V255" t="s">
        <v>315</v>
      </c>
      <c r="W255" s="80">
        <v>2.99</v>
      </c>
      <c r="X255">
        <v>49</v>
      </c>
      <c r="Y255" s="83">
        <v>146.51000000000002</v>
      </c>
      <c r="Z255" s="80">
        <v>14.651000000000003</v>
      </c>
    </row>
    <row r="256" spans="1:26" x14ac:dyDescent="0.3">
      <c r="A256">
        <v>1292</v>
      </c>
      <c r="B256" s="84">
        <v>41913</v>
      </c>
      <c r="C256">
        <v>1</v>
      </c>
      <c r="D256" t="s">
        <v>395</v>
      </c>
      <c r="E256" t="s">
        <v>396</v>
      </c>
      <c r="F256" t="s">
        <v>397</v>
      </c>
      <c r="G256" t="s">
        <v>188</v>
      </c>
      <c r="H256">
        <v>99999</v>
      </c>
      <c r="I256" t="s">
        <v>309</v>
      </c>
      <c r="J256" t="s">
        <v>338</v>
      </c>
      <c r="K256" t="s">
        <v>264</v>
      </c>
      <c r="N256" t="s">
        <v>398</v>
      </c>
      <c r="O256" t="s">
        <v>396</v>
      </c>
      <c r="P256" t="s">
        <v>397</v>
      </c>
      <c r="Q256" t="s">
        <v>188</v>
      </c>
      <c r="R256">
        <v>99999</v>
      </c>
      <c r="S256" t="s">
        <v>309</v>
      </c>
      <c r="U256" t="s">
        <v>332</v>
      </c>
      <c r="V256" t="s">
        <v>315</v>
      </c>
      <c r="W256" s="80">
        <v>18</v>
      </c>
      <c r="X256">
        <v>22</v>
      </c>
      <c r="Y256" s="83">
        <v>396</v>
      </c>
      <c r="Z256" s="80">
        <v>38.015999999999998</v>
      </c>
    </row>
    <row r="257" spans="1:26" x14ac:dyDescent="0.3">
      <c r="A257">
        <v>1293</v>
      </c>
      <c r="B257" s="84">
        <v>41913</v>
      </c>
      <c r="C257">
        <v>1</v>
      </c>
      <c r="D257" t="s">
        <v>395</v>
      </c>
      <c r="E257" t="s">
        <v>396</v>
      </c>
      <c r="F257" t="s">
        <v>397</v>
      </c>
      <c r="G257" t="s">
        <v>188</v>
      </c>
      <c r="H257">
        <v>99999</v>
      </c>
      <c r="I257" t="s">
        <v>309</v>
      </c>
      <c r="J257" t="s">
        <v>338</v>
      </c>
      <c r="K257" t="s">
        <v>264</v>
      </c>
      <c r="N257" t="s">
        <v>398</v>
      </c>
      <c r="O257" t="s">
        <v>396</v>
      </c>
      <c r="P257" t="s">
        <v>397</v>
      </c>
      <c r="Q257" t="s">
        <v>188</v>
      </c>
      <c r="R257">
        <v>99999</v>
      </c>
      <c r="S257" t="s">
        <v>309</v>
      </c>
      <c r="U257" t="s">
        <v>333</v>
      </c>
      <c r="V257" t="s">
        <v>315</v>
      </c>
      <c r="W257" s="80">
        <v>46</v>
      </c>
      <c r="X257">
        <v>73</v>
      </c>
      <c r="Y257" s="83">
        <v>3358</v>
      </c>
      <c r="Z257" s="80">
        <v>339.15800000000002</v>
      </c>
    </row>
    <row r="258" spans="1:26" x14ac:dyDescent="0.3">
      <c r="A258">
        <v>1294</v>
      </c>
      <c r="B258" s="84">
        <v>41913</v>
      </c>
      <c r="C258">
        <v>1</v>
      </c>
      <c r="D258" t="s">
        <v>395</v>
      </c>
      <c r="E258" t="s">
        <v>396</v>
      </c>
      <c r="F258" t="s">
        <v>397</v>
      </c>
      <c r="G258" t="s">
        <v>188</v>
      </c>
      <c r="H258">
        <v>99999</v>
      </c>
      <c r="I258" t="s">
        <v>309</v>
      </c>
      <c r="J258" t="s">
        <v>338</v>
      </c>
      <c r="K258" t="s">
        <v>264</v>
      </c>
      <c r="N258" t="s">
        <v>398</v>
      </c>
      <c r="O258" t="s">
        <v>396</v>
      </c>
      <c r="P258" t="s">
        <v>397</v>
      </c>
      <c r="Q258" t="s">
        <v>188</v>
      </c>
      <c r="R258">
        <v>99999</v>
      </c>
      <c r="S258" t="s">
        <v>309</v>
      </c>
      <c r="U258" t="s">
        <v>380</v>
      </c>
      <c r="V258" t="s">
        <v>315</v>
      </c>
      <c r="W258" s="80">
        <v>2.99</v>
      </c>
      <c r="X258">
        <v>85</v>
      </c>
      <c r="Y258" s="83">
        <v>254.15</v>
      </c>
      <c r="Z258" s="80">
        <v>24.652550000000002</v>
      </c>
    </row>
    <row r="259" spans="1:26" x14ac:dyDescent="0.3">
      <c r="A259">
        <v>1295</v>
      </c>
      <c r="B259" s="84">
        <v>41940</v>
      </c>
      <c r="C259">
        <v>28</v>
      </c>
      <c r="D259" t="s">
        <v>367</v>
      </c>
      <c r="E259" t="s">
        <v>368</v>
      </c>
      <c r="F259" t="s">
        <v>369</v>
      </c>
      <c r="G259" t="s">
        <v>370</v>
      </c>
      <c r="H259">
        <v>99999</v>
      </c>
      <c r="I259" t="s">
        <v>309</v>
      </c>
      <c r="J259" t="s">
        <v>371</v>
      </c>
      <c r="K259" t="s">
        <v>372</v>
      </c>
      <c r="L259" s="84">
        <v>41942</v>
      </c>
      <c r="M259" t="s">
        <v>339</v>
      </c>
      <c r="N259" t="s">
        <v>373</v>
      </c>
      <c r="O259" t="s">
        <v>368</v>
      </c>
      <c r="P259" t="s">
        <v>369</v>
      </c>
      <c r="Q259" t="s">
        <v>370</v>
      </c>
      <c r="R259">
        <v>99999</v>
      </c>
      <c r="S259" t="s">
        <v>309</v>
      </c>
      <c r="T259" t="s">
        <v>326</v>
      </c>
      <c r="U259" t="s">
        <v>357</v>
      </c>
      <c r="V259" t="s">
        <v>358</v>
      </c>
      <c r="W259" s="80">
        <v>9.65</v>
      </c>
      <c r="X259">
        <v>44</v>
      </c>
      <c r="Y259" s="83">
        <v>424.6</v>
      </c>
      <c r="Z259" s="80">
        <v>44.158400000000007</v>
      </c>
    </row>
    <row r="260" spans="1:26" x14ac:dyDescent="0.3">
      <c r="A260">
        <v>1296</v>
      </c>
      <c r="B260" s="84">
        <v>41940</v>
      </c>
      <c r="C260">
        <v>28</v>
      </c>
      <c r="D260" t="s">
        <v>367</v>
      </c>
      <c r="E260" t="s">
        <v>368</v>
      </c>
      <c r="F260" t="s">
        <v>369</v>
      </c>
      <c r="G260" t="s">
        <v>370</v>
      </c>
      <c r="H260">
        <v>99999</v>
      </c>
      <c r="I260" t="s">
        <v>309</v>
      </c>
      <c r="J260" t="s">
        <v>371</v>
      </c>
      <c r="K260" t="s">
        <v>372</v>
      </c>
      <c r="L260" s="84">
        <v>41942</v>
      </c>
      <c r="M260" t="s">
        <v>339</v>
      </c>
      <c r="N260" t="s">
        <v>373</v>
      </c>
      <c r="O260" t="s">
        <v>368</v>
      </c>
      <c r="P260" t="s">
        <v>369</v>
      </c>
      <c r="Q260" t="s">
        <v>370</v>
      </c>
      <c r="R260">
        <v>99999</v>
      </c>
      <c r="S260" t="s">
        <v>309</v>
      </c>
      <c r="T260" t="s">
        <v>326</v>
      </c>
      <c r="U260" t="s">
        <v>399</v>
      </c>
      <c r="V260" t="s">
        <v>400</v>
      </c>
      <c r="W260" s="80">
        <v>18.399999999999999</v>
      </c>
      <c r="X260">
        <v>24</v>
      </c>
      <c r="Y260" s="83">
        <v>441.59999999999997</v>
      </c>
      <c r="Z260" s="80">
        <v>42.835199999999993</v>
      </c>
    </row>
    <row r="261" spans="1:26" x14ac:dyDescent="0.3">
      <c r="A261">
        <v>1297</v>
      </c>
      <c r="B261" s="84">
        <v>41921</v>
      </c>
      <c r="C261">
        <v>9</v>
      </c>
      <c r="D261" t="s">
        <v>401</v>
      </c>
      <c r="E261" t="s">
        <v>402</v>
      </c>
      <c r="F261" t="s">
        <v>403</v>
      </c>
      <c r="G261" t="s">
        <v>404</v>
      </c>
      <c r="H261">
        <v>99999</v>
      </c>
      <c r="I261" t="s">
        <v>309</v>
      </c>
      <c r="J261" t="s">
        <v>405</v>
      </c>
      <c r="K261" t="s">
        <v>271</v>
      </c>
      <c r="L261" s="84">
        <v>41923</v>
      </c>
      <c r="M261" t="s">
        <v>324</v>
      </c>
      <c r="N261" t="s">
        <v>406</v>
      </c>
      <c r="O261" t="s">
        <v>402</v>
      </c>
      <c r="P261" t="s">
        <v>403</v>
      </c>
      <c r="Q261" t="s">
        <v>404</v>
      </c>
      <c r="R261">
        <v>99999</v>
      </c>
      <c r="S261" t="s">
        <v>309</v>
      </c>
      <c r="T261" t="s">
        <v>313</v>
      </c>
      <c r="U261" t="s">
        <v>407</v>
      </c>
      <c r="V261" t="s">
        <v>408</v>
      </c>
      <c r="W261" s="80">
        <v>19.5</v>
      </c>
      <c r="X261">
        <v>64</v>
      </c>
      <c r="Y261" s="83">
        <v>1248</v>
      </c>
      <c r="Z261" s="80">
        <v>119.80800000000001</v>
      </c>
    </row>
    <row r="262" spans="1:26" x14ac:dyDescent="0.3">
      <c r="A262">
        <v>1298</v>
      </c>
      <c r="B262" s="84">
        <v>41921</v>
      </c>
      <c r="C262">
        <v>9</v>
      </c>
      <c r="D262" t="s">
        <v>401</v>
      </c>
      <c r="E262" t="s">
        <v>402</v>
      </c>
      <c r="F262" t="s">
        <v>403</v>
      </c>
      <c r="G262" t="s">
        <v>404</v>
      </c>
      <c r="H262">
        <v>99999</v>
      </c>
      <c r="I262" t="s">
        <v>309</v>
      </c>
      <c r="J262" t="s">
        <v>405</v>
      </c>
      <c r="K262" t="s">
        <v>271</v>
      </c>
      <c r="L262" s="84">
        <v>41923</v>
      </c>
      <c r="M262" t="s">
        <v>324</v>
      </c>
      <c r="N262" t="s">
        <v>406</v>
      </c>
      <c r="O262" t="s">
        <v>402</v>
      </c>
      <c r="P262" t="s">
        <v>403</v>
      </c>
      <c r="Q262" t="s">
        <v>404</v>
      </c>
      <c r="R262">
        <v>99999</v>
      </c>
      <c r="S262" t="s">
        <v>309</v>
      </c>
      <c r="T262" t="s">
        <v>313</v>
      </c>
      <c r="U262" t="s">
        <v>409</v>
      </c>
      <c r="V262" t="s">
        <v>410</v>
      </c>
      <c r="W262" s="80">
        <v>34.799999999999997</v>
      </c>
      <c r="X262">
        <v>70</v>
      </c>
      <c r="Y262" s="83">
        <v>2436</v>
      </c>
      <c r="Z262" s="80">
        <v>246.03600000000003</v>
      </c>
    </row>
    <row r="263" spans="1:26" x14ac:dyDescent="0.3">
      <c r="A263">
        <v>1299</v>
      </c>
      <c r="B263" s="84">
        <v>41918</v>
      </c>
      <c r="C263">
        <v>6</v>
      </c>
      <c r="D263" t="s">
        <v>359</v>
      </c>
      <c r="E263" t="s">
        <v>360</v>
      </c>
      <c r="F263" t="s">
        <v>361</v>
      </c>
      <c r="G263" t="s">
        <v>362</v>
      </c>
      <c r="H263">
        <v>99999</v>
      </c>
      <c r="I263" t="s">
        <v>309</v>
      </c>
      <c r="J263" t="s">
        <v>363</v>
      </c>
      <c r="K263" t="s">
        <v>264</v>
      </c>
      <c r="L263" s="84">
        <v>41920</v>
      </c>
      <c r="M263" t="s">
        <v>311</v>
      </c>
      <c r="N263" t="s">
        <v>364</v>
      </c>
      <c r="O263" t="s">
        <v>360</v>
      </c>
      <c r="P263" t="s">
        <v>361</v>
      </c>
      <c r="Q263" t="s">
        <v>362</v>
      </c>
      <c r="R263">
        <v>99999</v>
      </c>
      <c r="S263" t="s">
        <v>309</v>
      </c>
      <c r="T263" t="s">
        <v>326</v>
      </c>
      <c r="U263" t="s">
        <v>314</v>
      </c>
      <c r="V263" t="s">
        <v>315</v>
      </c>
      <c r="W263" s="80">
        <v>14</v>
      </c>
      <c r="X263">
        <v>98</v>
      </c>
      <c r="Y263" s="83">
        <v>1372</v>
      </c>
      <c r="Z263" s="80">
        <v>138.57200000000003</v>
      </c>
    </row>
    <row r="264" spans="1:26" x14ac:dyDescent="0.3">
      <c r="A264">
        <v>1300</v>
      </c>
      <c r="B264" s="84">
        <v>41920</v>
      </c>
      <c r="C264">
        <v>8</v>
      </c>
      <c r="D264" t="s">
        <v>334</v>
      </c>
      <c r="E264" t="s">
        <v>335</v>
      </c>
      <c r="F264" t="s">
        <v>336</v>
      </c>
      <c r="G264" t="s">
        <v>337</v>
      </c>
      <c r="H264">
        <v>99999</v>
      </c>
      <c r="I264" t="s">
        <v>309</v>
      </c>
      <c r="J264" t="s">
        <v>338</v>
      </c>
      <c r="K264" t="s">
        <v>264</v>
      </c>
      <c r="L264" s="84">
        <v>41922</v>
      </c>
      <c r="M264" t="s">
        <v>311</v>
      </c>
      <c r="N264" t="s">
        <v>340</v>
      </c>
      <c r="O264" t="s">
        <v>335</v>
      </c>
      <c r="P264" t="s">
        <v>336</v>
      </c>
      <c r="Q264" t="s">
        <v>337</v>
      </c>
      <c r="R264">
        <v>99999</v>
      </c>
      <c r="S264" t="s">
        <v>309</v>
      </c>
      <c r="T264" t="s">
        <v>313</v>
      </c>
      <c r="U264" t="s">
        <v>365</v>
      </c>
      <c r="V264" t="s">
        <v>366</v>
      </c>
      <c r="W264" s="80">
        <v>40</v>
      </c>
      <c r="X264">
        <v>48</v>
      </c>
      <c r="Y264" s="83">
        <v>1920</v>
      </c>
      <c r="Z264" s="80">
        <v>188.16</v>
      </c>
    </row>
    <row r="265" spans="1:26" x14ac:dyDescent="0.3">
      <c r="A265">
        <v>1301</v>
      </c>
      <c r="B265" s="84">
        <v>41920</v>
      </c>
      <c r="C265">
        <v>8</v>
      </c>
      <c r="D265" t="s">
        <v>334</v>
      </c>
      <c r="E265" t="s">
        <v>335</v>
      </c>
      <c r="F265" t="s">
        <v>336</v>
      </c>
      <c r="G265" t="s">
        <v>337</v>
      </c>
      <c r="H265">
        <v>99999</v>
      </c>
      <c r="I265" t="s">
        <v>309</v>
      </c>
      <c r="J265" t="s">
        <v>338</v>
      </c>
      <c r="K265" t="s">
        <v>264</v>
      </c>
      <c r="L265" s="84">
        <v>41922</v>
      </c>
      <c r="M265" t="s">
        <v>311</v>
      </c>
      <c r="N265" t="s">
        <v>340</v>
      </c>
      <c r="O265" t="s">
        <v>335</v>
      </c>
      <c r="P265" t="s">
        <v>336</v>
      </c>
      <c r="Q265" t="s">
        <v>337</v>
      </c>
      <c r="R265">
        <v>99999</v>
      </c>
      <c r="S265" t="s">
        <v>309</v>
      </c>
      <c r="T265" t="s">
        <v>313</v>
      </c>
      <c r="U265" t="s">
        <v>341</v>
      </c>
      <c r="V265" t="s">
        <v>342</v>
      </c>
      <c r="W265" s="80">
        <v>9.1999999999999993</v>
      </c>
      <c r="X265">
        <v>100</v>
      </c>
      <c r="Y265" s="83">
        <v>919.99999999999989</v>
      </c>
      <c r="Z265" s="80">
        <v>91.08</v>
      </c>
    </row>
    <row r="266" spans="1:26" x14ac:dyDescent="0.3">
      <c r="A266">
        <v>1302</v>
      </c>
      <c r="B266" s="84">
        <v>41937</v>
      </c>
      <c r="C266">
        <v>25</v>
      </c>
      <c r="D266" t="s">
        <v>411</v>
      </c>
      <c r="E266" t="s">
        <v>412</v>
      </c>
      <c r="F266" t="s">
        <v>376</v>
      </c>
      <c r="G266" t="s">
        <v>377</v>
      </c>
      <c r="H266">
        <v>99999</v>
      </c>
      <c r="I266" t="s">
        <v>309</v>
      </c>
      <c r="J266" t="s">
        <v>378</v>
      </c>
      <c r="K266" t="s">
        <v>323</v>
      </c>
      <c r="L266" s="84">
        <v>41939</v>
      </c>
      <c r="M266" t="s">
        <v>324</v>
      </c>
      <c r="N266" t="s">
        <v>413</v>
      </c>
      <c r="O266" t="s">
        <v>412</v>
      </c>
      <c r="P266" t="s">
        <v>376</v>
      </c>
      <c r="Q266" t="s">
        <v>377</v>
      </c>
      <c r="R266">
        <v>99999</v>
      </c>
      <c r="S266" t="s">
        <v>309</v>
      </c>
      <c r="T266" t="s">
        <v>356</v>
      </c>
      <c r="U266" t="s">
        <v>414</v>
      </c>
      <c r="V266" t="s">
        <v>342</v>
      </c>
      <c r="W266" s="80">
        <v>10</v>
      </c>
      <c r="X266">
        <v>90</v>
      </c>
      <c r="Y266" s="83">
        <v>900</v>
      </c>
      <c r="Z266" s="80">
        <v>87.3</v>
      </c>
    </row>
    <row r="267" spans="1:26" x14ac:dyDescent="0.3">
      <c r="A267">
        <v>1303</v>
      </c>
      <c r="B267" s="84">
        <v>41938</v>
      </c>
      <c r="C267">
        <v>26</v>
      </c>
      <c r="D267" t="s">
        <v>415</v>
      </c>
      <c r="E267" t="s">
        <v>416</v>
      </c>
      <c r="F267" t="s">
        <v>392</v>
      </c>
      <c r="G267" t="s">
        <v>393</v>
      </c>
      <c r="H267">
        <v>99999</v>
      </c>
      <c r="I267" t="s">
        <v>309</v>
      </c>
      <c r="J267" t="s">
        <v>371</v>
      </c>
      <c r="K267" t="s">
        <v>372</v>
      </c>
      <c r="L267" s="84">
        <v>41940</v>
      </c>
      <c r="M267" t="s">
        <v>339</v>
      </c>
      <c r="N267" t="s">
        <v>417</v>
      </c>
      <c r="O267" t="s">
        <v>416</v>
      </c>
      <c r="P267" t="s">
        <v>392</v>
      </c>
      <c r="Q267" t="s">
        <v>393</v>
      </c>
      <c r="R267">
        <v>99999</v>
      </c>
      <c r="S267" t="s">
        <v>309</v>
      </c>
      <c r="T267" t="s">
        <v>326</v>
      </c>
      <c r="U267" t="s">
        <v>418</v>
      </c>
      <c r="V267" t="s">
        <v>419</v>
      </c>
      <c r="W267" s="80">
        <v>21.35</v>
      </c>
      <c r="X267">
        <v>49</v>
      </c>
      <c r="Y267" s="83">
        <v>1046.1500000000001</v>
      </c>
      <c r="Z267" s="80">
        <v>102.5227</v>
      </c>
    </row>
    <row r="268" spans="1:26" x14ac:dyDescent="0.3">
      <c r="A268">
        <v>1304</v>
      </c>
      <c r="B268" s="84">
        <v>41938</v>
      </c>
      <c r="C268">
        <v>26</v>
      </c>
      <c r="D268" t="s">
        <v>415</v>
      </c>
      <c r="E268" t="s">
        <v>416</v>
      </c>
      <c r="F268" t="s">
        <v>392</v>
      </c>
      <c r="G268" t="s">
        <v>393</v>
      </c>
      <c r="H268">
        <v>99999</v>
      </c>
      <c r="I268" t="s">
        <v>309</v>
      </c>
      <c r="J268" t="s">
        <v>371</v>
      </c>
      <c r="K268" t="s">
        <v>372</v>
      </c>
      <c r="L268" s="84">
        <v>41940</v>
      </c>
      <c r="M268" t="s">
        <v>339</v>
      </c>
      <c r="N268" t="s">
        <v>417</v>
      </c>
      <c r="O268" t="s">
        <v>416</v>
      </c>
      <c r="P268" t="s">
        <v>392</v>
      </c>
      <c r="Q268" t="s">
        <v>393</v>
      </c>
      <c r="R268">
        <v>99999</v>
      </c>
      <c r="S268" t="s">
        <v>309</v>
      </c>
      <c r="T268" t="s">
        <v>326</v>
      </c>
      <c r="U268" t="s">
        <v>357</v>
      </c>
      <c r="V268" t="s">
        <v>358</v>
      </c>
      <c r="W268" s="80">
        <v>9.65</v>
      </c>
      <c r="X268">
        <v>71</v>
      </c>
      <c r="Y268" s="83">
        <v>685.15</v>
      </c>
      <c r="Z268" s="80">
        <v>65.7744</v>
      </c>
    </row>
    <row r="269" spans="1:26" x14ac:dyDescent="0.3">
      <c r="A269">
        <v>1305</v>
      </c>
      <c r="B269" s="84">
        <v>41938</v>
      </c>
      <c r="C269">
        <v>26</v>
      </c>
      <c r="D269" t="s">
        <v>415</v>
      </c>
      <c r="E269" t="s">
        <v>416</v>
      </c>
      <c r="F269" t="s">
        <v>392</v>
      </c>
      <c r="G269" t="s">
        <v>393</v>
      </c>
      <c r="H269">
        <v>99999</v>
      </c>
      <c r="I269" t="s">
        <v>309</v>
      </c>
      <c r="J269" t="s">
        <v>371</v>
      </c>
      <c r="K269" t="s">
        <v>372</v>
      </c>
      <c r="L269" s="84">
        <v>41940</v>
      </c>
      <c r="M269" t="s">
        <v>339</v>
      </c>
      <c r="N269" t="s">
        <v>417</v>
      </c>
      <c r="O269" t="s">
        <v>416</v>
      </c>
      <c r="P269" t="s">
        <v>392</v>
      </c>
      <c r="Q269" t="s">
        <v>393</v>
      </c>
      <c r="R269">
        <v>99999</v>
      </c>
      <c r="S269" t="s">
        <v>309</v>
      </c>
      <c r="T269" t="s">
        <v>326</v>
      </c>
      <c r="U269" t="s">
        <v>399</v>
      </c>
      <c r="V269" t="s">
        <v>400</v>
      </c>
      <c r="W269" s="80">
        <v>18.399999999999999</v>
      </c>
      <c r="X269">
        <v>10</v>
      </c>
      <c r="Y269" s="83">
        <v>184</v>
      </c>
      <c r="Z269" s="80">
        <v>19.136000000000003</v>
      </c>
    </row>
    <row r="270" spans="1:26" x14ac:dyDescent="0.3">
      <c r="A270">
        <v>1306</v>
      </c>
      <c r="B270" s="84">
        <v>41941</v>
      </c>
      <c r="C270">
        <v>29</v>
      </c>
      <c r="D270" t="s">
        <v>343</v>
      </c>
      <c r="E270" t="s">
        <v>344</v>
      </c>
      <c r="F270" t="s">
        <v>345</v>
      </c>
      <c r="G270" t="s">
        <v>346</v>
      </c>
      <c r="H270">
        <v>99999</v>
      </c>
      <c r="I270" t="s">
        <v>309</v>
      </c>
      <c r="J270" t="s">
        <v>347</v>
      </c>
      <c r="K270" t="s">
        <v>271</v>
      </c>
      <c r="L270" s="84">
        <v>41943</v>
      </c>
      <c r="M270" t="s">
        <v>311</v>
      </c>
      <c r="N270" t="s">
        <v>348</v>
      </c>
      <c r="O270" t="s">
        <v>344</v>
      </c>
      <c r="P270" t="s">
        <v>345</v>
      </c>
      <c r="Q270" t="s">
        <v>346</v>
      </c>
      <c r="R270">
        <v>99999</v>
      </c>
      <c r="S270" t="s">
        <v>309</v>
      </c>
      <c r="T270" t="s">
        <v>313</v>
      </c>
      <c r="U270" t="s">
        <v>314</v>
      </c>
      <c r="V270" t="s">
        <v>315</v>
      </c>
      <c r="W270" s="80">
        <v>14</v>
      </c>
      <c r="X270">
        <v>78</v>
      </c>
      <c r="Y270" s="83">
        <v>1092</v>
      </c>
      <c r="Z270" s="80">
        <v>112.476</v>
      </c>
    </row>
    <row r="271" spans="1:26" x14ac:dyDescent="0.3">
      <c r="A271">
        <v>1307</v>
      </c>
      <c r="B271" s="84">
        <v>41918</v>
      </c>
      <c r="C271">
        <v>6</v>
      </c>
      <c r="D271" t="s">
        <v>359</v>
      </c>
      <c r="E271" t="s">
        <v>360</v>
      </c>
      <c r="F271" t="s">
        <v>361</v>
      </c>
      <c r="G271" t="s">
        <v>362</v>
      </c>
      <c r="H271">
        <v>99999</v>
      </c>
      <c r="I271" t="s">
        <v>309</v>
      </c>
      <c r="J271" t="s">
        <v>363</v>
      </c>
      <c r="K271" t="s">
        <v>264</v>
      </c>
      <c r="L271" s="84">
        <v>41920</v>
      </c>
      <c r="M271" t="s">
        <v>339</v>
      </c>
      <c r="N271" t="s">
        <v>364</v>
      </c>
      <c r="O271" t="s">
        <v>360</v>
      </c>
      <c r="P271" t="s">
        <v>361</v>
      </c>
      <c r="Q271" t="s">
        <v>362</v>
      </c>
      <c r="R271">
        <v>99999</v>
      </c>
      <c r="S271" t="s">
        <v>309</v>
      </c>
      <c r="T271" t="s">
        <v>313</v>
      </c>
      <c r="U271" t="s">
        <v>349</v>
      </c>
      <c r="V271" t="s">
        <v>350</v>
      </c>
      <c r="W271" s="80">
        <v>12.75</v>
      </c>
      <c r="X271">
        <v>44</v>
      </c>
      <c r="Y271" s="83">
        <v>561</v>
      </c>
      <c r="Z271" s="80">
        <v>53.856000000000002</v>
      </c>
    </row>
    <row r="272" spans="1:26" x14ac:dyDescent="0.3">
      <c r="A272">
        <v>1309</v>
      </c>
      <c r="B272" s="84">
        <v>41916</v>
      </c>
      <c r="C272">
        <v>4</v>
      </c>
      <c r="D272" t="s">
        <v>318</v>
      </c>
      <c r="E272" t="s">
        <v>319</v>
      </c>
      <c r="F272" t="s">
        <v>320</v>
      </c>
      <c r="G272" t="s">
        <v>321</v>
      </c>
      <c r="H272">
        <v>99999</v>
      </c>
      <c r="I272" t="s">
        <v>309</v>
      </c>
      <c r="J272" t="s">
        <v>322</v>
      </c>
      <c r="K272" t="s">
        <v>323</v>
      </c>
      <c r="L272" s="84">
        <v>41918</v>
      </c>
      <c r="M272" t="s">
        <v>324</v>
      </c>
      <c r="N272" t="s">
        <v>325</v>
      </c>
      <c r="O272" t="s">
        <v>319</v>
      </c>
      <c r="P272" t="s">
        <v>320</v>
      </c>
      <c r="Q272" t="s">
        <v>321</v>
      </c>
      <c r="R272">
        <v>99999</v>
      </c>
      <c r="S272" t="s">
        <v>309</v>
      </c>
      <c r="T272" t="s">
        <v>326</v>
      </c>
      <c r="U272" t="s">
        <v>420</v>
      </c>
      <c r="V272" t="s">
        <v>387</v>
      </c>
      <c r="W272">
        <v>81</v>
      </c>
      <c r="X272">
        <v>82</v>
      </c>
      <c r="Y272" s="83">
        <v>6642</v>
      </c>
      <c r="Z272" s="80">
        <v>697.41000000000008</v>
      </c>
    </row>
    <row r="273" spans="1:26" x14ac:dyDescent="0.3">
      <c r="A273">
        <v>1310</v>
      </c>
      <c r="B273" s="84">
        <v>41916</v>
      </c>
      <c r="C273">
        <v>4</v>
      </c>
      <c r="D273" t="s">
        <v>318</v>
      </c>
      <c r="E273" t="s">
        <v>319</v>
      </c>
      <c r="F273" t="s">
        <v>320</v>
      </c>
      <c r="G273" t="s">
        <v>321</v>
      </c>
      <c r="H273">
        <v>99999</v>
      </c>
      <c r="I273" t="s">
        <v>309</v>
      </c>
      <c r="J273" t="s">
        <v>322</v>
      </c>
      <c r="K273" t="s">
        <v>323</v>
      </c>
      <c r="L273" s="84">
        <v>41918</v>
      </c>
      <c r="M273" t="s">
        <v>324</v>
      </c>
      <c r="N273" t="s">
        <v>325</v>
      </c>
      <c r="O273" t="s">
        <v>319</v>
      </c>
      <c r="P273" t="s">
        <v>320</v>
      </c>
      <c r="Q273" t="s">
        <v>321</v>
      </c>
      <c r="R273">
        <v>99999</v>
      </c>
      <c r="S273" t="s">
        <v>309</v>
      </c>
      <c r="T273" t="s">
        <v>326</v>
      </c>
      <c r="U273" t="s">
        <v>421</v>
      </c>
      <c r="V273" t="s">
        <v>422</v>
      </c>
      <c r="W273">
        <v>7</v>
      </c>
      <c r="X273">
        <v>29</v>
      </c>
      <c r="Y273" s="83">
        <v>203</v>
      </c>
      <c r="Z273" s="80">
        <v>20.3</v>
      </c>
    </row>
    <row r="274" spans="1:26" x14ac:dyDescent="0.3">
      <c r="A274">
        <v>1312</v>
      </c>
      <c r="B274" s="84">
        <v>41920</v>
      </c>
      <c r="C274">
        <v>8</v>
      </c>
      <c r="D274" t="s">
        <v>334</v>
      </c>
      <c r="E274" t="s">
        <v>335</v>
      </c>
      <c r="F274" t="s">
        <v>336</v>
      </c>
      <c r="G274" t="s">
        <v>337</v>
      </c>
      <c r="H274">
        <v>99999</v>
      </c>
      <c r="I274" t="s">
        <v>309</v>
      </c>
      <c r="J274" t="s">
        <v>338</v>
      </c>
      <c r="K274" t="s">
        <v>264</v>
      </c>
      <c r="L274" s="84">
        <v>41922</v>
      </c>
      <c r="M274" t="s">
        <v>339</v>
      </c>
      <c r="N274" t="s">
        <v>340</v>
      </c>
      <c r="O274" t="s">
        <v>335</v>
      </c>
      <c r="P274" t="s">
        <v>336</v>
      </c>
      <c r="Q274" t="s">
        <v>337</v>
      </c>
      <c r="R274">
        <v>99999</v>
      </c>
      <c r="S274" t="s">
        <v>309</v>
      </c>
      <c r="T274" t="s">
        <v>326</v>
      </c>
      <c r="U274" t="s">
        <v>409</v>
      </c>
      <c r="V274" t="s">
        <v>410</v>
      </c>
      <c r="W274">
        <v>34.799999999999997</v>
      </c>
      <c r="X274">
        <v>93</v>
      </c>
      <c r="Y274" s="83">
        <v>3236.3999999999996</v>
      </c>
      <c r="Z274" s="80">
        <v>313.93079999999998</v>
      </c>
    </row>
    <row r="275" spans="1:26" x14ac:dyDescent="0.3">
      <c r="A275">
        <v>1315</v>
      </c>
      <c r="B275" s="84">
        <v>41915</v>
      </c>
      <c r="C275">
        <v>3</v>
      </c>
      <c r="D275" t="s">
        <v>351</v>
      </c>
      <c r="E275" t="s">
        <v>352</v>
      </c>
      <c r="F275" t="s">
        <v>353</v>
      </c>
      <c r="G275" t="s">
        <v>354</v>
      </c>
      <c r="H275">
        <v>99999</v>
      </c>
      <c r="I275" t="s">
        <v>309</v>
      </c>
      <c r="J275" t="s">
        <v>310</v>
      </c>
      <c r="K275" t="s">
        <v>271</v>
      </c>
      <c r="L275" s="84">
        <v>41917</v>
      </c>
      <c r="M275" t="s">
        <v>311</v>
      </c>
      <c r="N275" t="s">
        <v>355</v>
      </c>
      <c r="O275" t="s">
        <v>352</v>
      </c>
      <c r="P275" t="s">
        <v>353</v>
      </c>
      <c r="Q275" t="s">
        <v>354</v>
      </c>
      <c r="R275">
        <v>99999</v>
      </c>
      <c r="S275" t="s">
        <v>309</v>
      </c>
      <c r="T275" t="s">
        <v>356</v>
      </c>
      <c r="U275" t="s">
        <v>423</v>
      </c>
      <c r="V275" t="s">
        <v>389</v>
      </c>
      <c r="W275">
        <v>10</v>
      </c>
      <c r="X275">
        <v>11</v>
      </c>
      <c r="Y275" s="83">
        <v>110</v>
      </c>
      <c r="Z275" s="80">
        <v>11.440000000000001</v>
      </c>
    </row>
    <row r="276" spans="1:26" x14ac:dyDescent="0.3">
      <c r="A276">
        <v>1316</v>
      </c>
      <c r="B276" s="84">
        <v>41915</v>
      </c>
      <c r="C276">
        <v>3</v>
      </c>
      <c r="D276" t="s">
        <v>351</v>
      </c>
      <c r="E276" t="s">
        <v>352</v>
      </c>
      <c r="F276" t="s">
        <v>353</v>
      </c>
      <c r="G276" t="s">
        <v>354</v>
      </c>
      <c r="H276">
        <v>99999</v>
      </c>
      <c r="I276" t="s">
        <v>309</v>
      </c>
      <c r="J276" t="s">
        <v>310</v>
      </c>
      <c r="K276" t="s">
        <v>271</v>
      </c>
      <c r="L276" s="84">
        <v>41917</v>
      </c>
      <c r="M276" t="s">
        <v>311</v>
      </c>
      <c r="N276" t="s">
        <v>355</v>
      </c>
      <c r="O276" t="s">
        <v>352</v>
      </c>
      <c r="P276" t="s">
        <v>353</v>
      </c>
      <c r="Q276" t="s">
        <v>354</v>
      </c>
      <c r="R276">
        <v>99999</v>
      </c>
      <c r="S276" t="s">
        <v>309</v>
      </c>
      <c r="T276" t="s">
        <v>356</v>
      </c>
      <c r="U276" t="s">
        <v>365</v>
      </c>
      <c r="V276" t="s">
        <v>366</v>
      </c>
      <c r="W276">
        <v>40</v>
      </c>
      <c r="X276">
        <v>91</v>
      </c>
      <c r="Y276" s="83">
        <v>3640</v>
      </c>
      <c r="Z276" s="80">
        <v>364</v>
      </c>
    </row>
    <row r="277" spans="1:26" x14ac:dyDescent="0.3">
      <c r="A277">
        <v>1320</v>
      </c>
      <c r="B277" s="84">
        <v>41922</v>
      </c>
      <c r="C277">
        <v>10</v>
      </c>
      <c r="D277" t="s">
        <v>374</v>
      </c>
      <c r="E277" t="s">
        <v>375</v>
      </c>
      <c r="F277" t="s">
        <v>376</v>
      </c>
      <c r="G277" t="s">
        <v>377</v>
      </c>
      <c r="H277">
        <v>99999</v>
      </c>
      <c r="I277" t="s">
        <v>309</v>
      </c>
      <c r="J277" t="s">
        <v>378</v>
      </c>
      <c r="K277" t="s">
        <v>323</v>
      </c>
      <c r="L277" s="84">
        <v>41924</v>
      </c>
      <c r="M277" t="s">
        <v>311</v>
      </c>
      <c r="N277" t="s">
        <v>379</v>
      </c>
      <c r="O277" t="s">
        <v>375</v>
      </c>
      <c r="P277" t="s">
        <v>376</v>
      </c>
      <c r="Q277" t="s">
        <v>377</v>
      </c>
      <c r="R277">
        <v>99999</v>
      </c>
      <c r="S277" t="s">
        <v>309</v>
      </c>
      <c r="T277" t="s">
        <v>326</v>
      </c>
      <c r="U277" t="s">
        <v>424</v>
      </c>
      <c r="V277" t="s">
        <v>317</v>
      </c>
      <c r="W277">
        <v>10</v>
      </c>
      <c r="X277">
        <v>12</v>
      </c>
      <c r="Y277" s="83">
        <v>120</v>
      </c>
      <c r="Z277" s="80">
        <v>12.36</v>
      </c>
    </row>
    <row r="278" spans="1:26" x14ac:dyDescent="0.3">
      <c r="A278">
        <v>1322</v>
      </c>
      <c r="B278" s="84">
        <v>41922</v>
      </c>
      <c r="C278">
        <v>10</v>
      </c>
      <c r="D278" t="s">
        <v>374</v>
      </c>
      <c r="E278" t="s">
        <v>375</v>
      </c>
      <c r="F278" t="s">
        <v>376</v>
      </c>
      <c r="G278" t="s">
        <v>377</v>
      </c>
      <c r="H278">
        <v>99999</v>
      </c>
      <c r="I278" t="s">
        <v>309</v>
      </c>
      <c r="J278" t="s">
        <v>378</v>
      </c>
      <c r="K278" t="s">
        <v>323</v>
      </c>
      <c r="L278" s="84"/>
      <c r="M278" t="s">
        <v>324</v>
      </c>
      <c r="N278" t="s">
        <v>379</v>
      </c>
      <c r="O278" t="s">
        <v>375</v>
      </c>
      <c r="P278" t="s">
        <v>376</v>
      </c>
      <c r="Q278" t="s">
        <v>377</v>
      </c>
      <c r="R278">
        <v>99999</v>
      </c>
      <c r="S278" t="s">
        <v>309</v>
      </c>
      <c r="U278" t="s">
        <v>316</v>
      </c>
      <c r="V278" t="s">
        <v>317</v>
      </c>
      <c r="W278">
        <v>3.5</v>
      </c>
      <c r="X278">
        <v>78</v>
      </c>
      <c r="Y278" s="83">
        <v>273</v>
      </c>
      <c r="Z278" s="80">
        <v>27.3</v>
      </c>
    </row>
    <row r="279" spans="1:26" x14ac:dyDescent="0.3">
      <c r="A279">
        <v>1323</v>
      </c>
      <c r="B279" s="84">
        <v>41923</v>
      </c>
      <c r="C279">
        <v>11</v>
      </c>
      <c r="D279" t="s">
        <v>390</v>
      </c>
      <c r="E279" t="s">
        <v>391</v>
      </c>
      <c r="F279" t="s">
        <v>392</v>
      </c>
      <c r="G279" t="s">
        <v>393</v>
      </c>
      <c r="H279">
        <v>99999</v>
      </c>
      <c r="I279" t="s">
        <v>309</v>
      </c>
      <c r="J279" t="s">
        <v>371</v>
      </c>
      <c r="K279" t="s">
        <v>372</v>
      </c>
      <c r="L279" s="84"/>
      <c r="M279" t="s">
        <v>339</v>
      </c>
      <c r="N279" t="s">
        <v>394</v>
      </c>
      <c r="O279" t="s">
        <v>391</v>
      </c>
      <c r="P279" t="s">
        <v>392</v>
      </c>
      <c r="Q279" t="s">
        <v>393</v>
      </c>
      <c r="R279">
        <v>99999</v>
      </c>
      <c r="S279" t="s">
        <v>309</v>
      </c>
      <c r="U279" t="s">
        <v>365</v>
      </c>
      <c r="V279" t="s">
        <v>366</v>
      </c>
      <c r="W279">
        <v>40</v>
      </c>
      <c r="X279">
        <v>60</v>
      </c>
      <c r="Y279" s="83">
        <v>2400</v>
      </c>
      <c r="Z279" s="80">
        <v>228</v>
      </c>
    </row>
    <row r="280" spans="1:26" x14ac:dyDescent="0.3">
      <c r="A280">
        <v>1324</v>
      </c>
      <c r="B280" s="84">
        <v>41913</v>
      </c>
      <c r="C280">
        <v>1</v>
      </c>
      <c r="D280" t="s">
        <v>395</v>
      </c>
      <c r="E280" t="s">
        <v>396</v>
      </c>
      <c r="F280" t="s">
        <v>397</v>
      </c>
      <c r="G280" t="s">
        <v>188</v>
      </c>
      <c r="H280">
        <v>99999</v>
      </c>
      <c r="I280" t="s">
        <v>309</v>
      </c>
      <c r="J280" t="s">
        <v>338</v>
      </c>
      <c r="K280" t="s">
        <v>264</v>
      </c>
      <c r="L280" s="84"/>
      <c r="M280" t="s">
        <v>339</v>
      </c>
      <c r="N280" t="s">
        <v>398</v>
      </c>
      <c r="O280" t="s">
        <v>396</v>
      </c>
      <c r="P280" t="s">
        <v>397</v>
      </c>
      <c r="Q280" t="s">
        <v>188</v>
      </c>
      <c r="R280">
        <v>99999</v>
      </c>
      <c r="S280" t="s">
        <v>309</v>
      </c>
      <c r="U280" t="s">
        <v>399</v>
      </c>
      <c r="V280" t="s">
        <v>400</v>
      </c>
      <c r="W280">
        <v>18.399999999999999</v>
      </c>
      <c r="X280">
        <v>23</v>
      </c>
      <c r="Y280" s="83">
        <v>423.2</v>
      </c>
      <c r="Z280" s="80">
        <v>43.589600000000004</v>
      </c>
    </row>
    <row r="281" spans="1:26" x14ac:dyDescent="0.3">
      <c r="A281">
        <v>1325</v>
      </c>
      <c r="B281" s="84">
        <v>41940</v>
      </c>
      <c r="C281">
        <v>28</v>
      </c>
      <c r="D281" t="s">
        <v>367</v>
      </c>
      <c r="E281" t="s">
        <v>368</v>
      </c>
      <c r="F281" t="s">
        <v>369</v>
      </c>
      <c r="G281" t="s">
        <v>370</v>
      </c>
      <c r="H281">
        <v>99999</v>
      </c>
      <c r="I281" t="s">
        <v>309</v>
      </c>
      <c r="J281" t="s">
        <v>371</v>
      </c>
      <c r="K281" t="s">
        <v>372</v>
      </c>
      <c r="L281" s="84">
        <v>41942</v>
      </c>
      <c r="M281" t="s">
        <v>339</v>
      </c>
      <c r="N281" t="s">
        <v>373</v>
      </c>
      <c r="O281" t="s">
        <v>368</v>
      </c>
      <c r="P281" t="s">
        <v>369</v>
      </c>
      <c r="Q281" t="s">
        <v>370</v>
      </c>
      <c r="R281">
        <v>99999</v>
      </c>
      <c r="S281" t="s">
        <v>309</v>
      </c>
      <c r="T281" t="s">
        <v>326</v>
      </c>
      <c r="U281" t="s">
        <v>333</v>
      </c>
      <c r="V281" t="s">
        <v>315</v>
      </c>
      <c r="W281">
        <v>46</v>
      </c>
      <c r="X281">
        <v>34</v>
      </c>
      <c r="Y281" s="83">
        <v>1564</v>
      </c>
      <c r="Z281" s="80">
        <v>157.964</v>
      </c>
    </row>
    <row r="282" spans="1:26" x14ac:dyDescent="0.3">
      <c r="A282">
        <v>1326</v>
      </c>
      <c r="B282" s="84">
        <v>41921</v>
      </c>
      <c r="C282">
        <v>9</v>
      </c>
      <c r="D282" t="s">
        <v>401</v>
      </c>
      <c r="E282" t="s">
        <v>402</v>
      </c>
      <c r="F282" t="s">
        <v>403</v>
      </c>
      <c r="G282" t="s">
        <v>404</v>
      </c>
      <c r="H282">
        <v>99999</v>
      </c>
      <c r="I282" t="s">
        <v>309</v>
      </c>
      <c r="J282" t="s">
        <v>405</v>
      </c>
      <c r="K282" t="s">
        <v>271</v>
      </c>
      <c r="L282" s="84">
        <v>41923</v>
      </c>
      <c r="M282" t="s">
        <v>324</v>
      </c>
      <c r="N282" t="s">
        <v>406</v>
      </c>
      <c r="O282" t="s">
        <v>402</v>
      </c>
      <c r="P282" t="s">
        <v>403</v>
      </c>
      <c r="Q282" t="s">
        <v>404</v>
      </c>
      <c r="R282">
        <v>99999</v>
      </c>
      <c r="S282" t="s">
        <v>309</v>
      </c>
      <c r="T282" t="s">
        <v>313</v>
      </c>
      <c r="U282" t="s">
        <v>357</v>
      </c>
      <c r="V282" t="s">
        <v>358</v>
      </c>
      <c r="W282">
        <v>9.65</v>
      </c>
      <c r="X282">
        <v>89</v>
      </c>
      <c r="Y282" s="83">
        <v>858.85</v>
      </c>
      <c r="Z282" s="80">
        <v>86.743850000000009</v>
      </c>
    </row>
    <row r="283" spans="1:26" x14ac:dyDescent="0.3">
      <c r="A283">
        <v>1327</v>
      </c>
      <c r="B283" s="84">
        <v>41918</v>
      </c>
      <c r="C283">
        <v>6</v>
      </c>
      <c r="D283" t="s">
        <v>359</v>
      </c>
      <c r="E283" t="s">
        <v>360</v>
      </c>
      <c r="F283" t="s">
        <v>361</v>
      </c>
      <c r="G283" t="s">
        <v>362</v>
      </c>
      <c r="H283">
        <v>99999</v>
      </c>
      <c r="I283" t="s">
        <v>309</v>
      </c>
      <c r="J283" t="s">
        <v>363</v>
      </c>
      <c r="K283" t="s">
        <v>264</v>
      </c>
      <c r="L283" s="84">
        <v>41920</v>
      </c>
      <c r="M283" t="s">
        <v>311</v>
      </c>
      <c r="N283" t="s">
        <v>364</v>
      </c>
      <c r="O283" t="s">
        <v>360</v>
      </c>
      <c r="P283" t="s">
        <v>361</v>
      </c>
      <c r="Q283" t="s">
        <v>362</v>
      </c>
      <c r="R283">
        <v>99999</v>
      </c>
      <c r="S283" t="s">
        <v>309</v>
      </c>
      <c r="T283" t="s">
        <v>326</v>
      </c>
      <c r="U283" t="s">
        <v>349</v>
      </c>
      <c r="V283" t="s">
        <v>350</v>
      </c>
      <c r="W283">
        <v>12.75</v>
      </c>
      <c r="X283">
        <v>82</v>
      </c>
      <c r="Y283" s="83">
        <v>1045.5</v>
      </c>
      <c r="Z283" s="80">
        <v>103.50450000000001</v>
      </c>
    </row>
    <row r="284" spans="1:26" x14ac:dyDescent="0.3">
      <c r="A284">
        <v>1328</v>
      </c>
      <c r="B284" s="84">
        <v>41920</v>
      </c>
      <c r="C284">
        <v>8</v>
      </c>
      <c r="D284" t="s">
        <v>334</v>
      </c>
      <c r="E284" t="s">
        <v>335</v>
      </c>
      <c r="F284" t="s">
        <v>336</v>
      </c>
      <c r="G284" t="s">
        <v>337</v>
      </c>
      <c r="H284">
        <v>99999</v>
      </c>
      <c r="I284" t="s">
        <v>309</v>
      </c>
      <c r="J284" t="s">
        <v>338</v>
      </c>
      <c r="K284" t="s">
        <v>264</v>
      </c>
      <c r="L284" s="84">
        <v>41922</v>
      </c>
      <c r="M284" t="s">
        <v>311</v>
      </c>
      <c r="N284" t="s">
        <v>340</v>
      </c>
      <c r="O284" t="s">
        <v>335</v>
      </c>
      <c r="P284" t="s">
        <v>336</v>
      </c>
      <c r="Q284" t="s">
        <v>337</v>
      </c>
      <c r="R284">
        <v>99999</v>
      </c>
      <c r="S284" t="s">
        <v>309</v>
      </c>
      <c r="T284" t="s">
        <v>313</v>
      </c>
      <c r="U284" t="s">
        <v>349</v>
      </c>
      <c r="V284" t="s">
        <v>350</v>
      </c>
      <c r="W284">
        <v>12.75</v>
      </c>
      <c r="X284">
        <v>43</v>
      </c>
      <c r="Y284" s="83">
        <v>548.25</v>
      </c>
      <c r="Z284" s="80">
        <v>52.631999999999998</v>
      </c>
    </row>
    <row r="285" spans="1:26" x14ac:dyDescent="0.3">
      <c r="A285">
        <v>1329</v>
      </c>
      <c r="B285" s="84">
        <v>41953</v>
      </c>
      <c r="C285">
        <v>10</v>
      </c>
      <c r="D285" t="s">
        <v>374</v>
      </c>
      <c r="E285" t="s">
        <v>375</v>
      </c>
      <c r="F285" t="s">
        <v>376</v>
      </c>
      <c r="G285" t="s">
        <v>377</v>
      </c>
      <c r="H285">
        <v>99999</v>
      </c>
      <c r="I285" t="s">
        <v>309</v>
      </c>
      <c r="J285" t="s">
        <v>378</v>
      </c>
      <c r="K285" t="s">
        <v>323</v>
      </c>
      <c r="L285" s="84">
        <v>41955</v>
      </c>
      <c r="M285" t="s">
        <v>324</v>
      </c>
      <c r="N285" t="s">
        <v>379</v>
      </c>
      <c r="O285" t="s">
        <v>375</v>
      </c>
      <c r="P285" t="s">
        <v>376</v>
      </c>
      <c r="Q285" t="s">
        <v>377</v>
      </c>
      <c r="R285">
        <v>99999</v>
      </c>
      <c r="S285" t="s">
        <v>309</v>
      </c>
      <c r="U285" t="s">
        <v>388</v>
      </c>
      <c r="V285" t="s">
        <v>389</v>
      </c>
      <c r="W285" s="80">
        <v>22</v>
      </c>
      <c r="X285">
        <v>96</v>
      </c>
      <c r="Y285" s="83">
        <v>2112</v>
      </c>
      <c r="Z285" s="80">
        <v>221.76000000000002</v>
      </c>
    </row>
    <row r="286" spans="1:26" x14ac:dyDescent="0.3">
      <c r="A286">
        <v>1330</v>
      </c>
      <c r="B286" s="84">
        <v>41953</v>
      </c>
      <c r="C286">
        <v>10</v>
      </c>
      <c r="D286" t="s">
        <v>374</v>
      </c>
      <c r="E286" t="s">
        <v>375</v>
      </c>
      <c r="F286" t="s">
        <v>376</v>
      </c>
      <c r="G286" t="s">
        <v>377</v>
      </c>
      <c r="H286">
        <v>99999</v>
      </c>
      <c r="I286" t="s">
        <v>309</v>
      </c>
      <c r="J286" t="s">
        <v>378</v>
      </c>
      <c r="K286" t="s">
        <v>323</v>
      </c>
      <c r="L286" s="84">
        <v>41955</v>
      </c>
      <c r="M286" t="s">
        <v>324</v>
      </c>
      <c r="N286" t="s">
        <v>379</v>
      </c>
      <c r="O286" t="s">
        <v>375</v>
      </c>
      <c r="P286" t="s">
        <v>376</v>
      </c>
      <c r="Q286" t="s">
        <v>377</v>
      </c>
      <c r="R286">
        <v>99999</v>
      </c>
      <c r="S286" t="s">
        <v>309</v>
      </c>
      <c r="U286" t="s">
        <v>341</v>
      </c>
      <c r="V286" t="s">
        <v>342</v>
      </c>
      <c r="W286" s="80">
        <v>9.1999999999999993</v>
      </c>
      <c r="X286">
        <v>34</v>
      </c>
      <c r="Y286" s="83">
        <v>312.79999999999995</v>
      </c>
      <c r="Z286" s="80">
        <v>31.279999999999998</v>
      </c>
    </row>
    <row r="287" spans="1:26" x14ac:dyDescent="0.3">
      <c r="A287">
        <v>1331</v>
      </c>
      <c r="B287" s="84">
        <v>41954</v>
      </c>
      <c r="C287">
        <v>11</v>
      </c>
      <c r="D287" t="s">
        <v>390</v>
      </c>
      <c r="E287" t="s">
        <v>391</v>
      </c>
      <c r="F287" t="s">
        <v>392</v>
      </c>
      <c r="G287" t="s">
        <v>393</v>
      </c>
      <c r="H287">
        <v>99999</v>
      </c>
      <c r="I287" t="s">
        <v>309</v>
      </c>
      <c r="J287" t="s">
        <v>371</v>
      </c>
      <c r="K287" t="s">
        <v>372</v>
      </c>
      <c r="L287" s="84"/>
      <c r="M287" t="s">
        <v>339</v>
      </c>
      <c r="N287" t="s">
        <v>394</v>
      </c>
      <c r="O287" t="s">
        <v>391</v>
      </c>
      <c r="P287" t="s">
        <v>392</v>
      </c>
      <c r="Q287" t="s">
        <v>393</v>
      </c>
      <c r="R287">
        <v>99999</v>
      </c>
      <c r="S287" t="s">
        <v>309</v>
      </c>
      <c r="U287" t="s">
        <v>316</v>
      </c>
      <c r="V287" t="s">
        <v>317</v>
      </c>
      <c r="W287" s="80">
        <v>3.5</v>
      </c>
      <c r="X287">
        <v>42</v>
      </c>
      <c r="Y287" s="83">
        <v>147</v>
      </c>
      <c r="Z287" s="80">
        <v>15.141000000000002</v>
      </c>
    </row>
    <row r="288" spans="1:26" x14ac:dyDescent="0.3">
      <c r="A288">
        <v>1332</v>
      </c>
      <c r="B288" s="84">
        <v>41954</v>
      </c>
      <c r="C288">
        <v>11</v>
      </c>
      <c r="D288" t="s">
        <v>390</v>
      </c>
      <c r="E288" t="s">
        <v>391</v>
      </c>
      <c r="F288" t="s">
        <v>392</v>
      </c>
      <c r="G288" t="s">
        <v>393</v>
      </c>
      <c r="H288">
        <v>99999</v>
      </c>
      <c r="I288" t="s">
        <v>309</v>
      </c>
      <c r="J288" t="s">
        <v>371</v>
      </c>
      <c r="K288" t="s">
        <v>372</v>
      </c>
      <c r="L288" s="84"/>
      <c r="M288" t="s">
        <v>339</v>
      </c>
      <c r="N288" t="s">
        <v>394</v>
      </c>
      <c r="O288" t="s">
        <v>391</v>
      </c>
      <c r="P288" t="s">
        <v>392</v>
      </c>
      <c r="Q288" t="s">
        <v>393</v>
      </c>
      <c r="R288">
        <v>99999</v>
      </c>
      <c r="S288" t="s">
        <v>309</v>
      </c>
      <c r="U288" t="s">
        <v>380</v>
      </c>
      <c r="V288" t="s">
        <v>315</v>
      </c>
      <c r="W288" s="80">
        <v>2.99</v>
      </c>
      <c r="X288">
        <v>100</v>
      </c>
      <c r="Y288" s="83">
        <v>299</v>
      </c>
      <c r="Z288" s="80">
        <v>30.498000000000001</v>
      </c>
    </row>
    <row r="289" spans="1:26" x14ac:dyDescent="0.3">
      <c r="A289">
        <v>1333</v>
      </c>
      <c r="B289" s="84">
        <v>41944</v>
      </c>
      <c r="C289">
        <v>1</v>
      </c>
      <c r="D289" t="s">
        <v>395</v>
      </c>
      <c r="E289" t="s">
        <v>396</v>
      </c>
      <c r="F289" t="s">
        <v>397</v>
      </c>
      <c r="G289" t="s">
        <v>188</v>
      </c>
      <c r="H289">
        <v>99999</v>
      </c>
      <c r="I289" t="s">
        <v>309</v>
      </c>
      <c r="J289" t="s">
        <v>338</v>
      </c>
      <c r="K289" t="s">
        <v>264</v>
      </c>
      <c r="N289" t="s">
        <v>398</v>
      </c>
      <c r="O289" t="s">
        <v>396</v>
      </c>
      <c r="P289" t="s">
        <v>397</v>
      </c>
      <c r="Q289" t="s">
        <v>188</v>
      </c>
      <c r="R289">
        <v>99999</v>
      </c>
      <c r="S289" t="s">
        <v>309</v>
      </c>
      <c r="U289" t="s">
        <v>332</v>
      </c>
      <c r="V289" t="s">
        <v>315</v>
      </c>
      <c r="W289" s="80">
        <v>18</v>
      </c>
      <c r="X289">
        <v>42</v>
      </c>
      <c r="Y289" s="83">
        <v>756</v>
      </c>
      <c r="Z289" s="80">
        <v>76.356000000000009</v>
      </c>
    </row>
    <row r="290" spans="1:26" x14ac:dyDescent="0.3">
      <c r="A290">
        <v>1334</v>
      </c>
      <c r="B290" s="84">
        <v>41944</v>
      </c>
      <c r="C290">
        <v>1</v>
      </c>
      <c r="D290" t="s">
        <v>395</v>
      </c>
      <c r="E290" t="s">
        <v>396</v>
      </c>
      <c r="F290" t="s">
        <v>397</v>
      </c>
      <c r="G290" t="s">
        <v>188</v>
      </c>
      <c r="H290">
        <v>99999</v>
      </c>
      <c r="I290" t="s">
        <v>309</v>
      </c>
      <c r="J290" t="s">
        <v>338</v>
      </c>
      <c r="K290" t="s">
        <v>264</v>
      </c>
      <c r="L290" s="84"/>
      <c r="N290" t="s">
        <v>398</v>
      </c>
      <c r="O290" t="s">
        <v>396</v>
      </c>
      <c r="P290" t="s">
        <v>397</v>
      </c>
      <c r="Q290" t="s">
        <v>188</v>
      </c>
      <c r="R290">
        <v>99999</v>
      </c>
      <c r="S290" t="s">
        <v>309</v>
      </c>
      <c r="U290" t="s">
        <v>333</v>
      </c>
      <c r="V290" t="s">
        <v>315</v>
      </c>
      <c r="W290" s="80">
        <v>46</v>
      </c>
      <c r="X290">
        <v>16</v>
      </c>
      <c r="Y290" s="83">
        <v>736</v>
      </c>
      <c r="Z290" s="80">
        <v>70.656000000000006</v>
      </c>
    </row>
    <row r="291" spans="1:26" x14ac:dyDescent="0.3">
      <c r="A291">
        <v>1335</v>
      </c>
      <c r="B291" s="84">
        <v>41944</v>
      </c>
      <c r="C291">
        <v>1</v>
      </c>
      <c r="D291" t="s">
        <v>395</v>
      </c>
      <c r="E291" t="s">
        <v>396</v>
      </c>
      <c r="F291" t="s">
        <v>397</v>
      </c>
      <c r="G291" t="s">
        <v>188</v>
      </c>
      <c r="H291">
        <v>99999</v>
      </c>
      <c r="I291" t="s">
        <v>309</v>
      </c>
      <c r="J291" t="s">
        <v>338</v>
      </c>
      <c r="K291" t="s">
        <v>264</v>
      </c>
      <c r="L291" s="84"/>
      <c r="N291" t="s">
        <v>398</v>
      </c>
      <c r="O291" t="s">
        <v>396</v>
      </c>
      <c r="P291" t="s">
        <v>397</v>
      </c>
      <c r="Q291" t="s">
        <v>188</v>
      </c>
      <c r="R291">
        <v>99999</v>
      </c>
      <c r="S291" t="s">
        <v>309</v>
      </c>
      <c r="U291" t="s">
        <v>380</v>
      </c>
      <c r="V291" t="s">
        <v>315</v>
      </c>
      <c r="W291" s="80">
        <v>2.99</v>
      </c>
      <c r="X291">
        <v>22</v>
      </c>
      <c r="Y291" s="83">
        <v>65.78</v>
      </c>
      <c r="Z291" s="80">
        <v>6.3806599999999998</v>
      </c>
    </row>
    <row r="292" spans="1:26" x14ac:dyDescent="0.3">
      <c r="A292">
        <v>1336</v>
      </c>
      <c r="B292" s="84">
        <v>41971</v>
      </c>
      <c r="C292">
        <v>28</v>
      </c>
      <c r="D292" t="s">
        <v>367</v>
      </c>
      <c r="E292" t="s">
        <v>368</v>
      </c>
      <c r="F292" t="s">
        <v>369</v>
      </c>
      <c r="G292" t="s">
        <v>370</v>
      </c>
      <c r="H292">
        <v>99999</v>
      </c>
      <c r="I292" t="s">
        <v>309</v>
      </c>
      <c r="J292" t="s">
        <v>371</v>
      </c>
      <c r="K292" t="s">
        <v>372</v>
      </c>
      <c r="L292" s="84">
        <v>41973</v>
      </c>
      <c r="M292" t="s">
        <v>339</v>
      </c>
      <c r="N292" t="s">
        <v>373</v>
      </c>
      <c r="O292" t="s">
        <v>368</v>
      </c>
      <c r="P292" t="s">
        <v>369</v>
      </c>
      <c r="Q292" t="s">
        <v>370</v>
      </c>
      <c r="R292">
        <v>99999</v>
      </c>
      <c r="S292" t="s">
        <v>309</v>
      </c>
      <c r="T292" t="s">
        <v>326</v>
      </c>
      <c r="U292" t="s">
        <v>357</v>
      </c>
      <c r="V292" t="s">
        <v>358</v>
      </c>
      <c r="W292" s="80">
        <v>9.65</v>
      </c>
      <c r="X292">
        <v>46</v>
      </c>
      <c r="Y292" s="83">
        <v>443.90000000000003</v>
      </c>
      <c r="Z292" s="80">
        <v>45.721700000000006</v>
      </c>
    </row>
    <row r="293" spans="1:26" x14ac:dyDescent="0.3">
      <c r="A293">
        <v>1337</v>
      </c>
      <c r="B293" s="84">
        <v>41971</v>
      </c>
      <c r="C293">
        <v>28</v>
      </c>
      <c r="D293" t="s">
        <v>367</v>
      </c>
      <c r="E293" t="s">
        <v>368</v>
      </c>
      <c r="F293" t="s">
        <v>369</v>
      </c>
      <c r="G293" t="s">
        <v>370</v>
      </c>
      <c r="H293">
        <v>99999</v>
      </c>
      <c r="I293" t="s">
        <v>309</v>
      </c>
      <c r="J293" t="s">
        <v>371</v>
      </c>
      <c r="K293" t="s">
        <v>372</v>
      </c>
      <c r="L293">
        <v>41973</v>
      </c>
      <c r="M293" t="s">
        <v>339</v>
      </c>
      <c r="N293" t="s">
        <v>373</v>
      </c>
      <c r="O293" t="s">
        <v>368</v>
      </c>
      <c r="P293" t="s">
        <v>369</v>
      </c>
      <c r="Q293" t="s">
        <v>370</v>
      </c>
      <c r="R293">
        <v>99999</v>
      </c>
      <c r="S293" t="s">
        <v>309</v>
      </c>
      <c r="T293" t="s">
        <v>326</v>
      </c>
      <c r="U293" t="s">
        <v>399</v>
      </c>
      <c r="V293" t="s">
        <v>400</v>
      </c>
      <c r="W293" s="80">
        <v>18.399999999999999</v>
      </c>
      <c r="X293">
        <v>100</v>
      </c>
      <c r="Y293" s="83">
        <v>1839.9999999999998</v>
      </c>
      <c r="Z293" s="80">
        <v>184</v>
      </c>
    </row>
    <row r="294" spans="1:26" x14ac:dyDescent="0.3">
      <c r="A294">
        <v>1338</v>
      </c>
      <c r="B294" s="84">
        <v>41952</v>
      </c>
      <c r="C294">
        <v>9</v>
      </c>
      <c r="D294" t="s">
        <v>401</v>
      </c>
      <c r="E294" t="s">
        <v>402</v>
      </c>
      <c r="F294" t="s">
        <v>403</v>
      </c>
      <c r="G294" t="s">
        <v>404</v>
      </c>
      <c r="H294">
        <v>99999</v>
      </c>
      <c r="I294" t="s">
        <v>309</v>
      </c>
      <c r="J294" t="s">
        <v>405</v>
      </c>
      <c r="K294" t="s">
        <v>271</v>
      </c>
      <c r="L294">
        <v>41954</v>
      </c>
      <c r="M294" t="s">
        <v>324</v>
      </c>
      <c r="N294" t="s">
        <v>406</v>
      </c>
      <c r="O294" t="s">
        <v>402</v>
      </c>
      <c r="P294" t="s">
        <v>403</v>
      </c>
      <c r="Q294" t="s">
        <v>404</v>
      </c>
      <c r="R294">
        <v>99999</v>
      </c>
      <c r="S294" t="s">
        <v>309</v>
      </c>
      <c r="T294" t="s">
        <v>313</v>
      </c>
      <c r="U294" t="s">
        <v>407</v>
      </c>
      <c r="V294" t="s">
        <v>408</v>
      </c>
      <c r="W294" s="80">
        <v>19.5</v>
      </c>
      <c r="X294">
        <v>87</v>
      </c>
      <c r="Y294" s="83">
        <v>1696.5</v>
      </c>
      <c r="Z294" s="80">
        <v>174.73950000000002</v>
      </c>
    </row>
    <row r="295" spans="1:26" x14ac:dyDescent="0.3">
      <c r="A295">
        <v>1339</v>
      </c>
      <c r="B295" s="84">
        <v>41952</v>
      </c>
      <c r="C295">
        <v>9</v>
      </c>
      <c r="D295" t="s">
        <v>401</v>
      </c>
      <c r="E295" t="s">
        <v>402</v>
      </c>
      <c r="F295" t="s">
        <v>403</v>
      </c>
      <c r="G295" t="s">
        <v>404</v>
      </c>
      <c r="H295">
        <v>99999</v>
      </c>
      <c r="I295" t="s">
        <v>309</v>
      </c>
      <c r="J295" t="s">
        <v>405</v>
      </c>
      <c r="K295" t="s">
        <v>271</v>
      </c>
      <c r="L295">
        <v>41954</v>
      </c>
      <c r="M295" t="s">
        <v>324</v>
      </c>
      <c r="N295" t="s">
        <v>406</v>
      </c>
      <c r="O295" t="s">
        <v>402</v>
      </c>
      <c r="P295" t="s">
        <v>403</v>
      </c>
      <c r="Q295" t="s">
        <v>404</v>
      </c>
      <c r="R295">
        <v>99999</v>
      </c>
      <c r="S295" t="s">
        <v>309</v>
      </c>
      <c r="T295" t="s">
        <v>313</v>
      </c>
      <c r="U295" t="s">
        <v>409</v>
      </c>
      <c r="V295" t="s">
        <v>410</v>
      </c>
      <c r="W295" s="80">
        <v>34.799999999999997</v>
      </c>
      <c r="X295">
        <v>58</v>
      </c>
      <c r="Y295" s="83">
        <v>2018.3999999999999</v>
      </c>
      <c r="Z295" s="80">
        <v>205.8768</v>
      </c>
    </row>
    <row r="296" spans="1:26" x14ac:dyDescent="0.3">
      <c r="A296">
        <v>1340</v>
      </c>
      <c r="B296" s="84">
        <v>41949</v>
      </c>
      <c r="C296">
        <v>6</v>
      </c>
      <c r="D296" t="s">
        <v>359</v>
      </c>
      <c r="E296" t="s">
        <v>360</v>
      </c>
      <c r="F296" t="s">
        <v>361</v>
      </c>
      <c r="G296" t="s">
        <v>362</v>
      </c>
      <c r="H296">
        <v>99999</v>
      </c>
      <c r="I296" t="s">
        <v>309</v>
      </c>
      <c r="J296" t="s">
        <v>363</v>
      </c>
      <c r="K296" t="s">
        <v>264</v>
      </c>
      <c r="L296">
        <v>41951</v>
      </c>
      <c r="M296" t="s">
        <v>311</v>
      </c>
      <c r="N296" t="s">
        <v>364</v>
      </c>
      <c r="O296" t="s">
        <v>360</v>
      </c>
      <c r="P296" t="s">
        <v>361</v>
      </c>
      <c r="Q296" t="s">
        <v>362</v>
      </c>
      <c r="R296">
        <v>99999</v>
      </c>
      <c r="S296" t="s">
        <v>309</v>
      </c>
      <c r="T296" t="s">
        <v>326</v>
      </c>
      <c r="U296" t="s">
        <v>314</v>
      </c>
      <c r="V296" t="s">
        <v>315</v>
      </c>
      <c r="W296" s="80">
        <v>14</v>
      </c>
      <c r="X296">
        <v>85</v>
      </c>
      <c r="Y296" s="83">
        <v>1190</v>
      </c>
      <c r="Z296" s="80">
        <v>120.19</v>
      </c>
    </row>
    <row r="297" spans="1:26" x14ac:dyDescent="0.3">
      <c r="A297">
        <v>1341</v>
      </c>
      <c r="B297" s="84">
        <v>41951</v>
      </c>
      <c r="C297">
        <v>8</v>
      </c>
      <c r="D297" t="s">
        <v>334</v>
      </c>
      <c r="E297" t="s">
        <v>335</v>
      </c>
      <c r="F297" t="s">
        <v>336</v>
      </c>
      <c r="G297" t="s">
        <v>337</v>
      </c>
      <c r="H297">
        <v>99999</v>
      </c>
      <c r="I297" t="s">
        <v>309</v>
      </c>
      <c r="J297" t="s">
        <v>338</v>
      </c>
      <c r="K297" t="s">
        <v>264</v>
      </c>
      <c r="L297">
        <v>41953</v>
      </c>
      <c r="M297" t="s">
        <v>311</v>
      </c>
      <c r="N297" t="s">
        <v>340</v>
      </c>
      <c r="O297" t="s">
        <v>335</v>
      </c>
      <c r="P297" t="s">
        <v>336</v>
      </c>
      <c r="Q297" t="s">
        <v>337</v>
      </c>
      <c r="R297">
        <v>99999</v>
      </c>
      <c r="S297" t="s">
        <v>309</v>
      </c>
      <c r="T297" t="s">
        <v>313</v>
      </c>
      <c r="U297" t="s">
        <v>365</v>
      </c>
      <c r="V297" t="s">
        <v>366</v>
      </c>
      <c r="W297" s="80">
        <v>40</v>
      </c>
      <c r="X297">
        <v>28</v>
      </c>
      <c r="Y297" s="83">
        <v>1120</v>
      </c>
      <c r="Z297" s="80">
        <v>110.88</v>
      </c>
    </row>
    <row r="298" spans="1:26" x14ac:dyDescent="0.3">
      <c r="A298">
        <v>1342</v>
      </c>
      <c r="B298" s="84">
        <v>41951</v>
      </c>
      <c r="C298">
        <v>8</v>
      </c>
      <c r="D298" t="s">
        <v>334</v>
      </c>
      <c r="E298" t="s">
        <v>335</v>
      </c>
      <c r="F298" t="s">
        <v>336</v>
      </c>
      <c r="G298" t="s">
        <v>337</v>
      </c>
      <c r="H298">
        <v>99999</v>
      </c>
      <c r="I298" t="s">
        <v>309</v>
      </c>
      <c r="J298" t="s">
        <v>338</v>
      </c>
      <c r="K298" t="s">
        <v>264</v>
      </c>
      <c r="L298" s="84">
        <v>41953</v>
      </c>
      <c r="M298" t="s">
        <v>311</v>
      </c>
      <c r="N298" t="s">
        <v>340</v>
      </c>
      <c r="O298" t="s">
        <v>335</v>
      </c>
      <c r="P298" t="s">
        <v>336</v>
      </c>
      <c r="Q298" t="s">
        <v>337</v>
      </c>
      <c r="R298">
        <v>99999</v>
      </c>
      <c r="S298" t="s">
        <v>309</v>
      </c>
      <c r="T298" t="s">
        <v>313</v>
      </c>
      <c r="U298" t="s">
        <v>341</v>
      </c>
      <c r="V298" t="s">
        <v>342</v>
      </c>
      <c r="W298" s="80">
        <v>9.1999999999999993</v>
      </c>
      <c r="X298">
        <v>19</v>
      </c>
      <c r="Y298" s="83">
        <v>174.79999999999998</v>
      </c>
      <c r="Z298" s="80">
        <v>17.130400000000002</v>
      </c>
    </row>
    <row r="299" spans="1:26" x14ac:dyDescent="0.3">
      <c r="A299">
        <v>1343</v>
      </c>
      <c r="B299" s="84">
        <v>41968</v>
      </c>
      <c r="C299">
        <v>25</v>
      </c>
      <c r="D299" t="s">
        <v>411</v>
      </c>
      <c r="E299" t="s">
        <v>412</v>
      </c>
      <c r="F299" t="s">
        <v>376</v>
      </c>
      <c r="G299" t="s">
        <v>377</v>
      </c>
      <c r="H299">
        <v>99999</v>
      </c>
      <c r="I299" t="s">
        <v>309</v>
      </c>
      <c r="J299" t="s">
        <v>378</v>
      </c>
      <c r="K299" t="s">
        <v>323</v>
      </c>
      <c r="L299" s="84">
        <v>41970</v>
      </c>
      <c r="M299" t="s">
        <v>324</v>
      </c>
      <c r="N299" t="s">
        <v>413</v>
      </c>
      <c r="O299" t="s">
        <v>412</v>
      </c>
      <c r="P299" t="s">
        <v>376</v>
      </c>
      <c r="Q299" t="s">
        <v>377</v>
      </c>
      <c r="R299">
        <v>99999</v>
      </c>
      <c r="S299" t="s">
        <v>309</v>
      </c>
      <c r="T299" t="s">
        <v>356</v>
      </c>
      <c r="U299" t="s">
        <v>414</v>
      </c>
      <c r="V299" t="s">
        <v>342</v>
      </c>
      <c r="W299" s="80">
        <v>10</v>
      </c>
      <c r="X299">
        <v>99</v>
      </c>
      <c r="Y299" s="83">
        <v>990</v>
      </c>
      <c r="Z299" s="80">
        <v>102.96000000000001</v>
      </c>
    </row>
    <row r="300" spans="1:26" x14ac:dyDescent="0.3">
      <c r="A300">
        <v>1344</v>
      </c>
      <c r="B300" s="84">
        <v>41969</v>
      </c>
      <c r="C300">
        <v>26</v>
      </c>
      <c r="D300" t="s">
        <v>415</v>
      </c>
      <c r="E300" t="s">
        <v>416</v>
      </c>
      <c r="F300" t="s">
        <v>392</v>
      </c>
      <c r="G300" t="s">
        <v>393</v>
      </c>
      <c r="H300">
        <v>99999</v>
      </c>
      <c r="I300" t="s">
        <v>309</v>
      </c>
      <c r="J300" t="s">
        <v>371</v>
      </c>
      <c r="K300" t="s">
        <v>372</v>
      </c>
      <c r="L300" s="84">
        <v>41971</v>
      </c>
      <c r="M300" t="s">
        <v>339</v>
      </c>
      <c r="N300" t="s">
        <v>417</v>
      </c>
      <c r="O300" t="s">
        <v>416</v>
      </c>
      <c r="P300" t="s">
        <v>392</v>
      </c>
      <c r="Q300" t="s">
        <v>393</v>
      </c>
      <c r="R300">
        <v>99999</v>
      </c>
      <c r="S300" t="s">
        <v>309</v>
      </c>
      <c r="T300" t="s">
        <v>326</v>
      </c>
      <c r="U300" t="s">
        <v>418</v>
      </c>
      <c r="V300" t="s">
        <v>419</v>
      </c>
      <c r="W300" s="80">
        <v>21.35</v>
      </c>
      <c r="X300">
        <v>69</v>
      </c>
      <c r="Y300" s="83">
        <v>1473.15</v>
      </c>
      <c r="Z300" s="80">
        <v>153.20760000000004</v>
      </c>
    </row>
    <row r="301" spans="1:26" x14ac:dyDescent="0.3">
      <c r="A301">
        <v>1345</v>
      </c>
      <c r="B301" s="84">
        <v>41969</v>
      </c>
      <c r="C301">
        <v>26</v>
      </c>
      <c r="D301" t="s">
        <v>415</v>
      </c>
      <c r="E301" t="s">
        <v>416</v>
      </c>
      <c r="F301" t="s">
        <v>392</v>
      </c>
      <c r="G301" t="s">
        <v>393</v>
      </c>
      <c r="H301">
        <v>99999</v>
      </c>
      <c r="I301" t="s">
        <v>309</v>
      </c>
      <c r="J301" t="s">
        <v>371</v>
      </c>
      <c r="K301" t="s">
        <v>372</v>
      </c>
      <c r="L301" s="84">
        <v>41971</v>
      </c>
      <c r="M301" t="s">
        <v>339</v>
      </c>
      <c r="N301" t="s">
        <v>417</v>
      </c>
      <c r="O301" t="s">
        <v>416</v>
      </c>
      <c r="P301" t="s">
        <v>392</v>
      </c>
      <c r="Q301" t="s">
        <v>393</v>
      </c>
      <c r="R301">
        <v>99999</v>
      </c>
      <c r="S301" t="s">
        <v>309</v>
      </c>
      <c r="T301" t="s">
        <v>326</v>
      </c>
      <c r="U301" t="s">
        <v>357</v>
      </c>
      <c r="V301" t="s">
        <v>358</v>
      </c>
      <c r="W301" s="80">
        <v>9.65</v>
      </c>
      <c r="X301">
        <v>37</v>
      </c>
      <c r="Y301" s="83">
        <v>357.05</v>
      </c>
      <c r="Z301" s="80">
        <v>33.919750000000001</v>
      </c>
    </row>
    <row r="302" spans="1:26" x14ac:dyDescent="0.3">
      <c r="A302">
        <v>1346</v>
      </c>
      <c r="B302" s="84">
        <v>41969</v>
      </c>
      <c r="C302">
        <v>26</v>
      </c>
      <c r="D302" t="s">
        <v>415</v>
      </c>
      <c r="E302" t="s">
        <v>416</v>
      </c>
      <c r="F302" t="s">
        <v>392</v>
      </c>
      <c r="G302" t="s">
        <v>393</v>
      </c>
      <c r="H302">
        <v>99999</v>
      </c>
      <c r="I302" t="s">
        <v>309</v>
      </c>
      <c r="J302" t="s">
        <v>371</v>
      </c>
      <c r="K302" t="s">
        <v>372</v>
      </c>
      <c r="L302" s="84">
        <v>41971</v>
      </c>
      <c r="M302" t="s">
        <v>339</v>
      </c>
      <c r="N302" t="s">
        <v>417</v>
      </c>
      <c r="O302" t="s">
        <v>416</v>
      </c>
      <c r="P302" t="s">
        <v>392</v>
      </c>
      <c r="Q302" t="s">
        <v>393</v>
      </c>
      <c r="R302">
        <v>99999</v>
      </c>
      <c r="S302" t="s">
        <v>309</v>
      </c>
      <c r="T302" t="s">
        <v>326</v>
      </c>
      <c r="U302" t="s">
        <v>399</v>
      </c>
      <c r="V302" t="s">
        <v>400</v>
      </c>
      <c r="W302" s="80">
        <v>18.399999999999999</v>
      </c>
      <c r="X302">
        <v>64</v>
      </c>
      <c r="Y302" s="83">
        <v>1177.5999999999999</v>
      </c>
      <c r="Z302" s="80">
        <v>118.93759999999999</v>
      </c>
    </row>
    <row r="303" spans="1:26" x14ac:dyDescent="0.3">
      <c r="A303">
        <v>1347</v>
      </c>
      <c r="B303" s="84">
        <v>41972</v>
      </c>
      <c r="C303">
        <v>29</v>
      </c>
      <c r="D303" t="s">
        <v>343</v>
      </c>
      <c r="E303" t="s">
        <v>344</v>
      </c>
      <c r="F303" t="s">
        <v>345</v>
      </c>
      <c r="G303" t="s">
        <v>346</v>
      </c>
      <c r="H303">
        <v>99999</v>
      </c>
      <c r="I303" t="s">
        <v>309</v>
      </c>
      <c r="J303" t="s">
        <v>347</v>
      </c>
      <c r="K303" t="s">
        <v>271</v>
      </c>
      <c r="L303" s="84">
        <v>41974</v>
      </c>
      <c r="M303" t="s">
        <v>311</v>
      </c>
      <c r="N303" t="s">
        <v>348</v>
      </c>
      <c r="O303" t="s">
        <v>344</v>
      </c>
      <c r="P303" t="s">
        <v>345</v>
      </c>
      <c r="Q303" t="s">
        <v>346</v>
      </c>
      <c r="R303">
        <v>99999</v>
      </c>
      <c r="S303" t="s">
        <v>309</v>
      </c>
      <c r="T303" t="s">
        <v>313</v>
      </c>
      <c r="U303" t="s">
        <v>314</v>
      </c>
      <c r="V303" t="s">
        <v>315</v>
      </c>
      <c r="W303" s="80">
        <v>14</v>
      </c>
      <c r="X303">
        <v>38</v>
      </c>
      <c r="Y303" s="83">
        <v>532</v>
      </c>
      <c r="Z303" s="80">
        <v>55.328000000000003</v>
      </c>
    </row>
    <row r="304" spans="1:26" x14ac:dyDescent="0.3">
      <c r="A304">
        <v>1348</v>
      </c>
      <c r="B304" s="84">
        <v>41949</v>
      </c>
      <c r="C304">
        <v>6</v>
      </c>
      <c r="D304" t="s">
        <v>359</v>
      </c>
      <c r="E304" t="s">
        <v>360</v>
      </c>
      <c r="F304" t="s">
        <v>361</v>
      </c>
      <c r="G304" t="s">
        <v>362</v>
      </c>
      <c r="H304">
        <v>99999</v>
      </c>
      <c r="I304" t="s">
        <v>309</v>
      </c>
      <c r="J304" t="s">
        <v>363</v>
      </c>
      <c r="K304" t="s">
        <v>264</v>
      </c>
      <c r="L304" s="84">
        <v>41951</v>
      </c>
      <c r="M304" t="s">
        <v>339</v>
      </c>
      <c r="N304" t="s">
        <v>364</v>
      </c>
      <c r="O304" t="s">
        <v>360</v>
      </c>
      <c r="P304" t="s">
        <v>361</v>
      </c>
      <c r="Q304" t="s">
        <v>362</v>
      </c>
      <c r="R304">
        <v>99999</v>
      </c>
      <c r="S304" t="s">
        <v>309</v>
      </c>
      <c r="T304" t="s">
        <v>313</v>
      </c>
      <c r="U304" t="s">
        <v>349</v>
      </c>
      <c r="V304" t="s">
        <v>350</v>
      </c>
      <c r="W304" s="80">
        <v>12.75</v>
      </c>
      <c r="X304">
        <v>15</v>
      </c>
      <c r="Y304" s="83">
        <v>191.25</v>
      </c>
      <c r="Z304" s="80">
        <v>18.55125</v>
      </c>
    </row>
    <row r="305" spans="1:26" x14ac:dyDescent="0.3">
      <c r="A305">
        <v>1350</v>
      </c>
      <c r="B305" s="84">
        <v>41947</v>
      </c>
      <c r="C305">
        <v>4</v>
      </c>
      <c r="D305" t="s">
        <v>318</v>
      </c>
      <c r="E305" t="s">
        <v>319</v>
      </c>
      <c r="F305" t="s">
        <v>320</v>
      </c>
      <c r="G305" t="s">
        <v>321</v>
      </c>
      <c r="H305">
        <v>99999</v>
      </c>
      <c r="I305" t="s">
        <v>309</v>
      </c>
      <c r="J305" t="s">
        <v>322</v>
      </c>
      <c r="K305" t="s">
        <v>323</v>
      </c>
      <c r="L305" s="84">
        <v>41949</v>
      </c>
      <c r="M305" t="s">
        <v>324</v>
      </c>
      <c r="N305" t="s">
        <v>325</v>
      </c>
      <c r="O305" t="s">
        <v>319</v>
      </c>
      <c r="P305" t="s">
        <v>320</v>
      </c>
      <c r="Q305" t="s">
        <v>321</v>
      </c>
      <c r="R305">
        <v>99999</v>
      </c>
      <c r="S305" t="s">
        <v>309</v>
      </c>
      <c r="T305" t="s">
        <v>326</v>
      </c>
      <c r="U305" t="s">
        <v>420</v>
      </c>
      <c r="V305" t="s">
        <v>387</v>
      </c>
      <c r="W305" s="80">
        <v>81</v>
      </c>
      <c r="X305">
        <v>52</v>
      </c>
      <c r="Y305" s="83">
        <v>4212</v>
      </c>
      <c r="Z305" s="80">
        <v>412.77600000000001</v>
      </c>
    </row>
    <row r="306" spans="1:26" x14ac:dyDescent="0.3">
      <c r="A306">
        <v>1351</v>
      </c>
      <c r="B306" s="84">
        <v>41947</v>
      </c>
      <c r="C306">
        <v>4</v>
      </c>
      <c r="D306" t="s">
        <v>318</v>
      </c>
      <c r="E306" t="s">
        <v>319</v>
      </c>
      <c r="F306" t="s">
        <v>320</v>
      </c>
      <c r="G306" t="s">
        <v>321</v>
      </c>
      <c r="H306">
        <v>99999</v>
      </c>
      <c r="I306" t="s">
        <v>309</v>
      </c>
      <c r="J306" t="s">
        <v>322</v>
      </c>
      <c r="K306" t="s">
        <v>323</v>
      </c>
      <c r="L306" s="84">
        <v>41949</v>
      </c>
      <c r="M306" t="s">
        <v>324</v>
      </c>
      <c r="N306" t="s">
        <v>325</v>
      </c>
      <c r="O306" t="s">
        <v>319</v>
      </c>
      <c r="P306" t="s">
        <v>320</v>
      </c>
      <c r="Q306" t="s">
        <v>321</v>
      </c>
      <c r="R306">
        <v>99999</v>
      </c>
      <c r="S306" t="s">
        <v>309</v>
      </c>
      <c r="T306" t="s">
        <v>326</v>
      </c>
      <c r="U306" t="s">
        <v>421</v>
      </c>
      <c r="V306" t="s">
        <v>422</v>
      </c>
      <c r="W306" s="80">
        <v>7</v>
      </c>
      <c r="X306">
        <v>37</v>
      </c>
      <c r="Y306" s="83">
        <v>259</v>
      </c>
      <c r="Z306" s="80">
        <v>25.382000000000001</v>
      </c>
    </row>
    <row r="307" spans="1:26" x14ac:dyDescent="0.3">
      <c r="A307">
        <v>1353</v>
      </c>
      <c r="B307" s="84">
        <v>41951</v>
      </c>
      <c r="C307">
        <v>8</v>
      </c>
      <c r="D307" t="s">
        <v>334</v>
      </c>
      <c r="E307" t="s">
        <v>335</v>
      </c>
      <c r="F307" t="s">
        <v>336</v>
      </c>
      <c r="G307" t="s">
        <v>337</v>
      </c>
      <c r="H307">
        <v>99999</v>
      </c>
      <c r="I307" t="s">
        <v>309</v>
      </c>
      <c r="J307" t="s">
        <v>338</v>
      </c>
      <c r="K307" t="s">
        <v>264</v>
      </c>
      <c r="L307" s="84">
        <v>41953</v>
      </c>
      <c r="M307" t="s">
        <v>339</v>
      </c>
      <c r="N307" t="s">
        <v>340</v>
      </c>
      <c r="O307" t="s">
        <v>335</v>
      </c>
      <c r="P307" t="s">
        <v>336</v>
      </c>
      <c r="Q307" t="s">
        <v>337</v>
      </c>
      <c r="R307">
        <v>99999</v>
      </c>
      <c r="S307" t="s">
        <v>309</v>
      </c>
      <c r="T307" t="s">
        <v>326</v>
      </c>
      <c r="U307" t="s">
        <v>409</v>
      </c>
      <c r="V307" t="s">
        <v>410</v>
      </c>
      <c r="W307" s="80">
        <v>34.799999999999997</v>
      </c>
      <c r="X307">
        <v>24</v>
      </c>
      <c r="Y307" s="83">
        <v>835.19999999999993</v>
      </c>
      <c r="Z307" s="80">
        <v>80.179199999999994</v>
      </c>
    </row>
    <row r="308" spans="1:26" x14ac:dyDescent="0.3">
      <c r="A308">
        <v>1356</v>
      </c>
      <c r="B308" s="84">
        <v>41946</v>
      </c>
      <c r="C308">
        <v>3</v>
      </c>
      <c r="D308" t="s">
        <v>351</v>
      </c>
      <c r="E308" t="s">
        <v>352</v>
      </c>
      <c r="F308" t="s">
        <v>353</v>
      </c>
      <c r="G308" t="s">
        <v>354</v>
      </c>
      <c r="H308">
        <v>99999</v>
      </c>
      <c r="I308" t="s">
        <v>309</v>
      </c>
      <c r="J308" t="s">
        <v>310</v>
      </c>
      <c r="K308" t="s">
        <v>271</v>
      </c>
      <c r="L308" s="84">
        <v>41948</v>
      </c>
      <c r="M308" t="s">
        <v>311</v>
      </c>
      <c r="N308" t="s">
        <v>355</v>
      </c>
      <c r="O308" t="s">
        <v>352</v>
      </c>
      <c r="P308" t="s">
        <v>353</v>
      </c>
      <c r="Q308" t="s">
        <v>354</v>
      </c>
      <c r="R308">
        <v>99999</v>
      </c>
      <c r="S308" t="s">
        <v>309</v>
      </c>
      <c r="T308" t="s">
        <v>356</v>
      </c>
      <c r="U308" t="s">
        <v>423</v>
      </c>
      <c r="V308" t="s">
        <v>389</v>
      </c>
      <c r="W308" s="80">
        <v>10</v>
      </c>
      <c r="X308">
        <v>36</v>
      </c>
      <c r="Y308" s="83">
        <v>360</v>
      </c>
      <c r="Z308" s="80">
        <v>37.08</v>
      </c>
    </row>
    <row r="309" spans="1:26" x14ac:dyDescent="0.3">
      <c r="A309">
        <v>1357</v>
      </c>
      <c r="B309" s="84">
        <v>41946</v>
      </c>
      <c r="C309">
        <v>3</v>
      </c>
      <c r="D309" t="s">
        <v>351</v>
      </c>
      <c r="E309" t="s">
        <v>352</v>
      </c>
      <c r="F309" t="s">
        <v>353</v>
      </c>
      <c r="G309" t="s">
        <v>354</v>
      </c>
      <c r="H309">
        <v>99999</v>
      </c>
      <c r="I309" t="s">
        <v>309</v>
      </c>
      <c r="J309" t="s">
        <v>310</v>
      </c>
      <c r="K309" t="s">
        <v>271</v>
      </c>
      <c r="L309" s="84">
        <v>41948</v>
      </c>
      <c r="M309" t="s">
        <v>311</v>
      </c>
      <c r="N309" t="s">
        <v>355</v>
      </c>
      <c r="O309" t="s">
        <v>352</v>
      </c>
      <c r="P309" t="s">
        <v>353</v>
      </c>
      <c r="Q309" t="s">
        <v>354</v>
      </c>
      <c r="R309">
        <v>99999</v>
      </c>
      <c r="S309" t="s">
        <v>309</v>
      </c>
      <c r="T309" t="s">
        <v>356</v>
      </c>
      <c r="U309" t="s">
        <v>365</v>
      </c>
      <c r="V309" t="s">
        <v>366</v>
      </c>
      <c r="W309" s="80">
        <v>40</v>
      </c>
      <c r="X309">
        <v>24</v>
      </c>
      <c r="Y309" s="83">
        <v>960</v>
      </c>
      <c r="Z309" s="80">
        <v>96</v>
      </c>
    </row>
    <row r="310" spans="1:26" x14ac:dyDescent="0.3">
      <c r="A310">
        <v>1361</v>
      </c>
      <c r="B310" s="84">
        <v>41953</v>
      </c>
      <c r="C310">
        <v>10</v>
      </c>
      <c r="D310" t="s">
        <v>374</v>
      </c>
      <c r="E310" t="s">
        <v>375</v>
      </c>
      <c r="F310" t="s">
        <v>376</v>
      </c>
      <c r="G310" t="s">
        <v>377</v>
      </c>
      <c r="H310">
        <v>99999</v>
      </c>
      <c r="I310" t="s">
        <v>309</v>
      </c>
      <c r="J310" t="s">
        <v>378</v>
      </c>
      <c r="K310" t="s">
        <v>323</v>
      </c>
      <c r="L310" s="84">
        <v>41955</v>
      </c>
      <c r="M310" t="s">
        <v>311</v>
      </c>
      <c r="N310" t="s">
        <v>379</v>
      </c>
      <c r="O310" t="s">
        <v>375</v>
      </c>
      <c r="P310" t="s">
        <v>376</v>
      </c>
      <c r="Q310" t="s">
        <v>377</v>
      </c>
      <c r="R310">
        <v>99999</v>
      </c>
      <c r="S310" t="s">
        <v>309</v>
      </c>
      <c r="T310" t="s">
        <v>326</v>
      </c>
      <c r="U310" t="s">
        <v>424</v>
      </c>
      <c r="V310" t="s">
        <v>317</v>
      </c>
      <c r="W310" s="80">
        <v>10</v>
      </c>
      <c r="X310">
        <v>20</v>
      </c>
      <c r="Y310" s="83">
        <v>200</v>
      </c>
      <c r="Z310" s="80">
        <v>20</v>
      </c>
    </row>
    <row r="311" spans="1:26" x14ac:dyDescent="0.3">
      <c r="A311">
        <v>1363</v>
      </c>
      <c r="B311" s="84">
        <v>41953</v>
      </c>
      <c r="C311">
        <v>10</v>
      </c>
      <c r="D311" t="s">
        <v>374</v>
      </c>
      <c r="E311" t="s">
        <v>375</v>
      </c>
      <c r="F311" t="s">
        <v>376</v>
      </c>
      <c r="G311" t="s">
        <v>377</v>
      </c>
      <c r="H311">
        <v>99999</v>
      </c>
      <c r="I311" t="s">
        <v>309</v>
      </c>
      <c r="J311" t="s">
        <v>378</v>
      </c>
      <c r="K311" t="s">
        <v>323</v>
      </c>
      <c r="L311" s="84"/>
      <c r="M311" t="s">
        <v>324</v>
      </c>
      <c r="N311" t="s">
        <v>379</v>
      </c>
      <c r="O311" t="s">
        <v>375</v>
      </c>
      <c r="P311" t="s">
        <v>376</v>
      </c>
      <c r="Q311" t="s">
        <v>377</v>
      </c>
      <c r="R311">
        <v>99999</v>
      </c>
      <c r="S311" t="s">
        <v>309</v>
      </c>
      <c r="U311" t="s">
        <v>316</v>
      </c>
      <c r="V311" t="s">
        <v>317</v>
      </c>
      <c r="W311">
        <v>3.5</v>
      </c>
      <c r="X311">
        <v>11</v>
      </c>
      <c r="Y311" s="83">
        <v>38.5</v>
      </c>
      <c r="Z311" s="80">
        <v>3.7345000000000002</v>
      </c>
    </row>
    <row r="312" spans="1:26" x14ac:dyDescent="0.3">
      <c r="A312">
        <v>1364</v>
      </c>
      <c r="B312" s="84">
        <v>41954</v>
      </c>
      <c r="C312">
        <v>11</v>
      </c>
      <c r="D312" t="s">
        <v>390</v>
      </c>
      <c r="E312" t="s">
        <v>391</v>
      </c>
      <c r="F312" t="s">
        <v>392</v>
      </c>
      <c r="G312" t="s">
        <v>393</v>
      </c>
      <c r="H312">
        <v>99999</v>
      </c>
      <c r="I312" t="s">
        <v>309</v>
      </c>
      <c r="J312" t="s">
        <v>371</v>
      </c>
      <c r="K312" t="s">
        <v>372</v>
      </c>
      <c r="L312" s="84"/>
      <c r="M312" t="s">
        <v>339</v>
      </c>
      <c r="N312" t="s">
        <v>394</v>
      </c>
      <c r="O312" t="s">
        <v>391</v>
      </c>
      <c r="P312" t="s">
        <v>392</v>
      </c>
      <c r="Q312" t="s">
        <v>393</v>
      </c>
      <c r="R312">
        <v>99999</v>
      </c>
      <c r="S312" t="s">
        <v>309</v>
      </c>
      <c r="U312" t="s">
        <v>365</v>
      </c>
      <c r="V312" t="s">
        <v>366</v>
      </c>
      <c r="W312">
        <v>40</v>
      </c>
      <c r="X312">
        <v>78</v>
      </c>
      <c r="Y312" s="83">
        <v>3120</v>
      </c>
      <c r="Z312" s="80">
        <v>299.52</v>
      </c>
    </row>
    <row r="313" spans="1:26" x14ac:dyDescent="0.3">
      <c r="A313">
        <v>1365</v>
      </c>
      <c r="B313" s="84">
        <v>41944</v>
      </c>
      <c r="C313">
        <v>1</v>
      </c>
      <c r="D313" t="s">
        <v>395</v>
      </c>
      <c r="E313" t="s">
        <v>396</v>
      </c>
      <c r="F313" t="s">
        <v>397</v>
      </c>
      <c r="G313" t="s">
        <v>188</v>
      </c>
      <c r="H313">
        <v>99999</v>
      </c>
      <c r="I313" t="s">
        <v>309</v>
      </c>
      <c r="J313" t="s">
        <v>338</v>
      </c>
      <c r="K313" t="s">
        <v>264</v>
      </c>
      <c r="L313" s="84"/>
      <c r="M313" t="s">
        <v>339</v>
      </c>
      <c r="N313" t="s">
        <v>398</v>
      </c>
      <c r="O313" t="s">
        <v>396</v>
      </c>
      <c r="P313" t="s">
        <v>397</v>
      </c>
      <c r="Q313" t="s">
        <v>188</v>
      </c>
      <c r="R313">
        <v>99999</v>
      </c>
      <c r="S313" t="s">
        <v>309</v>
      </c>
      <c r="U313" t="s">
        <v>399</v>
      </c>
      <c r="V313" t="s">
        <v>400</v>
      </c>
      <c r="W313">
        <v>18.399999999999999</v>
      </c>
      <c r="X313">
        <v>76</v>
      </c>
      <c r="Y313" s="83">
        <v>1398.3999999999999</v>
      </c>
      <c r="Z313" s="80">
        <v>144.0352</v>
      </c>
    </row>
    <row r="314" spans="1:26" x14ac:dyDescent="0.3">
      <c r="A314">
        <v>1366</v>
      </c>
      <c r="B314" s="84">
        <v>41971</v>
      </c>
      <c r="C314">
        <v>28</v>
      </c>
      <c r="D314" t="s">
        <v>367</v>
      </c>
      <c r="E314" t="s">
        <v>368</v>
      </c>
      <c r="F314" t="s">
        <v>369</v>
      </c>
      <c r="G314" t="s">
        <v>370</v>
      </c>
      <c r="H314">
        <v>99999</v>
      </c>
      <c r="I314" t="s">
        <v>309</v>
      </c>
      <c r="J314" t="s">
        <v>371</v>
      </c>
      <c r="K314" t="s">
        <v>372</v>
      </c>
      <c r="L314" s="84">
        <v>41973</v>
      </c>
      <c r="M314" t="s">
        <v>339</v>
      </c>
      <c r="N314" t="s">
        <v>373</v>
      </c>
      <c r="O314" t="s">
        <v>368</v>
      </c>
      <c r="P314" t="s">
        <v>369</v>
      </c>
      <c r="Q314" t="s">
        <v>370</v>
      </c>
      <c r="R314">
        <v>99999</v>
      </c>
      <c r="S314" t="s">
        <v>309</v>
      </c>
      <c r="T314" t="s">
        <v>326</v>
      </c>
      <c r="U314" t="s">
        <v>333</v>
      </c>
      <c r="V314" t="s">
        <v>315</v>
      </c>
      <c r="W314">
        <v>46</v>
      </c>
      <c r="X314">
        <v>57</v>
      </c>
      <c r="Y314" s="83">
        <v>2622</v>
      </c>
      <c r="Z314" s="80">
        <v>272.68799999999999</v>
      </c>
    </row>
    <row r="315" spans="1:26" x14ac:dyDescent="0.3">
      <c r="A315">
        <v>1367</v>
      </c>
      <c r="B315" s="84">
        <v>41952</v>
      </c>
      <c r="C315">
        <v>9</v>
      </c>
      <c r="D315" t="s">
        <v>401</v>
      </c>
      <c r="E315" t="s">
        <v>402</v>
      </c>
      <c r="F315" t="s">
        <v>403</v>
      </c>
      <c r="G315" t="s">
        <v>404</v>
      </c>
      <c r="H315">
        <v>99999</v>
      </c>
      <c r="I315" t="s">
        <v>309</v>
      </c>
      <c r="J315" t="s">
        <v>405</v>
      </c>
      <c r="K315" t="s">
        <v>271</v>
      </c>
      <c r="L315" s="84">
        <v>41954</v>
      </c>
      <c r="M315" t="s">
        <v>324</v>
      </c>
      <c r="N315" t="s">
        <v>406</v>
      </c>
      <c r="O315" t="s">
        <v>402</v>
      </c>
      <c r="P315" t="s">
        <v>403</v>
      </c>
      <c r="Q315" t="s">
        <v>404</v>
      </c>
      <c r="R315">
        <v>99999</v>
      </c>
      <c r="S315" t="s">
        <v>309</v>
      </c>
      <c r="T315" t="s">
        <v>313</v>
      </c>
      <c r="U315" t="s">
        <v>357</v>
      </c>
      <c r="V315" t="s">
        <v>358</v>
      </c>
      <c r="W315">
        <v>9.65</v>
      </c>
      <c r="X315">
        <v>14</v>
      </c>
      <c r="Y315" s="83">
        <v>135.1</v>
      </c>
      <c r="Z315" s="80">
        <v>12.9696</v>
      </c>
    </row>
    <row r="316" spans="1:26" x14ac:dyDescent="0.3">
      <c r="A316">
        <v>1368</v>
      </c>
      <c r="B316" s="84">
        <v>42000</v>
      </c>
      <c r="C316">
        <v>27</v>
      </c>
      <c r="D316" t="s">
        <v>305</v>
      </c>
      <c r="E316" t="s">
        <v>306</v>
      </c>
      <c r="F316" t="s">
        <v>307</v>
      </c>
      <c r="G316" t="s">
        <v>308</v>
      </c>
      <c r="H316">
        <v>99999</v>
      </c>
      <c r="I316" t="s">
        <v>309</v>
      </c>
      <c r="J316" t="s">
        <v>310</v>
      </c>
      <c r="K316" t="s">
        <v>271</v>
      </c>
      <c r="L316" s="84">
        <v>42002</v>
      </c>
      <c r="M316" t="s">
        <v>311</v>
      </c>
      <c r="N316" t="s">
        <v>312</v>
      </c>
      <c r="O316" t="s">
        <v>306</v>
      </c>
      <c r="P316" t="s">
        <v>307</v>
      </c>
      <c r="Q316" t="s">
        <v>308</v>
      </c>
      <c r="R316">
        <v>99999</v>
      </c>
      <c r="S316" t="s">
        <v>309</v>
      </c>
      <c r="T316" t="s">
        <v>313</v>
      </c>
      <c r="U316" t="s">
        <v>314</v>
      </c>
      <c r="V316" t="s">
        <v>315</v>
      </c>
      <c r="W316">
        <v>14</v>
      </c>
      <c r="X316">
        <v>14</v>
      </c>
      <c r="Y316" s="83">
        <v>196</v>
      </c>
      <c r="Z316" s="80">
        <v>19.796000000000003</v>
      </c>
    </row>
    <row r="317" spans="1:26" x14ac:dyDescent="0.3">
      <c r="A317">
        <v>1369</v>
      </c>
      <c r="B317" s="84">
        <v>42000</v>
      </c>
      <c r="C317">
        <v>27</v>
      </c>
      <c r="D317" t="s">
        <v>305</v>
      </c>
      <c r="E317" t="s">
        <v>306</v>
      </c>
      <c r="F317" t="s">
        <v>307</v>
      </c>
      <c r="G317" t="s">
        <v>308</v>
      </c>
      <c r="H317">
        <v>99999</v>
      </c>
      <c r="I317" t="s">
        <v>309</v>
      </c>
      <c r="J317" t="s">
        <v>310</v>
      </c>
      <c r="K317" t="s">
        <v>271</v>
      </c>
      <c r="L317" s="84">
        <v>42002</v>
      </c>
      <c r="M317" t="s">
        <v>311</v>
      </c>
      <c r="N317" t="s">
        <v>312</v>
      </c>
      <c r="O317" t="s">
        <v>306</v>
      </c>
      <c r="P317" t="s">
        <v>307</v>
      </c>
      <c r="Q317" t="s">
        <v>308</v>
      </c>
      <c r="R317">
        <v>99999</v>
      </c>
      <c r="S317" t="s">
        <v>309</v>
      </c>
      <c r="T317" t="s">
        <v>313</v>
      </c>
      <c r="U317" t="s">
        <v>316</v>
      </c>
      <c r="V317" t="s">
        <v>317</v>
      </c>
      <c r="W317">
        <v>3.5</v>
      </c>
      <c r="X317">
        <v>70</v>
      </c>
      <c r="Y317" s="83">
        <v>245</v>
      </c>
      <c r="Z317" s="80">
        <v>25.234999999999999</v>
      </c>
    </row>
    <row r="318" spans="1:26" x14ac:dyDescent="0.3">
      <c r="A318">
        <v>1370</v>
      </c>
      <c r="B318" s="84">
        <v>41977</v>
      </c>
      <c r="C318">
        <v>4</v>
      </c>
      <c r="D318" t="s">
        <v>318</v>
      </c>
      <c r="E318" t="s">
        <v>319</v>
      </c>
      <c r="F318" t="s">
        <v>320</v>
      </c>
      <c r="G318" t="s">
        <v>321</v>
      </c>
      <c r="H318">
        <v>99999</v>
      </c>
      <c r="I318" t="s">
        <v>309</v>
      </c>
      <c r="J318" t="s">
        <v>322</v>
      </c>
      <c r="K318" t="s">
        <v>323</v>
      </c>
      <c r="L318" s="84">
        <v>41979</v>
      </c>
      <c r="M318" t="s">
        <v>324</v>
      </c>
      <c r="N318" t="s">
        <v>325</v>
      </c>
      <c r="O318" t="s">
        <v>319</v>
      </c>
      <c r="P318" t="s">
        <v>320</v>
      </c>
      <c r="Q318" t="s">
        <v>321</v>
      </c>
      <c r="R318">
        <v>99999</v>
      </c>
      <c r="S318" t="s">
        <v>309</v>
      </c>
      <c r="T318" t="s">
        <v>326</v>
      </c>
      <c r="U318" t="s">
        <v>327</v>
      </c>
      <c r="V318" t="s">
        <v>317</v>
      </c>
      <c r="W318">
        <v>30</v>
      </c>
      <c r="X318">
        <v>100</v>
      </c>
      <c r="Y318" s="83">
        <v>3000</v>
      </c>
      <c r="Z318" s="80">
        <v>291</v>
      </c>
    </row>
    <row r="319" spans="1:26" x14ac:dyDescent="0.3">
      <c r="A319">
        <v>1371</v>
      </c>
      <c r="B319" s="84">
        <v>41977</v>
      </c>
      <c r="C319">
        <v>4</v>
      </c>
      <c r="D319" t="s">
        <v>318</v>
      </c>
      <c r="E319" t="s">
        <v>319</v>
      </c>
      <c r="F319" t="s">
        <v>320</v>
      </c>
      <c r="G319" t="s">
        <v>321</v>
      </c>
      <c r="H319">
        <v>99999</v>
      </c>
      <c r="I319" t="s">
        <v>309</v>
      </c>
      <c r="J319" t="s">
        <v>322</v>
      </c>
      <c r="K319" t="s">
        <v>323</v>
      </c>
      <c r="L319" s="84">
        <v>41979</v>
      </c>
      <c r="M319" t="s">
        <v>324</v>
      </c>
      <c r="N319" t="s">
        <v>325</v>
      </c>
      <c r="O319" t="s">
        <v>319</v>
      </c>
      <c r="P319" t="s">
        <v>320</v>
      </c>
      <c r="Q319" t="s">
        <v>321</v>
      </c>
      <c r="R319">
        <v>99999</v>
      </c>
      <c r="S319" t="s">
        <v>309</v>
      </c>
      <c r="T319" t="s">
        <v>326</v>
      </c>
      <c r="U319" t="s">
        <v>328</v>
      </c>
      <c r="V319" t="s">
        <v>317</v>
      </c>
      <c r="W319">
        <v>53</v>
      </c>
      <c r="X319">
        <v>27</v>
      </c>
      <c r="Y319" s="83">
        <v>1431</v>
      </c>
      <c r="Z319" s="80">
        <v>143.1</v>
      </c>
    </row>
    <row r="320" spans="1:26" x14ac:dyDescent="0.3">
      <c r="A320">
        <v>1372</v>
      </c>
      <c r="B320" s="84">
        <v>41977</v>
      </c>
      <c r="C320">
        <v>4</v>
      </c>
      <c r="D320" t="s">
        <v>318</v>
      </c>
      <c r="E320" t="s">
        <v>319</v>
      </c>
      <c r="F320" t="s">
        <v>320</v>
      </c>
      <c r="G320" t="s">
        <v>321</v>
      </c>
      <c r="H320">
        <v>99999</v>
      </c>
      <c r="I320" t="s">
        <v>309</v>
      </c>
      <c r="J320" t="s">
        <v>322</v>
      </c>
      <c r="K320" t="s">
        <v>323</v>
      </c>
      <c r="L320" s="84">
        <v>41979</v>
      </c>
      <c r="M320" t="s">
        <v>324</v>
      </c>
      <c r="N320" t="s">
        <v>325</v>
      </c>
      <c r="O320" t="s">
        <v>319</v>
      </c>
      <c r="P320" t="s">
        <v>320</v>
      </c>
      <c r="Q320" t="s">
        <v>321</v>
      </c>
      <c r="R320">
        <v>99999</v>
      </c>
      <c r="S320" t="s">
        <v>309</v>
      </c>
      <c r="T320" t="s">
        <v>326</v>
      </c>
      <c r="U320" t="s">
        <v>316</v>
      </c>
      <c r="V320" t="s">
        <v>317</v>
      </c>
      <c r="W320">
        <v>3.5</v>
      </c>
      <c r="X320">
        <v>70</v>
      </c>
      <c r="Y320" s="83">
        <v>245</v>
      </c>
      <c r="Z320" s="80">
        <v>24.009999999999998</v>
      </c>
    </row>
    <row r="321" spans="1:26" x14ac:dyDescent="0.3">
      <c r="A321">
        <v>1373</v>
      </c>
      <c r="B321" s="84">
        <v>41985</v>
      </c>
      <c r="C321">
        <v>12</v>
      </c>
      <c r="D321" t="s">
        <v>329</v>
      </c>
      <c r="E321" t="s">
        <v>330</v>
      </c>
      <c r="F321" t="s">
        <v>307</v>
      </c>
      <c r="G321" t="s">
        <v>308</v>
      </c>
      <c r="H321">
        <v>99999</v>
      </c>
      <c r="I321" t="s">
        <v>309</v>
      </c>
      <c r="J321" t="s">
        <v>310</v>
      </c>
      <c r="K321" t="s">
        <v>271</v>
      </c>
      <c r="L321" s="84">
        <v>41987</v>
      </c>
      <c r="M321" t="s">
        <v>311</v>
      </c>
      <c r="N321" t="s">
        <v>331</v>
      </c>
      <c r="O321" t="s">
        <v>330</v>
      </c>
      <c r="P321" t="s">
        <v>307</v>
      </c>
      <c r="Q321" t="s">
        <v>308</v>
      </c>
      <c r="R321">
        <v>99999</v>
      </c>
      <c r="S321" t="s">
        <v>309</v>
      </c>
      <c r="T321" t="s">
        <v>326</v>
      </c>
      <c r="U321" t="s">
        <v>332</v>
      </c>
      <c r="V321" t="s">
        <v>315</v>
      </c>
      <c r="W321">
        <v>18</v>
      </c>
      <c r="X321">
        <v>57</v>
      </c>
      <c r="Y321" s="83">
        <v>1026</v>
      </c>
      <c r="Z321" s="80">
        <v>102.60000000000001</v>
      </c>
    </row>
    <row r="322" spans="1:26" x14ac:dyDescent="0.3">
      <c r="A322">
        <v>1374</v>
      </c>
      <c r="B322" s="84">
        <v>41985</v>
      </c>
      <c r="C322">
        <v>12</v>
      </c>
      <c r="D322" t="s">
        <v>329</v>
      </c>
      <c r="E322" t="s">
        <v>330</v>
      </c>
      <c r="F322" t="s">
        <v>307</v>
      </c>
      <c r="G322" t="s">
        <v>308</v>
      </c>
      <c r="H322">
        <v>99999</v>
      </c>
      <c r="I322" t="s">
        <v>309</v>
      </c>
      <c r="J322" t="s">
        <v>310</v>
      </c>
      <c r="K322" t="s">
        <v>271</v>
      </c>
      <c r="L322" s="84">
        <v>41987</v>
      </c>
      <c r="M322" t="s">
        <v>311</v>
      </c>
      <c r="N322" t="s">
        <v>331</v>
      </c>
      <c r="O322" t="s">
        <v>330</v>
      </c>
      <c r="P322" t="s">
        <v>307</v>
      </c>
      <c r="Q322" t="s">
        <v>308</v>
      </c>
      <c r="R322">
        <v>99999</v>
      </c>
      <c r="S322" t="s">
        <v>309</v>
      </c>
      <c r="T322" t="s">
        <v>326</v>
      </c>
      <c r="U322" t="s">
        <v>333</v>
      </c>
      <c r="V322" t="s">
        <v>315</v>
      </c>
      <c r="W322">
        <v>46</v>
      </c>
      <c r="X322">
        <v>83</v>
      </c>
      <c r="Y322" s="83">
        <v>3818</v>
      </c>
      <c r="Z322" s="80">
        <v>374.16399999999999</v>
      </c>
    </row>
    <row r="323" spans="1:26" x14ac:dyDescent="0.3">
      <c r="A323">
        <v>1375</v>
      </c>
      <c r="B323" s="84">
        <v>41981</v>
      </c>
      <c r="C323">
        <v>8</v>
      </c>
      <c r="D323" t="s">
        <v>334</v>
      </c>
      <c r="E323" t="s">
        <v>335</v>
      </c>
      <c r="F323" t="s">
        <v>336</v>
      </c>
      <c r="G323" t="s">
        <v>337</v>
      </c>
      <c r="H323">
        <v>99999</v>
      </c>
      <c r="I323" t="s">
        <v>309</v>
      </c>
      <c r="J323" t="s">
        <v>338</v>
      </c>
      <c r="K323" t="s">
        <v>264</v>
      </c>
      <c r="L323" s="84">
        <v>41983</v>
      </c>
      <c r="M323" t="s">
        <v>339</v>
      </c>
      <c r="N323" t="s">
        <v>340</v>
      </c>
      <c r="O323" t="s">
        <v>335</v>
      </c>
      <c r="P323" t="s">
        <v>336</v>
      </c>
      <c r="Q323" t="s">
        <v>337</v>
      </c>
      <c r="R323">
        <v>99999</v>
      </c>
      <c r="S323" t="s">
        <v>309</v>
      </c>
      <c r="T323" t="s">
        <v>326</v>
      </c>
      <c r="U323" t="s">
        <v>341</v>
      </c>
      <c r="V323" t="s">
        <v>342</v>
      </c>
      <c r="W323">
        <v>9.1999999999999993</v>
      </c>
      <c r="X323">
        <v>76</v>
      </c>
      <c r="Y323" s="83">
        <v>699.19999999999993</v>
      </c>
      <c r="Z323" s="80">
        <v>67.123199999999997</v>
      </c>
    </row>
    <row r="324" spans="1:26" x14ac:dyDescent="0.3">
      <c r="A324">
        <v>1376</v>
      </c>
      <c r="B324" s="84">
        <v>41977</v>
      </c>
      <c r="C324">
        <v>4</v>
      </c>
      <c r="D324" t="s">
        <v>318</v>
      </c>
      <c r="E324" t="s">
        <v>319</v>
      </c>
      <c r="F324" t="s">
        <v>320</v>
      </c>
      <c r="G324" t="s">
        <v>321</v>
      </c>
      <c r="H324">
        <v>99999</v>
      </c>
      <c r="I324" t="s">
        <v>309</v>
      </c>
      <c r="J324" t="s">
        <v>322</v>
      </c>
      <c r="K324" t="s">
        <v>323</v>
      </c>
      <c r="L324">
        <v>41979</v>
      </c>
      <c r="M324" t="s">
        <v>339</v>
      </c>
      <c r="N324" t="s">
        <v>325</v>
      </c>
      <c r="O324" t="s">
        <v>319</v>
      </c>
      <c r="P324" t="s">
        <v>320</v>
      </c>
      <c r="Q324" t="s">
        <v>321</v>
      </c>
      <c r="R324">
        <v>99999</v>
      </c>
      <c r="S324" t="s">
        <v>309</v>
      </c>
      <c r="T324" t="s">
        <v>313</v>
      </c>
      <c r="U324" t="s">
        <v>341</v>
      </c>
      <c r="V324" t="s">
        <v>342</v>
      </c>
      <c r="W324">
        <v>9.1999999999999993</v>
      </c>
      <c r="X324">
        <v>80</v>
      </c>
      <c r="Y324" s="83">
        <v>736</v>
      </c>
      <c r="Z324" s="80">
        <v>72.864000000000004</v>
      </c>
    </row>
    <row r="325" spans="1:26" x14ac:dyDescent="0.3">
      <c r="A325">
        <v>1377</v>
      </c>
      <c r="B325" s="84">
        <v>42002</v>
      </c>
      <c r="C325">
        <v>29</v>
      </c>
      <c r="D325" t="s">
        <v>343</v>
      </c>
      <c r="E325" t="s">
        <v>344</v>
      </c>
      <c r="F325" t="s">
        <v>345</v>
      </c>
      <c r="G325" t="s">
        <v>346</v>
      </c>
      <c r="H325">
        <v>99999</v>
      </c>
      <c r="I325" t="s">
        <v>309</v>
      </c>
      <c r="J325" t="s">
        <v>347</v>
      </c>
      <c r="K325" t="s">
        <v>271</v>
      </c>
      <c r="L325">
        <v>42004</v>
      </c>
      <c r="M325" t="s">
        <v>311</v>
      </c>
      <c r="N325" t="s">
        <v>348</v>
      </c>
      <c r="O325" t="s">
        <v>344</v>
      </c>
      <c r="P325" t="s">
        <v>345</v>
      </c>
      <c r="Q325" t="s">
        <v>346</v>
      </c>
      <c r="R325">
        <v>99999</v>
      </c>
      <c r="S325" t="s">
        <v>309</v>
      </c>
      <c r="T325" t="s">
        <v>313</v>
      </c>
      <c r="U325" t="s">
        <v>349</v>
      </c>
      <c r="V325" t="s">
        <v>350</v>
      </c>
      <c r="W325">
        <v>12.75</v>
      </c>
      <c r="X325">
        <v>47</v>
      </c>
      <c r="Y325" s="83">
        <v>599.25</v>
      </c>
      <c r="Z325" s="80">
        <v>59.325750000000006</v>
      </c>
    </row>
    <row r="326" spans="1:26" x14ac:dyDescent="0.3">
      <c r="A326">
        <v>1378</v>
      </c>
      <c r="B326" s="84">
        <v>41976</v>
      </c>
      <c r="C326">
        <v>3</v>
      </c>
      <c r="D326" t="s">
        <v>351</v>
      </c>
      <c r="E326" t="s">
        <v>352</v>
      </c>
      <c r="F326" t="s">
        <v>353</v>
      </c>
      <c r="G326" t="s">
        <v>354</v>
      </c>
      <c r="H326">
        <v>99999</v>
      </c>
      <c r="I326" t="s">
        <v>309</v>
      </c>
      <c r="J326" t="s">
        <v>310</v>
      </c>
      <c r="K326" t="s">
        <v>271</v>
      </c>
      <c r="L326">
        <v>41978</v>
      </c>
      <c r="M326" t="s">
        <v>311</v>
      </c>
      <c r="N326" t="s">
        <v>355</v>
      </c>
      <c r="O326" t="s">
        <v>352</v>
      </c>
      <c r="P326" t="s">
        <v>353</v>
      </c>
      <c r="Q326" t="s">
        <v>354</v>
      </c>
      <c r="R326">
        <v>99999</v>
      </c>
      <c r="S326" t="s">
        <v>309</v>
      </c>
      <c r="T326" t="s">
        <v>356</v>
      </c>
      <c r="U326" t="s">
        <v>357</v>
      </c>
      <c r="V326" t="s">
        <v>358</v>
      </c>
      <c r="W326">
        <v>9.65</v>
      </c>
      <c r="X326">
        <v>96</v>
      </c>
      <c r="Y326" s="83">
        <v>926.40000000000009</v>
      </c>
      <c r="Z326" s="80">
        <v>94.492800000000017</v>
      </c>
    </row>
    <row r="327" spans="1:26" x14ac:dyDescent="0.3">
      <c r="A327">
        <v>1379</v>
      </c>
      <c r="B327" s="84">
        <v>41979</v>
      </c>
      <c r="C327">
        <v>6</v>
      </c>
      <c r="D327" t="s">
        <v>359</v>
      </c>
      <c r="E327" t="s">
        <v>360</v>
      </c>
      <c r="F327" t="s">
        <v>361</v>
      </c>
      <c r="G327" t="s">
        <v>362</v>
      </c>
      <c r="H327">
        <v>99999</v>
      </c>
      <c r="I327" t="s">
        <v>309</v>
      </c>
      <c r="J327" t="s">
        <v>363</v>
      </c>
      <c r="K327" t="s">
        <v>264</v>
      </c>
      <c r="L327">
        <v>41981</v>
      </c>
      <c r="M327" t="s">
        <v>311</v>
      </c>
      <c r="N327" t="s">
        <v>364</v>
      </c>
      <c r="O327" t="s">
        <v>360</v>
      </c>
      <c r="P327" t="s">
        <v>361</v>
      </c>
      <c r="Q327" t="s">
        <v>362</v>
      </c>
      <c r="R327">
        <v>99999</v>
      </c>
      <c r="S327" t="s">
        <v>309</v>
      </c>
      <c r="T327" t="s">
        <v>326</v>
      </c>
      <c r="U327" t="s">
        <v>365</v>
      </c>
      <c r="V327" t="s">
        <v>366</v>
      </c>
      <c r="W327">
        <v>40</v>
      </c>
      <c r="X327">
        <v>32</v>
      </c>
      <c r="Y327" s="83">
        <v>1280</v>
      </c>
      <c r="Z327" s="80">
        <v>134.4</v>
      </c>
    </row>
    <row r="328" spans="1:26" x14ac:dyDescent="0.3">
      <c r="A328">
        <v>1380</v>
      </c>
      <c r="B328" s="84">
        <v>42001</v>
      </c>
      <c r="C328">
        <v>28</v>
      </c>
      <c r="D328" t="s">
        <v>367</v>
      </c>
      <c r="E328" t="s">
        <v>368</v>
      </c>
      <c r="F328" t="s">
        <v>369</v>
      </c>
      <c r="G328" t="s">
        <v>370</v>
      </c>
      <c r="H328">
        <v>99999</v>
      </c>
      <c r="I328" t="s">
        <v>309</v>
      </c>
      <c r="J328" t="s">
        <v>371</v>
      </c>
      <c r="K328" t="s">
        <v>372</v>
      </c>
      <c r="L328" s="84">
        <v>42003</v>
      </c>
      <c r="M328" t="s">
        <v>339</v>
      </c>
      <c r="N328" t="s">
        <v>373</v>
      </c>
      <c r="O328" t="s">
        <v>368</v>
      </c>
      <c r="P328" t="s">
        <v>369</v>
      </c>
      <c r="Q328" t="s">
        <v>370</v>
      </c>
      <c r="R328">
        <v>99999</v>
      </c>
      <c r="S328" t="s">
        <v>309</v>
      </c>
      <c r="T328" t="s">
        <v>313</v>
      </c>
      <c r="U328" t="s">
        <v>333</v>
      </c>
      <c r="V328" t="s">
        <v>315</v>
      </c>
      <c r="W328">
        <v>46</v>
      </c>
      <c r="X328">
        <v>16</v>
      </c>
      <c r="Y328" s="83">
        <v>736</v>
      </c>
      <c r="Z328" s="80">
        <v>73.600000000000009</v>
      </c>
    </row>
    <row r="329" spans="1:26" x14ac:dyDescent="0.3">
      <c r="A329">
        <v>1381</v>
      </c>
      <c r="B329" s="84">
        <v>41981</v>
      </c>
      <c r="C329">
        <v>8</v>
      </c>
      <c r="D329" t="s">
        <v>334</v>
      </c>
      <c r="E329" t="s">
        <v>335</v>
      </c>
      <c r="F329" t="s">
        <v>336</v>
      </c>
      <c r="G329" t="s">
        <v>337</v>
      </c>
      <c r="H329">
        <v>99999</v>
      </c>
      <c r="I329" t="s">
        <v>309</v>
      </c>
      <c r="J329" t="s">
        <v>338</v>
      </c>
      <c r="K329" t="s">
        <v>264</v>
      </c>
      <c r="L329" s="84">
        <v>41983</v>
      </c>
      <c r="M329" t="s">
        <v>339</v>
      </c>
      <c r="N329" t="s">
        <v>340</v>
      </c>
      <c r="O329" t="s">
        <v>335</v>
      </c>
      <c r="P329" t="s">
        <v>336</v>
      </c>
      <c r="Q329" t="s">
        <v>337</v>
      </c>
      <c r="R329">
        <v>99999</v>
      </c>
      <c r="S329" t="s">
        <v>309</v>
      </c>
      <c r="T329" t="s">
        <v>313</v>
      </c>
      <c r="U329" t="s">
        <v>349</v>
      </c>
      <c r="V329" t="s">
        <v>350</v>
      </c>
      <c r="W329">
        <v>12.75</v>
      </c>
      <c r="X329">
        <v>41</v>
      </c>
      <c r="Y329" s="83">
        <v>522.75</v>
      </c>
      <c r="Z329" s="80">
        <v>51.229500000000002</v>
      </c>
    </row>
    <row r="330" spans="1:26" x14ac:dyDescent="0.3">
      <c r="A330">
        <v>1382</v>
      </c>
      <c r="B330" s="84">
        <v>41983</v>
      </c>
      <c r="C330">
        <v>10</v>
      </c>
      <c r="D330" t="s">
        <v>374</v>
      </c>
      <c r="E330" t="s">
        <v>375</v>
      </c>
      <c r="F330" t="s">
        <v>376</v>
      </c>
      <c r="G330" t="s">
        <v>377</v>
      </c>
      <c r="H330">
        <v>99999</v>
      </c>
      <c r="I330" t="s">
        <v>309</v>
      </c>
      <c r="J330" t="s">
        <v>378</v>
      </c>
      <c r="K330" t="s">
        <v>323</v>
      </c>
      <c r="L330" s="84">
        <v>41985</v>
      </c>
      <c r="M330" t="s">
        <v>311</v>
      </c>
      <c r="N330" t="s">
        <v>379</v>
      </c>
      <c r="O330" t="s">
        <v>375</v>
      </c>
      <c r="P330" t="s">
        <v>376</v>
      </c>
      <c r="Q330" t="s">
        <v>377</v>
      </c>
      <c r="R330">
        <v>99999</v>
      </c>
      <c r="S330" t="s">
        <v>309</v>
      </c>
      <c r="T330" t="s">
        <v>326</v>
      </c>
      <c r="U330" t="s">
        <v>380</v>
      </c>
      <c r="V330" t="s">
        <v>315</v>
      </c>
      <c r="W330">
        <v>2.99</v>
      </c>
      <c r="X330">
        <v>41</v>
      </c>
      <c r="Y330" s="83">
        <v>122.59</v>
      </c>
      <c r="Z330" s="80">
        <v>12.871950000000002</v>
      </c>
    </row>
    <row r="331" spans="1:26" x14ac:dyDescent="0.3">
      <c r="A331">
        <v>1383</v>
      </c>
      <c r="B331" s="84">
        <v>41980</v>
      </c>
      <c r="C331">
        <v>7</v>
      </c>
      <c r="D331" t="s">
        <v>381</v>
      </c>
      <c r="E331" t="s">
        <v>382</v>
      </c>
      <c r="F331" t="s">
        <v>383</v>
      </c>
      <c r="G331" t="s">
        <v>384</v>
      </c>
      <c r="H331">
        <v>99999</v>
      </c>
      <c r="I331" t="s">
        <v>309</v>
      </c>
      <c r="J331" t="s">
        <v>338</v>
      </c>
      <c r="K331" t="s">
        <v>264</v>
      </c>
      <c r="L331" s="84"/>
      <c r="N331" t="s">
        <v>385</v>
      </c>
      <c r="O331" t="s">
        <v>382</v>
      </c>
      <c r="P331" t="s">
        <v>383</v>
      </c>
      <c r="Q331" t="s">
        <v>384</v>
      </c>
      <c r="R331">
        <v>99999</v>
      </c>
      <c r="S331" t="s">
        <v>309</v>
      </c>
      <c r="U331" t="s">
        <v>333</v>
      </c>
      <c r="V331" t="s">
        <v>315</v>
      </c>
      <c r="W331">
        <v>46</v>
      </c>
      <c r="X331">
        <v>41</v>
      </c>
      <c r="Y331" s="83">
        <v>1886</v>
      </c>
      <c r="Z331" s="80">
        <v>194.25800000000004</v>
      </c>
    </row>
    <row r="332" spans="1:26" x14ac:dyDescent="0.3">
      <c r="A332">
        <v>1384</v>
      </c>
      <c r="B332" s="84">
        <v>41983</v>
      </c>
      <c r="C332">
        <v>10</v>
      </c>
      <c r="D332" t="s">
        <v>374</v>
      </c>
      <c r="E332" t="s">
        <v>375</v>
      </c>
      <c r="F332" t="s">
        <v>376</v>
      </c>
      <c r="G332" t="s">
        <v>377</v>
      </c>
      <c r="H332">
        <v>99999</v>
      </c>
      <c r="I332" t="s">
        <v>309</v>
      </c>
      <c r="J332" t="s">
        <v>378</v>
      </c>
      <c r="K332" t="s">
        <v>323</v>
      </c>
      <c r="L332" s="84">
        <v>41985</v>
      </c>
      <c r="M332" t="s">
        <v>324</v>
      </c>
      <c r="N332" t="s">
        <v>379</v>
      </c>
      <c r="O332" t="s">
        <v>375</v>
      </c>
      <c r="P332" t="s">
        <v>376</v>
      </c>
      <c r="Q332" t="s">
        <v>377</v>
      </c>
      <c r="R332">
        <v>99999</v>
      </c>
      <c r="S332" t="s">
        <v>309</v>
      </c>
      <c r="U332" t="s">
        <v>386</v>
      </c>
      <c r="V332" t="s">
        <v>387</v>
      </c>
      <c r="W332" s="80">
        <v>25</v>
      </c>
      <c r="X332">
        <v>94</v>
      </c>
      <c r="Y332" s="83">
        <v>2350</v>
      </c>
      <c r="Z332" s="80">
        <v>235</v>
      </c>
    </row>
    <row r="333" spans="1:26" x14ac:dyDescent="0.3">
      <c r="A333">
        <v>1385</v>
      </c>
      <c r="B333" s="84">
        <v>41983</v>
      </c>
      <c r="C333">
        <v>10</v>
      </c>
      <c r="D333" t="s">
        <v>374</v>
      </c>
      <c r="E333" t="s">
        <v>375</v>
      </c>
      <c r="F333" t="s">
        <v>376</v>
      </c>
      <c r="G333" t="s">
        <v>377</v>
      </c>
      <c r="H333">
        <v>99999</v>
      </c>
      <c r="I333" t="s">
        <v>309</v>
      </c>
      <c r="J333" t="s">
        <v>378</v>
      </c>
      <c r="K333" t="s">
        <v>323</v>
      </c>
      <c r="L333" s="84">
        <v>41985</v>
      </c>
      <c r="M333" t="s">
        <v>324</v>
      </c>
      <c r="N333" t="s">
        <v>379</v>
      </c>
      <c r="O333" t="s">
        <v>375</v>
      </c>
      <c r="P333" t="s">
        <v>376</v>
      </c>
      <c r="Q333" t="s">
        <v>377</v>
      </c>
      <c r="R333">
        <v>99999</v>
      </c>
      <c r="S333" t="s">
        <v>309</v>
      </c>
      <c r="U333" t="s">
        <v>388</v>
      </c>
      <c r="V333" t="s">
        <v>389</v>
      </c>
      <c r="W333" s="80">
        <v>22</v>
      </c>
      <c r="X333">
        <v>20</v>
      </c>
      <c r="Y333" s="83">
        <v>440</v>
      </c>
      <c r="Z333" s="80">
        <v>46.2</v>
      </c>
    </row>
    <row r="334" spans="1:26" x14ac:dyDescent="0.3">
      <c r="A334">
        <v>1386</v>
      </c>
      <c r="B334" s="84">
        <v>41983</v>
      </c>
      <c r="C334">
        <v>10</v>
      </c>
      <c r="D334" t="s">
        <v>374</v>
      </c>
      <c r="E334" t="s">
        <v>375</v>
      </c>
      <c r="F334" t="s">
        <v>376</v>
      </c>
      <c r="G334" t="s">
        <v>377</v>
      </c>
      <c r="H334">
        <v>99999</v>
      </c>
      <c r="I334" t="s">
        <v>309</v>
      </c>
      <c r="J334" t="s">
        <v>378</v>
      </c>
      <c r="K334" t="s">
        <v>323</v>
      </c>
      <c r="L334">
        <v>41985</v>
      </c>
      <c r="M334" t="s">
        <v>324</v>
      </c>
      <c r="N334" t="s">
        <v>379</v>
      </c>
      <c r="O334" t="s">
        <v>375</v>
      </c>
      <c r="P334" t="s">
        <v>376</v>
      </c>
      <c r="Q334" t="s">
        <v>377</v>
      </c>
      <c r="R334">
        <v>99999</v>
      </c>
      <c r="S334" t="s">
        <v>309</v>
      </c>
      <c r="U334" t="s">
        <v>341</v>
      </c>
      <c r="V334" t="s">
        <v>342</v>
      </c>
      <c r="W334" s="80">
        <v>9.1999999999999993</v>
      </c>
      <c r="X334">
        <v>13</v>
      </c>
      <c r="Y334" s="83">
        <v>119.6</v>
      </c>
      <c r="Z334" s="80">
        <v>12.438400000000001</v>
      </c>
    </row>
    <row r="335" spans="1:26" x14ac:dyDescent="0.3">
      <c r="A335">
        <v>1387</v>
      </c>
      <c r="B335" s="84">
        <v>41984</v>
      </c>
      <c r="C335">
        <v>11</v>
      </c>
      <c r="D335" t="s">
        <v>390</v>
      </c>
      <c r="E335" t="s">
        <v>391</v>
      </c>
      <c r="F335" t="s">
        <v>392</v>
      </c>
      <c r="G335" t="s">
        <v>393</v>
      </c>
      <c r="H335">
        <v>99999</v>
      </c>
      <c r="I335" t="s">
        <v>309</v>
      </c>
      <c r="J335" t="s">
        <v>371</v>
      </c>
      <c r="K335" t="s">
        <v>372</v>
      </c>
      <c r="M335" t="s">
        <v>339</v>
      </c>
      <c r="N335" t="s">
        <v>394</v>
      </c>
      <c r="O335" t="s">
        <v>391</v>
      </c>
      <c r="P335" t="s">
        <v>392</v>
      </c>
      <c r="Q335" t="s">
        <v>393</v>
      </c>
      <c r="R335">
        <v>99999</v>
      </c>
      <c r="S335" t="s">
        <v>309</v>
      </c>
      <c r="U335" t="s">
        <v>316</v>
      </c>
      <c r="V335" t="s">
        <v>317</v>
      </c>
      <c r="W335" s="80">
        <v>3.5</v>
      </c>
      <c r="X335">
        <v>74</v>
      </c>
      <c r="Y335" s="83">
        <v>259</v>
      </c>
      <c r="Z335" s="80">
        <v>26.936000000000003</v>
      </c>
    </row>
    <row r="336" spans="1:26" x14ac:dyDescent="0.3">
      <c r="A336">
        <v>1388</v>
      </c>
      <c r="B336" s="84">
        <v>41984</v>
      </c>
      <c r="C336">
        <v>11</v>
      </c>
      <c r="D336" t="s">
        <v>390</v>
      </c>
      <c r="E336" t="s">
        <v>391</v>
      </c>
      <c r="F336" t="s">
        <v>392</v>
      </c>
      <c r="G336" t="s">
        <v>393</v>
      </c>
      <c r="H336">
        <v>99999</v>
      </c>
      <c r="I336" t="s">
        <v>309</v>
      </c>
      <c r="J336" t="s">
        <v>371</v>
      </c>
      <c r="K336" t="s">
        <v>372</v>
      </c>
      <c r="M336" t="s">
        <v>339</v>
      </c>
      <c r="N336" t="s">
        <v>394</v>
      </c>
      <c r="O336" t="s">
        <v>391</v>
      </c>
      <c r="P336" t="s">
        <v>392</v>
      </c>
      <c r="Q336" t="s">
        <v>393</v>
      </c>
      <c r="R336">
        <v>99999</v>
      </c>
      <c r="S336" t="s">
        <v>309</v>
      </c>
      <c r="U336" t="s">
        <v>380</v>
      </c>
      <c r="V336" t="s">
        <v>315</v>
      </c>
      <c r="W336" s="80">
        <v>2.99</v>
      </c>
      <c r="X336">
        <v>53</v>
      </c>
      <c r="Y336" s="83">
        <v>158.47</v>
      </c>
      <c r="Z336" s="80">
        <v>16.005470000000003</v>
      </c>
    </row>
    <row r="337" spans="1:26" x14ac:dyDescent="0.3">
      <c r="A337">
        <v>1389</v>
      </c>
      <c r="B337" s="84">
        <v>41974</v>
      </c>
      <c r="C337">
        <v>1</v>
      </c>
      <c r="D337" t="s">
        <v>395</v>
      </c>
      <c r="E337" t="s">
        <v>396</v>
      </c>
      <c r="F337" t="s">
        <v>397</v>
      </c>
      <c r="G337" t="s">
        <v>188</v>
      </c>
      <c r="H337">
        <v>99999</v>
      </c>
      <c r="I337" t="s">
        <v>309</v>
      </c>
      <c r="J337" t="s">
        <v>338</v>
      </c>
      <c r="K337" t="s">
        <v>264</v>
      </c>
      <c r="N337" t="s">
        <v>398</v>
      </c>
      <c r="O337" t="s">
        <v>396</v>
      </c>
      <c r="P337" t="s">
        <v>397</v>
      </c>
      <c r="Q337" t="s">
        <v>188</v>
      </c>
      <c r="R337">
        <v>99999</v>
      </c>
      <c r="S337" t="s">
        <v>309</v>
      </c>
      <c r="U337" t="s">
        <v>332</v>
      </c>
      <c r="V337" t="s">
        <v>315</v>
      </c>
      <c r="W337" s="80">
        <v>18</v>
      </c>
      <c r="X337">
        <v>99</v>
      </c>
      <c r="Y337" s="83">
        <v>1782</v>
      </c>
      <c r="Z337" s="80">
        <v>174.63600000000002</v>
      </c>
    </row>
    <row r="338" spans="1:26" x14ac:dyDescent="0.3">
      <c r="A338">
        <v>1390</v>
      </c>
      <c r="B338" s="84">
        <v>41974</v>
      </c>
      <c r="C338">
        <v>1</v>
      </c>
      <c r="D338" t="s">
        <v>395</v>
      </c>
      <c r="E338" t="s">
        <v>396</v>
      </c>
      <c r="F338" t="s">
        <v>397</v>
      </c>
      <c r="G338" t="s">
        <v>188</v>
      </c>
      <c r="H338">
        <v>99999</v>
      </c>
      <c r="I338" t="s">
        <v>309</v>
      </c>
      <c r="J338" t="s">
        <v>338</v>
      </c>
      <c r="K338" t="s">
        <v>264</v>
      </c>
      <c r="N338" t="s">
        <v>398</v>
      </c>
      <c r="O338" t="s">
        <v>396</v>
      </c>
      <c r="P338" t="s">
        <v>397</v>
      </c>
      <c r="Q338" t="s">
        <v>188</v>
      </c>
      <c r="R338">
        <v>99999</v>
      </c>
      <c r="S338" t="s">
        <v>309</v>
      </c>
      <c r="U338" t="s">
        <v>333</v>
      </c>
      <c r="V338" t="s">
        <v>315</v>
      </c>
      <c r="W338" s="80">
        <v>46</v>
      </c>
      <c r="X338">
        <v>89</v>
      </c>
      <c r="Y338" s="83">
        <v>4094</v>
      </c>
      <c r="Z338" s="80">
        <v>388.93</v>
      </c>
    </row>
    <row r="339" spans="1:26" x14ac:dyDescent="0.3">
      <c r="A339">
        <v>1391</v>
      </c>
      <c r="B339" s="84">
        <v>41974</v>
      </c>
      <c r="C339">
        <v>1</v>
      </c>
      <c r="D339" t="s">
        <v>395</v>
      </c>
      <c r="E339" t="s">
        <v>396</v>
      </c>
      <c r="F339" t="s">
        <v>397</v>
      </c>
      <c r="G339" t="s">
        <v>188</v>
      </c>
      <c r="H339">
        <v>99999</v>
      </c>
      <c r="I339" t="s">
        <v>309</v>
      </c>
      <c r="J339" t="s">
        <v>338</v>
      </c>
      <c r="K339" t="s">
        <v>264</v>
      </c>
      <c r="L339" s="84"/>
      <c r="N339" t="s">
        <v>398</v>
      </c>
      <c r="O339" t="s">
        <v>396</v>
      </c>
      <c r="P339" t="s">
        <v>397</v>
      </c>
      <c r="Q339" t="s">
        <v>188</v>
      </c>
      <c r="R339">
        <v>99999</v>
      </c>
      <c r="S339" t="s">
        <v>309</v>
      </c>
      <c r="U339" t="s">
        <v>380</v>
      </c>
      <c r="V339" t="s">
        <v>315</v>
      </c>
      <c r="W339" s="80">
        <v>2.99</v>
      </c>
      <c r="X339">
        <v>64</v>
      </c>
      <c r="Y339" s="83">
        <v>191.36</v>
      </c>
      <c r="Z339" s="80">
        <v>19.518720000000002</v>
      </c>
    </row>
    <row r="340" spans="1:26" x14ac:dyDescent="0.3">
      <c r="A340">
        <v>1392</v>
      </c>
      <c r="B340" s="84">
        <v>42001</v>
      </c>
      <c r="C340">
        <v>28</v>
      </c>
      <c r="D340" t="s">
        <v>367</v>
      </c>
      <c r="E340" t="s">
        <v>368</v>
      </c>
      <c r="F340" t="s">
        <v>369</v>
      </c>
      <c r="G340" t="s">
        <v>370</v>
      </c>
      <c r="H340">
        <v>99999</v>
      </c>
      <c r="I340" t="s">
        <v>309</v>
      </c>
      <c r="J340" t="s">
        <v>371</v>
      </c>
      <c r="K340" t="s">
        <v>372</v>
      </c>
      <c r="L340" s="84">
        <v>42003</v>
      </c>
      <c r="M340" t="s">
        <v>339</v>
      </c>
      <c r="N340" t="s">
        <v>373</v>
      </c>
      <c r="O340" t="s">
        <v>368</v>
      </c>
      <c r="P340" t="s">
        <v>369</v>
      </c>
      <c r="Q340" t="s">
        <v>370</v>
      </c>
      <c r="R340">
        <v>99999</v>
      </c>
      <c r="S340" t="s">
        <v>309</v>
      </c>
      <c r="T340" t="s">
        <v>326</v>
      </c>
      <c r="U340" t="s">
        <v>357</v>
      </c>
      <c r="V340" t="s">
        <v>358</v>
      </c>
      <c r="W340" s="80">
        <v>9.65</v>
      </c>
      <c r="X340">
        <v>98</v>
      </c>
      <c r="Y340" s="83">
        <v>945.7</v>
      </c>
      <c r="Z340" s="80">
        <v>96.461400000000012</v>
      </c>
    </row>
    <row r="341" spans="1:26" x14ac:dyDescent="0.3">
      <c r="A341">
        <v>1393</v>
      </c>
      <c r="B341" s="84">
        <v>42001</v>
      </c>
      <c r="C341">
        <v>28</v>
      </c>
      <c r="D341" t="s">
        <v>367</v>
      </c>
      <c r="E341" t="s">
        <v>368</v>
      </c>
      <c r="F341" t="s">
        <v>369</v>
      </c>
      <c r="G341" t="s">
        <v>370</v>
      </c>
      <c r="H341">
        <v>99999</v>
      </c>
      <c r="I341" t="s">
        <v>309</v>
      </c>
      <c r="J341" t="s">
        <v>371</v>
      </c>
      <c r="K341" t="s">
        <v>372</v>
      </c>
      <c r="L341" s="84">
        <v>42003</v>
      </c>
      <c r="M341" t="s">
        <v>339</v>
      </c>
      <c r="N341" t="s">
        <v>373</v>
      </c>
      <c r="O341" t="s">
        <v>368</v>
      </c>
      <c r="P341" t="s">
        <v>369</v>
      </c>
      <c r="Q341" t="s">
        <v>370</v>
      </c>
      <c r="R341">
        <v>99999</v>
      </c>
      <c r="S341" t="s">
        <v>309</v>
      </c>
      <c r="T341" t="s">
        <v>326</v>
      </c>
      <c r="U341" t="s">
        <v>399</v>
      </c>
      <c r="V341" t="s">
        <v>400</v>
      </c>
      <c r="W341" s="80">
        <v>18.399999999999999</v>
      </c>
      <c r="X341">
        <v>86</v>
      </c>
      <c r="Y341" s="83">
        <v>1582.3999999999999</v>
      </c>
      <c r="Z341" s="80">
        <v>155.0752</v>
      </c>
    </row>
    <row r="342" spans="1:26" x14ac:dyDescent="0.3">
      <c r="A342">
        <v>1394</v>
      </c>
      <c r="B342" s="84">
        <v>41982</v>
      </c>
      <c r="C342">
        <v>9</v>
      </c>
      <c r="D342" t="s">
        <v>401</v>
      </c>
      <c r="E342" t="s">
        <v>402</v>
      </c>
      <c r="F342" t="s">
        <v>403</v>
      </c>
      <c r="G342" t="s">
        <v>404</v>
      </c>
      <c r="H342">
        <v>99999</v>
      </c>
      <c r="I342" t="s">
        <v>309</v>
      </c>
      <c r="J342" t="s">
        <v>405</v>
      </c>
      <c r="K342" t="s">
        <v>271</v>
      </c>
      <c r="L342" s="84">
        <v>41984</v>
      </c>
      <c r="M342" t="s">
        <v>324</v>
      </c>
      <c r="N342" t="s">
        <v>406</v>
      </c>
      <c r="O342" t="s">
        <v>402</v>
      </c>
      <c r="P342" t="s">
        <v>403</v>
      </c>
      <c r="Q342" t="s">
        <v>404</v>
      </c>
      <c r="R342">
        <v>99999</v>
      </c>
      <c r="S342" t="s">
        <v>309</v>
      </c>
      <c r="T342" t="s">
        <v>313</v>
      </c>
      <c r="U342" t="s">
        <v>407</v>
      </c>
      <c r="V342" t="s">
        <v>408</v>
      </c>
      <c r="W342" s="80">
        <v>19.5</v>
      </c>
      <c r="X342">
        <v>20</v>
      </c>
      <c r="Y342" s="83">
        <v>390</v>
      </c>
      <c r="Z342" s="80">
        <v>40.950000000000003</v>
      </c>
    </row>
    <row r="343" spans="1:26" x14ac:dyDescent="0.3">
      <c r="A343">
        <v>1395</v>
      </c>
      <c r="B343" s="84">
        <v>41982</v>
      </c>
      <c r="C343">
        <v>9</v>
      </c>
      <c r="D343" t="s">
        <v>401</v>
      </c>
      <c r="E343" t="s">
        <v>402</v>
      </c>
      <c r="F343" t="s">
        <v>403</v>
      </c>
      <c r="G343" t="s">
        <v>404</v>
      </c>
      <c r="H343">
        <v>99999</v>
      </c>
      <c r="I343" t="s">
        <v>309</v>
      </c>
      <c r="J343" t="s">
        <v>405</v>
      </c>
      <c r="K343" t="s">
        <v>271</v>
      </c>
      <c r="L343" s="84">
        <v>41984</v>
      </c>
      <c r="M343" t="s">
        <v>324</v>
      </c>
      <c r="N343" t="s">
        <v>406</v>
      </c>
      <c r="O343" t="s">
        <v>402</v>
      </c>
      <c r="P343" t="s">
        <v>403</v>
      </c>
      <c r="Q343" t="s">
        <v>404</v>
      </c>
      <c r="R343">
        <v>99999</v>
      </c>
      <c r="S343" t="s">
        <v>309</v>
      </c>
      <c r="T343" t="s">
        <v>313</v>
      </c>
      <c r="U343" t="s">
        <v>409</v>
      </c>
      <c r="V343" t="s">
        <v>410</v>
      </c>
      <c r="W343" s="80">
        <v>34.799999999999997</v>
      </c>
      <c r="X343">
        <v>69</v>
      </c>
      <c r="Y343" s="83">
        <v>2401.1999999999998</v>
      </c>
      <c r="Z343" s="80">
        <v>240.12</v>
      </c>
    </row>
    <row r="344" spans="1:26" x14ac:dyDescent="0.3">
      <c r="A344">
        <v>1396</v>
      </c>
      <c r="B344" s="84">
        <v>41979</v>
      </c>
      <c r="C344">
        <v>6</v>
      </c>
      <c r="D344" t="s">
        <v>359</v>
      </c>
      <c r="E344" t="s">
        <v>360</v>
      </c>
      <c r="F344" t="s">
        <v>361</v>
      </c>
      <c r="G344" t="s">
        <v>362</v>
      </c>
      <c r="H344">
        <v>99999</v>
      </c>
      <c r="I344" t="s">
        <v>309</v>
      </c>
      <c r="J344" t="s">
        <v>363</v>
      </c>
      <c r="K344" t="s">
        <v>264</v>
      </c>
      <c r="L344" s="84">
        <v>41981</v>
      </c>
      <c r="M344" t="s">
        <v>311</v>
      </c>
      <c r="N344" t="s">
        <v>364</v>
      </c>
      <c r="O344" t="s">
        <v>360</v>
      </c>
      <c r="P344" t="s">
        <v>361</v>
      </c>
      <c r="Q344" t="s">
        <v>362</v>
      </c>
      <c r="R344">
        <v>99999</v>
      </c>
      <c r="S344" t="s">
        <v>309</v>
      </c>
      <c r="T344" t="s">
        <v>326</v>
      </c>
      <c r="U344" t="s">
        <v>314</v>
      </c>
      <c r="V344" t="s">
        <v>315</v>
      </c>
      <c r="W344" s="80">
        <v>14</v>
      </c>
      <c r="X344">
        <v>68</v>
      </c>
      <c r="Y344" s="83">
        <v>952</v>
      </c>
      <c r="Z344" s="80">
        <v>91.391999999999996</v>
      </c>
    </row>
    <row r="345" spans="1:26" x14ac:dyDescent="0.3">
      <c r="A345">
        <v>1397</v>
      </c>
      <c r="B345" s="84">
        <v>41981</v>
      </c>
      <c r="C345">
        <v>8</v>
      </c>
      <c r="D345" t="s">
        <v>334</v>
      </c>
      <c r="E345" t="s">
        <v>335</v>
      </c>
      <c r="F345" t="s">
        <v>336</v>
      </c>
      <c r="G345" t="s">
        <v>337</v>
      </c>
      <c r="H345">
        <v>99999</v>
      </c>
      <c r="I345" t="s">
        <v>309</v>
      </c>
      <c r="J345" t="s">
        <v>338</v>
      </c>
      <c r="K345" t="s">
        <v>264</v>
      </c>
      <c r="L345" s="84">
        <v>41983</v>
      </c>
      <c r="M345" t="s">
        <v>311</v>
      </c>
      <c r="N345" t="s">
        <v>340</v>
      </c>
      <c r="O345" t="s">
        <v>335</v>
      </c>
      <c r="P345" t="s">
        <v>336</v>
      </c>
      <c r="Q345" t="s">
        <v>337</v>
      </c>
      <c r="R345">
        <v>99999</v>
      </c>
      <c r="S345" t="s">
        <v>309</v>
      </c>
      <c r="T345" t="s">
        <v>313</v>
      </c>
      <c r="U345" t="s">
        <v>365</v>
      </c>
      <c r="V345" t="s">
        <v>366</v>
      </c>
      <c r="W345" s="80">
        <v>40</v>
      </c>
      <c r="X345">
        <v>52</v>
      </c>
      <c r="Y345" s="83">
        <v>2080</v>
      </c>
      <c r="Z345" s="80">
        <v>203.84</v>
      </c>
    </row>
    <row r="346" spans="1:26" x14ac:dyDescent="0.3">
      <c r="A346">
        <v>1398</v>
      </c>
      <c r="B346" s="84">
        <v>41981</v>
      </c>
      <c r="C346">
        <v>8</v>
      </c>
      <c r="D346" t="s">
        <v>334</v>
      </c>
      <c r="E346" t="s">
        <v>335</v>
      </c>
      <c r="F346" t="s">
        <v>336</v>
      </c>
      <c r="G346" t="s">
        <v>337</v>
      </c>
      <c r="H346">
        <v>99999</v>
      </c>
      <c r="I346" t="s">
        <v>309</v>
      </c>
      <c r="J346" t="s">
        <v>338</v>
      </c>
      <c r="K346" t="s">
        <v>264</v>
      </c>
      <c r="L346" s="84">
        <v>41983</v>
      </c>
      <c r="M346" t="s">
        <v>311</v>
      </c>
      <c r="N346" t="s">
        <v>340</v>
      </c>
      <c r="O346" t="s">
        <v>335</v>
      </c>
      <c r="P346" t="s">
        <v>336</v>
      </c>
      <c r="Q346" t="s">
        <v>337</v>
      </c>
      <c r="R346">
        <v>99999</v>
      </c>
      <c r="S346" t="s">
        <v>309</v>
      </c>
      <c r="T346" t="s">
        <v>313</v>
      </c>
      <c r="U346" t="s">
        <v>341</v>
      </c>
      <c r="V346" t="s">
        <v>342</v>
      </c>
      <c r="W346" s="80">
        <v>9.1999999999999993</v>
      </c>
      <c r="X346">
        <v>40</v>
      </c>
      <c r="Y346" s="83">
        <v>368</v>
      </c>
      <c r="Z346" s="80">
        <v>38.640000000000008</v>
      </c>
    </row>
    <row r="347" spans="1:26" x14ac:dyDescent="0.3">
      <c r="A347">
        <v>1399</v>
      </c>
      <c r="B347" s="84">
        <v>41998</v>
      </c>
      <c r="C347">
        <v>25</v>
      </c>
      <c r="D347" t="s">
        <v>411</v>
      </c>
      <c r="E347" t="s">
        <v>412</v>
      </c>
      <c r="F347" t="s">
        <v>376</v>
      </c>
      <c r="G347" t="s">
        <v>377</v>
      </c>
      <c r="H347">
        <v>99999</v>
      </c>
      <c r="I347" t="s">
        <v>309</v>
      </c>
      <c r="J347" t="s">
        <v>378</v>
      </c>
      <c r="K347" t="s">
        <v>323</v>
      </c>
      <c r="L347" s="84">
        <v>42000</v>
      </c>
      <c r="M347" t="s">
        <v>324</v>
      </c>
      <c r="N347" t="s">
        <v>413</v>
      </c>
      <c r="O347" t="s">
        <v>412</v>
      </c>
      <c r="P347" t="s">
        <v>376</v>
      </c>
      <c r="Q347" t="s">
        <v>377</v>
      </c>
      <c r="R347">
        <v>99999</v>
      </c>
      <c r="S347" t="s">
        <v>309</v>
      </c>
      <c r="T347" t="s">
        <v>356</v>
      </c>
      <c r="U347" t="s">
        <v>414</v>
      </c>
      <c r="V347" t="s">
        <v>342</v>
      </c>
      <c r="W347" s="80">
        <v>10</v>
      </c>
      <c r="X347">
        <v>100</v>
      </c>
      <c r="Y347" s="83">
        <v>1000</v>
      </c>
      <c r="Z347" s="80">
        <v>98</v>
      </c>
    </row>
    <row r="348" spans="1:26" x14ac:dyDescent="0.3">
      <c r="A348">
        <v>1400</v>
      </c>
      <c r="B348" s="84">
        <v>41999</v>
      </c>
      <c r="C348">
        <v>26</v>
      </c>
      <c r="D348" t="s">
        <v>415</v>
      </c>
      <c r="E348" t="s">
        <v>416</v>
      </c>
      <c r="F348" t="s">
        <v>392</v>
      </c>
      <c r="G348" t="s">
        <v>393</v>
      </c>
      <c r="H348">
        <v>99999</v>
      </c>
      <c r="I348" t="s">
        <v>309</v>
      </c>
      <c r="J348" t="s">
        <v>371</v>
      </c>
      <c r="K348" t="s">
        <v>372</v>
      </c>
      <c r="L348" s="84">
        <v>42001</v>
      </c>
      <c r="M348" t="s">
        <v>339</v>
      </c>
      <c r="N348" t="s">
        <v>417</v>
      </c>
      <c r="O348" t="s">
        <v>416</v>
      </c>
      <c r="P348" t="s">
        <v>392</v>
      </c>
      <c r="Q348" t="s">
        <v>393</v>
      </c>
      <c r="R348">
        <v>99999</v>
      </c>
      <c r="S348" t="s">
        <v>309</v>
      </c>
      <c r="T348" t="s">
        <v>326</v>
      </c>
      <c r="U348" t="s">
        <v>418</v>
      </c>
      <c r="V348" t="s">
        <v>419</v>
      </c>
      <c r="W348" s="80">
        <v>21.35</v>
      </c>
      <c r="X348">
        <v>88</v>
      </c>
      <c r="Y348" s="83">
        <v>1878.8000000000002</v>
      </c>
      <c r="Z348" s="80">
        <v>184.12240000000003</v>
      </c>
    </row>
    <row r="349" spans="1:26" x14ac:dyDescent="0.3">
      <c r="A349">
        <v>1401</v>
      </c>
      <c r="B349" s="84">
        <v>41999</v>
      </c>
      <c r="C349">
        <v>26</v>
      </c>
      <c r="D349" t="s">
        <v>415</v>
      </c>
      <c r="E349" t="s">
        <v>416</v>
      </c>
      <c r="F349" t="s">
        <v>392</v>
      </c>
      <c r="G349" t="s">
        <v>393</v>
      </c>
      <c r="H349">
        <v>99999</v>
      </c>
      <c r="I349" t="s">
        <v>309</v>
      </c>
      <c r="J349" t="s">
        <v>371</v>
      </c>
      <c r="K349" t="s">
        <v>372</v>
      </c>
      <c r="L349" s="84">
        <v>42001</v>
      </c>
      <c r="M349" t="s">
        <v>339</v>
      </c>
      <c r="N349" t="s">
        <v>417</v>
      </c>
      <c r="O349" t="s">
        <v>416</v>
      </c>
      <c r="P349" t="s">
        <v>392</v>
      </c>
      <c r="Q349" t="s">
        <v>393</v>
      </c>
      <c r="R349">
        <v>99999</v>
      </c>
      <c r="S349" t="s">
        <v>309</v>
      </c>
      <c r="T349" t="s">
        <v>326</v>
      </c>
      <c r="U349" t="s">
        <v>357</v>
      </c>
      <c r="V349" t="s">
        <v>358</v>
      </c>
      <c r="W349" s="80">
        <v>9.65</v>
      </c>
      <c r="X349">
        <v>46</v>
      </c>
      <c r="Y349" s="83">
        <v>443.90000000000003</v>
      </c>
      <c r="Z349" s="80">
        <v>42.614400000000003</v>
      </c>
    </row>
    <row r="350" spans="1:26" x14ac:dyDescent="0.3">
      <c r="A350">
        <v>1402</v>
      </c>
      <c r="B350" s="84">
        <v>41999</v>
      </c>
      <c r="C350">
        <v>26</v>
      </c>
      <c r="D350" t="s">
        <v>415</v>
      </c>
      <c r="E350" t="s">
        <v>416</v>
      </c>
      <c r="F350" t="s">
        <v>392</v>
      </c>
      <c r="G350" t="s">
        <v>393</v>
      </c>
      <c r="H350">
        <v>99999</v>
      </c>
      <c r="I350" t="s">
        <v>309</v>
      </c>
      <c r="J350" t="s">
        <v>371</v>
      </c>
      <c r="K350" t="s">
        <v>372</v>
      </c>
      <c r="L350" s="84">
        <v>42001</v>
      </c>
      <c r="M350" t="s">
        <v>339</v>
      </c>
      <c r="N350" t="s">
        <v>417</v>
      </c>
      <c r="O350" t="s">
        <v>416</v>
      </c>
      <c r="P350" t="s">
        <v>392</v>
      </c>
      <c r="Q350" t="s">
        <v>393</v>
      </c>
      <c r="R350">
        <v>99999</v>
      </c>
      <c r="S350" t="s">
        <v>309</v>
      </c>
      <c r="T350" t="s">
        <v>326</v>
      </c>
      <c r="U350" t="s">
        <v>399</v>
      </c>
      <c r="V350" t="s">
        <v>400</v>
      </c>
      <c r="W350" s="80">
        <v>18.399999999999999</v>
      </c>
      <c r="X350">
        <v>93</v>
      </c>
      <c r="Y350" s="83">
        <v>1711.1999999999998</v>
      </c>
      <c r="Z350" s="80">
        <v>167.69759999999999</v>
      </c>
    </row>
    <row r="351" spans="1:26" x14ac:dyDescent="0.3">
      <c r="A351">
        <v>1403</v>
      </c>
      <c r="B351" s="84">
        <v>42002</v>
      </c>
      <c r="C351">
        <v>29</v>
      </c>
      <c r="D351" t="s">
        <v>343</v>
      </c>
      <c r="E351" t="s">
        <v>344</v>
      </c>
      <c r="F351" t="s">
        <v>345</v>
      </c>
      <c r="G351" t="s">
        <v>346</v>
      </c>
      <c r="H351">
        <v>99999</v>
      </c>
      <c r="I351" t="s">
        <v>309</v>
      </c>
      <c r="J351" t="s">
        <v>347</v>
      </c>
      <c r="K351" t="s">
        <v>271</v>
      </c>
      <c r="L351" s="84">
        <v>42004</v>
      </c>
      <c r="M351" t="s">
        <v>311</v>
      </c>
      <c r="N351" t="s">
        <v>348</v>
      </c>
      <c r="O351" t="s">
        <v>344</v>
      </c>
      <c r="P351" t="s">
        <v>345</v>
      </c>
      <c r="Q351" t="s">
        <v>346</v>
      </c>
      <c r="R351">
        <v>99999</v>
      </c>
      <c r="S351" t="s">
        <v>309</v>
      </c>
      <c r="T351" t="s">
        <v>313</v>
      </c>
      <c r="U351" t="s">
        <v>314</v>
      </c>
      <c r="V351" t="s">
        <v>315</v>
      </c>
      <c r="W351" s="80">
        <v>14</v>
      </c>
      <c r="X351">
        <v>96</v>
      </c>
      <c r="Y351" s="83">
        <v>1344</v>
      </c>
      <c r="Z351" s="80">
        <v>141.12</v>
      </c>
    </row>
    <row r="352" spans="1:26" x14ac:dyDescent="0.3">
      <c r="A352">
        <v>1404</v>
      </c>
      <c r="B352" s="84">
        <v>41979</v>
      </c>
      <c r="C352">
        <v>6</v>
      </c>
      <c r="D352" t="s">
        <v>359</v>
      </c>
      <c r="E352" t="s">
        <v>360</v>
      </c>
      <c r="F352" t="s">
        <v>361</v>
      </c>
      <c r="G352" t="s">
        <v>362</v>
      </c>
      <c r="H352">
        <v>99999</v>
      </c>
      <c r="I352" t="s">
        <v>309</v>
      </c>
      <c r="J352" t="s">
        <v>363</v>
      </c>
      <c r="K352" t="s">
        <v>264</v>
      </c>
      <c r="L352" s="84">
        <v>41981</v>
      </c>
      <c r="M352" t="s">
        <v>339</v>
      </c>
      <c r="N352" t="s">
        <v>364</v>
      </c>
      <c r="O352" t="s">
        <v>360</v>
      </c>
      <c r="P352" t="s">
        <v>361</v>
      </c>
      <c r="Q352" t="s">
        <v>362</v>
      </c>
      <c r="R352">
        <v>99999</v>
      </c>
      <c r="S352" t="s">
        <v>309</v>
      </c>
      <c r="T352" t="s">
        <v>313</v>
      </c>
      <c r="U352" t="s">
        <v>349</v>
      </c>
      <c r="V352" t="s">
        <v>350</v>
      </c>
      <c r="W352">
        <v>12.75</v>
      </c>
      <c r="X352">
        <v>12</v>
      </c>
      <c r="Y352" s="83">
        <v>153</v>
      </c>
      <c r="Z352" s="80">
        <v>16.065000000000001</v>
      </c>
    </row>
    <row r="353" spans="1:26" x14ac:dyDescent="0.3">
      <c r="A353">
        <v>1406</v>
      </c>
      <c r="B353" s="84">
        <v>41977</v>
      </c>
      <c r="C353">
        <v>4</v>
      </c>
      <c r="D353" t="s">
        <v>318</v>
      </c>
      <c r="E353" t="s">
        <v>319</v>
      </c>
      <c r="F353" t="s">
        <v>320</v>
      </c>
      <c r="G353" t="s">
        <v>321</v>
      </c>
      <c r="H353">
        <v>99999</v>
      </c>
      <c r="I353" t="s">
        <v>309</v>
      </c>
      <c r="J353" t="s">
        <v>322</v>
      </c>
      <c r="K353" t="s">
        <v>323</v>
      </c>
      <c r="L353" s="84">
        <v>41979</v>
      </c>
      <c r="M353" t="s">
        <v>324</v>
      </c>
      <c r="N353" t="s">
        <v>325</v>
      </c>
      <c r="O353" t="s">
        <v>319</v>
      </c>
      <c r="P353" t="s">
        <v>320</v>
      </c>
      <c r="Q353" t="s">
        <v>321</v>
      </c>
      <c r="R353">
        <v>99999</v>
      </c>
      <c r="S353" t="s">
        <v>309</v>
      </c>
      <c r="T353" t="s">
        <v>326</v>
      </c>
      <c r="U353" t="s">
        <v>420</v>
      </c>
      <c r="V353" t="s">
        <v>387</v>
      </c>
      <c r="W353">
        <v>81</v>
      </c>
      <c r="X353">
        <v>38</v>
      </c>
      <c r="Y353" s="83">
        <v>3078</v>
      </c>
      <c r="Z353" s="80">
        <v>292.41000000000003</v>
      </c>
    </row>
    <row r="354" spans="1:26" x14ac:dyDescent="0.3">
      <c r="A354">
        <v>1407</v>
      </c>
      <c r="B354" s="84">
        <v>41977</v>
      </c>
      <c r="C354">
        <v>4</v>
      </c>
      <c r="D354" t="s">
        <v>318</v>
      </c>
      <c r="E354" t="s">
        <v>319</v>
      </c>
      <c r="F354" t="s">
        <v>320</v>
      </c>
      <c r="G354" t="s">
        <v>321</v>
      </c>
      <c r="H354">
        <v>99999</v>
      </c>
      <c r="I354" t="s">
        <v>309</v>
      </c>
      <c r="J354" t="s">
        <v>322</v>
      </c>
      <c r="K354" t="s">
        <v>323</v>
      </c>
      <c r="L354" s="84">
        <v>41979</v>
      </c>
      <c r="M354" t="s">
        <v>324</v>
      </c>
      <c r="N354" t="s">
        <v>325</v>
      </c>
      <c r="O354" t="s">
        <v>319</v>
      </c>
      <c r="P354" t="s">
        <v>320</v>
      </c>
      <c r="Q354" t="s">
        <v>321</v>
      </c>
      <c r="R354">
        <v>99999</v>
      </c>
      <c r="S354" t="s">
        <v>309</v>
      </c>
      <c r="T354" t="s">
        <v>326</v>
      </c>
      <c r="U354" t="s">
        <v>421</v>
      </c>
      <c r="V354" t="s">
        <v>422</v>
      </c>
      <c r="W354">
        <v>7</v>
      </c>
      <c r="X354">
        <v>42</v>
      </c>
      <c r="Y354" s="83">
        <v>294</v>
      </c>
      <c r="Z354" s="80">
        <v>29.106000000000002</v>
      </c>
    </row>
    <row r="355" spans="1:26" x14ac:dyDescent="0.3">
      <c r="A355">
        <v>1409</v>
      </c>
      <c r="B355" s="84">
        <v>41981</v>
      </c>
      <c r="C355">
        <v>8</v>
      </c>
      <c r="D355" t="s">
        <v>334</v>
      </c>
      <c r="E355" t="s">
        <v>335</v>
      </c>
      <c r="F355" t="s">
        <v>336</v>
      </c>
      <c r="G355" t="s">
        <v>337</v>
      </c>
      <c r="H355">
        <v>99999</v>
      </c>
      <c r="I355" t="s">
        <v>309</v>
      </c>
      <c r="J355" t="s">
        <v>338</v>
      </c>
      <c r="K355" t="s">
        <v>264</v>
      </c>
      <c r="L355" s="84">
        <v>41983</v>
      </c>
      <c r="M355" t="s">
        <v>339</v>
      </c>
      <c r="N355" t="s">
        <v>340</v>
      </c>
      <c r="O355" t="s">
        <v>335</v>
      </c>
      <c r="P355" t="s">
        <v>336</v>
      </c>
      <c r="Q355" t="s">
        <v>337</v>
      </c>
      <c r="R355">
        <v>99999</v>
      </c>
      <c r="S355" t="s">
        <v>309</v>
      </c>
      <c r="T355" t="s">
        <v>326</v>
      </c>
      <c r="U355" t="s">
        <v>409</v>
      </c>
      <c r="V355" t="s">
        <v>410</v>
      </c>
      <c r="W355">
        <v>34.799999999999997</v>
      </c>
      <c r="X355">
        <v>100</v>
      </c>
      <c r="Y355" s="83">
        <v>3479.9999999999995</v>
      </c>
      <c r="Z355" s="80">
        <v>344.52</v>
      </c>
    </row>
    <row r="356" spans="1:26" x14ac:dyDescent="0.3">
      <c r="A356">
        <v>1412</v>
      </c>
      <c r="B356" s="84">
        <v>41976</v>
      </c>
      <c r="C356">
        <v>3</v>
      </c>
      <c r="D356" t="s">
        <v>351</v>
      </c>
      <c r="E356" t="s">
        <v>352</v>
      </c>
      <c r="F356" t="s">
        <v>353</v>
      </c>
      <c r="G356" t="s">
        <v>354</v>
      </c>
      <c r="H356">
        <v>99999</v>
      </c>
      <c r="I356" t="s">
        <v>309</v>
      </c>
      <c r="J356" t="s">
        <v>310</v>
      </c>
      <c r="K356" t="s">
        <v>271</v>
      </c>
      <c r="L356" s="84">
        <v>41978</v>
      </c>
      <c r="M356" t="s">
        <v>311</v>
      </c>
      <c r="N356" t="s">
        <v>355</v>
      </c>
      <c r="O356" t="s">
        <v>352</v>
      </c>
      <c r="P356" t="s">
        <v>353</v>
      </c>
      <c r="Q356" t="s">
        <v>354</v>
      </c>
      <c r="R356">
        <v>99999</v>
      </c>
      <c r="S356" t="s">
        <v>309</v>
      </c>
      <c r="T356" t="s">
        <v>356</v>
      </c>
      <c r="U356" t="s">
        <v>423</v>
      </c>
      <c r="V356" t="s">
        <v>389</v>
      </c>
      <c r="W356">
        <v>10</v>
      </c>
      <c r="X356">
        <v>89</v>
      </c>
      <c r="Y356" s="83">
        <v>890</v>
      </c>
      <c r="Z356" s="80">
        <v>87.22</v>
      </c>
    </row>
    <row r="357" spans="1:26" x14ac:dyDescent="0.3">
      <c r="A357">
        <v>1413</v>
      </c>
      <c r="B357" s="84">
        <v>41976</v>
      </c>
      <c r="C357">
        <v>3</v>
      </c>
      <c r="D357" t="s">
        <v>351</v>
      </c>
      <c r="E357" t="s">
        <v>352</v>
      </c>
      <c r="F357" t="s">
        <v>353</v>
      </c>
      <c r="G357" t="s">
        <v>354</v>
      </c>
      <c r="H357">
        <v>99999</v>
      </c>
      <c r="I357" t="s">
        <v>309</v>
      </c>
      <c r="J357" t="s">
        <v>310</v>
      </c>
      <c r="K357" t="s">
        <v>271</v>
      </c>
      <c r="L357" s="84">
        <v>41978</v>
      </c>
      <c r="M357" t="s">
        <v>311</v>
      </c>
      <c r="N357" t="s">
        <v>355</v>
      </c>
      <c r="O357" t="s">
        <v>352</v>
      </c>
      <c r="P357" t="s">
        <v>353</v>
      </c>
      <c r="Q357" t="s">
        <v>354</v>
      </c>
      <c r="R357">
        <v>99999</v>
      </c>
      <c r="S357" t="s">
        <v>309</v>
      </c>
      <c r="T357" t="s">
        <v>356</v>
      </c>
      <c r="U357" t="s">
        <v>365</v>
      </c>
      <c r="V357" t="s">
        <v>366</v>
      </c>
      <c r="W357">
        <v>40</v>
      </c>
      <c r="X357">
        <v>12</v>
      </c>
      <c r="Y357" s="83">
        <v>480</v>
      </c>
      <c r="Z357" s="80">
        <v>46.56</v>
      </c>
    </row>
    <row r="358" spans="1:26" x14ac:dyDescent="0.3">
      <c r="A358">
        <v>1417</v>
      </c>
      <c r="B358" s="84">
        <v>41983</v>
      </c>
      <c r="C358">
        <v>10</v>
      </c>
      <c r="D358" t="s">
        <v>374</v>
      </c>
      <c r="E358" t="s">
        <v>375</v>
      </c>
      <c r="F358" t="s">
        <v>376</v>
      </c>
      <c r="G358" t="s">
        <v>377</v>
      </c>
      <c r="H358">
        <v>99999</v>
      </c>
      <c r="I358" t="s">
        <v>309</v>
      </c>
      <c r="J358" t="s">
        <v>378</v>
      </c>
      <c r="K358" t="s">
        <v>323</v>
      </c>
      <c r="L358" s="84">
        <v>41985</v>
      </c>
      <c r="M358" t="s">
        <v>311</v>
      </c>
      <c r="N358" t="s">
        <v>379</v>
      </c>
      <c r="O358" t="s">
        <v>375</v>
      </c>
      <c r="P358" t="s">
        <v>376</v>
      </c>
      <c r="Q358" t="s">
        <v>377</v>
      </c>
      <c r="R358">
        <v>99999</v>
      </c>
      <c r="S358" t="s">
        <v>309</v>
      </c>
      <c r="T358" t="s">
        <v>326</v>
      </c>
      <c r="U358" t="s">
        <v>424</v>
      </c>
      <c r="V358" t="s">
        <v>317</v>
      </c>
      <c r="W358">
        <v>10</v>
      </c>
      <c r="X358">
        <v>97</v>
      </c>
      <c r="Y358" s="83">
        <v>970</v>
      </c>
      <c r="Z358" s="80">
        <v>100.88000000000001</v>
      </c>
    </row>
    <row r="359" spans="1:26" x14ac:dyDescent="0.3">
      <c r="A359">
        <v>1419</v>
      </c>
      <c r="B359" s="84">
        <v>41983</v>
      </c>
      <c r="C359">
        <v>10</v>
      </c>
      <c r="D359" t="s">
        <v>374</v>
      </c>
      <c r="E359" t="s">
        <v>375</v>
      </c>
      <c r="F359" t="s">
        <v>376</v>
      </c>
      <c r="G359" t="s">
        <v>377</v>
      </c>
      <c r="H359">
        <v>99999</v>
      </c>
      <c r="I359" t="s">
        <v>309</v>
      </c>
      <c r="J359" t="s">
        <v>378</v>
      </c>
      <c r="K359" t="s">
        <v>323</v>
      </c>
      <c r="L359" s="84"/>
      <c r="M359" t="s">
        <v>324</v>
      </c>
      <c r="N359" t="s">
        <v>379</v>
      </c>
      <c r="O359" t="s">
        <v>375</v>
      </c>
      <c r="P359" t="s">
        <v>376</v>
      </c>
      <c r="Q359" t="s">
        <v>377</v>
      </c>
      <c r="R359">
        <v>99999</v>
      </c>
      <c r="S359" t="s">
        <v>309</v>
      </c>
      <c r="U359" t="s">
        <v>316</v>
      </c>
      <c r="V359" t="s">
        <v>317</v>
      </c>
      <c r="W359">
        <v>3.5</v>
      </c>
      <c r="X359">
        <v>53</v>
      </c>
      <c r="Y359" s="83">
        <v>185.5</v>
      </c>
      <c r="Z359" s="80">
        <v>17.622499999999999</v>
      </c>
    </row>
    <row r="360" spans="1:26" x14ac:dyDescent="0.3">
      <c r="A360">
        <v>1420</v>
      </c>
      <c r="B360" s="84">
        <v>41984</v>
      </c>
      <c r="C360">
        <v>11</v>
      </c>
      <c r="D360" t="s">
        <v>390</v>
      </c>
      <c r="E360" t="s">
        <v>391</v>
      </c>
      <c r="F360" t="s">
        <v>392</v>
      </c>
      <c r="G360" t="s">
        <v>393</v>
      </c>
      <c r="H360">
        <v>99999</v>
      </c>
      <c r="I360" t="s">
        <v>309</v>
      </c>
      <c r="J360" t="s">
        <v>371</v>
      </c>
      <c r="K360" t="s">
        <v>372</v>
      </c>
      <c r="L360" s="84"/>
      <c r="M360" t="s">
        <v>339</v>
      </c>
      <c r="N360" t="s">
        <v>394</v>
      </c>
      <c r="O360" t="s">
        <v>391</v>
      </c>
      <c r="P360" t="s">
        <v>392</v>
      </c>
      <c r="Q360" t="s">
        <v>393</v>
      </c>
      <c r="R360">
        <v>99999</v>
      </c>
      <c r="S360" t="s">
        <v>309</v>
      </c>
      <c r="U360" t="s">
        <v>365</v>
      </c>
      <c r="V360" t="s">
        <v>366</v>
      </c>
      <c r="W360">
        <v>40</v>
      </c>
      <c r="X360">
        <v>61</v>
      </c>
      <c r="Y360" s="83">
        <v>2440</v>
      </c>
      <c r="Z360" s="80">
        <v>248.88</v>
      </c>
    </row>
    <row r="361" spans="1:26" x14ac:dyDescent="0.3">
      <c r="A361">
        <v>1421</v>
      </c>
      <c r="B361" s="84">
        <v>41974</v>
      </c>
      <c r="C361">
        <v>1</v>
      </c>
      <c r="D361" t="s">
        <v>395</v>
      </c>
      <c r="E361" t="s">
        <v>396</v>
      </c>
      <c r="F361" t="s">
        <v>397</v>
      </c>
      <c r="G361" t="s">
        <v>188</v>
      </c>
      <c r="H361">
        <v>99999</v>
      </c>
      <c r="I361" t="s">
        <v>309</v>
      </c>
      <c r="J361" t="s">
        <v>338</v>
      </c>
      <c r="K361" t="s">
        <v>264</v>
      </c>
      <c r="L361" s="84"/>
      <c r="M361" t="s">
        <v>339</v>
      </c>
      <c r="N361" t="s">
        <v>398</v>
      </c>
      <c r="O361" t="s">
        <v>396</v>
      </c>
      <c r="P361" t="s">
        <v>397</v>
      </c>
      <c r="Q361" t="s">
        <v>188</v>
      </c>
      <c r="R361">
        <v>99999</v>
      </c>
      <c r="S361" t="s">
        <v>309</v>
      </c>
      <c r="U361" t="s">
        <v>399</v>
      </c>
      <c r="V361" t="s">
        <v>400</v>
      </c>
      <c r="W361">
        <v>18.399999999999999</v>
      </c>
      <c r="X361">
        <v>45</v>
      </c>
      <c r="Y361" s="83">
        <v>827.99999999999989</v>
      </c>
      <c r="Z361" s="80">
        <v>81.143999999999991</v>
      </c>
    </row>
    <row r="362" spans="1:26" x14ac:dyDescent="0.3">
      <c r="A362">
        <v>1422</v>
      </c>
      <c r="B362" s="84">
        <v>42001</v>
      </c>
      <c r="C362">
        <v>28</v>
      </c>
      <c r="D362" t="s">
        <v>367</v>
      </c>
      <c r="E362" t="s">
        <v>368</v>
      </c>
      <c r="F362" t="s">
        <v>369</v>
      </c>
      <c r="G362" t="s">
        <v>370</v>
      </c>
      <c r="H362">
        <v>99999</v>
      </c>
      <c r="I362" t="s">
        <v>309</v>
      </c>
      <c r="J362" t="s">
        <v>371</v>
      </c>
      <c r="K362" t="s">
        <v>372</v>
      </c>
      <c r="L362" s="84">
        <v>42003</v>
      </c>
      <c r="M362" t="s">
        <v>339</v>
      </c>
      <c r="N362" t="s">
        <v>373</v>
      </c>
      <c r="O362" t="s">
        <v>368</v>
      </c>
      <c r="P362" t="s">
        <v>369</v>
      </c>
      <c r="Q362" t="s">
        <v>370</v>
      </c>
      <c r="R362">
        <v>99999</v>
      </c>
      <c r="S362" t="s">
        <v>309</v>
      </c>
      <c r="T362" t="s">
        <v>326</v>
      </c>
      <c r="U362" t="s">
        <v>333</v>
      </c>
      <c r="V362" t="s">
        <v>315</v>
      </c>
      <c r="W362">
        <v>46</v>
      </c>
      <c r="X362">
        <v>43</v>
      </c>
      <c r="Y362" s="83">
        <v>1978</v>
      </c>
      <c r="Z362" s="80">
        <v>197.8</v>
      </c>
    </row>
    <row r="363" spans="1:26" x14ac:dyDescent="0.3">
      <c r="A363">
        <v>1423</v>
      </c>
      <c r="B363" s="84">
        <v>41982</v>
      </c>
      <c r="C363">
        <v>9</v>
      </c>
      <c r="D363" t="s">
        <v>401</v>
      </c>
      <c r="E363" t="s">
        <v>402</v>
      </c>
      <c r="F363" t="s">
        <v>403</v>
      </c>
      <c r="G363" t="s">
        <v>404</v>
      </c>
      <c r="H363">
        <v>99999</v>
      </c>
      <c r="I363" t="s">
        <v>309</v>
      </c>
      <c r="J363" t="s">
        <v>405</v>
      </c>
      <c r="K363" t="s">
        <v>271</v>
      </c>
      <c r="L363" s="84">
        <v>41984</v>
      </c>
      <c r="M363" t="s">
        <v>324</v>
      </c>
      <c r="N363" t="s">
        <v>406</v>
      </c>
      <c r="O363" t="s">
        <v>402</v>
      </c>
      <c r="P363" t="s">
        <v>403</v>
      </c>
      <c r="Q363" t="s">
        <v>404</v>
      </c>
      <c r="R363">
        <v>99999</v>
      </c>
      <c r="S363" t="s">
        <v>309</v>
      </c>
      <c r="T363" t="s">
        <v>313</v>
      </c>
      <c r="U363" t="s">
        <v>357</v>
      </c>
      <c r="V363" t="s">
        <v>358</v>
      </c>
      <c r="W363">
        <v>9.65</v>
      </c>
      <c r="X363">
        <v>18</v>
      </c>
      <c r="Y363" s="83">
        <v>173.70000000000002</v>
      </c>
      <c r="Z363" s="80">
        <v>16.5015</v>
      </c>
    </row>
    <row r="364" spans="1:26" x14ac:dyDescent="0.3">
      <c r="A364">
        <v>1424</v>
      </c>
      <c r="B364" s="84">
        <v>41979</v>
      </c>
      <c r="C364">
        <v>6</v>
      </c>
      <c r="D364" t="s">
        <v>359</v>
      </c>
      <c r="E364" t="s">
        <v>360</v>
      </c>
      <c r="F364" t="s">
        <v>361</v>
      </c>
      <c r="G364" t="s">
        <v>362</v>
      </c>
      <c r="H364">
        <v>99999</v>
      </c>
      <c r="I364" t="s">
        <v>309</v>
      </c>
      <c r="J364" t="s">
        <v>363</v>
      </c>
      <c r="K364" t="s">
        <v>264</v>
      </c>
      <c r="L364" s="84">
        <v>41981</v>
      </c>
      <c r="M364" t="s">
        <v>311</v>
      </c>
      <c r="N364" t="s">
        <v>364</v>
      </c>
      <c r="O364" t="s">
        <v>360</v>
      </c>
      <c r="P364" t="s">
        <v>361</v>
      </c>
      <c r="Q364" t="s">
        <v>362</v>
      </c>
      <c r="R364">
        <v>99999</v>
      </c>
      <c r="S364" t="s">
        <v>309</v>
      </c>
      <c r="T364" t="s">
        <v>326</v>
      </c>
      <c r="U364" t="s">
        <v>349</v>
      </c>
      <c r="V364" t="s">
        <v>350</v>
      </c>
      <c r="W364">
        <v>12.75</v>
      </c>
      <c r="X364">
        <v>41</v>
      </c>
      <c r="Y364" s="83">
        <v>522.75</v>
      </c>
      <c r="Z364" s="80">
        <v>50.706750000000007</v>
      </c>
    </row>
    <row r="365" spans="1:26" x14ac:dyDescent="0.3">
      <c r="A365">
        <v>1425</v>
      </c>
      <c r="B365" s="84">
        <v>41981</v>
      </c>
      <c r="C365">
        <v>8</v>
      </c>
      <c r="D365" t="s">
        <v>334</v>
      </c>
      <c r="E365" t="s">
        <v>335</v>
      </c>
      <c r="F365" t="s">
        <v>336</v>
      </c>
      <c r="G365" t="s">
        <v>337</v>
      </c>
      <c r="H365">
        <v>99999</v>
      </c>
      <c r="I365" t="s">
        <v>309</v>
      </c>
      <c r="J365" t="s">
        <v>338</v>
      </c>
      <c r="K365" t="s">
        <v>264</v>
      </c>
      <c r="L365">
        <v>41983</v>
      </c>
      <c r="M365" t="s">
        <v>311</v>
      </c>
      <c r="N365" t="s">
        <v>340</v>
      </c>
      <c r="O365" t="s">
        <v>335</v>
      </c>
      <c r="P365" t="s">
        <v>336</v>
      </c>
      <c r="Q365" t="s">
        <v>337</v>
      </c>
      <c r="R365">
        <v>99999</v>
      </c>
      <c r="S365" t="s">
        <v>309</v>
      </c>
      <c r="T365" t="s">
        <v>313</v>
      </c>
      <c r="U365" t="s">
        <v>349</v>
      </c>
      <c r="V365" t="s">
        <v>350</v>
      </c>
      <c r="W365">
        <v>12.75</v>
      </c>
      <c r="X365">
        <v>19</v>
      </c>
      <c r="Y365" s="83">
        <v>242.25</v>
      </c>
      <c r="Z365" s="80">
        <v>23.982750000000003</v>
      </c>
    </row>
    <row r="366" spans="1:26" x14ac:dyDescent="0.3">
      <c r="A366">
        <v>1426</v>
      </c>
      <c r="B366" s="84">
        <v>41998</v>
      </c>
      <c r="C366">
        <v>25</v>
      </c>
      <c r="D366" t="s">
        <v>411</v>
      </c>
      <c r="E366" t="s">
        <v>412</v>
      </c>
      <c r="F366" t="s">
        <v>376</v>
      </c>
      <c r="G366" t="s">
        <v>377</v>
      </c>
      <c r="H366">
        <v>99999</v>
      </c>
      <c r="I366" t="s">
        <v>309</v>
      </c>
      <c r="J366" t="s">
        <v>378</v>
      </c>
      <c r="K366" t="s">
        <v>323</v>
      </c>
      <c r="L366">
        <v>42000</v>
      </c>
      <c r="M366" t="s">
        <v>324</v>
      </c>
      <c r="N366" t="s">
        <v>413</v>
      </c>
      <c r="O366" t="s">
        <v>412</v>
      </c>
      <c r="P366" t="s">
        <v>376</v>
      </c>
      <c r="Q366" t="s">
        <v>377</v>
      </c>
      <c r="R366">
        <v>99999</v>
      </c>
      <c r="S366" t="s">
        <v>309</v>
      </c>
      <c r="T366" t="s">
        <v>356</v>
      </c>
      <c r="U366" t="s">
        <v>388</v>
      </c>
      <c r="V366" t="s">
        <v>389</v>
      </c>
      <c r="W366">
        <v>22</v>
      </c>
      <c r="X366">
        <v>65</v>
      </c>
      <c r="Y366" s="83">
        <v>1430</v>
      </c>
      <c r="Z366" s="80">
        <v>138.71</v>
      </c>
    </row>
    <row r="367" spans="1:26" x14ac:dyDescent="0.3">
      <c r="A367">
        <v>1427</v>
      </c>
      <c r="B367" s="84">
        <v>41999</v>
      </c>
      <c r="C367">
        <v>26</v>
      </c>
      <c r="D367" t="s">
        <v>415</v>
      </c>
      <c r="E367" t="s">
        <v>416</v>
      </c>
      <c r="F367" t="s">
        <v>392</v>
      </c>
      <c r="G367" t="s">
        <v>393</v>
      </c>
      <c r="H367">
        <v>99999</v>
      </c>
      <c r="I367" t="s">
        <v>309</v>
      </c>
      <c r="J367" t="s">
        <v>371</v>
      </c>
      <c r="K367" t="s">
        <v>372</v>
      </c>
      <c r="L367">
        <v>42001</v>
      </c>
      <c r="M367" t="s">
        <v>339</v>
      </c>
      <c r="N367" t="s">
        <v>417</v>
      </c>
      <c r="O367" t="s">
        <v>416</v>
      </c>
      <c r="P367" t="s">
        <v>392</v>
      </c>
      <c r="Q367" t="s">
        <v>393</v>
      </c>
      <c r="R367">
        <v>99999</v>
      </c>
      <c r="S367" t="s">
        <v>309</v>
      </c>
      <c r="T367" t="s">
        <v>326</v>
      </c>
      <c r="U367" t="s">
        <v>386</v>
      </c>
      <c r="V367" t="s">
        <v>387</v>
      </c>
      <c r="W367">
        <v>25</v>
      </c>
      <c r="X367">
        <v>13</v>
      </c>
      <c r="Y367" s="83">
        <v>325</v>
      </c>
      <c r="Z367" s="80">
        <v>32.174999999999997</v>
      </c>
    </row>
    <row r="368" spans="1:26" x14ac:dyDescent="0.3">
      <c r="A368">
        <v>1428</v>
      </c>
      <c r="B368" s="84">
        <v>42002</v>
      </c>
      <c r="C368">
        <v>29</v>
      </c>
      <c r="D368" t="s">
        <v>343</v>
      </c>
      <c r="E368" t="s">
        <v>344</v>
      </c>
      <c r="F368" t="s">
        <v>345</v>
      </c>
      <c r="G368" t="s">
        <v>346</v>
      </c>
      <c r="H368">
        <v>99999</v>
      </c>
      <c r="I368" t="s">
        <v>309</v>
      </c>
      <c r="J368" t="s">
        <v>347</v>
      </c>
      <c r="K368" t="s">
        <v>271</v>
      </c>
      <c r="L368">
        <v>42004</v>
      </c>
      <c r="M368" t="s">
        <v>311</v>
      </c>
      <c r="N368" t="s">
        <v>348</v>
      </c>
      <c r="O368" t="s">
        <v>344</v>
      </c>
      <c r="P368" t="s">
        <v>345</v>
      </c>
      <c r="Q368" t="s">
        <v>346</v>
      </c>
      <c r="R368">
        <v>99999</v>
      </c>
      <c r="S368" t="s">
        <v>309</v>
      </c>
      <c r="T368" t="s">
        <v>313</v>
      </c>
      <c r="U368" t="s">
        <v>425</v>
      </c>
      <c r="V368" t="s">
        <v>426</v>
      </c>
      <c r="W368">
        <v>39</v>
      </c>
      <c r="X368">
        <v>54</v>
      </c>
      <c r="Y368" s="83">
        <v>2106</v>
      </c>
      <c r="Z368" s="80">
        <v>214.81200000000004</v>
      </c>
    </row>
    <row r="369" spans="1:26" x14ac:dyDescent="0.3">
      <c r="A369">
        <v>1429</v>
      </c>
      <c r="B369" s="84">
        <v>41979</v>
      </c>
      <c r="C369">
        <v>6</v>
      </c>
      <c r="D369" t="s">
        <v>359</v>
      </c>
      <c r="E369" t="s">
        <v>360</v>
      </c>
      <c r="F369" t="s">
        <v>361</v>
      </c>
      <c r="G369" t="s">
        <v>362</v>
      </c>
      <c r="H369">
        <v>99999</v>
      </c>
      <c r="I369" t="s">
        <v>309</v>
      </c>
      <c r="J369" t="s">
        <v>363</v>
      </c>
      <c r="K369" t="s">
        <v>264</v>
      </c>
      <c r="L369" s="84">
        <v>41981</v>
      </c>
      <c r="M369" t="s">
        <v>339</v>
      </c>
      <c r="N369" t="s">
        <v>364</v>
      </c>
      <c r="O369" t="s">
        <v>360</v>
      </c>
      <c r="P369" t="s">
        <v>361</v>
      </c>
      <c r="Q369" t="s">
        <v>362</v>
      </c>
      <c r="R369">
        <v>99999</v>
      </c>
      <c r="S369" t="s">
        <v>309</v>
      </c>
      <c r="T369" t="s">
        <v>313</v>
      </c>
      <c r="U369" t="s">
        <v>327</v>
      </c>
      <c r="V369" t="s">
        <v>317</v>
      </c>
      <c r="W369">
        <v>30</v>
      </c>
      <c r="X369">
        <v>33</v>
      </c>
      <c r="Y369" s="83">
        <v>990</v>
      </c>
      <c r="Z369" s="80">
        <v>95.039999999999992</v>
      </c>
    </row>
    <row r="370" spans="1:26" x14ac:dyDescent="0.3">
      <c r="A370">
        <v>1430</v>
      </c>
      <c r="B370" s="84">
        <v>41979</v>
      </c>
      <c r="C370">
        <v>6</v>
      </c>
      <c r="D370" t="s">
        <v>359</v>
      </c>
      <c r="E370" t="s">
        <v>360</v>
      </c>
      <c r="F370" t="s">
        <v>361</v>
      </c>
      <c r="G370" t="s">
        <v>362</v>
      </c>
      <c r="H370">
        <v>99999</v>
      </c>
      <c r="I370" t="s">
        <v>309</v>
      </c>
      <c r="J370" t="s">
        <v>363</v>
      </c>
      <c r="K370" t="s">
        <v>264</v>
      </c>
      <c r="L370" s="84">
        <v>41981</v>
      </c>
      <c r="M370" t="s">
        <v>339</v>
      </c>
      <c r="N370" t="s">
        <v>364</v>
      </c>
      <c r="O370" t="s">
        <v>360</v>
      </c>
      <c r="P370" t="s">
        <v>361</v>
      </c>
      <c r="Q370" t="s">
        <v>362</v>
      </c>
      <c r="R370">
        <v>99999</v>
      </c>
      <c r="S370" t="s">
        <v>309</v>
      </c>
      <c r="T370" t="s">
        <v>313</v>
      </c>
      <c r="U370" t="s">
        <v>328</v>
      </c>
      <c r="V370" t="s">
        <v>317</v>
      </c>
      <c r="W370">
        <v>53</v>
      </c>
      <c r="X370">
        <v>34</v>
      </c>
      <c r="Y370" s="83">
        <v>1802</v>
      </c>
      <c r="Z370" s="80">
        <v>185.60600000000002</v>
      </c>
    </row>
    <row r="371" spans="1:26" x14ac:dyDescent="0.3">
      <c r="A371">
        <v>1431</v>
      </c>
      <c r="B371" s="84">
        <v>41977</v>
      </c>
      <c r="C371">
        <v>4</v>
      </c>
      <c r="D371" t="s">
        <v>318</v>
      </c>
      <c r="E371" t="s">
        <v>319</v>
      </c>
      <c r="F371" t="s">
        <v>320</v>
      </c>
      <c r="G371" t="s">
        <v>321</v>
      </c>
      <c r="H371">
        <v>99999</v>
      </c>
      <c r="I371" t="s">
        <v>309</v>
      </c>
      <c r="J371" t="s">
        <v>322</v>
      </c>
      <c r="K371" t="s">
        <v>323</v>
      </c>
      <c r="L371" s="84"/>
      <c r="N371" t="s">
        <v>325</v>
      </c>
      <c r="O371" t="s">
        <v>319</v>
      </c>
      <c r="P371" t="s">
        <v>320</v>
      </c>
      <c r="Q371" t="s">
        <v>321</v>
      </c>
      <c r="R371">
        <v>99999</v>
      </c>
      <c r="S371" t="s">
        <v>309</v>
      </c>
      <c r="U371" t="s">
        <v>427</v>
      </c>
      <c r="V371" t="s">
        <v>408</v>
      </c>
      <c r="W371" s="80">
        <v>38</v>
      </c>
      <c r="X371">
        <v>59</v>
      </c>
      <c r="Y371" s="83">
        <v>2242</v>
      </c>
      <c r="Z371" s="80">
        <v>226.44200000000001</v>
      </c>
    </row>
    <row r="372" spans="1:26" x14ac:dyDescent="0.3">
      <c r="A372">
        <v>1432</v>
      </c>
      <c r="B372" s="84">
        <v>41976</v>
      </c>
      <c r="C372">
        <v>3</v>
      </c>
      <c r="D372" t="s">
        <v>351</v>
      </c>
      <c r="E372" t="s">
        <v>352</v>
      </c>
      <c r="F372" t="s">
        <v>353</v>
      </c>
      <c r="G372" t="s">
        <v>354</v>
      </c>
      <c r="H372">
        <v>99999</v>
      </c>
      <c r="I372" t="s">
        <v>309</v>
      </c>
      <c r="J372" t="s">
        <v>310</v>
      </c>
      <c r="K372" t="s">
        <v>271</v>
      </c>
      <c r="L372" s="84"/>
      <c r="N372" t="s">
        <v>355</v>
      </c>
      <c r="O372" t="s">
        <v>352</v>
      </c>
      <c r="P372" t="s">
        <v>353</v>
      </c>
      <c r="Q372" t="s">
        <v>354</v>
      </c>
      <c r="R372">
        <v>99999</v>
      </c>
      <c r="S372" t="s">
        <v>309</v>
      </c>
      <c r="U372" t="s">
        <v>380</v>
      </c>
      <c r="V372" t="s">
        <v>315</v>
      </c>
      <c r="W372" s="80">
        <v>2.99</v>
      </c>
      <c r="X372">
        <v>24</v>
      </c>
      <c r="Y372" s="83">
        <v>71.760000000000005</v>
      </c>
      <c r="Z372" s="80">
        <v>7.1042400000000008</v>
      </c>
    </row>
  </sheetData>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00B050"/>
  </sheetPr>
  <dimension ref="B3:R18"/>
  <sheetViews>
    <sheetView workbookViewId="0">
      <selection activeCell="E33" sqref="E33"/>
    </sheetView>
  </sheetViews>
  <sheetFormatPr defaultRowHeight="14.4" x14ac:dyDescent="0.3"/>
  <sheetData>
    <row r="3" spans="2:18" ht="15" customHeight="1" thickBot="1" x14ac:dyDescent="0.35"/>
    <row r="4" spans="2:18" ht="14.4" customHeight="1" x14ac:dyDescent="0.3">
      <c r="B4" s="105" t="s">
        <v>607</v>
      </c>
      <c r="C4" s="106"/>
      <c r="D4" s="107"/>
      <c r="P4" s="105" t="s">
        <v>607</v>
      </c>
      <c r="Q4" s="106"/>
      <c r="R4" s="107"/>
    </row>
    <row r="5" spans="2:18" ht="14.4" customHeight="1" x14ac:dyDescent="0.3">
      <c r="B5" s="108"/>
      <c r="C5" s="109"/>
      <c r="D5" s="110"/>
      <c r="P5" s="108"/>
      <c r="Q5" s="109"/>
      <c r="R5" s="110"/>
    </row>
    <row r="6" spans="2:18" ht="14.4" customHeight="1" x14ac:dyDescent="0.3">
      <c r="B6" s="108"/>
      <c r="C6" s="109"/>
      <c r="D6" s="110"/>
      <c r="P6" s="108"/>
      <c r="Q6" s="109"/>
      <c r="R6" s="110"/>
    </row>
    <row r="7" spans="2:18" ht="14.4" customHeight="1" x14ac:dyDescent="0.3">
      <c r="B7" s="108"/>
      <c r="C7" s="109"/>
      <c r="D7" s="110"/>
      <c r="P7" s="108"/>
      <c r="Q7" s="109"/>
      <c r="R7" s="110"/>
    </row>
    <row r="8" spans="2:18" ht="14.4" customHeight="1" x14ac:dyDescent="0.3">
      <c r="B8" s="108"/>
      <c r="C8" s="109"/>
      <c r="D8" s="110"/>
      <c r="P8" s="108"/>
      <c r="Q8" s="109"/>
      <c r="R8" s="110"/>
    </row>
    <row r="9" spans="2:18" ht="14.4" customHeight="1" x14ac:dyDescent="0.3">
      <c r="B9" s="108"/>
      <c r="C9" s="109"/>
      <c r="D9" s="110"/>
      <c r="P9" s="108"/>
      <c r="Q9" s="109"/>
      <c r="R9" s="110"/>
    </row>
    <row r="10" spans="2:18" ht="15" customHeight="1" thickBot="1" x14ac:dyDescent="0.35">
      <c r="B10" s="111"/>
      <c r="C10" s="112"/>
      <c r="D10" s="113"/>
      <c r="P10" s="111"/>
      <c r="Q10" s="112"/>
      <c r="R10" s="113"/>
    </row>
    <row r="17" spans="4:16" ht="15" thickBot="1" x14ac:dyDescent="0.35"/>
    <row r="18" spans="4:16" ht="26.4" thickBot="1" x14ac:dyDescent="0.35">
      <c r="D18" s="74"/>
      <c r="E18" s="75"/>
      <c r="F18" s="75"/>
      <c r="G18" s="75"/>
      <c r="H18" s="75"/>
      <c r="I18" s="75"/>
      <c r="J18" s="76" t="s">
        <v>256</v>
      </c>
      <c r="K18" s="75"/>
      <c r="L18" s="75"/>
      <c r="M18" s="75"/>
      <c r="N18" s="75"/>
      <c r="O18" s="75"/>
      <c r="P18" s="77"/>
    </row>
  </sheetData>
  <mergeCells count="2">
    <mergeCell ref="B4:D10"/>
    <mergeCell ref="P4:R1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8" tint="-0.499984740745262"/>
  </sheetPr>
  <dimension ref="A1:J52"/>
  <sheetViews>
    <sheetView zoomScale="85" zoomScaleNormal="85" workbookViewId="0">
      <selection activeCell="J19" sqref="J19"/>
    </sheetView>
  </sheetViews>
  <sheetFormatPr defaultColWidth="8.88671875" defaultRowHeight="14.25" customHeight="1" x14ac:dyDescent="0.25"/>
  <cols>
    <col min="1" max="1" width="8.44140625" style="1" bestFit="1" customWidth="1"/>
    <col min="2" max="3" width="12.33203125" style="1" bestFit="1" customWidth="1"/>
    <col min="4" max="4" width="14.33203125" style="1" customWidth="1"/>
    <col min="5" max="5" width="9.5546875" style="1" bestFit="1" customWidth="1"/>
    <col min="6" max="6" width="10.33203125" style="1" bestFit="1" customWidth="1"/>
    <col min="7" max="7" width="11.44140625" style="1" bestFit="1" customWidth="1"/>
    <col min="8" max="8" width="9.6640625" style="1" bestFit="1" customWidth="1"/>
    <col min="9" max="9" width="11.33203125" style="1" bestFit="1" customWidth="1"/>
    <col min="10" max="10" width="11.44140625" style="1" bestFit="1" customWidth="1"/>
    <col min="11" max="12" width="8.88671875" style="1"/>
    <col min="13" max="13" width="11" style="1" customWidth="1"/>
    <col min="14" max="16384" width="8.88671875" style="1"/>
  </cols>
  <sheetData>
    <row r="1" spans="1:10" ht="23.4" x14ac:dyDescent="0.45">
      <c r="A1" s="5" t="s">
        <v>126</v>
      </c>
    </row>
    <row r="3" spans="1:10" ht="18" thickBot="1" x14ac:dyDescent="0.4">
      <c r="A3" s="6" t="s">
        <v>1</v>
      </c>
      <c r="B3" s="6" t="s">
        <v>2</v>
      </c>
      <c r="C3" s="6" t="s">
        <v>3</v>
      </c>
      <c r="D3" s="6" t="s">
        <v>127</v>
      </c>
      <c r="E3" s="6" t="s">
        <v>128</v>
      </c>
      <c r="F3" s="6" t="s">
        <v>5</v>
      </c>
      <c r="G3" s="6" t="s">
        <v>6</v>
      </c>
      <c r="H3" s="6" t="s">
        <v>7</v>
      </c>
      <c r="I3" s="7" t="s">
        <v>8</v>
      </c>
      <c r="J3" s="6" t="s">
        <v>129</v>
      </c>
    </row>
    <row r="4" spans="1:10" ht="14.25" customHeight="1" thickTop="1" x14ac:dyDescent="0.3">
      <c r="A4" s="8">
        <v>1054</v>
      </c>
      <c r="B4" s="8" t="s">
        <v>10</v>
      </c>
      <c r="C4" s="8" t="s">
        <v>11</v>
      </c>
      <c r="D4" s="8" t="s">
        <v>644</v>
      </c>
      <c r="E4" s="8" t="s">
        <v>135</v>
      </c>
      <c r="F4" s="8" t="s">
        <v>13</v>
      </c>
      <c r="G4" s="8">
        <v>148</v>
      </c>
      <c r="H4" s="8" t="s">
        <v>14</v>
      </c>
      <c r="I4" s="9">
        <v>38334</v>
      </c>
      <c r="J4" s="8" t="s">
        <v>136</v>
      </c>
    </row>
    <row r="5" spans="1:10" ht="14.25" customHeight="1" x14ac:dyDescent="0.3">
      <c r="A5" s="8">
        <v>1509</v>
      </c>
      <c r="B5" s="8" t="s">
        <v>66</v>
      </c>
      <c r="C5" s="8" t="s">
        <v>67</v>
      </c>
      <c r="D5" s="8" t="s">
        <v>664</v>
      </c>
      <c r="E5" s="8" t="s">
        <v>135</v>
      </c>
      <c r="F5" s="8" t="s">
        <v>68</v>
      </c>
      <c r="G5" s="8">
        <v>135</v>
      </c>
      <c r="H5" s="8" t="s">
        <v>14</v>
      </c>
      <c r="I5" s="9">
        <v>36207</v>
      </c>
      <c r="J5" s="8" t="s">
        <v>136</v>
      </c>
    </row>
    <row r="6" spans="1:10" ht="14.25" customHeight="1" x14ac:dyDescent="0.3">
      <c r="A6" s="8">
        <v>1908</v>
      </c>
      <c r="B6" s="8" t="s">
        <v>100</v>
      </c>
      <c r="C6" s="8" t="s">
        <v>101</v>
      </c>
      <c r="D6" s="8" t="s">
        <v>678</v>
      </c>
      <c r="E6" s="8" t="s">
        <v>135</v>
      </c>
      <c r="F6" s="8" t="s">
        <v>102</v>
      </c>
      <c r="G6" s="8">
        <v>152</v>
      </c>
      <c r="H6" s="8" t="s">
        <v>14</v>
      </c>
      <c r="I6" s="9">
        <v>35807</v>
      </c>
      <c r="J6" s="8" t="s">
        <v>136</v>
      </c>
    </row>
    <row r="7" spans="1:10" ht="14.25" customHeight="1" x14ac:dyDescent="0.3">
      <c r="A7" s="8">
        <v>1329</v>
      </c>
      <c r="B7" s="8" t="s">
        <v>57</v>
      </c>
      <c r="C7" s="8" t="s">
        <v>58</v>
      </c>
      <c r="D7" s="8" t="s">
        <v>658</v>
      </c>
      <c r="E7" s="8" t="s">
        <v>140</v>
      </c>
      <c r="F7" s="8" t="s">
        <v>59</v>
      </c>
      <c r="G7" s="8">
        <v>151</v>
      </c>
      <c r="H7" s="8" t="s">
        <v>25</v>
      </c>
      <c r="I7" s="9">
        <v>37551</v>
      </c>
      <c r="J7" s="8" t="s">
        <v>136</v>
      </c>
    </row>
    <row r="8" spans="1:10" ht="14.25" customHeight="1" x14ac:dyDescent="0.3">
      <c r="A8" s="8">
        <v>1167</v>
      </c>
      <c r="B8" s="8" t="s">
        <v>143</v>
      </c>
      <c r="C8" s="8" t="s">
        <v>144</v>
      </c>
      <c r="D8" s="8" t="s">
        <v>650</v>
      </c>
      <c r="E8" s="8" t="s">
        <v>132</v>
      </c>
      <c r="F8" s="8" t="s">
        <v>145</v>
      </c>
      <c r="G8" s="8">
        <v>119</v>
      </c>
      <c r="H8" s="8" t="s">
        <v>37</v>
      </c>
      <c r="I8" s="9">
        <v>38336</v>
      </c>
      <c r="J8" s="8" t="s">
        <v>136</v>
      </c>
    </row>
    <row r="9" spans="1:10" ht="14.25" customHeight="1" x14ac:dyDescent="0.3">
      <c r="A9" s="8">
        <v>1982</v>
      </c>
      <c r="B9" s="8" t="s">
        <v>143</v>
      </c>
      <c r="C9" s="8" t="s">
        <v>171</v>
      </c>
      <c r="D9" s="8" t="s">
        <v>686</v>
      </c>
      <c r="E9" s="8" t="s">
        <v>132</v>
      </c>
      <c r="F9" s="8" t="s">
        <v>172</v>
      </c>
      <c r="G9" s="8">
        <v>202</v>
      </c>
      <c r="H9" s="8" t="s">
        <v>37</v>
      </c>
      <c r="I9" s="9">
        <v>40513</v>
      </c>
      <c r="J9" s="8" t="s">
        <v>136</v>
      </c>
    </row>
    <row r="10" spans="1:10" ht="14.25" customHeight="1" x14ac:dyDescent="0.3">
      <c r="A10" s="8">
        <v>1721</v>
      </c>
      <c r="B10" s="8" t="s">
        <v>86</v>
      </c>
      <c r="C10" s="8" t="s">
        <v>87</v>
      </c>
      <c r="D10" s="8" t="s">
        <v>672</v>
      </c>
      <c r="E10" s="8" t="s">
        <v>146</v>
      </c>
      <c r="F10" s="8" t="s">
        <v>88</v>
      </c>
      <c r="G10" s="8">
        <v>102</v>
      </c>
      <c r="H10" s="8" t="s">
        <v>37</v>
      </c>
      <c r="I10" s="9">
        <v>38081</v>
      </c>
      <c r="J10" s="8" t="s">
        <v>136</v>
      </c>
    </row>
    <row r="11" spans="1:10" ht="14.25" customHeight="1" x14ac:dyDescent="0.3">
      <c r="A11" s="8">
        <v>1299</v>
      </c>
      <c r="B11" s="8" t="s">
        <v>48</v>
      </c>
      <c r="C11" s="8" t="s">
        <v>49</v>
      </c>
      <c r="D11" s="8" t="s">
        <v>655</v>
      </c>
      <c r="E11" s="8" t="s">
        <v>147</v>
      </c>
      <c r="F11" s="8" t="s">
        <v>51</v>
      </c>
      <c r="G11" s="8">
        <v>127</v>
      </c>
      <c r="H11" s="8" t="s">
        <v>14</v>
      </c>
      <c r="I11" s="9">
        <v>37853</v>
      </c>
      <c r="J11" s="8" t="s">
        <v>141</v>
      </c>
    </row>
    <row r="12" spans="1:10" ht="14.25" customHeight="1" x14ac:dyDescent="0.3">
      <c r="A12" s="8">
        <v>1672</v>
      </c>
      <c r="B12" s="8" t="s">
        <v>78</v>
      </c>
      <c r="C12" s="8" t="s">
        <v>79</v>
      </c>
      <c r="D12" s="8" t="s">
        <v>669</v>
      </c>
      <c r="E12" s="8" t="s">
        <v>147</v>
      </c>
      <c r="F12" s="8" t="s">
        <v>80</v>
      </c>
      <c r="G12" s="8">
        <v>114</v>
      </c>
      <c r="H12" s="8" t="s">
        <v>14</v>
      </c>
      <c r="I12" s="9">
        <v>37969</v>
      </c>
      <c r="J12" s="8" t="s">
        <v>141</v>
      </c>
    </row>
    <row r="13" spans="1:10" ht="14.25" customHeight="1" x14ac:dyDescent="0.3">
      <c r="A13" s="8">
        <v>1995</v>
      </c>
      <c r="B13" s="8" t="s">
        <v>120</v>
      </c>
      <c r="C13" s="8" t="s">
        <v>121</v>
      </c>
      <c r="D13" s="8" t="s">
        <v>690</v>
      </c>
      <c r="E13" s="8" t="s">
        <v>135</v>
      </c>
      <c r="F13" s="8" t="s">
        <v>122</v>
      </c>
      <c r="G13" s="8">
        <v>198</v>
      </c>
      <c r="H13" s="8" t="s">
        <v>14</v>
      </c>
      <c r="I13" s="9">
        <v>40845</v>
      </c>
      <c r="J13" s="8" t="s">
        <v>141</v>
      </c>
    </row>
    <row r="14" spans="1:10" ht="14.25" customHeight="1" x14ac:dyDescent="0.3">
      <c r="A14" s="8">
        <v>1078</v>
      </c>
      <c r="B14" s="8" t="s">
        <v>26</v>
      </c>
      <c r="C14" s="8" t="s">
        <v>27</v>
      </c>
      <c r="D14" s="8" t="s">
        <v>648</v>
      </c>
      <c r="E14" s="8" t="s">
        <v>140</v>
      </c>
      <c r="F14" s="8" t="s">
        <v>29</v>
      </c>
      <c r="G14" s="8">
        <v>101</v>
      </c>
      <c r="H14" s="8" t="s">
        <v>25</v>
      </c>
      <c r="I14" s="9">
        <v>36493</v>
      </c>
      <c r="J14" s="8" t="s">
        <v>141</v>
      </c>
    </row>
    <row r="15" spans="1:10" ht="14.25" customHeight="1" x14ac:dyDescent="0.3">
      <c r="A15" s="8">
        <v>1964</v>
      </c>
      <c r="B15" s="8" t="s">
        <v>109</v>
      </c>
      <c r="C15" s="8" t="s">
        <v>110</v>
      </c>
      <c r="D15" s="8" t="s">
        <v>683</v>
      </c>
      <c r="E15" s="8" t="s">
        <v>140</v>
      </c>
      <c r="F15" s="8" t="s">
        <v>111</v>
      </c>
      <c r="G15" s="8">
        <v>108</v>
      </c>
      <c r="H15" s="8" t="s">
        <v>25</v>
      </c>
      <c r="I15" s="9">
        <v>38549</v>
      </c>
      <c r="J15" s="8" t="s">
        <v>141</v>
      </c>
    </row>
    <row r="16" spans="1:10" ht="14.25" customHeight="1" x14ac:dyDescent="0.3">
      <c r="A16" s="8">
        <v>1368</v>
      </c>
      <c r="B16" s="8" t="s">
        <v>63</v>
      </c>
      <c r="C16" s="8" t="s">
        <v>64</v>
      </c>
      <c r="D16" s="8" t="s">
        <v>662</v>
      </c>
      <c r="E16" s="8" t="s">
        <v>135</v>
      </c>
      <c r="F16" s="8" t="s">
        <v>65</v>
      </c>
      <c r="G16" s="8">
        <v>132</v>
      </c>
      <c r="H16" s="8" t="s">
        <v>25</v>
      </c>
      <c r="I16" s="9">
        <v>35376</v>
      </c>
      <c r="J16" s="8" t="s">
        <v>141</v>
      </c>
    </row>
    <row r="17" spans="1:10" ht="14.25" customHeight="1" x14ac:dyDescent="0.3">
      <c r="A17" s="8">
        <v>1814</v>
      </c>
      <c r="B17" s="8" t="s">
        <v>97</v>
      </c>
      <c r="C17" s="8" t="s">
        <v>98</v>
      </c>
      <c r="D17" s="8" t="s">
        <v>676</v>
      </c>
      <c r="E17" s="8" t="s">
        <v>146</v>
      </c>
      <c r="F17" s="8" t="s">
        <v>99</v>
      </c>
      <c r="G17" s="8">
        <v>103</v>
      </c>
      <c r="H17" s="8" t="s">
        <v>37</v>
      </c>
      <c r="I17" s="9">
        <v>37561</v>
      </c>
      <c r="J17" s="8" t="s">
        <v>141</v>
      </c>
    </row>
    <row r="18" spans="1:10" ht="14.25" customHeight="1" x14ac:dyDescent="0.3">
      <c r="A18" s="8">
        <v>1310</v>
      </c>
      <c r="B18" s="8" t="s">
        <v>10</v>
      </c>
      <c r="C18" s="8" t="s">
        <v>55</v>
      </c>
      <c r="D18" s="8" t="s">
        <v>657</v>
      </c>
      <c r="E18" s="8" t="s">
        <v>147</v>
      </c>
      <c r="F18" s="8" t="s">
        <v>56</v>
      </c>
      <c r="G18" s="8">
        <v>137</v>
      </c>
      <c r="H18" s="8" t="s">
        <v>14</v>
      </c>
      <c r="I18" s="9">
        <v>36679</v>
      </c>
      <c r="J18" s="8" t="s">
        <v>134</v>
      </c>
    </row>
    <row r="19" spans="1:10" ht="14.25" customHeight="1" x14ac:dyDescent="0.3">
      <c r="A19" s="8">
        <v>1676</v>
      </c>
      <c r="B19" s="8" t="s">
        <v>83</v>
      </c>
      <c r="C19" s="8" t="s">
        <v>84</v>
      </c>
      <c r="D19" s="8" t="s">
        <v>671</v>
      </c>
      <c r="E19" s="8" t="s">
        <v>132</v>
      </c>
      <c r="F19" s="8" t="s">
        <v>85</v>
      </c>
      <c r="G19" s="8">
        <v>115</v>
      </c>
      <c r="H19" s="8" t="s">
        <v>14</v>
      </c>
      <c r="I19" s="9">
        <v>34875</v>
      </c>
      <c r="J19" s="8" t="s">
        <v>134</v>
      </c>
    </row>
    <row r="20" spans="1:10" ht="14.25" customHeight="1" x14ac:dyDescent="0.3">
      <c r="A20" s="8">
        <v>1516</v>
      </c>
      <c r="B20" s="8" t="s">
        <v>69</v>
      </c>
      <c r="C20" s="8" t="s">
        <v>70</v>
      </c>
      <c r="D20" s="8" t="s">
        <v>665</v>
      </c>
      <c r="E20" s="8" t="s">
        <v>140</v>
      </c>
      <c r="F20" s="8" t="s">
        <v>71</v>
      </c>
      <c r="G20" s="8">
        <v>105</v>
      </c>
      <c r="H20" s="8" t="s">
        <v>25</v>
      </c>
      <c r="I20" s="9">
        <v>36102</v>
      </c>
      <c r="J20" s="8" t="s">
        <v>134</v>
      </c>
    </row>
    <row r="21" spans="1:10" ht="14.25" customHeight="1" x14ac:dyDescent="0.3">
      <c r="A21" s="8">
        <v>1975</v>
      </c>
      <c r="B21" s="8" t="s">
        <v>112</v>
      </c>
      <c r="C21" s="8" t="s">
        <v>113</v>
      </c>
      <c r="D21" s="8" t="s">
        <v>685</v>
      </c>
      <c r="E21" s="8" t="s">
        <v>140</v>
      </c>
      <c r="F21" s="8" t="s">
        <v>114</v>
      </c>
      <c r="G21" s="8">
        <v>125</v>
      </c>
      <c r="H21" s="8" t="s">
        <v>25</v>
      </c>
      <c r="I21" s="9">
        <v>40115</v>
      </c>
      <c r="J21" s="8" t="s">
        <v>134</v>
      </c>
    </row>
    <row r="22" spans="1:10" ht="14.25" customHeight="1" x14ac:dyDescent="0.3">
      <c r="A22" s="8">
        <v>1011</v>
      </c>
      <c r="B22" s="8" t="s">
        <v>130</v>
      </c>
      <c r="C22" s="8" t="s">
        <v>131</v>
      </c>
      <c r="D22" s="8" t="s">
        <v>643</v>
      </c>
      <c r="E22" s="8" t="s">
        <v>132</v>
      </c>
      <c r="F22" s="8" t="s">
        <v>133</v>
      </c>
      <c r="G22" s="8">
        <v>109</v>
      </c>
      <c r="H22" s="8" t="s">
        <v>37</v>
      </c>
      <c r="I22" s="9">
        <v>36436</v>
      </c>
      <c r="J22" s="8" t="s">
        <v>134</v>
      </c>
    </row>
    <row r="23" spans="1:10" ht="14.25" customHeight="1" x14ac:dyDescent="0.3">
      <c r="A23" s="8">
        <v>1922</v>
      </c>
      <c r="B23" s="8" t="s">
        <v>10</v>
      </c>
      <c r="C23" s="8" t="s">
        <v>163</v>
      </c>
      <c r="D23" s="8" t="s">
        <v>679</v>
      </c>
      <c r="E23" s="8" t="s">
        <v>132</v>
      </c>
      <c r="F23" s="8" t="s">
        <v>164</v>
      </c>
      <c r="G23" s="8">
        <v>146</v>
      </c>
      <c r="H23" s="8" t="s">
        <v>37</v>
      </c>
      <c r="I23" s="9">
        <v>36741</v>
      </c>
      <c r="J23" s="8" t="s">
        <v>134</v>
      </c>
    </row>
    <row r="24" spans="1:10" ht="14.25" customHeight="1" x14ac:dyDescent="0.3">
      <c r="A24" s="8">
        <v>1196</v>
      </c>
      <c r="B24" s="8" t="s">
        <v>33</v>
      </c>
      <c r="C24" s="8" t="s">
        <v>34</v>
      </c>
      <c r="D24" s="8" t="s">
        <v>651</v>
      </c>
      <c r="E24" s="8" t="s">
        <v>146</v>
      </c>
      <c r="F24" s="8" t="s">
        <v>36</v>
      </c>
      <c r="G24" s="8">
        <v>289</v>
      </c>
      <c r="H24" s="8" t="s">
        <v>37</v>
      </c>
      <c r="I24" s="9">
        <v>40876</v>
      </c>
      <c r="J24" s="8" t="s">
        <v>134</v>
      </c>
    </row>
    <row r="25" spans="1:10" ht="14.25" customHeight="1" x14ac:dyDescent="0.3">
      <c r="A25" s="8">
        <v>1656</v>
      </c>
      <c r="B25" s="8" t="s">
        <v>75</v>
      </c>
      <c r="C25" s="8" t="s">
        <v>76</v>
      </c>
      <c r="D25" s="8" t="s">
        <v>668</v>
      </c>
      <c r="E25" s="8" t="s">
        <v>147</v>
      </c>
      <c r="F25" s="8" t="s">
        <v>77</v>
      </c>
      <c r="G25" s="8">
        <v>149</v>
      </c>
      <c r="H25" s="8" t="s">
        <v>14</v>
      </c>
      <c r="I25" s="9">
        <v>37115</v>
      </c>
      <c r="J25" s="8" t="s">
        <v>138</v>
      </c>
    </row>
    <row r="26" spans="1:10" ht="14.25" customHeight="1" x14ac:dyDescent="0.3">
      <c r="A26" s="8">
        <v>1960</v>
      </c>
      <c r="B26" s="8" t="s">
        <v>106</v>
      </c>
      <c r="C26" s="8" t="s">
        <v>107</v>
      </c>
      <c r="D26" s="8" t="s">
        <v>682</v>
      </c>
      <c r="E26" s="8" t="s">
        <v>147</v>
      </c>
      <c r="F26" s="8" t="s">
        <v>108</v>
      </c>
      <c r="G26" s="8">
        <v>150</v>
      </c>
      <c r="H26" s="8" t="s">
        <v>14</v>
      </c>
      <c r="I26" s="9">
        <v>36719</v>
      </c>
      <c r="J26" s="8" t="s">
        <v>138</v>
      </c>
    </row>
    <row r="27" spans="1:10" ht="14.25" customHeight="1" x14ac:dyDescent="0.3">
      <c r="A27" s="8">
        <v>1067</v>
      </c>
      <c r="B27" s="8" t="s">
        <v>18</v>
      </c>
      <c r="C27" s="8" t="s">
        <v>19</v>
      </c>
      <c r="D27" s="8" t="s">
        <v>646</v>
      </c>
      <c r="E27" s="8" t="s">
        <v>135</v>
      </c>
      <c r="F27" s="8" t="s">
        <v>20</v>
      </c>
      <c r="G27" s="8">
        <v>123</v>
      </c>
      <c r="H27" s="8" t="s">
        <v>14</v>
      </c>
      <c r="I27" s="9">
        <v>37030</v>
      </c>
      <c r="J27" s="8" t="s">
        <v>138</v>
      </c>
    </row>
    <row r="28" spans="1:10" ht="14.25" customHeight="1" x14ac:dyDescent="0.3">
      <c r="A28" s="8">
        <v>1758</v>
      </c>
      <c r="B28" s="8" t="s">
        <v>91</v>
      </c>
      <c r="C28" s="8" t="s">
        <v>92</v>
      </c>
      <c r="D28" s="8" t="s">
        <v>674</v>
      </c>
      <c r="E28" s="8" t="s">
        <v>140</v>
      </c>
      <c r="F28" s="8" t="s">
        <v>93</v>
      </c>
      <c r="G28" s="8">
        <v>107</v>
      </c>
      <c r="H28" s="8" t="s">
        <v>25</v>
      </c>
      <c r="I28" s="9">
        <v>35018</v>
      </c>
      <c r="J28" s="8" t="s">
        <v>138</v>
      </c>
    </row>
    <row r="29" spans="1:10" ht="14.25" customHeight="1" x14ac:dyDescent="0.3">
      <c r="A29" s="8">
        <v>1352</v>
      </c>
      <c r="B29" s="8" t="s">
        <v>148</v>
      </c>
      <c r="C29" s="8" t="s">
        <v>149</v>
      </c>
      <c r="D29" s="8" t="s">
        <v>660</v>
      </c>
      <c r="E29" s="8" t="s">
        <v>132</v>
      </c>
      <c r="F29" s="8" t="s">
        <v>150</v>
      </c>
      <c r="G29" s="8">
        <v>100</v>
      </c>
      <c r="H29" s="8" t="s">
        <v>37</v>
      </c>
      <c r="I29" s="9">
        <v>35202</v>
      </c>
      <c r="J29" s="8" t="s">
        <v>138</v>
      </c>
    </row>
    <row r="30" spans="1:10" ht="14.25" customHeight="1" x14ac:dyDescent="0.3">
      <c r="A30" s="8">
        <v>1984</v>
      </c>
      <c r="B30" s="8" t="s">
        <v>173</v>
      </c>
      <c r="C30" s="8" t="s">
        <v>174</v>
      </c>
      <c r="D30" s="8" t="s">
        <v>688</v>
      </c>
      <c r="E30" s="8" t="s">
        <v>132</v>
      </c>
      <c r="F30" s="8" t="s">
        <v>175</v>
      </c>
      <c r="G30" s="8">
        <v>204</v>
      </c>
      <c r="H30" s="8" t="s">
        <v>37</v>
      </c>
      <c r="I30" s="9">
        <v>40755</v>
      </c>
      <c r="J30" s="8" t="s">
        <v>138</v>
      </c>
    </row>
    <row r="31" spans="1:10" ht="14.25" customHeight="1" x14ac:dyDescent="0.3">
      <c r="A31" s="8">
        <v>1293</v>
      </c>
      <c r="B31" s="8" t="s">
        <v>45</v>
      </c>
      <c r="C31" s="8" t="s">
        <v>46</v>
      </c>
      <c r="D31" s="8" t="s">
        <v>654</v>
      </c>
      <c r="E31" s="8" t="s">
        <v>146</v>
      </c>
      <c r="F31" s="8" t="s">
        <v>47</v>
      </c>
      <c r="G31" s="8">
        <v>205</v>
      </c>
      <c r="H31" s="8" t="s">
        <v>37</v>
      </c>
      <c r="I31" s="9">
        <v>35929</v>
      </c>
      <c r="J31" s="8" t="s">
        <v>138</v>
      </c>
    </row>
    <row r="32" spans="1:10" ht="14.25" customHeight="1" x14ac:dyDescent="0.3">
      <c r="A32" s="8">
        <v>1990</v>
      </c>
      <c r="B32" s="8" t="s">
        <v>117</v>
      </c>
      <c r="C32" s="8" t="s">
        <v>118</v>
      </c>
      <c r="D32" s="8" t="s">
        <v>689</v>
      </c>
      <c r="E32" s="8" t="s">
        <v>147</v>
      </c>
      <c r="F32" s="8" t="s">
        <v>119</v>
      </c>
      <c r="G32" s="8">
        <v>198</v>
      </c>
      <c r="H32" s="8" t="s">
        <v>14</v>
      </c>
      <c r="I32" s="9">
        <v>40830</v>
      </c>
      <c r="J32" s="8" t="s">
        <v>139</v>
      </c>
    </row>
    <row r="33" spans="1:10" ht="14.25" customHeight="1" x14ac:dyDescent="0.3">
      <c r="A33" s="8">
        <v>1302</v>
      </c>
      <c r="B33" s="8" t="s">
        <v>52</v>
      </c>
      <c r="C33" s="8" t="s">
        <v>53</v>
      </c>
      <c r="D33" s="8" t="s">
        <v>656</v>
      </c>
      <c r="E33" s="8" t="s">
        <v>132</v>
      </c>
      <c r="F33" s="8" t="s">
        <v>54</v>
      </c>
      <c r="G33" s="8">
        <v>139</v>
      </c>
      <c r="H33" s="8" t="s">
        <v>14</v>
      </c>
      <c r="I33" s="9">
        <v>35890</v>
      </c>
      <c r="J33" s="8" t="s">
        <v>139</v>
      </c>
    </row>
    <row r="34" spans="1:10" ht="14.25" customHeight="1" x14ac:dyDescent="0.3">
      <c r="A34" s="8">
        <v>1792</v>
      </c>
      <c r="B34" s="8" t="s">
        <v>94</v>
      </c>
      <c r="C34" s="8" t="s">
        <v>95</v>
      </c>
      <c r="D34" s="8" t="s">
        <v>675</v>
      </c>
      <c r="E34" s="8" t="s">
        <v>135</v>
      </c>
      <c r="F34" s="8" t="s">
        <v>96</v>
      </c>
      <c r="G34" s="8">
        <v>111</v>
      </c>
      <c r="H34" s="8" t="s">
        <v>14</v>
      </c>
      <c r="I34" s="9">
        <v>38221</v>
      </c>
      <c r="J34" s="8" t="s">
        <v>139</v>
      </c>
    </row>
    <row r="35" spans="1:10" ht="14.25" customHeight="1" x14ac:dyDescent="0.3">
      <c r="A35" s="8">
        <v>1075</v>
      </c>
      <c r="B35" s="8" t="s">
        <v>21</v>
      </c>
      <c r="C35" s="8" t="s">
        <v>22</v>
      </c>
      <c r="D35" s="8" t="s">
        <v>647</v>
      </c>
      <c r="E35" s="8" t="s">
        <v>135</v>
      </c>
      <c r="F35" s="8" t="s">
        <v>24</v>
      </c>
      <c r="G35" s="8">
        <v>126</v>
      </c>
      <c r="H35" s="8" t="s">
        <v>25</v>
      </c>
      <c r="I35" s="9">
        <v>38813</v>
      </c>
      <c r="J35" s="8" t="s">
        <v>139</v>
      </c>
    </row>
    <row r="36" spans="1:10" ht="14.25" customHeight="1" x14ac:dyDescent="0.3">
      <c r="A36" s="8">
        <v>1673</v>
      </c>
      <c r="B36" s="8" t="s">
        <v>81</v>
      </c>
      <c r="C36" s="8" t="s">
        <v>39</v>
      </c>
      <c r="D36" s="8" t="s">
        <v>670</v>
      </c>
      <c r="E36" s="8" t="s">
        <v>135</v>
      </c>
      <c r="F36" s="8" t="s">
        <v>82</v>
      </c>
      <c r="G36" s="8">
        <v>112</v>
      </c>
      <c r="H36" s="8" t="s">
        <v>25</v>
      </c>
      <c r="I36" s="9">
        <v>38678</v>
      </c>
      <c r="J36" s="8" t="s">
        <v>139</v>
      </c>
    </row>
    <row r="37" spans="1:10" ht="14.25" customHeight="1" x14ac:dyDescent="0.3">
      <c r="A37" s="8">
        <v>1359</v>
      </c>
      <c r="B37" s="8" t="s">
        <v>151</v>
      </c>
      <c r="C37" s="8" t="s">
        <v>152</v>
      </c>
      <c r="D37" s="8" t="s">
        <v>661</v>
      </c>
      <c r="E37" s="8" t="s">
        <v>132</v>
      </c>
      <c r="F37" s="8" t="s">
        <v>153</v>
      </c>
      <c r="G37" s="8">
        <v>153</v>
      </c>
      <c r="H37" s="8" t="s">
        <v>37</v>
      </c>
      <c r="I37" s="9">
        <v>38084</v>
      </c>
      <c r="J37" s="8" t="s">
        <v>139</v>
      </c>
    </row>
    <row r="38" spans="1:10" ht="14.25" customHeight="1" x14ac:dyDescent="0.3">
      <c r="A38" s="8">
        <v>1966</v>
      </c>
      <c r="B38" s="8" t="s">
        <v>168</v>
      </c>
      <c r="C38" s="8" t="s">
        <v>169</v>
      </c>
      <c r="D38" s="8" t="s">
        <v>684</v>
      </c>
      <c r="E38" s="8" t="s">
        <v>132</v>
      </c>
      <c r="F38" s="8" t="s">
        <v>170</v>
      </c>
      <c r="G38" s="8">
        <v>159</v>
      </c>
      <c r="H38" s="8" t="s">
        <v>37</v>
      </c>
      <c r="I38" s="9">
        <v>35044</v>
      </c>
      <c r="J38" s="8" t="s">
        <v>139</v>
      </c>
    </row>
    <row r="39" spans="1:10" ht="14.25" customHeight="1" x14ac:dyDescent="0.3">
      <c r="A39" s="8">
        <v>1723</v>
      </c>
      <c r="B39" s="8" t="s">
        <v>89</v>
      </c>
      <c r="C39" s="8" t="s">
        <v>31</v>
      </c>
      <c r="D39" s="8" t="s">
        <v>673</v>
      </c>
      <c r="E39" s="8" t="s">
        <v>132</v>
      </c>
      <c r="F39" s="8" t="s">
        <v>90</v>
      </c>
      <c r="G39" s="8">
        <v>145</v>
      </c>
      <c r="H39" s="8" t="s">
        <v>14</v>
      </c>
      <c r="I39" s="9">
        <v>33521</v>
      </c>
      <c r="J39" s="8" t="s">
        <v>137</v>
      </c>
    </row>
    <row r="40" spans="1:10" ht="14.25" customHeight="1" x14ac:dyDescent="0.3">
      <c r="A40" s="8">
        <v>1056</v>
      </c>
      <c r="B40" s="8" t="s">
        <v>15</v>
      </c>
      <c r="C40" s="8" t="s">
        <v>16</v>
      </c>
      <c r="D40" s="8" t="s">
        <v>645</v>
      </c>
      <c r="E40" s="8" t="s">
        <v>135</v>
      </c>
      <c r="F40" s="8" t="s">
        <v>17</v>
      </c>
      <c r="G40" s="8">
        <v>121</v>
      </c>
      <c r="H40" s="8" t="s">
        <v>14</v>
      </c>
      <c r="I40" s="9">
        <v>34143</v>
      </c>
      <c r="J40" s="8" t="s">
        <v>137</v>
      </c>
    </row>
    <row r="41" spans="1:10" ht="14.25" customHeight="1" x14ac:dyDescent="0.3">
      <c r="A41" s="8">
        <v>1983</v>
      </c>
      <c r="B41" s="8" t="s">
        <v>109</v>
      </c>
      <c r="C41" s="8" t="s">
        <v>115</v>
      </c>
      <c r="D41" s="8" t="s">
        <v>687</v>
      </c>
      <c r="E41" s="8" t="s">
        <v>135</v>
      </c>
      <c r="F41" s="8" t="s">
        <v>116</v>
      </c>
      <c r="G41" s="8">
        <v>154</v>
      </c>
      <c r="H41" s="8" t="s">
        <v>14</v>
      </c>
      <c r="I41" s="9">
        <v>40599</v>
      </c>
      <c r="J41" s="8" t="s">
        <v>137</v>
      </c>
    </row>
    <row r="42" spans="1:10" ht="14.25" customHeight="1" x14ac:dyDescent="0.3">
      <c r="A42" s="8">
        <v>1290</v>
      </c>
      <c r="B42" s="8" t="s">
        <v>42</v>
      </c>
      <c r="C42" s="8" t="s">
        <v>43</v>
      </c>
      <c r="D42" s="8" t="s">
        <v>653</v>
      </c>
      <c r="E42" s="8" t="s">
        <v>135</v>
      </c>
      <c r="F42" s="8" t="s">
        <v>44</v>
      </c>
      <c r="G42" s="8">
        <v>113</v>
      </c>
      <c r="H42" s="8" t="s">
        <v>25</v>
      </c>
      <c r="I42" s="9">
        <v>36040</v>
      </c>
      <c r="J42" s="8" t="s">
        <v>137</v>
      </c>
    </row>
    <row r="43" spans="1:10" ht="14.25" customHeight="1" x14ac:dyDescent="0.3">
      <c r="A43" s="8">
        <v>1572</v>
      </c>
      <c r="B43" s="8" t="s">
        <v>157</v>
      </c>
      <c r="C43" s="8" t="s">
        <v>158</v>
      </c>
      <c r="D43" s="8" t="s">
        <v>667</v>
      </c>
      <c r="E43" s="8" t="s">
        <v>132</v>
      </c>
      <c r="F43" s="8" t="s">
        <v>159</v>
      </c>
      <c r="G43" s="8">
        <v>116</v>
      </c>
      <c r="H43" s="8" t="s">
        <v>37</v>
      </c>
      <c r="I43" s="9">
        <v>37329</v>
      </c>
      <c r="J43" s="8" t="s">
        <v>137</v>
      </c>
    </row>
    <row r="44" spans="1:10" ht="14.25" customHeight="1" x14ac:dyDescent="0.3">
      <c r="A44" s="8">
        <v>1949</v>
      </c>
      <c r="B44" s="8" t="s">
        <v>165</v>
      </c>
      <c r="C44" s="8" t="s">
        <v>166</v>
      </c>
      <c r="D44" s="8" t="s">
        <v>681</v>
      </c>
      <c r="E44" s="8" t="s">
        <v>132</v>
      </c>
      <c r="F44" s="8" t="s">
        <v>167</v>
      </c>
      <c r="G44" s="8">
        <v>147</v>
      </c>
      <c r="H44" s="8" t="s">
        <v>37</v>
      </c>
      <c r="I44" s="9">
        <v>34861</v>
      </c>
      <c r="J44" s="8" t="s">
        <v>137</v>
      </c>
    </row>
    <row r="45" spans="1:10" ht="14.25" customHeight="1" x14ac:dyDescent="0.3">
      <c r="A45" s="8">
        <v>1333</v>
      </c>
      <c r="B45" s="8" t="s">
        <v>60</v>
      </c>
      <c r="C45" s="8" t="s">
        <v>61</v>
      </c>
      <c r="D45" s="8" t="s">
        <v>659</v>
      </c>
      <c r="E45" s="8" t="s">
        <v>146</v>
      </c>
      <c r="F45" s="8" t="s">
        <v>62</v>
      </c>
      <c r="G45" s="8">
        <v>122</v>
      </c>
      <c r="H45" s="8" t="s">
        <v>37</v>
      </c>
      <c r="I45" s="9">
        <v>37969</v>
      </c>
      <c r="J45" s="8" t="s">
        <v>137</v>
      </c>
    </row>
    <row r="46" spans="1:10" ht="14.25" customHeight="1" x14ac:dyDescent="0.3">
      <c r="A46" s="8">
        <v>1284</v>
      </c>
      <c r="B46" s="8" t="s">
        <v>38</v>
      </c>
      <c r="C46" s="8" t="s">
        <v>39</v>
      </c>
      <c r="D46" s="8" t="s">
        <v>652</v>
      </c>
      <c r="E46" s="8" t="s">
        <v>132</v>
      </c>
      <c r="F46" s="8" t="s">
        <v>41</v>
      </c>
      <c r="G46" s="8">
        <v>124</v>
      </c>
      <c r="H46" s="8" t="s">
        <v>14</v>
      </c>
      <c r="I46" s="9">
        <v>36041</v>
      </c>
      <c r="J46" s="8" t="s">
        <v>142</v>
      </c>
    </row>
    <row r="47" spans="1:10" ht="14.25" customHeight="1" x14ac:dyDescent="0.3">
      <c r="A47" s="8">
        <v>1529</v>
      </c>
      <c r="B47" s="8" t="s">
        <v>72</v>
      </c>
      <c r="C47" s="8" t="s">
        <v>73</v>
      </c>
      <c r="D47" s="8" t="s">
        <v>666</v>
      </c>
      <c r="E47" s="8" t="s">
        <v>132</v>
      </c>
      <c r="F47" s="8" t="s">
        <v>74</v>
      </c>
      <c r="G47" s="8">
        <v>129</v>
      </c>
      <c r="H47" s="8" t="s">
        <v>14</v>
      </c>
      <c r="I47" s="9">
        <v>36795</v>
      </c>
      <c r="J47" s="8" t="s">
        <v>142</v>
      </c>
    </row>
    <row r="48" spans="1:10" ht="14.25" customHeight="1" x14ac:dyDescent="0.3">
      <c r="A48" s="8">
        <v>1931</v>
      </c>
      <c r="B48" s="8" t="s">
        <v>103</v>
      </c>
      <c r="C48" s="8" t="s">
        <v>104</v>
      </c>
      <c r="D48" s="8" t="s">
        <v>680</v>
      </c>
      <c r="E48" s="8" t="s">
        <v>140</v>
      </c>
      <c r="F48" s="8" t="s">
        <v>105</v>
      </c>
      <c r="G48" s="8">
        <v>110</v>
      </c>
      <c r="H48" s="8" t="s">
        <v>25</v>
      </c>
      <c r="I48" s="9">
        <v>37669</v>
      </c>
      <c r="J48" s="8" t="s">
        <v>142</v>
      </c>
    </row>
    <row r="49" spans="1:10" ht="14.25" customHeight="1" x14ac:dyDescent="0.3">
      <c r="A49" s="8">
        <v>1152</v>
      </c>
      <c r="B49" s="8" t="s">
        <v>30</v>
      </c>
      <c r="C49" s="8" t="s">
        <v>31</v>
      </c>
      <c r="D49" s="8" t="s">
        <v>649</v>
      </c>
      <c r="E49" s="8" t="s">
        <v>135</v>
      </c>
      <c r="F49" s="8" t="s">
        <v>32</v>
      </c>
      <c r="G49" s="8">
        <v>118</v>
      </c>
      <c r="H49" s="8" t="s">
        <v>25</v>
      </c>
      <c r="I49" s="9">
        <v>37884</v>
      </c>
      <c r="J49" s="8" t="s">
        <v>142</v>
      </c>
    </row>
    <row r="50" spans="1:10" ht="14.25" customHeight="1" x14ac:dyDescent="0.3">
      <c r="A50" s="8">
        <v>1426</v>
      </c>
      <c r="B50" s="8" t="s">
        <v>154</v>
      </c>
      <c r="C50" s="8" t="s">
        <v>155</v>
      </c>
      <c r="D50" s="8" t="s">
        <v>663</v>
      </c>
      <c r="E50" s="8" t="s">
        <v>132</v>
      </c>
      <c r="F50" s="8" t="s">
        <v>156</v>
      </c>
      <c r="G50" s="8">
        <v>128</v>
      </c>
      <c r="H50" s="8" t="s">
        <v>37</v>
      </c>
      <c r="I50" s="9">
        <v>33366</v>
      </c>
      <c r="J50" s="8" t="s">
        <v>142</v>
      </c>
    </row>
    <row r="51" spans="1:10" ht="14.25" customHeight="1" x14ac:dyDescent="0.3">
      <c r="A51" s="8">
        <v>1906</v>
      </c>
      <c r="B51" s="8" t="s">
        <v>160</v>
      </c>
      <c r="C51" s="8" t="s">
        <v>161</v>
      </c>
      <c r="D51" s="8" t="s">
        <v>677</v>
      </c>
      <c r="E51" s="8" t="s">
        <v>132</v>
      </c>
      <c r="F51" s="8" t="s">
        <v>162</v>
      </c>
      <c r="G51" s="8">
        <v>155</v>
      </c>
      <c r="H51" s="8" t="s">
        <v>37</v>
      </c>
      <c r="I51" s="9">
        <v>37769</v>
      </c>
      <c r="J51" s="8" t="s">
        <v>142</v>
      </c>
    </row>
    <row r="52" spans="1:10" ht="14.25" customHeight="1" x14ac:dyDescent="0.3">
      <c r="A52" s="8">
        <v>1999</v>
      </c>
      <c r="B52" s="8" t="s">
        <v>123</v>
      </c>
      <c r="C52" s="8" t="s">
        <v>124</v>
      </c>
      <c r="D52" s="8" t="s">
        <v>691</v>
      </c>
      <c r="E52" s="8" t="s">
        <v>146</v>
      </c>
      <c r="F52" s="8" t="s">
        <v>125</v>
      </c>
      <c r="G52" s="8">
        <v>428</v>
      </c>
      <c r="H52" s="8" t="s">
        <v>37</v>
      </c>
      <c r="I52" s="9">
        <v>40971</v>
      </c>
      <c r="J52" s="8" t="s">
        <v>142</v>
      </c>
    </row>
  </sheetData>
  <sortState xmlns:xlrd2="http://schemas.microsoft.com/office/spreadsheetml/2017/richdata2" ref="A4:J52">
    <sortCondition ref="J4:J52" customList="Monday,Tuesday,Wednesday,Thursday,Friday,Saturday,Sunday"/>
    <sortCondition ref="H4:H52"/>
    <sortCondition ref="E4:E52"/>
  </sortState>
  <pageMargins left="0.75" right="0.75" top="1" bottom="1" header="0.5" footer="0.5"/>
  <pageSetup orientation="portrait" horizontalDpi="1200" verticalDpi="12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7" tint="-0.499984740745262"/>
  </sheetPr>
  <dimension ref="A1:J309"/>
  <sheetViews>
    <sheetView zoomScale="85" zoomScaleNormal="85" workbookViewId="0">
      <selection activeCell="L6" sqref="L6"/>
    </sheetView>
  </sheetViews>
  <sheetFormatPr defaultColWidth="8.88671875" defaultRowHeight="13.2" x14ac:dyDescent="0.25"/>
  <cols>
    <col min="1" max="1" width="9.109375" style="1" bestFit="1" customWidth="1"/>
    <col min="2" max="2" width="16.6640625" style="1" bestFit="1" customWidth="1"/>
    <col min="3" max="3" width="6.5546875" style="1" bestFit="1" customWidth="1"/>
    <col min="4" max="4" width="8.109375" style="1" bestFit="1" customWidth="1"/>
    <col min="5" max="5" width="6.44140625" style="1" bestFit="1" customWidth="1"/>
    <col min="6" max="6" width="10" style="1" bestFit="1" customWidth="1"/>
    <col min="7" max="7" width="28.33203125" style="1" bestFit="1" customWidth="1"/>
    <col min="8" max="8" width="8.109375" style="1" bestFit="1" customWidth="1"/>
    <col min="9" max="9" width="8.44140625" style="1" bestFit="1" customWidth="1"/>
    <col min="10" max="10" width="10.33203125" style="1" bestFit="1" customWidth="1"/>
    <col min="11" max="16384" width="8.88671875" style="1"/>
  </cols>
  <sheetData>
    <row r="1" spans="1:10" ht="23.4" x14ac:dyDescent="0.45">
      <c r="A1" s="10" t="s">
        <v>176</v>
      </c>
    </row>
    <row r="4" spans="1:10" s="11" customFormat="1" ht="18" thickBot="1" x14ac:dyDescent="0.4">
      <c r="A4" s="6" t="s">
        <v>177</v>
      </c>
      <c r="B4" s="6" t="s">
        <v>178</v>
      </c>
      <c r="C4" s="6" t="s">
        <v>179</v>
      </c>
      <c r="D4" s="94" t="s">
        <v>180</v>
      </c>
      <c r="E4" s="6" t="s">
        <v>181</v>
      </c>
      <c r="F4" s="6" t="s">
        <v>182</v>
      </c>
      <c r="G4" s="6" t="s">
        <v>183</v>
      </c>
      <c r="H4" s="95" t="s">
        <v>184</v>
      </c>
      <c r="I4" s="95" t="s">
        <v>185</v>
      </c>
      <c r="J4" s="6" t="s">
        <v>186</v>
      </c>
    </row>
    <row r="5" spans="1:10" ht="15" thickTop="1" x14ac:dyDescent="0.3">
      <c r="A5" s="8">
        <v>1</v>
      </c>
      <c r="B5" s="8" t="s">
        <v>187</v>
      </c>
      <c r="C5" s="8" t="s">
        <v>188</v>
      </c>
      <c r="D5" s="12">
        <v>40848</v>
      </c>
      <c r="E5" s="8" t="s">
        <v>189</v>
      </c>
      <c r="F5" s="8" t="s">
        <v>192</v>
      </c>
      <c r="G5" s="8" t="s">
        <v>193</v>
      </c>
      <c r="H5" s="13">
        <v>168</v>
      </c>
      <c r="I5" s="13">
        <v>80.64</v>
      </c>
      <c r="J5" s="8">
        <v>12</v>
      </c>
    </row>
    <row r="6" spans="1:10" ht="14.4" x14ac:dyDescent="0.3">
      <c r="A6" s="8">
        <v>1</v>
      </c>
      <c r="B6" s="8" t="s">
        <v>201</v>
      </c>
      <c r="C6" s="8" t="s">
        <v>198</v>
      </c>
      <c r="D6" s="12">
        <v>40787</v>
      </c>
      <c r="E6" s="8" t="s">
        <v>189</v>
      </c>
      <c r="F6" s="8" t="s">
        <v>192</v>
      </c>
      <c r="G6" s="8" t="s">
        <v>193</v>
      </c>
      <c r="H6" s="13">
        <v>168</v>
      </c>
      <c r="I6" s="13">
        <v>62.16</v>
      </c>
      <c r="J6" s="8">
        <v>12</v>
      </c>
    </row>
    <row r="7" spans="1:10" ht="14.4" x14ac:dyDescent="0.3">
      <c r="A7" s="8">
        <v>1</v>
      </c>
      <c r="B7" s="8" t="s">
        <v>201</v>
      </c>
      <c r="C7" s="8" t="s">
        <v>198</v>
      </c>
      <c r="D7" s="12">
        <v>40787</v>
      </c>
      <c r="E7" s="8" t="s">
        <v>189</v>
      </c>
      <c r="F7" s="8" t="s">
        <v>192</v>
      </c>
      <c r="G7" s="8" t="s">
        <v>193</v>
      </c>
      <c r="H7" s="13">
        <v>168</v>
      </c>
      <c r="I7" s="13">
        <v>80.64</v>
      </c>
      <c r="J7" s="8">
        <v>12</v>
      </c>
    </row>
    <row r="8" spans="1:10" ht="14.4" x14ac:dyDescent="0.3">
      <c r="A8" s="8">
        <v>1</v>
      </c>
      <c r="B8" s="8" t="s">
        <v>229</v>
      </c>
      <c r="C8" s="8" t="s">
        <v>228</v>
      </c>
      <c r="D8" s="12">
        <v>40664</v>
      </c>
      <c r="E8" s="8" t="s">
        <v>189</v>
      </c>
      <c r="F8" s="8" t="s">
        <v>192</v>
      </c>
      <c r="G8" s="8" t="s">
        <v>193</v>
      </c>
      <c r="H8" s="13">
        <v>168</v>
      </c>
      <c r="I8" s="13">
        <v>78.959999999999994</v>
      </c>
      <c r="J8" s="8">
        <v>12</v>
      </c>
    </row>
    <row r="9" spans="1:10" ht="14.4" x14ac:dyDescent="0.3">
      <c r="A9" s="8">
        <v>2</v>
      </c>
      <c r="B9" s="8" t="s">
        <v>187</v>
      </c>
      <c r="C9" s="8" t="s">
        <v>188</v>
      </c>
      <c r="D9" s="12">
        <v>40848</v>
      </c>
      <c r="E9" s="8" t="s">
        <v>189</v>
      </c>
      <c r="F9" s="8" t="s">
        <v>192</v>
      </c>
      <c r="G9" s="8" t="s">
        <v>193</v>
      </c>
      <c r="H9" s="13">
        <v>168</v>
      </c>
      <c r="I9" s="13">
        <v>77.28</v>
      </c>
      <c r="J9" s="8">
        <v>12</v>
      </c>
    </row>
    <row r="10" spans="1:10" ht="14.4" x14ac:dyDescent="0.3">
      <c r="A10" s="8">
        <v>2</v>
      </c>
      <c r="B10" s="8" t="s">
        <v>207</v>
      </c>
      <c r="C10" s="8" t="s">
        <v>198</v>
      </c>
      <c r="D10" s="12">
        <v>40878</v>
      </c>
      <c r="E10" s="8" t="s">
        <v>189</v>
      </c>
      <c r="F10" s="8" t="s">
        <v>192</v>
      </c>
      <c r="G10" s="8" t="s">
        <v>193</v>
      </c>
      <c r="H10" s="13">
        <v>168</v>
      </c>
      <c r="I10" s="13">
        <v>77.28</v>
      </c>
      <c r="J10" s="8">
        <v>12</v>
      </c>
    </row>
    <row r="11" spans="1:10" ht="14.4" x14ac:dyDescent="0.3">
      <c r="A11" s="8">
        <v>2</v>
      </c>
      <c r="B11" s="8" t="s">
        <v>214</v>
      </c>
      <c r="C11" s="8" t="s">
        <v>215</v>
      </c>
      <c r="D11" s="12">
        <v>40725</v>
      </c>
      <c r="E11" s="8" t="s">
        <v>189</v>
      </c>
      <c r="F11" s="8" t="s">
        <v>192</v>
      </c>
      <c r="G11" s="8" t="s">
        <v>193</v>
      </c>
      <c r="H11" s="13">
        <v>168</v>
      </c>
      <c r="I11" s="13">
        <v>63.84</v>
      </c>
      <c r="J11" s="8">
        <v>12</v>
      </c>
    </row>
    <row r="12" spans="1:10" ht="14.4" x14ac:dyDescent="0.3">
      <c r="A12" s="8">
        <v>2</v>
      </c>
      <c r="B12" s="8" t="s">
        <v>218</v>
      </c>
      <c r="C12" s="8" t="s">
        <v>215</v>
      </c>
      <c r="D12" s="12">
        <v>40634</v>
      </c>
      <c r="E12" s="8" t="s">
        <v>189</v>
      </c>
      <c r="F12" s="8" t="s">
        <v>192</v>
      </c>
      <c r="G12" s="8" t="s">
        <v>193</v>
      </c>
      <c r="H12" s="13">
        <v>168</v>
      </c>
      <c r="I12" s="13">
        <v>63.84</v>
      </c>
      <c r="J12" s="8">
        <v>12</v>
      </c>
    </row>
    <row r="13" spans="1:10" ht="14.4" x14ac:dyDescent="0.3">
      <c r="A13" s="8">
        <v>3</v>
      </c>
      <c r="B13" s="8" t="s">
        <v>216</v>
      </c>
      <c r="C13" s="8" t="s">
        <v>215</v>
      </c>
      <c r="D13" s="12">
        <v>40848</v>
      </c>
      <c r="E13" s="8" t="s">
        <v>189</v>
      </c>
      <c r="F13" s="8" t="s">
        <v>192</v>
      </c>
      <c r="G13" s="8" t="s">
        <v>193</v>
      </c>
      <c r="H13" s="13">
        <v>168</v>
      </c>
      <c r="I13" s="13">
        <v>78.959999999999994</v>
      </c>
      <c r="J13" s="8">
        <v>12</v>
      </c>
    </row>
    <row r="14" spans="1:10" ht="14.4" x14ac:dyDescent="0.3">
      <c r="A14" s="8">
        <v>4</v>
      </c>
      <c r="B14" s="8" t="s">
        <v>218</v>
      </c>
      <c r="C14" s="8" t="s">
        <v>215</v>
      </c>
      <c r="D14" s="12">
        <v>40817</v>
      </c>
      <c r="E14" s="8" t="s">
        <v>189</v>
      </c>
      <c r="F14" s="8" t="s">
        <v>192</v>
      </c>
      <c r="G14" s="8" t="s">
        <v>193</v>
      </c>
      <c r="H14" s="13">
        <v>168</v>
      </c>
      <c r="I14" s="13">
        <v>80.64</v>
      </c>
      <c r="J14" s="8">
        <v>12</v>
      </c>
    </row>
    <row r="15" spans="1:10" ht="14.4" x14ac:dyDescent="0.3">
      <c r="A15" s="8">
        <v>5</v>
      </c>
      <c r="B15" s="8" t="s">
        <v>197</v>
      </c>
      <c r="C15" s="8" t="s">
        <v>198</v>
      </c>
      <c r="D15" s="12">
        <v>40634</v>
      </c>
      <c r="E15" s="8" t="s">
        <v>189</v>
      </c>
      <c r="F15" s="8" t="s">
        <v>192</v>
      </c>
      <c r="G15" s="8" t="s">
        <v>193</v>
      </c>
      <c r="H15" s="13">
        <v>168</v>
      </c>
      <c r="I15" s="13">
        <v>77.28</v>
      </c>
      <c r="J15" s="8">
        <v>12</v>
      </c>
    </row>
    <row r="16" spans="1:10" ht="14.4" x14ac:dyDescent="0.3">
      <c r="A16" s="8">
        <v>5</v>
      </c>
      <c r="B16" s="8" t="s">
        <v>214</v>
      </c>
      <c r="C16" s="8" t="s">
        <v>215</v>
      </c>
      <c r="D16" s="12">
        <v>40725</v>
      </c>
      <c r="E16" s="8" t="s">
        <v>189</v>
      </c>
      <c r="F16" s="8" t="s">
        <v>192</v>
      </c>
      <c r="G16" s="8" t="s">
        <v>193</v>
      </c>
      <c r="H16" s="13">
        <v>168</v>
      </c>
      <c r="I16" s="13">
        <v>80.64</v>
      </c>
      <c r="J16" s="8">
        <v>12</v>
      </c>
    </row>
    <row r="17" spans="1:10" ht="14.4" x14ac:dyDescent="0.3">
      <c r="A17" s="8">
        <v>7</v>
      </c>
      <c r="B17" s="8" t="s">
        <v>197</v>
      </c>
      <c r="C17" s="8" t="s">
        <v>198</v>
      </c>
      <c r="D17" s="12">
        <v>40878</v>
      </c>
      <c r="E17" s="8" t="s">
        <v>189</v>
      </c>
      <c r="F17" s="8" t="s">
        <v>192</v>
      </c>
      <c r="G17" s="8" t="s">
        <v>193</v>
      </c>
      <c r="H17" s="13">
        <v>168</v>
      </c>
      <c r="I17" s="13">
        <v>62.16</v>
      </c>
      <c r="J17" s="8">
        <v>12</v>
      </c>
    </row>
    <row r="18" spans="1:10" ht="14.4" x14ac:dyDescent="0.3">
      <c r="A18" s="8">
        <v>9</v>
      </c>
      <c r="B18" s="8" t="s">
        <v>187</v>
      </c>
      <c r="C18" s="8" t="s">
        <v>188</v>
      </c>
      <c r="D18" s="12">
        <v>40848</v>
      </c>
      <c r="E18" s="8" t="s">
        <v>189</v>
      </c>
      <c r="F18" s="8" t="s">
        <v>192</v>
      </c>
      <c r="G18" s="8" t="s">
        <v>193</v>
      </c>
      <c r="H18" s="13">
        <v>168</v>
      </c>
      <c r="I18" s="13">
        <v>62.16</v>
      </c>
      <c r="J18" s="8">
        <v>12</v>
      </c>
    </row>
    <row r="19" spans="1:10" ht="14.4" x14ac:dyDescent="0.3">
      <c r="A19" s="8">
        <v>9</v>
      </c>
      <c r="B19" s="8" t="s">
        <v>214</v>
      </c>
      <c r="C19" s="8" t="s">
        <v>215</v>
      </c>
      <c r="D19" s="12">
        <v>40725</v>
      </c>
      <c r="E19" s="8" t="s">
        <v>189</v>
      </c>
      <c r="F19" s="8" t="s">
        <v>192</v>
      </c>
      <c r="G19" s="8" t="s">
        <v>193</v>
      </c>
      <c r="H19" s="13">
        <v>168</v>
      </c>
      <c r="I19" s="13">
        <v>78.959999999999994</v>
      </c>
      <c r="J19" s="8">
        <v>12</v>
      </c>
    </row>
    <row r="20" spans="1:10" ht="14.4" x14ac:dyDescent="0.3">
      <c r="A20" s="8">
        <v>9</v>
      </c>
      <c r="B20" s="8" t="s">
        <v>229</v>
      </c>
      <c r="C20" s="8" t="s">
        <v>228</v>
      </c>
      <c r="D20" s="12">
        <v>40725</v>
      </c>
      <c r="E20" s="8" t="s">
        <v>189</v>
      </c>
      <c r="F20" s="8" t="s">
        <v>192</v>
      </c>
      <c r="G20" s="8" t="s">
        <v>193</v>
      </c>
      <c r="H20" s="13">
        <v>168</v>
      </c>
      <c r="I20" s="13">
        <v>80.64</v>
      </c>
      <c r="J20" s="8">
        <v>12</v>
      </c>
    </row>
    <row r="21" spans="1:10" ht="14.4" x14ac:dyDescent="0.3">
      <c r="A21" s="8">
        <v>9</v>
      </c>
      <c r="B21" s="8" t="s">
        <v>227</v>
      </c>
      <c r="C21" s="8" t="s">
        <v>228</v>
      </c>
      <c r="D21" s="12">
        <v>40664</v>
      </c>
      <c r="E21" s="8" t="s">
        <v>189</v>
      </c>
      <c r="F21" s="8" t="s">
        <v>192</v>
      </c>
      <c r="G21" s="8" t="s">
        <v>193</v>
      </c>
      <c r="H21" s="13">
        <v>168</v>
      </c>
      <c r="I21" s="13">
        <v>63.84</v>
      </c>
      <c r="J21" s="8">
        <v>12</v>
      </c>
    </row>
    <row r="22" spans="1:10" ht="14.4" x14ac:dyDescent="0.3">
      <c r="A22" s="8">
        <v>1</v>
      </c>
      <c r="B22" s="8" t="s">
        <v>207</v>
      </c>
      <c r="C22" s="8" t="s">
        <v>198</v>
      </c>
      <c r="D22" s="12">
        <v>40664</v>
      </c>
      <c r="E22" s="8" t="s">
        <v>189</v>
      </c>
      <c r="F22" s="8" t="s">
        <v>192</v>
      </c>
      <c r="G22" s="8" t="s">
        <v>212</v>
      </c>
      <c r="H22" s="13">
        <v>235.2</v>
      </c>
      <c r="I22" s="13">
        <v>122.304</v>
      </c>
      <c r="J22" s="8">
        <v>12</v>
      </c>
    </row>
    <row r="23" spans="1:10" ht="14.4" x14ac:dyDescent="0.3">
      <c r="A23" s="8">
        <v>1</v>
      </c>
      <c r="B23" s="8" t="s">
        <v>214</v>
      </c>
      <c r="C23" s="8" t="s">
        <v>215</v>
      </c>
      <c r="D23" s="12">
        <v>40634</v>
      </c>
      <c r="E23" s="8" t="s">
        <v>189</v>
      </c>
      <c r="F23" s="8" t="s">
        <v>192</v>
      </c>
      <c r="G23" s="8" t="s">
        <v>212</v>
      </c>
      <c r="H23" s="13">
        <v>235.2</v>
      </c>
      <c r="I23" s="13">
        <v>94.08</v>
      </c>
      <c r="J23" s="8">
        <v>12</v>
      </c>
    </row>
    <row r="24" spans="1:10" ht="14.4" x14ac:dyDescent="0.3">
      <c r="A24" s="8">
        <v>1</v>
      </c>
      <c r="B24" s="8" t="s">
        <v>227</v>
      </c>
      <c r="C24" s="8" t="s">
        <v>228</v>
      </c>
      <c r="D24" s="12">
        <v>40848</v>
      </c>
      <c r="E24" s="8" t="s">
        <v>189</v>
      </c>
      <c r="F24" s="8" t="s">
        <v>192</v>
      </c>
      <c r="G24" s="8" t="s">
        <v>212</v>
      </c>
      <c r="H24" s="13">
        <v>235.2</v>
      </c>
      <c r="I24" s="13">
        <v>89.375999999999991</v>
      </c>
      <c r="J24" s="8">
        <v>12</v>
      </c>
    </row>
    <row r="25" spans="1:10" ht="14.4" x14ac:dyDescent="0.3">
      <c r="A25" s="8">
        <v>2</v>
      </c>
      <c r="B25" s="8" t="s">
        <v>197</v>
      </c>
      <c r="C25" s="8" t="s">
        <v>198</v>
      </c>
      <c r="D25" s="12">
        <v>40634</v>
      </c>
      <c r="E25" s="8" t="s">
        <v>189</v>
      </c>
      <c r="F25" s="8" t="s">
        <v>192</v>
      </c>
      <c r="G25" s="8" t="s">
        <v>212</v>
      </c>
      <c r="H25" s="13">
        <v>235.2</v>
      </c>
      <c r="I25" s="13">
        <v>89.375999999999991</v>
      </c>
      <c r="J25" s="8">
        <v>12</v>
      </c>
    </row>
    <row r="26" spans="1:10" ht="14.4" x14ac:dyDescent="0.3">
      <c r="A26" s="8">
        <v>3</v>
      </c>
      <c r="B26" s="8" t="s">
        <v>201</v>
      </c>
      <c r="C26" s="8" t="s">
        <v>198</v>
      </c>
      <c r="D26" s="12">
        <v>40544</v>
      </c>
      <c r="E26" s="8" t="s">
        <v>189</v>
      </c>
      <c r="F26" s="8" t="s">
        <v>192</v>
      </c>
      <c r="G26" s="8" t="s">
        <v>212</v>
      </c>
      <c r="H26" s="13">
        <v>235.2</v>
      </c>
      <c r="I26" s="13">
        <v>94.08</v>
      </c>
      <c r="J26" s="8">
        <v>12</v>
      </c>
    </row>
    <row r="27" spans="1:10" ht="14.4" x14ac:dyDescent="0.3">
      <c r="A27" s="8">
        <v>4</v>
      </c>
      <c r="B27" s="8" t="s">
        <v>201</v>
      </c>
      <c r="C27" s="8" t="s">
        <v>198</v>
      </c>
      <c r="D27" s="12">
        <v>40544</v>
      </c>
      <c r="E27" s="8" t="s">
        <v>189</v>
      </c>
      <c r="F27" s="8" t="s">
        <v>192</v>
      </c>
      <c r="G27" s="8" t="s">
        <v>212</v>
      </c>
      <c r="H27" s="13">
        <v>235.2</v>
      </c>
      <c r="I27" s="13">
        <v>129.36000000000001</v>
      </c>
      <c r="J27" s="8">
        <v>12</v>
      </c>
    </row>
    <row r="28" spans="1:10" ht="14.4" x14ac:dyDescent="0.3">
      <c r="A28" s="8">
        <v>4</v>
      </c>
      <c r="B28" s="8" t="s">
        <v>216</v>
      </c>
      <c r="C28" s="8" t="s">
        <v>215</v>
      </c>
      <c r="D28" s="12">
        <v>40848</v>
      </c>
      <c r="E28" s="8" t="s">
        <v>189</v>
      </c>
      <c r="F28" s="8" t="s">
        <v>192</v>
      </c>
      <c r="G28" s="8" t="s">
        <v>212</v>
      </c>
      <c r="H28" s="13">
        <v>235.2</v>
      </c>
      <c r="I28" s="13">
        <v>122.304</v>
      </c>
      <c r="J28" s="8">
        <v>12</v>
      </c>
    </row>
    <row r="29" spans="1:10" ht="14.4" x14ac:dyDescent="0.3">
      <c r="A29" s="8">
        <v>4</v>
      </c>
      <c r="B29" s="8" t="s">
        <v>214</v>
      </c>
      <c r="C29" s="8" t="s">
        <v>215</v>
      </c>
      <c r="D29" s="12">
        <v>40756</v>
      </c>
      <c r="E29" s="8" t="s">
        <v>189</v>
      </c>
      <c r="F29" s="8" t="s">
        <v>192</v>
      </c>
      <c r="G29" s="8" t="s">
        <v>212</v>
      </c>
      <c r="H29" s="13">
        <v>235.2</v>
      </c>
      <c r="I29" s="13">
        <v>129.36000000000001</v>
      </c>
      <c r="J29" s="8">
        <v>12</v>
      </c>
    </row>
    <row r="30" spans="1:10" ht="14.4" x14ac:dyDescent="0.3">
      <c r="A30" s="8">
        <v>4</v>
      </c>
      <c r="B30" s="8" t="s">
        <v>227</v>
      </c>
      <c r="C30" s="8" t="s">
        <v>228</v>
      </c>
      <c r="D30" s="12">
        <v>40756</v>
      </c>
      <c r="E30" s="8" t="s">
        <v>189</v>
      </c>
      <c r="F30" s="8" t="s">
        <v>192</v>
      </c>
      <c r="G30" s="8" t="s">
        <v>212</v>
      </c>
      <c r="H30" s="13">
        <v>235.2</v>
      </c>
      <c r="I30" s="13">
        <v>129.36000000000001</v>
      </c>
      <c r="J30" s="8">
        <v>12</v>
      </c>
    </row>
    <row r="31" spans="1:10" ht="14.4" x14ac:dyDescent="0.3">
      <c r="A31" s="8">
        <v>4</v>
      </c>
      <c r="B31" s="8" t="s">
        <v>229</v>
      </c>
      <c r="C31" s="8" t="s">
        <v>228</v>
      </c>
      <c r="D31" s="12">
        <v>40756</v>
      </c>
      <c r="E31" s="8" t="s">
        <v>189</v>
      </c>
      <c r="F31" s="8" t="s">
        <v>192</v>
      </c>
      <c r="G31" s="8" t="s">
        <v>212</v>
      </c>
      <c r="H31" s="13">
        <v>235.2</v>
      </c>
      <c r="I31" s="13">
        <v>94.08</v>
      </c>
      <c r="J31" s="8">
        <v>12</v>
      </c>
    </row>
    <row r="32" spans="1:10" ht="14.4" x14ac:dyDescent="0.3">
      <c r="A32" s="8">
        <v>5</v>
      </c>
      <c r="B32" s="8" t="s">
        <v>229</v>
      </c>
      <c r="C32" s="8" t="s">
        <v>228</v>
      </c>
      <c r="D32" s="12">
        <v>40725</v>
      </c>
      <c r="E32" s="8" t="s">
        <v>189</v>
      </c>
      <c r="F32" s="8" t="s">
        <v>192</v>
      </c>
      <c r="G32" s="8" t="s">
        <v>212</v>
      </c>
      <c r="H32" s="13">
        <v>235.2</v>
      </c>
      <c r="I32" s="13">
        <v>122.304</v>
      </c>
      <c r="J32" s="8">
        <v>12</v>
      </c>
    </row>
    <row r="33" spans="1:10" ht="14.4" x14ac:dyDescent="0.3">
      <c r="A33" s="8">
        <v>6</v>
      </c>
      <c r="B33" s="8" t="s">
        <v>207</v>
      </c>
      <c r="C33" s="8" t="s">
        <v>198</v>
      </c>
      <c r="D33" s="12">
        <v>40664</v>
      </c>
      <c r="E33" s="8" t="s">
        <v>189</v>
      </c>
      <c r="F33" s="8" t="s">
        <v>192</v>
      </c>
      <c r="G33" s="8" t="s">
        <v>212</v>
      </c>
      <c r="H33" s="13">
        <v>235.2</v>
      </c>
      <c r="I33" s="13">
        <v>89.375999999999991</v>
      </c>
      <c r="J33" s="8">
        <v>12</v>
      </c>
    </row>
    <row r="34" spans="1:10" ht="14.4" x14ac:dyDescent="0.3">
      <c r="A34" s="8">
        <v>9</v>
      </c>
      <c r="B34" s="8" t="s">
        <v>218</v>
      </c>
      <c r="C34" s="8" t="s">
        <v>215</v>
      </c>
      <c r="D34" s="12">
        <v>40817</v>
      </c>
      <c r="E34" s="8" t="s">
        <v>189</v>
      </c>
      <c r="F34" s="8" t="s">
        <v>192</v>
      </c>
      <c r="G34" s="8" t="s">
        <v>212</v>
      </c>
      <c r="H34" s="13">
        <v>235.2</v>
      </c>
      <c r="I34" s="13">
        <v>89.375999999999991</v>
      </c>
      <c r="J34" s="8">
        <v>12</v>
      </c>
    </row>
    <row r="35" spans="1:10" ht="14.4" x14ac:dyDescent="0.3">
      <c r="A35" s="8">
        <v>1</v>
      </c>
      <c r="B35" s="8" t="s">
        <v>218</v>
      </c>
      <c r="C35" s="8" t="s">
        <v>215</v>
      </c>
      <c r="D35" s="12">
        <v>40544</v>
      </c>
      <c r="E35" s="8" t="s">
        <v>189</v>
      </c>
      <c r="F35" s="8" t="s">
        <v>192</v>
      </c>
      <c r="G35" s="8" t="s">
        <v>226</v>
      </c>
      <c r="H35" s="13">
        <v>165</v>
      </c>
      <c r="I35" s="13">
        <v>77.55</v>
      </c>
      <c r="J35" s="8">
        <v>5</v>
      </c>
    </row>
    <row r="36" spans="1:10" ht="14.4" x14ac:dyDescent="0.3">
      <c r="A36" s="8">
        <v>3</v>
      </c>
      <c r="B36" s="8" t="s">
        <v>194</v>
      </c>
      <c r="C36" s="8" t="s">
        <v>188</v>
      </c>
      <c r="D36" s="12">
        <v>40634</v>
      </c>
      <c r="E36" s="8" t="s">
        <v>189</v>
      </c>
      <c r="F36" s="8" t="s">
        <v>192</v>
      </c>
      <c r="G36" s="8" t="s">
        <v>226</v>
      </c>
      <c r="H36" s="13">
        <v>165</v>
      </c>
      <c r="I36" s="13">
        <v>77.55</v>
      </c>
      <c r="J36" s="8">
        <v>5</v>
      </c>
    </row>
    <row r="37" spans="1:10" ht="14.4" x14ac:dyDescent="0.3">
      <c r="A37" s="8">
        <v>3</v>
      </c>
      <c r="B37" s="8" t="s">
        <v>197</v>
      </c>
      <c r="C37" s="8" t="s">
        <v>198</v>
      </c>
      <c r="D37" s="12">
        <v>40817</v>
      </c>
      <c r="E37" s="8" t="s">
        <v>189</v>
      </c>
      <c r="F37" s="8" t="s">
        <v>192</v>
      </c>
      <c r="G37" s="8" t="s">
        <v>226</v>
      </c>
      <c r="H37" s="13">
        <v>165</v>
      </c>
      <c r="I37" s="13">
        <v>66</v>
      </c>
      <c r="J37" s="8">
        <v>5</v>
      </c>
    </row>
    <row r="38" spans="1:10" ht="14.4" x14ac:dyDescent="0.3">
      <c r="A38" s="8">
        <v>3</v>
      </c>
      <c r="B38" s="8" t="s">
        <v>207</v>
      </c>
      <c r="C38" s="8" t="s">
        <v>198</v>
      </c>
      <c r="D38" s="12">
        <v>40575</v>
      </c>
      <c r="E38" s="8" t="s">
        <v>189</v>
      </c>
      <c r="F38" s="8" t="s">
        <v>192</v>
      </c>
      <c r="G38" s="8" t="s">
        <v>226</v>
      </c>
      <c r="H38" s="13">
        <v>165</v>
      </c>
      <c r="I38" s="13">
        <v>75.900000000000006</v>
      </c>
      <c r="J38" s="8">
        <v>5</v>
      </c>
    </row>
    <row r="39" spans="1:10" ht="14.4" x14ac:dyDescent="0.3">
      <c r="A39" s="8">
        <v>3</v>
      </c>
      <c r="B39" s="8" t="s">
        <v>218</v>
      </c>
      <c r="C39" s="8" t="s">
        <v>215</v>
      </c>
      <c r="D39" s="12">
        <v>40848</v>
      </c>
      <c r="E39" s="8" t="s">
        <v>189</v>
      </c>
      <c r="F39" s="8" t="s">
        <v>192</v>
      </c>
      <c r="G39" s="8" t="s">
        <v>226</v>
      </c>
      <c r="H39" s="13">
        <v>165</v>
      </c>
      <c r="I39" s="13">
        <v>75.900000000000006</v>
      </c>
      <c r="J39" s="8">
        <v>5</v>
      </c>
    </row>
    <row r="40" spans="1:10" ht="14.4" x14ac:dyDescent="0.3">
      <c r="A40" s="8">
        <v>3</v>
      </c>
      <c r="B40" s="8" t="s">
        <v>214</v>
      </c>
      <c r="C40" s="8" t="s">
        <v>215</v>
      </c>
      <c r="D40" s="12">
        <v>40817</v>
      </c>
      <c r="E40" s="8" t="s">
        <v>189</v>
      </c>
      <c r="F40" s="8" t="s">
        <v>192</v>
      </c>
      <c r="G40" s="8" t="s">
        <v>226</v>
      </c>
      <c r="H40" s="13">
        <v>165</v>
      </c>
      <c r="I40" s="13">
        <v>75.900000000000006</v>
      </c>
      <c r="J40" s="8">
        <v>5</v>
      </c>
    </row>
    <row r="41" spans="1:10" ht="14.4" x14ac:dyDescent="0.3">
      <c r="A41" s="8">
        <v>4</v>
      </c>
      <c r="B41" s="8" t="s">
        <v>194</v>
      </c>
      <c r="C41" s="8" t="s">
        <v>188</v>
      </c>
      <c r="D41" s="12">
        <v>40634</v>
      </c>
      <c r="E41" s="8" t="s">
        <v>189</v>
      </c>
      <c r="F41" s="8" t="s">
        <v>192</v>
      </c>
      <c r="G41" s="8" t="s">
        <v>226</v>
      </c>
      <c r="H41" s="13">
        <v>165</v>
      </c>
      <c r="I41" s="13">
        <v>66</v>
      </c>
      <c r="J41" s="8">
        <v>5</v>
      </c>
    </row>
    <row r="42" spans="1:10" ht="14.4" x14ac:dyDescent="0.3">
      <c r="A42" s="8">
        <v>4</v>
      </c>
      <c r="B42" s="8" t="s">
        <v>197</v>
      </c>
      <c r="C42" s="8" t="s">
        <v>198</v>
      </c>
      <c r="D42" s="12">
        <v>40756</v>
      </c>
      <c r="E42" s="8" t="s">
        <v>189</v>
      </c>
      <c r="F42" s="8" t="s">
        <v>192</v>
      </c>
      <c r="G42" s="8" t="s">
        <v>226</v>
      </c>
      <c r="H42" s="13">
        <v>165</v>
      </c>
      <c r="I42" s="13">
        <v>75.900000000000006</v>
      </c>
      <c r="J42" s="8">
        <v>5</v>
      </c>
    </row>
    <row r="43" spans="1:10" ht="14.4" x14ac:dyDescent="0.3">
      <c r="A43" s="8">
        <v>5</v>
      </c>
      <c r="B43" s="8" t="s">
        <v>207</v>
      </c>
      <c r="C43" s="8" t="s">
        <v>198</v>
      </c>
      <c r="D43" s="12">
        <v>40695</v>
      </c>
      <c r="E43" s="8" t="s">
        <v>189</v>
      </c>
      <c r="F43" s="8" t="s">
        <v>192</v>
      </c>
      <c r="G43" s="8" t="s">
        <v>226</v>
      </c>
      <c r="H43" s="13">
        <v>165</v>
      </c>
      <c r="I43" s="13">
        <v>66</v>
      </c>
      <c r="J43" s="8">
        <v>5</v>
      </c>
    </row>
    <row r="44" spans="1:10" ht="14.4" x14ac:dyDescent="0.3">
      <c r="A44" s="8">
        <v>5</v>
      </c>
      <c r="B44" s="8" t="s">
        <v>218</v>
      </c>
      <c r="C44" s="8" t="s">
        <v>215</v>
      </c>
      <c r="D44" s="12">
        <v>40544</v>
      </c>
      <c r="E44" s="8" t="s">
        <v>189</v>
      </c>
      <c r="F44" s="8" t="s">
        <v>192</v>
      </c>
      <c r="G44" s="8" t="s">
        <v>226</v>
      </c>
      <c r="H44" s="13">
        <v>165</v>
      </c>
      <c r="I44" s="13">
        <v>75.900000000000006</v>
      </c>
      <c r="J44" s="8">
        <v>5</v>
      </c>
    </row>
    <row r="45" spans="1:10" ht="14.4" x14ac:dyDescent="0.3">
      <c r="A45" s="8">
        <v>6</v>
      </c>
      <c r="B45" s="8" t="s">
        <v>201</v>
      </c>
      <c r="C45" s="8" t="s">
        <v>198</v>
      </c>
      <c r="D45" s="12">
        <v>40695</v>
      </c>
      <c r="E45" s="8" t="s">
        <v>189</v>
      </c>
      <c r="F45" s="8" t="s">
        <v>192</v>
      </c>
      <c r="G45" s="8" t="s">
        <v>226</v>
      </c>
      <c r="H45" s="13">
        <v>165</v>
      </c>
      <c r="I45" s="13">
        <v>75.900000000000006</v>
      </c>
      <c r="J45" s="8">
        <v>5</v>
      </c>
    </row>
    <row r="46" spans="1:10" ht="14.4" x14ac:dyDescent="0.3">
      <c r="A46" s="8">
        <v>6</v>
      </c>
      <c r="B46" s="8" t="s">
        <v>227</v>
      </c>
      <c r="C46" s="8" t="s">
        <v>228</v>
      </c>
      <c r="D46" s="12">
        <v>40848</v>
      </c>
      <c r="E46" s="8" t="s">
        <v>189</v>
      </c>
      <c r="F46" s="8" t="s">
        <v>192</v>
      </c>
      <c r="G46" s="8" t="s">
        <v>226</v>
      </c>
      <c r="H46" s="13">
        <v>165</v>
      </c>
      <c r="I46" s="13">
        <v>75.900000000000006</v>
      </c>
      <c r="J46" s="8">
        <v>5</v>
      </c>
    </row>
    <row r="47" spans="1:10" ht="14.4" x14ac:dyDescent="0.3">
      <c r="A47" s="8">
        <v>7</v>
      </c>
      <c r="B47" s="8" t="s">
        <v>207</v>
      </c>
      <c r="C47" s="8" t="s">
        <v>198</v>
      </c>
      <c r="D47" s="12">
        <v>40634</v>
      </c>
      <c r="E47" s="8" t="s">
        <v>189</v>
      </c>
      <c r="F47" s="8" t="s">
        <v>192</v>
      </c>
      <c r="G47" s="8" t="s">
        <v>226</v>
      </c>
      <c r="H47" s="13">
        <v>165</v>
      </c>
      <c r="I47" s="13">
        <v>77.55</v>
      </c>
      <c r="J47" s="8">
        <v>5</v>
      </c>
    </row>
    <row r="48" spans="1:10" ht="14.4" x14ac:dyDescent="0.3">
      <c r="A48" s="8">
        <v>7</v>
      </c>
      <c r="B48" s="8" t="s">
        <v>214</v>
      </c>
      <c r="C48" s="8" t="s">
        <v>215</v>
      </c>
      <c r="D48" s="12">
        <v>40878</v>
      </c>
      <c r="E48" s="8" t="s">
        <v>189</v>
      </c>
      <c r="F48" s="8" t="s">
        <v>192</v>
      </c>
      <c r="G48" s="8" t="s">
        <v>226</v>
      </c>
      <c r="H48" s="13">
        <v>165</v>
      </c>
      <c r="I48" s="13">
        <v>77.55</v>
      </c>
      <c r="J48" s="8">
        <v>5</v>
      </c>
    </row>
    <row r="49" spans="1:10" ht="14.4" x14ac:dyDescent="0.3">
      <c r="A49" s="8">
        <v>9</v>
      </c>
      <c r="B49" s="8" t="s">
        <v>197</v>
      </c>
      <c r="C49" s="8" t="s">
        <v>198</v>
      </c>
      <c r="D49" s="12">
        <v>40756</v>
      </c>
      <c r="E49" s="8" t="s">
        <v>189</v>
      </c>
      <c r="F49" s="8" t="s">
        <v>192</v>
      </c>
      <c r="G49" s="8" t="s">
        <v>226</v>
      </c>
      <c r="H49" s="13">
        <v>165</v>
      </c>
      <c r="I49" s="13">
        <v>75.900000000000006</v>
      </c>
      <c r="J49" s="8">
        <v>5</v>
      </c>
    </row>
    <row r="50" spans="1:10" ht="14.4" x14ac:dyDescent="0.3">
      <c r="A50" s="8">
        <v>1</v>
      </c>
      <c r="B50" s="8" t="s">
        <v>207</v>
      </c>
      <c r="C50" s="8" t="s">
        <v>198</v>
      </c>
      <c r="D50" s="12">
        <v>40695</v>
      </c>
      <c r="E50" s="8" t="s">
        <v>189</v>
      </c>
      <c r="F50" s="8" t="s">
        <v>192</v>
      </c>
      <c r="G50" s="8" t="s">
        <v>210</v>
      </c>
      <c r="H50" s="13">
        <v>282</v>
      </c>
      <c r="I50" s="13">
        <v>143.82</v>
      </c>
      <c r="J50" s="8">
        <v>12</v>
      </c>
    </row>
    <row r="51" spans="1:10" ht="14.4" x14ac:dyDescent="0.3">
      <c r="A51" s="8">
        <v>1</v>
      </c>
      <c r="B51" s="8" t="s">
        <v>197</v>
      </c>
      <c r="C51" s="8" t="s">
        <v>198</v>
      </c>
      <c r="D51" s="12">
        <v>40575</v>
      </c>
      <c r="E51" s="8" t="s">
        <v>189</v>
      </c>
      <c r="F51" s="8" t="s">
        <v>192</v>
      </c>
      <c r="G51" s="8" t="s">
        <v>210</v>
      </c>
      <c r="H51" s="13">
        <v>282</v>
      </c>
      <c r="I51" s="13">
        <v>143.82</v>
      </c>
      <c r="J51" s="8">
        <v>12</v>
      </c>
    </row>
    <row r="52" spans="1:10" ht="14.4" x14ac:dyDescent="0.3">
      <c r="A52" s="8">
        <v>1</v>
      </c>
      <c r="B52" s="8" t="s">
        <v>221</v>
      </c>
      <c r="C52" s="8" t="s">
        <v>215</v>
      </c>
      <c r="D52" s="12">
        <v>40787</v>
      </c>
      <c r="E52" s="8" t="s">
        <v>189</v>
      </c>
      <c r="F52" s="8" t="s">
        <v>192</v>
      </c>
      <c r="G52" s="8" t="s">
        <v>210</v>
      </c>
      <c r="H52" s="13">
        <v>282</v>
      </c>
      <c r="I52" s="13">
        <v>129.72</v>
      </c>
      <c r="J52" s="8">
        <v>12</v>
      </c>
    </row>
    <row r="53" spans="1:10" ht="14.4" x14ac:dyDescent="0.3">
      <c r="A53" s="8">
        <v>2</v>
      </c>
      <c r="B53" s="8" t="s">
        <v>216</v>
      </c>
      <c r="C53" s="8" t="s">
        <v>215</v>
      </c>
      <c r="D53" s="12">
        <v>40664</v>
      </c>
      <c r="E53" s="8" t="s">
        <v>189</v>
      </c>
      <c r="F53" s="8" t="s">
        <v>192</v>
      </c>
      <c r="G53" s="8" t="s">
        <v>210</v>
      </c>
      <c r="H53" s="13">
        <v>282</v>
      </c>
      <c r="I53" s="13">
        <v>129.72</v>
      </c>
      <c r="J53" s="8">
        <v>12</v>
      </c>
    </row>
    <row r="54" spans="1:10" ht="14.4" x14ac:dyDescent="0.3">
      <c r="A54" s="8">
        <v>2</v>
      </c>
      <c r="B54" s="8" t="s">
        <v>229</v>
      </c>
      <c r="C54" s="8" t="s">
        <v>228</v>
      </c>
      <c r="D54" s="12">
        <v>40725</v>
      </c>
      <c r="E54" s="8" t="s">
        <v>189</v>
      </c>
      <c r="F54" s="8" t="s">
        <v>192</v>
      </c>
      <c r="G54" s="8" t="s">
        <v>210</v>
      </c>
      <c r="H54" s="13">
        <v>282</v>
      </c>
      <c r="I54" s="13">
        <v>149.46</v>
      </c>
      <c r="J54" s="8">
        <v>12</v>
      </c>
    </row>
    <row r="55" spans="1:10" ht="14.4" x14ac:dyDescent="0.3">
      <c r="A55" s="8">
        <v>3</v>
      </c>
      <c r="B55" s="8" t="s">
        <v>227</v>
      </c>
      <c r="C55" s="8" t="s">
        <v>228</v>
      </c>
      <c r="D55" s="12">
        <v>40756</v>
      </c>
      <c r="E55" s="8" t="s">
        <v>189</v>
      </c>
      <c r="F55" s="8" t="s">
        <v>192</v>
      </c>
      <c r="G55" s="8" t="s">
        <v>210</v>
      </c>
      <c r="H55" s="13">
        <v>282</v>
      </c>
      <c r="I55" s="13">
        <v>129.72</v>
      </c>
      <c r="J55" s="8">
        <v>12</v>
      </c>
    </row>
    <row r="56" spans="1:10" ht="14.4" x14ac:dyDescent="0.3">
      <c r="A56" s="8">
        <v>5</v>
      </c>
      <c r="B56" s="8" t="s">
        <v>187</v>
      </c>
      <c r="C56" s="8" t="s">
        <v>188</v>
      </c>
      <c r="D56" s="12">
        <v>40848</v>
      </c>
      <c r="E56" s="8" t="s">
        <v>189</v>
      </c>
      <c r="F56" s="8" t="s">
        <v>192</v>
      </c>
      <c r="G56" s="8" t="s">
        <v>210</v>
      </c>
      <c r="H56" s="13">
        <v>282</v>
      </c>
      <c r="I56" s="13">
        <v>143.82</v>
      </c>
      <c r="J56" s="8">
        <v>12</v>
      </c>
    </row>
    <row r="57" spans="1:10" ht="14.4" x14ac:dyDescent="0.3">
      <c r="A57" s="8">
        <v>6</v>
      </c>
      <c r="B57" s="8" t="s">
        <v>214</v>
      </c>
      <c r="C57" s="8" t="s">
        <v>215</v>
      </c>
      <c r="D57" s="12">
        <v>40878</v>
      </c>
      <c r="E57" s="8" t="s">
        <v>189</v>
      </c>
      <c r="F57" s="8" t="s">
        <v>192</v>
      </c>
      <c r="G57" s="8" t="s">
        <v>210</v>
      </c>
      <c r="H57" s="13">
        <v>282</v>
      </c>
      <c r="I57" s="13">
        <v>149.46</v>
      </c>
      <c r="J57" s="8">
        <v>12</v>
      </c>
    </row>
    <row r="58" spans="1:10" ht="14.4" x14ac:dyDescent="0.3">
      <c r="A58" s="8">
        <v>7</v>
      </c>
      <c r="B58" s="8" t="s">
        <v>201</v>
      </c>
      <c r="C58" s="8" t="s">
        <v>198</v>
      </c>
      <c r="D58" s="12">
        <v>40544</v>
      </c>
      <c r="E58" s="8" t="s">
        <v>189</v>
      </c>
      <c r="F58" s="8" t="s">
        <v>192</v>
      </c>
      <c r="G58" s="8" t="s">
        <v>210</v>
      </c>
      <c r="H58" s="13">
        <v>282</v>
      </c>
      <c r="I58" s="13">
        <v>149.46</v>
      </c>
      <c r="J58" s="8">
        <v>12</v>
      </c>
    </row>
    <row r="59" spans="1:10" ht="14.4" x14ac:dyDescent="0.3">
      <c r="A59" s="8">
        <v>7</v>
      </c>
      <c r="B59" s="8" t="s">
        <v>227</v>
      </c>
      <c r="C59" s="8" t="s">
        <v>228</v>
      </c>
      <c r="D59" s="12">
        <v>40787</v>
      </c>
      <c r="E59" s="8" t="s">
        <v>189</v>
      </c>
      <c r="F59" s="8" t="s">
        <v>192</v>
      </c>
      <c r="G59" s="8" t="s">
        <v>210</v>
      </c>
      <c r="H59" s="13">
        <v>282</v>
      </c>
      <c r="I59" s="13">
        <v>109.98</v>
      </c>
      <c r="J59" s="8">
        <v>12</v>
      </c>
    </row>
    <row r="60" spans="1:10" ht="14.4" x14ac:dyDescent="0.3">
      <c r="A60" s="8">
        <v>9</v>
      </c>
      <c r="B60" s="8" t="s">
        <v>201</v>
      </c>
      <c r="C60" s="8" t="s">
        <v>198</v>
      </c>
      <c r="D60" s="12">
        <v>40544</v>
      </c>
      <c r="E60" s="8" t="s">
        <v>189</v>
      </c>
      <c r="F60" s="8" t="s">
        <v>192</v>
      </c>
      <c r="G60" s="8" t="s">
        <v>210</v>
      </c>
      <c r="H60" s="13">
        <v>282</v>
      </c>
      <c r="I60" s="13">
        <v>109.98</v>
      </c>
      <c r="J60" s="8">
        <v>12</v>
      </c>
    </row>
    <row r="61" spans="1:10" ht="14.4" x14ac:dyDescent="0.3">
      <c r="A61" s="8">
        <v>9</v>
      </c>
      <c r="B61" s="8" t="s">
        <v>216</v>
      </c>
      <c r="C61" s="8" t="s">
        <v>215</v>
      </c>
      <c r="D61" s="12">
        <v>40817</v>
      </c>
      <c r="E61" s="8" t="s">
        <v>189</v>
      </c>
      <c r="F61" s="8" t="s">
        <v>192</v>
      </c>
      <c r="G61" s="8" t="s">
        <v>210</v>
      </c>
      <c r="H61" s="13">
        <v>282</v>
      </c>
      <c r="I61" s="13">
        <v>109.98</v>
      </c>
      <c r="J61" s="8">
        <v>12</v>
      </c>
    </row>
    <row r="62" spans="1:10" ht="14.4" x14ac:dyDescent="0.3">
      <c r="A62" s="8">
        <v>1</v>
      </c>
      <c r="B62" s="8" t="s">
        <v>216</v>
      </c>
      <c r="C62" s="8" t="s">
        <v>215</v>
      </c>
      <c r="D62" s="12">
        <v>40848</v>
      </c>
      <c r="E62" s="8" t="s">
        <v>189</v>
      </c>
      <c r="F62" s="8" t="s">
        <v>199</v>
      </c>
      <c r="G62" s="8" t="s">
        <v>219</v>
      </c>
      <c r="H62" s="13">
        <v>90</v>
      </c>
      <c r="I62" s="13">
        <v>36</v>
      </c>
      <c r="J62" s="8">
        <v>5</v>
      </c>
    </row>
    <row r="63" spans="1:10" ht="14.4" x14ac:dyDescent="0.3">
      <c r="A63" s="8">
        <v>1</v>
      </c>
      <c r="B63" s="8" t="s">
        <v>216</v>
      </c>
      <c r="C63" s="8" t="s">
        <v>215</v>
      </c>
      <c r="D63" s="12">
        <v>40695</v>
      </c>
      <c r="E63" s="8" t="s">
        <v>189</v>
      </c>
      <c r="F63" s="8" t="s">
        <v>199</v>
      </c>
      <c r="G63" s="8" t="s">
        <v>219</v>
      </c>
      <c r="H63" s="13">
        <v>90</v>
      </c>
      <c r="I63" s="13">
        <v>46.8</v>
      </c>
      <c r="J63" s="8">
        <v>5</v>
      </c>
    </row>
    <row r="64" spans="1:10" ht="14.4" x14ac:dyDescent="0.3">
      <c r="A64" s="8">
        <v>2</v>
      </c>
      <c r="B64" s="8" t="s">
        <v>227</v>
      </c>
      <c r="C64" s="8" t="s">
        <v>228</v>
      </c>
      <c r="D64" s="12">
        <v>40878</v>
      </c>
      <c r="E64" s="8" t="s">
        <v>189</v>
      </c>
      <c r="F64" s="8" t="s">
        <v>199</v>
      </c>
      <c r="G64" s="8" t="s">
        <v>219</v>
      </c>
      <c r="H64" s="13">
        <v>90</v>
      </c>
      <c r="I64" s="13">
        <v>36</v>
      </c>
      <c r="J64" s="8">
        <v>5</v>
      </c>
    </row>
    <row r="65" spans="1:10" ht="14.4" x14ac:dyDescent="0.3">
      <c r="A65" s="8">
        <v>4</v>
      </c>
      <c r="B65" s="8" t="s">
        <v>207</v>
      </c>
      <c r="C65" s="8" t="s">
        <v>198</v>
      </c>
      <c r="D65" s="12">
        <v>40848</v>
      </c>
      <c r="E65" s="8" t="s">
        <v>189</v>
      </c>
      <c r="F65" s="8" t="s">
        <v>199</v>
      </c>
      <c r="G65" s="8" t="s">
        <v>219</v>
      </c>
      <c r="H65" s="13">
        <v>90</v>
      </c>
      <c r="I65" s="13">
        <v>46.8</v>
      </c>
      <c r="J65" s="8">
        <v>5</v>
      </c>
    </row>
    <row r="66" spans="1:10" ht="14.4" x14ac:dyDescent="0.3">
      <c r="A66" s="8">
        <v>5</v>
      </c>
      <c r="B66" s="8" t="s">
        <v>229</v>
      </c>
      <c r="C66" s="8" t="s">
        <v>228</v>
      </c>
      <c r="D66" s="12">
        <v>40544</v>
      </c>
      <c r="E66" s="8" t="s">
        <v>189</v>
      </c>
      <c r="F66" s="8" t="s">
        <v>199</v>
      </c>
      <c r="G66" s="8" t="s">
        <v>219</v>
      </c>
      <c r="H66" s="13">
        <v>90</v>
      </c>
      <c r="I66" s="13">
        <v>46.8</v>
      </c>
      <c r="J66" s="8">
        <v>5</v>
      </c>
    </row>
    <row r="67" spans="1:10" ht="14.4" x14ac:dyDescent="0.3">
      <c r="A67" s="8">
        <v>6</v>
      </c>
      <c r="B67" s="8" t="s">
        <v>216</v>
      </c>
      <c r="C67" s="8" t="s">
        <v>215</v>
      </c>
      <c r="D67" s="12">
        <v>40575</v>
      </c>
      <c r="E67" s="8" t="s">
        <v>189</v>
      </c>
      <c r="F67" s="8" t="s">
        <v>199</v>
      </c>
      <c r="G67" s="8" t="s">
        <v>219</v>
      </c>
      <c r="H67" s="13">
        <v>90</v>
      </c>
      <c r="I67" s="13">
        <v>46.8</v>
      </c>
      <c r="J67" s="8">
        <v>5</v>
      </c>
    </row>
    <row r="68" spans="1:10" ht="14.4" x14ac:dyDescent="0.3">
      <c r="A68" s="8">
        <v>6</v>
      </c>
      <c r="B68" s="8" t="s">
        <v>229</v>
      </c>
      <c r="C68" s="8" t="s">
        <v>228</v>
      </c>
      <c r="D68" s="12">
        <v>40817</v>
      </c>
      <c r="E68" s="8" t="s">
        <v>189</v>
      </c>
      <c r="F68" s="8" t="s">
        <v>199</v>
      </c>
      <c r="G68" s="8" t="s">
        <v>219</v>
      </c>
      <c r="H68" s="13">
        <v>90</v>
      </c>
      <c r="I68" s="13">
        <v>46.8</v>
      </c>
      <c r="J68" s="8">
        <v>5</v>
      </c>
    </row>
    <row r="69" spans="1:10" ht="14.4" x14ac:dyDescent="0.3">
      <c r="A69" s="8">
        <v>7</v>
      </c>
      <c r="B69" s="8" t="s">
        <v>218</v>
      </c>
      <c r="C69" s="8" t="s">
        <v>215</v>
      </c>
      <c r="D69" s="12">
        <v>40695</v>
      </c>
      <c r="E69" s="8" t="s">
        <v>189</v>
      </c>
      <c r="F69" s="8" t="s">
        <v>199</v>
      </c>
      <c r="G69" s="8" t="s">
        <v>219</v>
      </c>
      <c r="H69" s="13">
        <v>90</v>
      </c>
      <c r="I69" s="13">
        <v>46.8</v>
      </c>
      <c r="J69" s="8">
        <v>5</v>
      </c>
    </row>
    <row r="70" spans="1:10" ht="14.4" x14ac:dyDescent="0.3">
      <c r="A70" s="8">
        <v>7</v>
      </c>
      <c r="B70" s="8" t="s">
        <v>214</v>
      </c>
      <c r="C70" s="8" t="s">
        <v>215</v>
      </c>
      <c r="D70" s="12">
        <v>40634</v>
      </c>
      <c r="E70" s="8" t="s">
        <v>189</v>
      </c>
      <c r="F70" s="8" t="s">
        <v>199</v>
      </c>
      <c r="G70" s="8" t="s">
        <v>219</v>
      </c>
      <c r="H70" s="13">
        <v>90</v>
      </c>
      <c r="I70" s="13">
        <v>45</v>
      </c>
      <c r="J70" s="8">
        <v>5</v>
      </c>
    </row>
    <row r="71" spans="1:10" ht="14.4" x14ac:dyDescent="0.3">
      <c r="A71" s="8">
        <v>7</v>
      </c>
      <c r="B71" s="8" t="s">
        <v>216</v>
      </c>
      <c r="C71" s="8" t="s">
        <v>215</v>
      </c>
      <c r="D71" s="12">
        <v>40575</v>
      </c>
      <c r="E71" s="8" t="s">
        <v>189</v>
      </c>
      <c r="F71" s="8" t="s">
        <v>199</v>
      </c>
      <c r="G71" s="8" t="s">
        <v>219</v>
      </c>
      <c r="H71" s="13">
        <v>90</v>
      </c>
      <c r="I71" s="13">
        <v>45</v>
      </c>
      <c r="J71" s="8">
        <v>5</v>
      </c>
    </row>
    <row r="72" spans="1:10" ht="14.4" x14ac:dyDescent="0.3">
      <c r="A72" s="8">
        <v>1</v>
      </c>
      <c r="B72" s="8" t="s">
        <v>197</v>
      </c>
      <c r="C72" s="8" t="s">
        <v>198</v>
      </c>
      <c r="D72" s="12">
        <v>40848</v>
      </c>
      <c r="E72" s="8" t="s">
        <v>189</v>
      </c>
      <c r="F72" s="8" t="s">
        <v>199</v>
      </c>
      <c r="G72" s="8" t="s">
        <v>200</v>
      </c>
      <c r="H72" s="13">
        <v>54</v>
      </c>
      <c r="I72" s="13">
        <v>25.92</v>
      </c>
      <c r="J72" s="8">
        <v>4</v>
      </c>
    </row>
    <row r="73" spans="1:10" ht="14.4" x14ac:dyDescent="0.3">
      <c r="A73" s="8">
        <v>1</v>
      </c>
      <c r="B73" s="8" t="s">
        <v>214</v>
      </c>
      <c r="C73" s="8" t="s">
        <v>215</v>
      </c>
      <c r="D73" s="12">
        <v>40878</v>
      </c>
      <c r="E73" s="8" t="s">
        <v>189</v>
      </c>
      <c r="F73" s="8" t="s">
        <v>199</v>
      </c>
      <c r="G73" s="8" t="s">
        <v>200</v>
      </c>
      <c r="H73" s="13">
        <v>54</v>
      </c>
      <c r="I73" s="13">
        <v>21.06</v>
      </c>
      <c r="J73" s="8">
        <v>4</v>
      </c>
    </row>
    <row r="74" spans="1:10" ht="14.4" x14ac:dyDescent="0.3">
      <c r="A74" s="8">
        <v>1</v>
      </c>
      <c r="B74" s="8" t="s">
        <v>218</v>
      </c>
      <c r="C74" s="8" t="s">
        <v>215</v>
      </c>
      <c r="D74" s="12">
        <v>40848</v>
      </c>
      <c r="E74" s="8" t="s">
        <v>189</v>
      </c>
      <c r="F74" s="8" t="s">
        <v>199</v>
      </c>
      <c r="G74" s="8" t="s">
        <v>200</v>
      </c>
      <c r="H74" s="13">
        <v>54</v>
      </c>
      <c r="I74" s="13">
        <v>22.68</v>
      </c>
      <c r="J74" s="8">
        <v>4</v>
      </c>
    </row>
    <row r="75" spans="1:10" ht="14.4" x14ac:dyDescent="0.3">
      <c r="A75" s="8">
        <v>1</v>
      </c>
      <c r="B75" s="8" t="s">
        <v>229</v>
      </c>
      <c r="C75" s="8" t="s">
        <v>228</v>
      </c>
      <c r="D75" s="12">
        <v>40817</v>
      </c>
      <c r="E75" s="8" t="s">
        <v>189</v>
      </c>
      <c r="F75" s="8" t="s">
        <v>199</v>
      </c>
      <c r="G75" s="8" t="s">
        <v>200</v>
      </c>
      <c r="H75" s="13">
        <v>54</v>
      </c>
      <c r="I75" s="13">
        <v>22.68</v>
      </c>
      <c r="J75" s="8">
        <v>4</v>
      </c>
    </row>
    <row r="76" spans="1:10" ht="14.4" x14ac:dyDescent="0.3">
      <c r="A76" s="8">
        <v>1</v>
      </c>
      <c r="B76" s="8" t="s">
        <v>230</v>
      </c>
      <c r="C76" s="8" t="s">
        <v>228</v>
      </c>
      <c r="D76" s="12">
        <v>40695</v>
      </c>
      <c r="E76" s="8" t="s">
        <v>189</v>
      </c>
      <c r="F76" s="8" t="s">
        <v>199</v>
      </c>
      <c r="G76" s="8" t="s">
        <v>200</v>
      </c>
      <c r="H76" s="13">
        <v>54</v>
      </c>
      <c r="I76" s="13">
        <v>20.52</v>
      </c>
      <c r="J76" s="8">
        <v>4</v>
      </c>
    </row>
    <row r="77" spans="1:10" ht="14.4" x14ac:dyDescent="0.3">
      <c r="A77" s="8">
        <v>1</v>
      </c>
      <c r="B77" s="8" t="s">
        <v>230</v>
      </c>
      <c r="C77" s="8" t="s">
        <v>228</v>
      </c>
      <c r="D77" s="12">
        <v>40695</v>
      </c>
      <c r="E77" s="8" t="s">
        <v>189</v>
      </c>
      <c r="F77" s="8" t="s">
        <v>199</v>
      </c>
      <c r="G77" s="8" t="s">
        <v>200</v>
      </c>
      <c r="H77" s="13">
        <v>54</v>
      </c>
      <c r="I77" s="13">
        <v>22.68</v>
      </c>
      <c r="J77" s="8">
        <v>4</v>
      </c>
    </row>
    <row r="78" spans="1:10" ht="14.4" x14ac:dyDescent="0.3">
      <c r="A78" s="8">
        <v>1</v>
      </c>
      <c r="B78" s="8" t="s">
        <v>229</v>
      </c>
      <c r="C78" s="8" t="s">
        <v>228</v>
      </c>
      <c r="D78" s="12">
        <v>40544</v>
      </c>
      <c r="E78" s="8" t="s">
        <v>189</v>
      </c>
      <c r="F78" s="8" t="s">
        <v>199</v>
      </c>
      <c r="G78" s="8" t="s">
        <v>200</v>
      </c>
      <c r="H78" s="13">
        <v>54</v>
      </c>
      <c r="I78" s="13">
        <v>24.3</v>
      </c>
      <c r="J78" s="8">
        <v>4</v>
      </c>
    </row>
    <row r="79" spans="1:10" ht="14.4" x14ac:dyDescent="0.3">
      <c r="A79" s="8">
        <v>2</v>
      </c>
      <c r="B79" s="8" t="s">
        <v>201</v>
      </c>
      <c r="C79" s="8" t="s">
        <v>198</v>
      </c>
      <c r="D79" s="12">
        <v>40787</v>
      </c>
      <c r="E79" s="8" t="s">
        <v>189</v>
      </c>
      <c r="F79" s="8" t="s">
        <v>199</v>
      </c>
      <c r="G79" s="8" t="s">
        <v>200</v>
      </c>
      <c r="H79" s="13">
        <v>54</v>
      </c>
      <c r="I79" s="13">
        <v>22.68</v>
      </c>
      <c r="J79" s="8">
        <v>4</v>
      </c>
    </row>
    <row r="80" spans="1:10" ht="14.4" x14ac:dyDescent="0.3">
      <c r="A80" s="8">
        <v>2</v>
      </c>
      <c r="B80" s="8" t="s">
        <v>207</v>
      </c>
      <c r="C80" s="8" t="s">
        <v>198</v>
      </c>
      <c r="D80" s="12">
        <v>40695</v>
      </c>
      <c r="E80" s="8" t="s">
        <v>189</v>
      </c>
      <c r="F80" s="8" t="s">
        <v>199</v>
      </c>
      <c r="G80" s="8" t="s">
        <v>200</v>
      </c>
      <c r="H80" s="13">
        <v>54</v>
      </c>
      <c r="I80" s="13">
        <v>25.92</v>
      </c>
      <c r="J80" s="8">
        <v>4</v>
      </c>
    </row>
    <row r="81" spans="1:10" ht="14.4" x14ac:dyDescent="0.3">
      <c r="A81" s="8">
        <v>2</v>
      </c>
      <c r="B81" s="8" t="s">
        <v>229</v>
      </c>
      <c r="C81" s="8" t="s">
        <v>228</v>
      </c>
      <c r="D81" s="12">
        <v>40544</v>
      </c>
      <c r="E81" s="8" t="s">
        <v>189</v>
      </c>
      <c r="F81" s="8" t="s">
        <v>199</v>
      </c>
      <c r="G81" s="8" t="s">
        <v>200</v>
      </c>
      <c r="H81" s="13">
        <v>54</v>
      </c>
      <c r="I81" s="13">
        <v>22.68</v>
      </c>
      <c r="J81" s="8">
        <v>4</v>
      </c>
    </row>
    <row r="82" spans="1:10" ht="14.4" x14ac:dyDescent="0.3">
      <c r="A82" s="8">
        <v>3</v>
      </c>
      <c r="B82" s="8" t="s">
        <v>218</v>
      </c>
      <c r="C82" s="8" t="s">
        <v>215</v>
      </c>
      <c r="D82" s="12">
        <v>40664</v>
      </c>
      <c r="E82" s="8" t="s">
        <v>189</v>
      </c>
      <c r="F82" s="8" t="s">
        <v>199</v>
      </c>
      <c r="G82" s="8" t="s">
        <v>200</v>
      </c>
      <c r="H82" s="13">
        <v>54</v>
      </c>
      <c r="I82" s="13">
        <v>20.52</v>
      </c>
      <c r="J82" s="8">
        <v>4</v>
      </c>
    </row>
    <row r="83" spans="1:10" ht="14.4" x14ac:dyDescent="0.3">
      <c r="A83" s="8">
        <v>3</v>
      </c>
      <c r="B83" s="8" t="s">
        <v>229</v>
      </c>
      <c r="C83" s="8" t="s">
        <v>228</v>
      </c>
      <c r="D83" s="12">
        <v>40817</v>
      </c>
      <c r="E83" s="8" t="s">
        <v>189</v>
      </c>
      <c r="F83" s="8" t="s">
        <v>199</v>
      </c>
      <c r="G83" s="8" t="s">
        <v>200</v>
      </c>
      <c r="H83" s="13">
        <v>54</v>
      </c>
      <c r="I83" s="13">
        <v>21.06</v>
      </c>
      <c r="J83" s="8">
        <v>4</v>
      </c>
    </row>
    <row r="84" spans="1:10" ht="14.4" x14ac:dyDescent="0.3">
      <c r="A84" s="8">
        <v>3</v>
      </c>
      <c r="B84" s="8" t="s">
        <v>230</v>
      </c>
      <c r="C84" s="8" t="s">
        <v>228</v>
      </c>
      <c r="D84" s="12">
        <v>40544</v>
      </c>
      <c r="E84" s="8" t="s">
        <v>189</v>
      </c>
      <c r="F84" s="8" t="s">
        <v>199</v>
      </c>
      <c r="G84" s="8" t="s">
        <v>200</v>
      </c>
      <c r="H84" s="13">
        <v>54</v>
      </c>
      <c r="I84" s="13">
        <v>22.68</v>
      </c>
      <c r="J84" s="8">
        <v>4</v>
      </c>
    </row>
    <row r="85" spans="1:10" ht="14.4" x14ac:dyDescent="0.3">
      <c r="A85" s="8">
        <v>4</v>
      </c>
      <c r="B85" s="8" t="s">
        <v>229</v>
      </c>
      <c r="C85" s="8" t="s">
        <v>228</v>
      </c>
      <c r="D85" s="12">
        <v>40575</v>
      </c>
      <c r="E85" s="8" t="s">
        <v>189</v>
      </c>
      <c r="F85" s="8" t="s">
        <v>199</v>
      </c>
      <c r="G85" s="8" t="s">
        <v>200</v>
      </c>
      <c r="H85" s="13">
        <v>54</v>
      </c>
      <c r="I85" s="13">
        <v>25.92</v>
      </c>
      <c r="J85" s="8">
        <v>4</v>
      </c>
    </row>
    <row r="86" spans="1:10" ht="14.4" x14ac:dyDescent="0.3">
      <c r="A86" s="8">
        <v>5</v>
      </c>
      <c r="B86" s="8" t="s">
        <v>201</v>
      </c>
      <c r="C86" s="8" t="s">
        <v>198</v>
      </c>
      <c r="D86" s="12">
        <v>40787</v>
      </c>
      <c r="E86" s="8" t="s">
        <v>189</v>
      </c>
      <c r="F86" s="8" t="s">
        <v>199</v>
      </c>
      <c r="G86" s="8" t="s">
        <v>200</v>
      </c>
      <c r="H86" s="13">
        <v>54</v>
      </c>
      <c r="I86" s="13">
        <v>20.52</v>
      </c>
      <c r="J86" s="8">
        <v>4</v>
      </c>
    </row>
    <row r="87" spans="1:10" ht="14.4" x14ac:dyDescent="0.3">
      <c r="A87" s="8">
        <v>5</v>
      </c>
      <c r="B87" s="8" t="s">
        <v>216</v>
      </c>
      <c r="C87" s="8" t="s">
        <v>215</v>
      </c>
      <c r="D87" s="12">
        <v>40878</v>
      </c>
      <c r="E87" s="8" t="s">
        <v>189</v>
      </c>
      <c r="F87" s="8" t="s">
        <v>199</v>
      </c>
      <c r="G87" s="8" t="s">
        <v>200</v>
      </c>
      <c r="H87" s="13">
        <v>54</v>
      </c>
      <c r="I87" s="13">
        <v>25.92</v>
      </c>
      <c r="J87" s="8">
        <v>4</v>
      </c>
    </row>
    <row r="88" spans="1:10" ht="14.4" x14ac:dyDescent="0.3">
      <c r="A88" s="8">
        <v>5</v>
      </c>
      <c r="B88" s="8" t="s">
        <v>230</v>
      </c>
      <c r="C88" s="8" t="s">
        <v>228</v>
      </c>
      <c r="D88" s="12">
        <v>40695</v>
      </c>
      <c r="E88" s="8" t="s">
        <v>189</v>
      </c>
      <c r="F88" s="8" t="s">
        <v>199</v>
      </c>
      <c r="G88" s="8" t="s">
        <v>200</v>
      </c>
      <c r="H88" s="13">
        <v>54</v>
      </c>
      <c r="I88" s="13">
        <v>25.92</v>
      </c>
      <c r="J88" s="8">
        <v>4</v>
      </c>
    </row>
    <row r="89" spans="1:10" ht="14.4" x14ac:dyDescent="0.3">
      <c r="A89" s="8">
        <v>6</v>
      </c>
      <c r="B89" s="8" t="s">
        <v>197</v>
      </c>
      <c r="C89" s="8" t="s">
        <v>198</v>
      </c>
      <c r="D89" s="12">
        <v>40878</v>
      </c>
      <c r="E89" s="8" t="s">
        <v>189</v>
      </c>
      <c r="F89" s="8" t="s">
        <v>199</v>
      </c>
      <c r="G89" s="8" t="s">
        <v>200</v>
      </c>
      <c r="H89" s="13">
        <v>54</v>
      </c>
      <c r="I89" s="13">
        <v>24.3</v>
      </c>
      <c r="J89" s="8">
        <v>4</v>
      </c>
    </row>
    <row r="90" spans="1:10" ht="14.4" x14ac:dyDescent="0.3">
      <c r="A90" s="8">
        <v>6</v>
      </c>
      <c r="B90" s="8" t="s">
        <v>218</v>
      </c>
      <c r="C90" s="8" t="s">
        <v>215</v>
      </c>
      <c r="D90" s="12">
        <v>40756</v>
      </c>
      <c r="E90" s="8" t="s">
        <v>189</v>
      </c>
      <c r="F90" s="8" t="s">
        <v>199</v>
      </c>
      <c r="G90" s="8" t="s">
        <v>200</v>
      </c>
      <c r="H90" s="13">
        <v>54</v>
      </c>
      <c r="I90" s="13">
        <v>24.3</v>
      </c>
      <c r="J90" s="8">
        <v>4</v>
      </c>
    </row>
    <row r="91" spans="1:10" ht="14.4" x14ac:dyDescent="0.3">
      <c r="A91" s="8">
        <v>6</v>
      </c>
      <c r="B91" s="8" t="s">
        <v>214</v>
      </c>
      <c r="C91" s="8" t="s">
        <v>215</v>
      </c>
      <c r="D91" s="12">
        <v>40634</v>
      </c>
      <c r="E91" s="8" t="s">
        <v>189</v>
      </c>
      <c r="F91" s="8" t="s">
        <v>199</v>
      </c>
      <c r="G91" s="8" t="s">
        <v>200</v>
      </c>
      <c r="H91" s="13">
        <v>54</v>
      </c>
      <c r="I91" s="13">
        <v>22.68</v>
      </c>
      <c r="J91" s="8">
        <v>4</v>
      </c>
    </row>
    <row r="92" spans="1:10" ht="14.4" x14ac:dyDescent="0.3">
      <c r="A92" s="8">
        <v>6</v>
      </c>
      <c r="B92" s="8" t="s">
        <v>230</v>
      </c>
      <c r="C92" s="8" t="s">
        <v>228</v>
      </c>
      <c r="D92" s="12">
        <v>40603</v>
      </c>
      <c r="E92" s="8" t="s">
        <v>189</v>
      </c>
      <c r="F92" s="8" t="s">
        <v>199</v>
      </c>
      <c r="G92" s="8" t="s">
        <v>200</v>
      </c>
      <c r="H92" s="13">
        <v>54</v>
      </c>
      <c r="I92" s="13">
        <v>25.92</v>
      </c>
      <c r="J92" s="8">
        <v>4</v>
      </c>
    </row>
    <row r="93" spans="1:10" ht="14.4" x14ac:dyDescent="0.3">
      <c r="A93" s="8">
        <v>7</v>
      </c>
      <c r="B93" s="8" t="s">
        <v>229</v>
      </c>
      <c r="C93" s="8" t="s">
        <v>228</v>
      </c>
      <c r="D93" s="12">
        <v>40817</v>
      </c>
      <c r="E93" s="8" t="s">
        <v>189</v>
      </c>
      <c r="F93" s="8" t="s">
        <v>199</v>
      </c>
      <c r="G93" s="8" t="s">
        <v>200</v>
      </c>
      <c r="H93" s="13">
        <v>54</v>
      </c>
      <c r="I93" s="13">
        <v>24.3</v>
      </c>
      <c r="J93" s="8">
        <v>4</v>
      </c>
    </row>
    <row r="94" spans="1:10" ht="14.4" x14ac:dyDescent="0.3">
      <c r="A94" s="8">
        <v>7</v>
      </c>
      <c r="B94" s="8" t="s">
        <v>230</v>
      </c>
      <c r="C94" s="8" t="s">
        <v>228</v>
      </c>
      <c r="D94" s="12">
        <v>40603</v>
      </c>
      <c r="E94" s="8" t="s">
        <v>189</v>
      </c>
      <c r="F94" s="8" t="s">
        <v>199</v>
      </c>
      <c r="G94" s="8" t="s">
        <v>200</v>
      </c>
      <c r="H94" s="13">
        <v>54</v>
      </c>
      <c r="I94" s="13">
        <v>20.52</v>
      </c>
      <c r="J94" s="8">
        <v>4</v>
      </c>
    </row>
    <row r="95" spans="1:10" ht="14.4" x14ac:dyDescent="0.3">
      <c r="A95" s="8">
        <v>9</v>
      </c>
      <c r="B95" s="8" t="s">
        <v>207</v>
      </c>
      <c r="C95" s="8" t="s">
        <v>198</v>
      </c>
      <c r="D95" s="12">
        <v>40695</v>
      </c>
      <c r="E95" s="8" t="s">
        <v>189</v>
      </c>
      <c r="F95" s="8" t="s">
        <v>199</v>
      </c>
      <c r="G95" s="8" t="s">
        <v>200</v>
      </c>
      <c r="H95" s="13">
        <v>54</v>
      </c>
      <c r="I95" s="13">
        <v>22.68</v>
      </c>
      <c r="J95" s="8">
        <v>4</v>
      </c>
    </row>
    <row r="96" spans="1:10" ht="14.4" x14ac:dyDescent="0.3">
      <c r="A96" s="8">
        <v>9</v>
      </c>
      <c r="B96" s="8" t="s">
        <v>229</v>
      </c>
      <c r="C96" s="8" t="s">
        <v>228</v>
      </c>
      <c r="D96" s="12">
        <v>40575</v>
      </c>
      <c r="E96" s="8" t="s">
        <v>189</v>
      </c>
      <c r="F96" s="8" t="s">
        <v>199</v>
      </c>
      <c r="G96" s="8" t="s">
        <v>200</v>
      </c>
      <c r="H96" s="13">
        <v>54</v>
      </c>
      <c r="I96" s="13">
        <v>20.52</v>
      </c>
      <c r="J96" s="8">
        <v>4</v>
      </c>
    </row>
    <row r="97" spans="1:10" ht="14.4" x14ac:dyDescent="0.3">
      <c r="A97" s="8">
        <v>1</v>
      </c>
      <c r="B97" s="8" t="s">
        <v>187</v>
      </c>
      <c r="C97" s="8" t="s">
        <v>188</v>
      </c>
      <c r="D97" s="12">
        <v>40848</v>
      </c>
      <c r="E97" s="8" t="s">
        <v>189</v>
      </c>
      <c r="F97" s="8" t="s">
        <v>190</v>
      </c>
      <c r="G97" s="8" t="s">
        <v>191</v>
      </c>
      <c r="H97" s="13">
        <v>120</v>
      </c>
      <c r="I97" s="13">
        <v>64.8</v>
      </c>
      <c r="J97" s="8">
        <v>6</v>
      </c>
    </row>
    <row r="98" spans="1:10" ht="14.4" x14ac:dyDescent="0.3">
      <c r="A98" s="8">
        <v>1</v>
      </c>
      <c r="B98" s="8" t="s">
        <v>201</v>
      </c>
      <c r="C98" s="8" t="s">
        <v>198</v>
      </c>
      <c r="D98" s="12">
        <v>40848</v>
      </c>
      <c r="E98" s="8" t="s">
        <v>189</v>
      </c>
      <c r="F98" s="8" t="s">
        <v>190</v>
      </c>
      <c r="G98" s="8" t="s">
        <v>191</v>
      </c>
      <c r="H98" s="13">
        <v>120</v>
      </c>
      <c r="I98" s="13">
        <v>64.8</v>
      </c>
      <c r="J98" s="8">
        <v>6</v>
      </c>
    </row>
    <row r="99" spans="1:10" ht="14.4" x14ac:dyDescent="0.3">
      <c r="A99" s="8">
        <v>1</v>
      </c>
      <c r="B99" s="8" t="s">
        <v>214</v>
      </c>
      <c r="C99" s="8" t="s">
        <v>215</v>
      </c>
      <c r="D99" s="12">
        <v>40634</v>
      </c>
      <c r="E99" s="8" t="s">
        <v>189</v>
      </c>
      <c r="F99" s="8" t="s">
        <v>190</v>
      </c>
      <c r="G99" s="8" t="s">
        <v>191</v>
      </c>
      <c r="H99" s="13">
        <v>120</v>
      </c>
      <c r="I99" s="13">
        <v>49.2</v>
      </c>
      <c r="J99" s="8">
        <v>6</v>
      </c>
    </row>
    <row r="100" spans="1:10" ht="14.4" x14ac:dyDescent="0.3">
      <c r="A100" s="8">
        <v>1</v>
      </c>
      <c r="B100" s="8" t="s">
        <v>230</v>
      </c>
      <c r="C100" s="8" t="s">
        <v>228</v>
      </c>
      <c r="D100" s="12">
        <v>40544</v>
      </c>
      <c r="E100" s="8" t="s">
        <v>189</v>
      </c>
      <c r="F100" s="8" t="s">
        <v>190</v>
      </c>
      <c r="G100" s="8" t="s">
        <v>191</v>
      </c>
      <c r="H100" s="13">
        <v>120</v>
      </c>
      <c r="I100" s="13">
        <v>48</v>
      </c>
      <c r="J100" s="8">
        <v>6</v>
      </c>
    </row>
    <row r="101" spans="1:10" ht="14.4" x14ac:dyDescent="0.3">
      <c r="A101" s="8">
        <v>2</v>
      </c>
      <c r="B101" s="8" t="s">
        <v>216</v>
      </c>
      <c r="C101" s="8" t="s">
        <v>215</v>
      </c>
      <c r="D101" s="12">
        <v>40664</v>
      </c>
      <c r="E101" s="8" t="s">
        <v>189</v>
      </c>
      <c r="F101" s="8" t="s">
        <v>190</v>
      </c>
      <c r="G101" s="8" t="s">
        <v>191</v>
      </c>
      <c r="H101" s="13">
        <v>120</v>
      </c>
      <c r="I101" s="13">
        <v>49.2</v>
      </c>
      <c r="J101" s="8">
        <v>6</v>
      </c>
    </row>
    <row r="102" spans="1:10" ht="14.4" x14ac:dyDescent="0.3">
      <c r="A102" s="8">
        <v>3</v>
      </c>
      <c r="B102" s="8" t="s">
        <v>207</v>
      </c>
      <c r="C102" s="8" t="s">
        <v>198</v>
      </c>
      <c r="D102" s="12">
        <v>40603</v>
      </c>
      <c r="E102" s="8" t="s">
        <v>189</v>
      </c>
      <c r="F102" s="8" t="s">
        <v>190</v>
      </c>
      <c r="G102" s="8" t="s">
        <v>191</v>
      </c>
      <c r="H102" s="13">
        <v>120</v>
      </c>
      <c r="I102" s="13">
        <v>64.8</v>
      </c>
      <c r="J102" s="8">
        <v>6</v>
      </c>
    </row>
    <row r="103" spans="1:10" ht="14.4" x14ac:dyDescent="0.3">
      <c r="A103" s="8">
        <v>4</v>
      </c>
      <c r="B103" s="8" t="s">
        <v>218</v>
      </c>
      <c r="C103" s="8" t="s">
        <v>215</v>
      </c>
      <c r="D103" s="12">
        <v>40817</v>
      </c>
      <c r="E103" s="8" t="s">
        <v>189</v>
      </c>
      <c r="F103" s="8" t="s">
        <v>190</v>
      </c>
      <c r="G103" s="8" t="s">
        <v>191</v>
      </c>
      <c r="H103" s="13">
        <v>120</v>
      </c>
      <c r="I103" s="13">
        <v>48</v>
      </c>
      <c r="J103" s="8">
        <v>6</v>
      </c>
    </row>
    <row r="104" spans="1:10" ht="14.4" x14ac:dyDescent="0.3">
      <c r="A104" s="8">
        <v>4</v>
      </c>
      <c r="B104" s="8" t="s">
        <v>229</v>
      </c>
      <c r="C104" s="8" t="s">
        <v>228</v>
      </c>
      <c r="D104" s="12">
        <v>40634</v>
      </c>
      <c r="E104" s="8" t="s">
        <v>189</v>
      </c>
      <c r="F104" s="8" t="s">
        <v>190</v>
      </c>
      <c r="G104" s="8" t="s">
        <v>191</v>
      </c>
      <c r="H104" s="13">
        <v>120</v>
      </c>
      <c r="I104" s="13">
        <v>49.2</v>
      </c>
      <c r="J104" s="8">
        <v>6</v>
      </c>
    </row>
    <row r="105" spans="1:10" ht="14.4" x14ac:dyDescent="0.3">
      <c r="A105" s="8">
        <v>5</v>
      </c>
      <c r="B105" s="8" t="s">
        <v>218</v>
      </c>
      <c r="C105" s="8" t="s">
        <v>215</v>
      </c>
      <c r="D105" s="12">
        <v>40603</v>
      </c>
      <c r="E105" s="8" t="s">
        <v>189</v>
      </c>
      <c r="F105" s="8" t="s">
        <v>190</v>
      </c>
      <c r="G105" s="8" t="s">
        <v>191</v>
      </c>
      <c r="H105" s="13">
        <v>120</v>
      </c>
      <c r="I105" s="13">
        <v>49.2</v>
      </c>
      <c r="J105" s="8">
        <v>6</v>
      </c>
    </row>
    <row r="106" spans="1:10" ht="14.4" x14ac:dyDescent="0.3">
      <c r="A106" s="8">
        <v>7</v>
      </c>
      <c r="B106" s="8" t="s">
        <v>197</v>
      </c>
      <c r="C106" s="8" t="s">
        <v>198</v>
      </c>
      <c r="D106" s="12">
        <v>40878</v>
      </c>
      <c r="E106" s="8" t="s">
        <v>189</v>
      </c>
      <c r="F106" s="8" t="s">
        <v>190</v>
      </c>
      <c r="G106" s="8" t="s">
        <v>191</v>
      </c>
      <c r="H106" s="13">
        <v>120</v>
      </c>
      <c r="I106" s="13">
        <v>48</v>
      </c>
      <c r="J106" s="8">
        <v>6</v>
      </c>
    </row>
    <row r="107" spans="1:10" ht="14.4" x14ac:dyDescent="0.3">
      <c r="A107" s="8">
        <v>9</v>
      </c>
      <c r="B107" s="8" t="s">
        <v>218</v>
      </c>
      <c r="C107" s="8" t="s">
        <v>215</v>
      </c>
      <c r="D107" s="12">
        <v>40603</v>
      </c>
      <c r="E107" s="8" t="s">
        <v>189</v>
      </c>
      <c r="F107" s="8" t="s">
        <v>190</v>
      </c>
      <c r="G107" s="8" t="s">
        <v>191</v>
      </c>
      <c r="H107" s="13">
        <v>120</v>
      </c>
      <c r="I107" s="13">
        <v>49.2</v>
      </c>
      <c r="J107" s="8">
        <v>6</v>
      </c>
    </row>
    <row r="108" spans="1:10" ht="14.4" x14ac:dyDescent="0.3">
      <c r="A108" s="8">
        <v>9</v>
      </c>
      <c r="B108" s="8" t="s">
        <v>230</v>
      </c>
      <c r="C108" s="8" t="s">
        <v>228</v>
      </c>
      <c r="D108" s="12">
        <v>40695</v>
      </c>
      <c r="E108" s="8" t="s">
        <v>189</v>
      </c>
      <c r="F108" s="8" t="s">
        <v>190</v>
      </c>
      <c r="G108" s="8" t="s">
        <v>191</v>
      </c>
      <c r="H108" s="13">
        <v>120</v>
      </c>
      <c r="I108" s="13">
        <v>48</v>
      </c>
      <c r="J108" s="8">
        <v>6</v>
      </c>
    </row>
    <row r="109" spans="1:10" ht="14.4" x14ac:dyDescent="0.3">
      <c r="A109" s="8">
        <v>1</v>
      </c>
      <c r="B109" s="8" t="s">
        <v>201</v>
      </c>
      <c r="C109" s="8" t="s">
        <v>198</v>
      </c>
      <c r="D109" s="12">
        <v>40817</v>
      </c>
      <c r="E109" s="8" t="s">
        <v>189</v>
      </c>
      <c r="F109" s="8" t="s">
        <v>190</v>
      </c>
      <c r="G109" s="8" t="s">
        <v>202</v>
      </c>
      <c r="H109" s="13">
        <v>234</v>
      </c>
      <c r="I109" s="13">
        <v>121.68</v>
      </c>
      <c r="J109" s="8">
        <v>9</v>
      </c>
    </row>
    <row r="110" spans="1:10" ht="14.4" x14ac:dyDescent="0.3">
      <c r="A110" s="8">
        <v>1</v>
      </c>
      <c r="B110" s="8" t="s">
        <v>216</v>
      </c>
      <c r="C110" s="8" t="s">
        <v>215</v>
      </c>
      <c r="D110" s="12">
        <v>40575</v>
      </c>
      <c r="E110" s="8" t="s">
        <v>189</v>
      </c>
      <c r="F110" s="8" t="s">
        <v>190</v>
      </c>
      <c r="G110" s="8" t="s">
        <v>202</v>
      </c>
      <c r="H110" s="13">
        <v>234</v>
      </c>
      <c r="I110" s="13">
        <v>114.66</v>
      </c>
      <c r="J110" s="8">
        <v>9</v>
      </c>
    </row>
    <row r="111" spans="1:10" ht="14.4" x14ac:dyDescent="0.3">
      <c r="A111" s="8">
        <v>1</v>
      </c>
      <c r="B111" s="8" t="s">
        <v>230</v>
      </c>
      <c r="C111" s="8" t="s">
        <v>228</v>
      </c>
      <c r="D111" s="12">
        <v>40544</v>
      </c>
      <c r="E111" s="8" t="s">
        <v>189</v>
      </c>
      <c r="F111" s="8" t="s">
        <v>190</v>
      </c>
      <c r="G111" s="8" t="s">
        <v>202</v>
      </c>
      <c r="H111" s="13">
        <v>234</v>
      </c>
      <c r="I111" s="13">
        <v>128.69999999999999</v>
      </c>
      <c r="J111" s="8">
        <v>9</v>
      </c>
    </row>
    <row r="112" spans="1:10" ht="14.4" x14ac:dyDescent="0.3">
      <c r="A112" s="8">
        <v>2</v>
      </c>
      <c r="B112" s="8" t="s">
        <v>230</v>
      </c>
      <c r="C112" s="8" t="s">
        <v>228</v>
      </c>
      <c r="D112" s="12">
        <v>40695</v>
      </c>
      <c r="E112" s="8" t="s">
        <v>189</v>
      </c>
      <c r="F112" s="8" t="s">
        <v>190</v>
      </c>
      <c r="G112" s="8" t="s">
        <v>202</v>
      </c>
      <c r="H112" s="13">
        <v>234</v>
      </c>
      <c r="I112" s="13">
        <v>128.69999999999999</v>
      </c>
      <c r="J112" s="8">
        <v>9</v>
      </c>
    </row>
    <row r="113" spans="1:10" ht="14.4" x14ac:dyDescent="0.3">
      <c r="A113" s="8">
        <v>3</v>
      </c>
      <c r="B113" s="8" t="s">
        <v>197</v>
      </c>
      <c r="C113" s="8" t="s">
        <v>198</v>
      </c>
      <c r="D113" s="12">
        <v>40725</v>
      </c>
      <c r="E113" s="8" t="s">
        <v>189</v>
      </c>
      <c r="F113" s="8" t="s">
        <v>190</v>
      </c>
      <c r="G113" s="8" t="s">
        <v>202</v>
      </c>
      <c r="H113" s="13">
        <v>234</v>
      </c>
      <c r="I113" s="13">
        <v>128.69999999999999</v>
      </c>
      <c r="J113" s="8">
        <v>9</v>
      </c>
    </row>
    <row r="114" spans="1:10" ht="14.4" x14ac:dyDescent="0.3">
      <c r="A114" s="8">
        <v>3</v>
      </c>
      <c r="B114" s="8" t="s">
        <v>214</v>
      </c>
      <c r="C114" s="8" t="s">
        <v>215</v>
      </c>
      <c r="D114" s="12">
        <v>40878</v>
      </c>
      <c r="E114" s="8" t="s">
        <v>189</v>
      </c>
      <c r="F114" s="8" t="s">
        <v>190</v>
      </c>
      <c r="G114" s="8" t="s">
        <v>202</v>
      </c>
      <c r="H114" s="13">
        <v>234</v>
      </c>
      <c r="I114" s="13">
        <v>128.69999999999999</v>
      </c>
      <c r="J114" s="8">
        <v>9</v>
      </c>
    </row>
    <row r="115" spans="1:10" ht="14.4" x14ac:dyDescent="0.3">
      <c r="A115" s="8">
        <v>4</v>
      </c>
      <c r="B115" s="8" t="s">
        <v>214</v>
      </c>
      <c r="C115" s="8" t="s">
        <v>215</v>
      </c>
      <c r="D115" s="12">
        <v>40878</v>
      </c>
      <c r="E115" s="8" t="s">
        <v>189</v>
      </c>
      <c r="F115" s="8" t="s">
        <v>190</v>
      </c>
      <c r="G115" s="8" t="s">
        <v>202</v>
      </c>
      <c r="H115" s="13">
        <v>234</v>
      </c>
      <c r="I115" s="13">
        <v>114.66</v>
      </c>
      <c r="J115" s="8">
        <v>9</v>
      </c>
    </row>
    <row r="116" spans="1:10" ht="14.4" x14ac:dyDescent="0.3">
      <c r="A116" s="8">
        <v>4</v>
      </c>
      <c r="B116" s="8" t="s">
        <v>216</v>
      </c>
      <c r="C116" s="8" t="s">
        <v>215</v>
      </c>
      <c r="D116" s="12">
        <v>40756</v>
      </c>
      <c r="E116" s="8" t="s">
        <v>189</v>
      </c>
      <c r="F116" s="8" t="s">
        <v>190</v>
      </c>
      <c r="G116" s="8" t="s">
        <v>202</v>
      </c>
      <c r="H116" s="13">
        <v>234</v>
      </c>
      <c r="I116" s="13">
        <v>91.26</v>
      </c>
      <c r="J116" s="8">
        <v>9</v>
      </c>
    </row>
    <row r="117" spans="1:10" ht="14.4" x14ac:dyDescent="0.3">
      <c r="A117" s="8">
        <v>4</v>
      </c>
      <c r="B117" s="8" t="s">
        <v>230</v>
      </c>
      <c r="C117" s="8" t="s">
        <v>228</v>
      </c>
      <c r="D117" s="12">
        <v>40695</v>
      </c>
      <c r="E117" s="8" t="s">
        <v>189</v>
      </c>
      <c r="F117" s="8" t="s">
        <v>190</v>
      </c>
      <c r="G117" s="8" t="s">
        <v>202</v>
      </c>
      <c r="H117" s="13">
        <v>234</v>
      </c>
      <c r="I117" s="13">
        <v>121.68</v>
      </c>
      <c r="J117" s="8">
        <v>9</v>
      </c>
    </row>
    <row r="118" spans="1:10" ht="14.4" x14ac:dyDescent="0.3">
      <c r="A118" s="8">
        <v>5</v>
      </c>
      <c r="B118" s="8" t="s">
        <v>207</v>
      </c>
      <c r="C118" s="8" t="s">
        <v>198</v>
      </c>
      <c r="D118" s="12">
        <v>40848</v>
      </c>
      <c r="E118" s="8" t="s">
        <v>189</v>
      </c>
      <c r="F118" s="8" t="s">
        <v>190</v>
      </c>
      <c r="G118" s="8" t="s">
        <v>202</v>
      </c>
      <c r="H118" s="13">
        <v>234</v>
      </c>
      <c r="I118" s="13">
        <v>121.68</v>
      </c>
      <c r="J118" s="8">
        <v>9</v>
      </c>
    </row>
    <row r="119" spans="1:10" ht="14.4" x14ac:dyDescent="0.3">
      <c r="A119" s="8">
        <v>5</v>
      </c>
      <c r="B119" s="8" t="s">
        <v>214</v>
      </c>
      <c r="C119" s="8" t="s">
        <v>215</v>
      </c>
      <c r="D119" s="12">
        <v>40756</v>
      </c>
      <c r="E119" s="8" t="s">
        <v>189</v>
      </c>
      <c r="F119" s="8" t="s">
        <v>190</v>
      </c>
      <c r="G119" s="8" t="s">
        <v>202</v>
      </c>
      <c r="H119" s="13">
        <v>234</v>
      </c>
      <c r="I119" s="13">
        <v>121.68</v>
      </c>
      <c r="J119" s="8">
        <v>9</v>
      </c>
    </row>
    <row r="120" spans="1:10" ht="14.4" x14ac:dyDescent="0.3">
      <c r="A120" s="8">
        <v>5</v>
      </c>
      <c r="B120" s="8" t="s">
        <v>216</v>
      </c>
      <c r="C120" s="8" t="s">
        <v>215</v>
      </c>
      <c r="D120" s="12">
        <v>40575</v>
      </c>
      <c r="E120" s="8" t="s">
        <v>189</v>
      </c>
      <c r="F120" s="8" t="s">
        <v>190</v>
      </c>
      <c r="G120" s="8" t="s">
        <v>202</v>
      </c>
      <c r="H120" s="13">
        <v>234</v>
      </c>
      <c r="I120" s="13">
        <v>91.26</v>
      </c>
      <c r="J120" s="8">
        <v>9</v>
      </c>
    </row>
    <row r="121" spans="1:10" ht="14.4" x14ac:dyDescent="0.3">
      <c r="A121" s="8">
        <v>5</v>
      </c>
      <c r="B121" s="8" t="s">
        <v>230</v>
      </c>
      <c r="C121" s="8" t="s">
        <v>228</v>
      </c>
      <c r="D121" s="12">
        <v>40575</v>
      </c>
      <c r="E121" s="8" t="s">
        <v>189</v>
      </c>
      <c r="F121" s="8" t="s">
        <v>190</v>
      </c>
      <c r="G121" s="8" t="s">
        <v>202</v>
      </c>
      <c r="H121" s="13">
        <v>234</v>
      </c>
      <c r="I121" s="13">
        <v>121.68</v>
      </c>
      <c r="J121" s="8">
        <v>9</v>
      </c>
    </row>
    <row r="122" spans="1:10" ht="14.4" x14ac:dyDescent="0.3">
      <c r="A122" s="8">
        <v>9</v>
      </c>
      <c r="B122" s="8" t="s">
        <v>229</v>
      </c>
      <c r="C122" s="8" t="s">
        <v>228</v>
      </c>
      <c r="D122" s="12">
        <v>40603</v>
      </c>
      <c r="E122" s="8" t="s">
        <v>189</v>
      </c>
      <c r="F122" s="8" t="s">
        <v>190</v>
      </c>
      <c r="G122" s="8" t="s">
        <v>202</v>
      </c>
      <c r="H122" s="13">
        <v>234</v>
      </c>
      <c r="I122" s="13">
        <v>121.68</v>
      </c>
      <c r="J122" s="8">
        <v>9</v>
      </c>
    </row>
    <row r="123" spans="1:10" ht="14.4" x14ac:dyDescent="0.3">
      <c r="A123" s="8">
        <v>1</v>
      </c>
      <c r="B123" s="8" t="s">
        <v>207</v>
      </c>
      <c r="C123" s="8" t="s">
        <v>198</v>
      </c>
      <c r="D123" s="12">
        <v>40664</v>
      </c>
      <c r="E123" s="8" t="s">
        <v>189</v>
      </c>
      <c r="F123" s="8" t="s">
        <v>190</v>
      </c>
      <c r="G123" s="8" t="s">
        <v>211</v>
      </c>
      <c r="H123" s="13">
        <v>193</v>
      </c>
      <c r="I123" s="13">
        <v>75.27</v>
      </c>
      <c r="J123" s="8">
        <v>10</v>
      </c>
    </row>
    <row r="124" spans="1:10" ht="14.4" x14ac:dyDescent="0.3">
      <c r="A124" s="8">
        <v>1</v>
      </c>
      <c r="B124" s="8" t="s">
        <v>207</v>
      </c>
      <c r="C124" s="8" t="s">
        <v>198</v>
      </c>
      <c r="D124" s="12">
        <v>40664</v>
      </c>
      <c r="E124" s="8" t="s">
        <v>189</v>
      </c>
      <c r="F124" s="8" t="s">
        <v>190</v>
      </c>
      <c r="G124" s="8" t="s">
        <v>211</v>
      </c>
      <c r="H124" s="13">
        <v>193</v>
      </c>
      <c r="I124" s="13">
        <v>102.29</v>
      </c>
      <c r="J124" s="8">
        <v>10</v>
      </c>
    </row>
    <row r="125" spans="1:10" ht="14.4" x14ac:dyDescent="0.3">
      <c r="A125" s="8">
        <v>1</v>
      </c>
      <c r="B125" s="8" t="s">
        <v>229</v>
      </c>
      <c r="C125" s="8" t="s">
        <v>228</v>
      </c>
      <c r="D125" s="12">
        <v>40848</v>
      </c>
      <c r="E125" s="8" t="s">
        <v>189</v>
      </c>
      <c r="F125" s="8" t="s">
        <v>190</v>
      </c>
      <c r="G125" s="8" t="s">
        <v>211</v>
      </c>
      <c r="H125" s="13">
        <v>193</v>
      </c>
      <c r="I125" s="13">
        <v>102.29</v>
      </c>
      <c r="J125" s="8">
        <v>10</v>
      </c>
    </row>
    <row r="126" spans="1:10" ht="14.4" x14ac:dyDescent="0.3">
      <c r="A126" s="8">
        <v>1</v>
      </c>
      <c r="B126" s="8" t="s">
        <v>227</v>
      </c>
      <c r="C126" s="8" t="s">
        <v>228</v>
      </c>
      <c r="D126" s="12">
        <v>40787</v>
      </c>
      <c r="E126" s="8" t="s">
        <v>189</v>
      </c>
      <c r="F126" s="8" t="s">
        <v>190</v>
      </c>
      <c r="G126" s="8" t="s">
        <v>211</v>
      </c>
      <c r="H126" s="13">
        <v>193</v>
      </c>
      <c r="I126" s="13">
        <v>88.78</v>
      </c>
      <c r="J126" s="8">
        <v>10</v>
      </c>
    </row>
    <row r="127" spans="1:10" ht="14.4" x14ac:dyDescent="0.3">
      <c r="A127" s="8">
        <v>2</v>
      </c>
      <c r="B127" s="8" t="s">
        <v>214</v>
      </c>
      <c r="C127" s="8" t="s">
        <v>215</v>
      </c>
      <c r="D127" s="12">
        <v>40848</v>
      </c>
      <c r="E127" s="8" t="s">
        <v>189</v>
      </c>
      <c r="F127" s="8" t="s">
        <v>190</v>
      </c>
      <c r="G127" s="8" t="s">
        <v>211</v>
      </c>
      <c r="H127" s="13">
        <v>193</v>
      </c>
      <c r="I127" s="13">
        <v>96.5</v>
      </c>
      <c r="J127" s="8">
        <v>10</v>
      </c>
    </row>
    <row r="128" spans="1:10" ht="14.4" x14ac:dyDescent="0.3">
      <c r="A128" s="8">
        <v>2</v>
      </c>
      <c r="B128" s="8" t="s">
        <v>218</v>
      </c>
      <c r="C128" s="8" t="s">
        <v>215</v>
      </c>
      <c r="D128" s="12">
        <v>40664</v>
      </c>
      <c r="E128" s="8" t="s">
        <v>189</v>
      </c>
      <c r="F128" s="8" t="s">
        <v>190</v>
      </c>
      <c r="G128" s="8" t="s">
        <v>211</v>
      </c>
      <c r="H128" s="13">
        <v>193</v>
      </c>
      <c r="I128" s="13">
        <v>102.29</v>
      </c>
      <c r="J128" s="8">
        <v>10</v>
      </c>
    </row>
    <row r="129" spans="1:10" ht="14.4" x14ac:dyDescent="0.3">
      <c r="A129" s="8">
        <v>3</v>
      </c>
      <c r="B129" s="8" t="s">
        <v>216</v>
      </c>
      <c r="C129" s="8" t="s">
        <v>215</v>
      </c>
      <c r="D129" s="12">
        <v>40878</v>
      </c>
      <c r="E129" s="8" t="s">
        <v>189</v>
      </c>
      <c r="F129" s="8" t="s">
        <v>190</v>
      </c>
      <c r="G129" s="8" t="s">
        <v>211</v>
      </c>
      <c r="H129" s="13">
        <v>193</v>
      </c>
      <c r="I129" s="13">
        <v>75.27</v>
      </c>
      <c r="J129" s="8">
        <v>10</v>
      </c>
    </row>
    <row r="130" spans="1:10" ht="14.4" x14ac:dyDescent="0.3">
      <c r="A130" s="8">
        <v>3</v>
      </c>
      <c r="B130" s="8" t="s">
        <v>221</v>
      </c>
      <c r="C130" s="8" t="s">
        <v>215</v>
      </c>
      <c r="D130" s="12">
        <v>40787</v>
      </c>
      <c r="E130" s="8" t="s">
        <v>189</v>
      </c>
      <c r="F130" s="8" t="s">
        <v>190</v>
      </c>
      <c r="G130" s="8" t="s">
        <v>211</v>
      </c>
      <c r="H130" s="13">
        <v>193</v>
      </c>
      <c r="I130" s="13">
        <v>96.5</v>
      </c>
      <c r="J130" s="8">
        <v>10</v>
      </c>
    </row>
    <row r="131" spans="1:10" ht="14.4" x14ac:dyDescent="0.3">
      <c r="A131" s="8">
        <v>3</v>
      </c>
      <c r="B131" s="8" t="s">
        <v>229</v>
      </c>
      <c r="C131" s="8" t="s">
        <v>228</v>
      </c>
      <c r="D131" s="12">
        <v>40756</v>
      </c>
      <c r="E131" s="8" t="s">
        <v>189</v>
      </c>
      <c r="F131" s="8" t="s">
        <v>190</v>
      </c>
      <c r="G131" s="8" t="s">
        <v>211</v>
      </c>
      <c r="H131" s="13">
        <v>193</v>
      </c>
      <c r="I131" s="13">
        <v>75.27</v>
      </c>
      <c r="J131" s="8">
        <v>10</v>
      </c>
    </row>
    <row r="132" spans="1:10" ht="14.4" x14ac:dyDescent="0.3">
      <c r="A132" s="8">
        <v>5</v>
      </c>
      <c r="B132" s="8" t="s">
        <v>227</v>
      </c>
      <c r="C132" s="8" t="s">
        <v>228</v>
      </c>
      <c r="D132" s="12">
        <v>40848</v>
      </c>
      <c r="E132" s="8" t="s">
        <v>189</v>
      </c>
      <c r="F132" s="8" t="s">
        <v>190</v>
      </c>
      <c r="G132" s="8" t="s">
        <v>211</v>
      </c>
      <c r="H132" s="13">
        <v>193</v>
      </c>
      <c r="I132" s="13">
        <v>88.78</v>
      </c>
      <c r="J132" s="8">
        <v>10</v>
      </c>
    </row>
    <row r="133" spans="1:10" ht="14.4" x14ac:dyDescent="0.3">
      <c r="A133" s="8">
        <v>6</v>
      </c>
      <c r="B133" s="8" t="s">
        <v>207</v>
      </c>
      <c r="C133" s="8" t="s">
        <v>198</v>
      </c>
      <c r="D133" s="12">
        <v>40664</v>
      </c>
      <c r="E133" s="8" t="s">
        <v>189</v>
      </c>
      <c r="F133" s="8" t="s">
        <v>190</v>
      </c>
      <c r="G133" s="8" t="s">
        <v>211</v>
      </c>
      <c r="H133" s="13">
        <v>193</v>
      </c>
      <c r="I133" s="13">
        <v>88.78</v>
      </c>
      <c r="J133" s="8">
        <v>10</v>
      </c>
    </row>
    <row r="134" spans="1:10" ht="14.4" x14ac:dyDescent="0.3">
      <c r="A134" s="8">
        <v>6</v>
      </c>
      <c r="B134" s="8" t="s">
        <v>221</v>
      </c>
      <c r="C134" s="8" t="s">
        <v>215</v>
      </c>
      <c r="D134" s="12">
        <v>40787</v>
      </c>
      <c r="E134" s="8" t="s">
        <v>189</v>
      </c>
      <c r="F134" s="8" t="s">
        <v>190</v>
      </c>
      <c r="G134" s="8" t="s">
        <v>211</v>
      </c>
      <c r="H134" s="13">
        <v>193</v>
      </c>
      <c r="I134" s="13">
        <v>73.34</v>
      </c>
      <c r="J134" s="8">
        <v>10</v>
      </c>
    </row>
    <row r="135" spans="1:10" ht="14.4" x14ac:dyDescent="0.3">
      <c r="A135" s="8">
        <v>6</v>
      </c>
      <c r="B135" s="8" t="s">
        <v>229</v>
      </c>
      <c r="C135" s="8" t="s">
        <v>228</v>
      </c>
      <c r="D135" s="12">
        <v>40787</v>
      </c>
      <c r="E135" s="8" t="s">
        <v>189</v>
      </c>
      <c r="F135" s="8" t="s">
        <v>190</v>
      </c>
      <c r="G135" s="8" t="s">
        <v>211</v>
      </c>
      <c r="H135" s="13">
        <v>193</v>
      </c>
      <c r="I135" s="13">
        <v>73.34</v>
      </c>
      <c r="J135" s="8">
        <v>10</v>
      </c>
    </row>
    <row r="136" spans="1:10" ht="14.4" x14ac:dyDescent="0.3">
      <c r="A136" s="8">
        <v>7</v>
      </c>
      <c r="B136" s="8" t="s">
        <v>207</v>
      </c>
      <c r="C136" s="8" t="s">
        <v>198</v>
      </c>
      <c r="D136" s="12">
        <v>40603</v>
      </c>
      <c r="E136" s="8" t="s">
        <v>189</v>
      </c>
      <c r="F136" s="8" t="s">
        <v>190</v>
      </c>
      <c r="G136" s="8" t="s">
        <v>211</v>
      </c>
      <c r="H136" s="13">
        <v>193</v>
      </c>
      <c r="I136" s="13">
        <v>88.78</v>
      </c>
      <c r="J136" s="8">
        <v>10</v>
      </c>
    </row>
    <row r="137" spans="1:10" ht="14.4" x14ac:dyDescent="0.3">
      <c r="A137" s="8">
        <v>7</v>
      </c>
      <c r="B137" s="8" t="s">
        <v>221</v>
      </c>
      <c r="C137" s="8" t="s">
        <v>215</v>
      </c>
      <c r="D137" s="12">
        <v>40787</v>
      </c>
      <c r="E137" s="8" t="s">
        <v>189</v>
      </c>
      <c r="F137" s="8" t="s">
        <v>190</v>
      </c>
      <c r="G137" s="8" t="s">
        <v>211</v>
      </c>
      <c r="H137" s="13">
        <v>193</v>
      </c>
      <c r="I137" s="13">
        <v>88.78</v>
      </c>
      <c r="J137" s="8">
        <v>10</v>
      </c>
    </row>
    <row r="138" spans="1:10" ht="14.4" x14ac:dyDescent="0.3">
      <c r="A138" s="8">
        <v>7</v>
      </c>
      <c r="B138" s="8" t="s">
        <v>229</v>
      </c>
      <c r="C138" s="8" t="s">
        <v>228</v>
      </c>
      <c r="D138" s="12">
        <v>40787</v>
      </c>
      <c r="E138" s="8" t="s">
        <v>189</v>
      </c>
      <c r="F138" s="8" t="s">
        <v>190</v>
      </c>
      <c r="G138" s="8" t="s">
        <v>211</v>
      </c>
      <c r="H138" s="13">
        <v>193</v>
      </c>
      <c r="I138" s="13">
        <v>96.5</v>
      </c>
      <c r="J138" s="8">
        <v>10</v>
      </c>
    </row>
    <row r="139" spans="1:10" ht="14.4" x14ac:dyDescent="0.3">
      <c r="A139" s="8">
        <v>9</v>
      </c>
      <c r="B139" s="8" t="s">
        <v>214</v>
      </c>
      <c r="C139" s="8" t="s">
        <v>215</v>
      </c>
      <c r="D139" s="12">
        <v>40878</v>
      </c>
      <c r="E139" s="8" t="s">
        <v>189</v>
      </c>
      <c r="F139" s="8" t="s">
        <v>190</v>
      </c>
      <c r="G139" s="8" t="s">
        <v>211</v>
      </c>
      <c r="H139" s="13">
        <v>193</v>
      </c>
      <c r="I139" s="13">
        <v>73.34</v>
      </c>
      <c r="J139" s="8">
        <v>10</v>
      </c>
    </row>
    <row r="140" spans="1:10" ht="14.4" x14ac:dyDescent="0.3">
      <c r="A140" s="8">
        <v>9</v>
      </c>
      <c r="B140" s="8" t="s">
        <v>216</v>
      </c>
      <c r="C140" s="8" t="s">
        <v>215</v>
      </c>
      <c r="D140" s="12">
        <v>40756</v>
      </c>
      <c r="E140" s="8" t="s">
        <v>189</v>
      </c>
      <c r="F140" s="8" t="s">
        <v>190</v>
      </c>
      <c r="G140" s="8" t="s">
        <v>211</v>
      </c>
      <c r="H140" s="13">
        <v>193</v>
      </c>
      <c r="I140" s="13">
        <v>88.78</v>
      </c>
      <c r="J140" s="8">
        <v>10</v>
      </c>
    </row>
    <row r="141" spans="1:10" ht="14.4" x14ac:dyDescent="0.3">
      <c r="A141" s="8">
        <v>9</v>
      </c>
      <c r="B141" s="8" t="s">
        <v>218</v>
      </c>
      <c r="C141" s="8" t="s">
        <v>215</v>
      </c>
      <c r="D141" s="12">
        <v>40695</v>
      </c>
      <c r="E141" s="8" t="s">
        <v>189</v>
      </c>
      <c r="F141" s="8" t="s">
        <v>190</v>
      </c>
      <c r="G141" s="8" t="s">
        <v>211</v>
      </c>
      <c r="H141" s="13">
        <v>193</v>
      </c>
      <c r="I141" s="13">
        <v>88.78</v>
      </c>
      <c r="J141" s="8">
        <v>10</v>
      </c>
    </row>
    <row r="142" spans="1:10" ht="14.4" x14ac:dyDescent="0.3">
      <c r="A142" s="8">
        <v>1</v>
      </c>
      <c r="B142" s="8" t="s">
        <v>201</v>
      </c>
      <c r="C142" s="8" t="s">
        <v>198</v>
      </c>
      <c r="D142" s="12">
        <v>40544</v>
      </c>
      <c r="E142" s="8" t="s">
        <v>203</v>
      </c>
      <c r="F142" s="8" t="s">
        <v>204</v>
      </c>
      <c r="G142" s="8" t="s">
        <v>213</v>
      </c>
      <c r="H142" s="13">
        <v>104.4</v>
      </c>
      <c r="I142" s="13">
        <v>48.024000000000008</v>
      </c>
      <c r="J142" s="8">
        <v>9</v>
      </c>
    </row>
    <row r="143" spans="1:10" ht="14.4" x14ac:dyDescent="0.3">
      <c r="A143" s="8">
        <v>1</v>
      </c>
      <c r="B143" s="8" t="s">
        <v>214</v>
      </c>
      <c r="C143" s="8" t="s">
        <v>215</v>
      </c>
      <c r="D143" s="12">
        <v>40695</v>
      </c>
      <c r="E143" s="8" t="s">
        <v>203</v>
      </c>
      <c r="F143" s="8" t="s">
        <v>204</v>
      </c>
      <c r="G143" s="8" t="s">
        <v>213</v>
      </c>
      <c r="H143" s="13">
        <v>104.4</v>
      </c>
      <c r="I143" s="13">
        <v>40.716000000000001</v>
      </c>
      <c r="J143" s="8">
        <v>9</v>
      </c>
    </row>
    <row r="144" spans="1:10" ht="14.4" x14ac:dyDescent="0.3">
      <c r="A144" s="8">
        <v>1</v>
      </c>
      <c r="B144" s="8" t="s">
        <v>227</v>
      </c>
      <c r="C144" s="8" t="s">
        <v>228</v>
      </c>
      <c r="D144" s="12">
        <v>40878</v>
      </c>
      <c r="E144" s="8" t="s">
        <v>203</v>
      </c>
      <c r="F144" s="8" t="s">
        <v>204</v>
      </c>
      <c r="G144" s="8" t="s">
        <v>213</v>
      </c>
      <c r="H144" s="13">
        <v>104.4</v>
      </c>
      <c r="I144" s="13">
        <v>40.716000000000001</v>
      </c>
      <c r="J144" s="8">
        <v>9</v>
      </c>
    </row>
    <row r="145" spans="1:10" ht="14.4" x14ac:dyDescent="0.3">
      <c r="A145" s="8">
        <v>2</v>
      </c>
      <c r="B145" s="8" t="s">
        <v>227</v>
      </c>
      <c r="C145" s="8" t="s">
        <v>228</v>
      </c>
      <c r="D145" s="12">
        <v>40725</v>
      </c>
      <c r="E145" s="8" t="s">
        <v>203</v>
      </c>
      <c r="F145" s="8" t="s">
        <v>204</v>
      </c>
      <c r="G145" s="8" t="s">
        <v>213</v>
      </c>
      <c r="H145" s="13">
        <v>104.4</v>
      </c>
      <c r="I145" s="13">
        <v>48.024000000000008</v>
      </c>
      <c r="J145" s="8">
        <v>9</v>
      </c>
    </row>
    <row r="146" spans="1:10" ht="14.4" x14ac:dyDescent="0.3">
      <c r="A146" s="8">
        <v>6</v>
      </c>
      <c r="B146" s="8" t="s">
        <v>214</v>
      </c>
      <c r="C146" s="8" t="s">
        <v>215</v>
      </c>
      <c r="D146" s="12">
        <v>40695</v>
      </c>
      <c r="E146" s="8" t="s">
        <v>203</v>
      </c>
      <c r="F146" s="8" t="s">
        <v>204</v>
      </c>
      <c r="G146" s="8" t="s">
        <v>213</v>
      </c>
      <c r="H146" s="13">
        <v>104.4</v>
      </c>
      <c r="I146" s="13">
        <v>48.024000000000008</v>
      </c>
      <c r="J146" s="8">
        <v>9</v>
      </c>
    </row>
    <row r="147" spans="1:10" ht="14.4" x14ac:dyDescent="0.3">
      <c r="A147" s="8">
        <v>2</v>
      </c>
      <c r="B147" s="8" t="s">
        <v>214</v>
      </c>
      <c r="C147" s="8" t="s">
        <v>215</v>
      </c>
      <c r="D147" s="12">
        <v>40725</v>
      </c>
      <c r="E147" s="8" t="s">
        <v>203</v>
      </c>
      <c r="F147" s="8" t="s">
        <v>204</v>
      </c>
      <c r="G147" s="8" t="s">
        <v>232</v>
      </c>
      <c r="H147" s="13">
        <v>186</v>
      </c>
      <c r="I147" s="13">
        <v>102.3</v>
      </c>
      <c r="J147" s="8">
        <v>12</v>
      </c>
    </row>
    <row r="148" spans="1:10" ht="14.4" x14ac:dyDescent="0.3">
      <c r="A148" s="8">
        <v>5</v>
      </c>
      <c r="B148" s="8" t="s">
        <v>201</v>
      </c>
      <c r="C148" s="8" t="s">
        <v>198</v>
      </c>
      <c r="D148" s="12">
        <v>40575</v>
      </c>
      <c r="E148" s="8" t="s">
        <v>203</v>
      </c>
      <c r="F148" s="8" t="s">
        <v>204</v>
      </c>
      <c r="G148" s="8" t="s">
        <v>232</v>
      </c>
      <c r="H148" s="13">
        <v>186</v>
      </c>
      <c r="I148" s="13">
        <v>79.98</v>
      </c>
      <c r="J148" s="8">
        <v>12</v>
      </c>
    </row>
    <row r="149" spans="1:10" ht="14.4" x14ac:dyDescent="0.3">
      <c r="A149" s="8">
        <v>5</v>
      </c>
      <c r="B149" s="8" t="s">
        <v>227</v>
      </c>
      <c r="C149" s="8" t="s">
        <v>228</v>
      </c>
      <c r="D149" s="12">
        <v>40664</v>
      </c>
      <c r="E149" s="8" t="s">
        <v>203</v>
      </c>
      <c r="F149" s="8" t="s">
        <v>204</v>
      </c>
      <c r="G149" s="8" t="s">
        <v>232</v>
      </c>
      <c r="H149" s="13">
        <v>186</v>
      </c>
      <c r="I149" s="13">
        <v>102.3</v>
      </c>
      <c r="J149" s="8">
        <v>12</v>
      </c>
    </row>
    <row r="150" spans="1:10" ht="14.4" x14ac:dyDescent="0.3">
      <c r="A150" s="8">
        <v>6</v>
      </c>
      <c r="B150" s="8" t="s">
        <v>187</v>
      </c>
      <c r="C150" s="8" t="s">
        <v>188</v>
      </c>
      <c r="D150" s="12">
        <v>40848</v>
      </c>
      <c r="E150" s="8" t="s">
        <v>203</v>
      </c>
      <c r="F150" s="8" t="s">
        <v>204</v>
      </c>
      <c r="G150" s="8" t="s">
        <v>232</v>
      </c>
      <c r="H150" s="13">
        <v>186</v>
      </c>
      <c r="I150" s="13">
        <v>79.98</v>
      </c>
      <c r="J150" s="8">
        <v>12</v>
      </c>
    </row>
    <row r="151" spans="1:10" ht="14.4" x14ac:dyDescent="0.3">
      <c r="A151" s="8">
        <v>6</v>
      </c>
      <c r="B151" s="8" t="s">
        <v>201</v>
      </c>
      <c r="C151" s="8" t="s">
        <v>198</v>
      </c>
      <c r="D151" s="12">
        <v>40817</v>
      </c>
      <c r="E151" s="8" t="s">
        <v>203</v>
      </c>
      <c r="F151" s="8" t="s">
        <v>204</v>
      </c>
      <c r="G151" s="8" t="s">
        <v>232</v>
      </c>
      <c r="H151" s="13">
        <v>186</v>
      </c>
      <c r="I151" s="13">
        <v>79.98</v>
      </c>
      <c r="J151" s="8">
        <v>12</v>
      </c>
    </row>
    <row r="152" spans="1:10" ht="14.4" x14ac:dyDescent="0.3">
      <c r="A152" s="8">
        <v>6</v>
      </c>
      <c r="B152" s="8" t="s">
        <v>216</v>
      </c>
      <c r="C152" s="8" t="s">
        <v>215</v>
      </c>
      <c r="D152" s="12">
        <v>40878</v>
      </c>
      <c r="E152" s="8" t="s">
        <v>203</v>
      </c>
      <c r="F152" s="8" t="s">
        <v>204</v>
      </c>
      <c r="G152" s="8" t="s">
        <v>232</v>
      </c>
      <c r="H152" s="13">
        <v>186</v>
      </c>
      <c r="I152" s="13">
        <v>102.3</v>
      </c>
      <c r="J152" s="8">
        <v>12</v>
      </c>
    </row>
    <row r="153" spans="1:10" ht="14.4" x14ac:dyDescent="0.3">
      <c r="A153" s="8">
        <v>1</v>
      </c>
      <c r="B153" s="8" t="s">
        <v>197</v>
      </c>
      <c r="C153" s="8" t="s">
        <v>198</v>
      </c>
      <c r="D153" s="12">
        <v>40756</v>
      </c>
      <c r="E153" s="8" t="s">
        <v>203</v>
      </c>
      <c r="F153" s="8" t="s">
        <v>204</v>
      </c>
      <c r="G153" s="8" t="s">
        <v>206</v>
      </c>
      <c r="H153" s="13">
        <v>185.4</v>
      </c>
      <c r="I153" s="13">
        <v>100.11600000000001</v>
      </c>
      <c r="J153" s="8">
        <v>12</v>
      </c>
    </row>
    <row r="154" spans="1:10" ht="14.4" x14ac:dyDescent="0.3">
      <c r="A154" s="8">
        <v>1</v>
      </c>
      <c r="B154" s="8" t="s">
        <v>207</v>
      </c>
      <c r="C154" s="8" t="s">
        <v>198</v>
      </c>
      <c r="D154" s="12">
        <v>40695</v>
      </c>
      <c r="E154" s="8" t="s">
        <v>203</v>
      </c>
      <c r="F154" s="8" t="s">
        <v>204</v>
      </c>
      <c r="G154" s="8" t="s">
        <v>206</v>
      </c>
      <c r="H154" s="13">
        <v>185.4</v>
      </c>
      <c r="I154" s="13">
        <v>83.43</v>
      </c>
      <c r="J154" s="8">
        <v>12</v>
      </c>
    </row>
    <row r="155" spans="1:10" ht="14.4" x14ac:dyDescent="0.3">
      <c r="A155" s="8">
        <v>1</v>
      </c>
      <c r="B155" s="8" t="s">
        <v>216</v>
      </c>
      <c r="C155" s="8" t="s">
        <v>215</v>
      </c>
      <c r="D155" s="12">
        <v>40664</v>
      </c>
      <c r="E155" s="8" t="s">
        <v>203</v>
      </c>
      <c r="F155" s="8" t="s">
        <v>204</v>
      </c>
      <c r="G155" s="8" t="s">
        <v>206</v>
      </c>
      <c r="H155" s="13">
        <v>185.4</v>
      </c>
      <c r="I155" s="13">
        <v>100.11600000000001</v>
      </c>
      <c r="J155" s="8">
        <v>12</v>
      </c>
    </row>
    <row r="156" spans="1:10" ht="14.4" x14ac:dyDescent="0.3">
      <c r="A156" s="8">
        <v>1</v>
      </c>
      <c r="B156" s="8" t="s">
        <v>229</v>
      </c>
      <c r="C156" s="8" t="s">
        <v>228</v>
      </c>
      <c r="D156" s="12">
        <v>40817</v>
      </c>
      <c r="E156" s="8" t="s">
        <v>203</v>
      </c>
      <c r="F156" s="8" t="s">
        <v>204</v>
      </c>
      <c r="G156" s="8" t="s">
        <v>206</v>
      </c>
      <c r="H156" s="13">
        <v>185.4</v>
      </c>
      <c r="I156" s="13">
        <v>83.43</v>
      </c>
      <c r="J156" s="8">
        <v>12</v>
      </c>
    </row>
    <row r="157" spans="1:10" ht="14.4" x14ac:dyDescent="0.3">
      <c r="A157" s="8">
        <v>1</v>
      </c>
      <c r="B157" s="8" t="s">
        <v>229</v>
      </c>
      <c r="C157" s="8" t="s">
        <v>228</v>
      </c>
      <c r="D157" s="12">
        <v>40575</v>
      </c>
      <c r="E157" s="8" t="s">
        <v>203</v>
      </c>
      <c r="F157" s="8" t="s">
        <v>204</v>
      </c>
      <c r="G157" s="8" t="s">
        <v>206</v>
      </c>
      <c r="H157" s="13">
        <v>185.4</v>
      </c>
      <c r="I157" s="13">
        <v>101.97</v>
      </c>
      <c r="J157" s="8">
        <v>12</v>
      </c>
    </row>
    <row r="158" spans="1:10" ht="14.4" x14ac:dyDescent="0.3">
      <c r="A158" s="8">
        <v>2</v>
      </c>
      <c r="B158" s="8" t="s">
        <v>207</v>
      </c>
      <c r="C158" s="8" t="s">
        <v>198</v>
      </c>
      <c r="D158" s="12">
        <v>40817</v>
      </c>
      <c r="E158" s="8" t="s">
        <v>203</v>
      </c>
      <c r="F158" s="8" t="s">
        <v>204</v>
      </c>
      <c r="G158" s="8" t="s">
        <v>206</v>
      </c>
      <c r="H158" s="13">
        <v>185.4</v>
      </c>
      <c r="I158" s="13">
        <v>100.11600000000001</v>
      </c>
      <c r="J158" s="8">
        <v>12</v>
      </c>
    </row>
    <row r="159" spans="1:10" ht="14.4" x14ac:dyDescent="0.3">
      <c r="A159" s="8">
        <v>3</v>
      </c>
      <c r="B159" s="8" t="s">
        <v>201</v>
      </c>
      <c r="C159" s="8" t="s">
        <v>198</v>
      </c>
      <c r="D159" s="12">
        <v>40817</v>
      </c>
      <c r="E159" s="8" t="s">
        <v>203</v>
      </c>
      <c r="F159" s="8" t="s">
        <v>204</v>
      </c>
      <c r="G159" s="8" t="s">
        <v>206</v>
      </c>
      <c r="H159" s="13">
        <v>185.4</v>
      </c>
      <c r="I159" s="13">
        <v>100.11600000000001</v>
      </c>
      <c r="J159" s="8">
        <v>12</v>
      </c>
    </row>
    <row r="160" spans="1:10" ht="14.4" x14ac:dyDescent="0.3">
      <c r="A160" s="8">
        <v>3</v>
      </c>
      <c r="B160" s="8" t="s">
        <v>197</v>
      </c>
      <c r="C160" s="8" t="s">
        <v>198</v>
      </c>
      <c r="D160" s="12">
        <v>40725</v>
      </c>
      <c r="E160" s="8" t="s">
        <v>203</v>
      </c>
      <c r="F160" s="8" t="s">
        <v>204</v>
      </c>
      <c r="G160" s="8" t="s">
        <v>206</v>
      </c>
      <c r="H160" s="13">
        <v>185.4</v>
      </c>
      <c r="I160" s="13">
        <v>101.97</v>
      </c>
      <c r="J160" s="8">
        <v>12</v>
      </c>
    </row>
    <row r="161" spans="1:10" ht="14.4" x14ac:dyDescent="0.3">
      <c r="A161" s="8">
        <v>3</v>
      </c>
      <c r="B161" s="8" t="s">
        <v>218</v>
      </c>
      <c r="C161" s="8" t="s">
        <v>215</v>
      </c>
      <c r="D161" s="12">
        <v>40634</v>
      </c>
      <c r="E161" s="8" t="s">
        <v>203</v>
      </c>
      <c r="F161" s="8" t="s">
        <v>204</v>
      </c>
      <c r="G161" s="8" t="s">
        <v>206</v>
      </c>
      <c r="H161" s="13">
        <v>185.4</v>
      </c>
      <c r="I161" s="13">
        <v>101.97</v>
      </c>
      <c r="J161" s="8">
        <v>12</v>
      </c>
    </row>
    <row r="162" spans="1:10" ht="14.4" x14ac:dyDescent="0.3">
      <c r="A162" s="8">
        <v>4</v>
      </c>
      <c r="B162" s="8" t="s">
        <v>197</v>
      </c>
      <c r="C162" s="8" t="s">
        <v>198</v>
      </c>
      <c r="D162" s="12">
        <v>40878</v>
      </c>
      <c r="E162" s="8" t="s">
        <v>203</v>
      </c>
      <c r="F162" s="8" t="s">
        <v>204</v>
      </c>
      <c r="G162" s="8" t="s">
        <v>206</v>
      </c>
      <c r="H162" s="13">
        <v>185.4</v>
      </c>
      <c r="I162" s="13">
        <v>101.97</v>
      </c>
      <c r="J162" s="8">
        <v>12</v>
      </c>
    </row>
    <row r="163" spans="1:10" ht="14.4" x14ac:dyDescent="0.3">
      <c r="A163" s="8">
        <v>5</v>
      </c>
      <c r="B163" s="8" t="s">
        <v>216</v>
      </c>
      <c r="C163" s="8" t="s">
        <v>215</v>
      </c>
      <c r="D163" s="12">
        <v>40664</v>
      </c>
      <c r="E163" s="8" t="s">
        <v>203</v>
      </c>
      <c r="F163" s="8" t="s">
        <v>204</v>
      </c>
      <c r="G163" s="8" t="s">
        <v>206</v>
      </c>
      <c r="H163" s="13">
        <v>185.4</v>
      </c>
      <c r="I163" s="13">
        <v>100.11600000000001</v>
      </c>
      <c r="J163" s="8">
        <v>12</v>
      </c>
    </row>
    <row r="164" spans="1:10" ht="14.4" x14ac:dyDescent="0.3">
      <c r="A164" s="8">
        <v>5</v>
      </c>
      <c r="B164" s="8" t="s">
        <v>229</v>
      </c>
      <c r="C164" s="8" t="s">
        <v>228</v>
      </c>
      <c r="D164" s="12">
        <v>40817</v>
      </c>
      <c r="E164" s="8" t="s">
        <v>203</v>
      </c>
      <c r="F164" s="8" t="s">
        <v>204</v>
      </c>
      <c r="G164" s="8" t="s">
        <v>206</v>
      </c>
      <c r="H164" s="13">
        <v>185.4</v>
      </c>
      <c r="I164" s="13">
        <v>100.11600000000001</v>
      </c>
      <c r="J164" s="8">
        <v>12</v>
      </c>
    </row>
    <row r="165" spans="1:10" ht="14.4" x14ac:dyDescent="0.3">
      <c r="A165" s="8">
        <v>6</v>
      </c>
      <c r="B165" s="8" t="s">
        <v>216</v>
      </c>
      <c r="C165" s="8" t="s">
        <v>215</v>
      </c>
      <c r="D165" s="12">
        <v>40544</v>
      </c>
      <c r="E165" s="8" t="s">
        <v>203</v>
      </c>
      <c r="F165" s="8" t="s">
        <v>204</v>
      </c>
      <c r="G165" s="8" t="s">
        <v>206</v>
      </c>
      <c r="H165" s="13">
        <v>185.4</v>
      </c>
      <c r="I165" s="13">
        <v>100.11600000000001</v>
      </c>
      <c r="J165" s="8">
        <v>12</v>
      </c>
    </row>
    <row r="166" spans="1:10" ht="14.4" x14ac:dyDescent="0.3">
      <c r="A166" s="8">
        <v>6</v>
      </c>
      <c r="B166" s="8" t="s">
        <v>229</v>
      </c>
      <c r="C166" s="8" t="s">
        <v>228</v>
      </c>
      <c r="D166" s="12">
        <v>40544</v>
      </c>
      <c r="E166" s="8" t="s">
        <v>203</v>
      </c>
      <c r="F166" s="8" t="s">
        <v>204</v>
      </c>
      <c r="G166" s="8" t="s">
        <v>206</v>
      </c>
      <c r="H166" s="13">
        <v>185.4</v>
      </c>
      <c r="I166" s="13">
        <v>100.11600000000001</v>
      </c>
      <c r="J166" s="8">
        <v>12</v>
      </c>
    </row>
    <row r="167" spans="1:10" ht="14.4" x14ac:dyDescent="0.3">
      <c r="A167" s="8">
        <v>7</v>
      </c>
      <c r="B167" s="8" t="s">
        <v>214</v>
      </c>
      <c r="C167" s="8" t="s">
        <v>215</v>
      </c>
      <c r="D167" s="12">
        <v>40817</v>
      </c>
      <c r="E167" s="8" t="s">
        <v>203</v>
      </c>
      <c r="F167" s="8" t="s">
        <v>204</v>
      </c>
      <c r="G167" s="8" t="s">
        <v>206</v>
      </c>
      <c r="H167" s="13">
        <v>185.4</v>
      </c>
      <c r="I167" s="13">
        <v>83.43</v>
      </c>
      <c r="J167" s="8">
        <v>12</v>
      </c>
    </row>
    <row r="168" spans="1:10" ht="14.4" x14ac:dyDescent="0.3">
      <c r="A168" s="8">
        <v>7</v>
      </c>
      <c r="B168" s="8" t="s">
        <v>230</v>
      </c>
      <c r="C168" s="8" t="s">
        <v>228</v>
      </c>
      <c r="D168" s="12">
        <v>40695</v>
      </c>
      <c r="E168" s="8" t="s">
        <v>203</v>
      </c>
      <c r="F168" s="8" t="s">
        <v>204</v>
      </c>
      <c r="G168" s="8" t="s">
        <v>206</v>
      </c>
      <c r="H168" s="13">
        <v>185.4</v>
      </c>
      <c r="I168" s="13">
        <v>101.97</v>
      </c>
      <c r="J168" s="8">
        <v>12</v>
      </c>
    </row>
    <row r="169" spans="1:10" ht="14.4" x14ac:dyDescent="0.3">
      <c r="A169" s="8">
        <v>7</v>
      </c>
      <c r="B169" s="8" t="s">
        <v>229</v>
      </c>
      <c r="C169" s="8" t="s">
        <v>228</v>
      </c>
      <c r="D169" s="12">
        <v>40544</v>
      </c>
      <c r="E169" s="8" t="s">
        <v>203</v>
      </c>
      <c r="F169" s="8" t="s">
        <v>204</v>
      </c>
      <c r="G169" s="8" t="s">
        <v>206</v>
      </c>
      <c r="H169" s="13">
        <v>185.4</v>
      </c>
      <c r="I169" s="13">
        <v>83.43</v>
      </c>
      <c r="J169" s="8">
        <v>12</v>
      </c>
    </row>
    <row r="170" spans="1:10" ht="14.4" x14ac:dyDescent="0.3">
      <c r="A170" s="8">
        <v>9</v>
      </c>
      <c r="B170" s="8" t="s">
        <v>230</v>
      </c>
      <c r="C170" s="8" t="s">
        <v>228</v>
      </c>
      <c r="D170" s="12">
        <v>40603</v>
      </c>
      <c r="E170" s="8" t="s">
        <v>203</v>
      </c>
      <c r="F170" s="8" t="s">
        <v>204</v>
      </c>
      <c r="G170" s="8" t="s">
        <v>206</v>
      </c>
      <c r="H170" s="13">
        <v>185.4</v>
      </c>
      <c r="I170" s="13">
        <v>101.97</v>
      </c>
      <c r="J170" s="8">
        <v>12</v>
      </c>
    </row>
    <row r="171" spans="1:10" ht="14.4" x14ac:dyDescent="0.3">
      <c r="A171" s="8">
        <v>1</v>
      </c>
      <c r="B171" s="8" t="s">
        <v>216</v>
      </c>
      <c r="C171" s="8" t="s">
        <v>215</v>
      </c>
      <c r="D171" s="12">
        <v>40878</v>
      </c>
      <c r="E171" s="8" t="s">
        <v>203</v>
      </c>
      <c r="F171" s="8" t="s">
        <v>204</v>
      </c>
      <c r="G171" s="8" t="s">
        <v>217</v>
      </c>
      <c r="H171" s="13">
        <v>130.5</v>
      </c>
      <c r="I171" s="13">
        <v>58.725000000000001</v>
      </c>
      <c r="J171" s="8">
        <v>9</v>
      </c>
    </row>
    <row r="172" spans="1:10" ht="14.4" x14ac:dyDescent="0.3">
      <c r="A172" s="8">
        <v>1</v>
      </c>
      <c r="B172" s="8" t="s">
        <v>218</v>
      </c>
      <c r="C172" s="8" t="s">
        <v>215</v>
      </c>
      <c r="D172" s="12">
        <v>40756</v>
      </c>
      <c r="E172" s="8" t="s">
        <v>203</v>
      </c>
      <c r="F172" s="8" t="s">
        <v>204</v>
      </c>
      <c r="G172" s="8" t="s">
        <v>217</v>
      </c>
      <c r="H172" s="13">
        <v>130.5</v>
      </c>
      <c r="I172" s="13">
        <v>50.895000000000003</v>
      </c>
      <c r="J172" s="8">
        <v>9</v>
      </c>
    </row>
    <row r="173" spans="1:10" ht="14.4" x14ac:dyDescent="0.3">
      <c r="A173" s="8">
        <v>1</v>
      </c>
      <c r="B173" s="8" t="s">
        <v>227</v>
      </c>
      <c r="C173" s="8" t="s">
        <v>228</v>
      </c>
      <c r="D173" s="12">
        <v>40664</v>
      </c>
      <c r="E173" s="8" t="s">
        <v>203</v>
      </c>
      <c r="F173" s="8" t="s">
        <v>204</v>
      </c>
      <c r="G173" s="8" t="s">
        <v>217</v>
      </c>
      <c r="H173" s="13">
        <v>130.5</v>
      </c>
      <c r="I173" s="13">
        <v>57.42</v>
      </c>
      <c r="J173" s="8">
        <v>9</v>
      </c>
    </row>
    <row r="174" spans="1:10" ht="14.4" x14ac:dyDescent="0.3">
      <c r="A174" s="8">
        <v>2</v>
      </c>
      <c r="B174" s="8" t="s">
        <v>218</v>
      </c>
      <c r="C174" s="8" t="s">
        <v>215</v>
      </c>
      <c r="D174" s="12">
        <v>40603</v>
      </c>
      <c r="E174" s="8" t="s">
        <v>203</v>
      </c>
      <c r="F174" s="8" t="s">
        <v>204</v>
      </c>
      <c r="G174" s="8" t="s">
        <v>217</v>
      </c>
      <c r="H174" s="13">
        <v>130.5</v>
      </c>
      <c r="I174" s="13">
        <v>63.945</v>
      </c>
      <c r="J174" s="8">
        <v>9</v>
      </c>
    </row>
    <row r="175" spans="1:10" ht="14.4" x14ac:dyDescent="0.3">
      <c r="A175" s="8">
        <v>4</v>
      </c>
      <c r="B175" s="8" t="s">
        <v>221</v>
      </c>
      <c r="C175" s="8" t="s">
        <v>215</v>
      </c>
      <c r="D175" s="12">
        <v>40787</v>
      </c>
      <c r="E175" s="8" t="s">
        <v>203</v>
      </c>
      <c r="F175" s="8" t="s">
        <v>204</v>
      </c>
      <c r="G175" s="8" t="s">
        <v>217</v>
      </c>
      <c r="H175" s="13">
        <v>130.5</v>
      </c>
      <c r="I175" s="13">
        <v>54.81</v>
      </c>
      <c r="J175" s="8">
        <v>9</v>
      </c>
    </row>
    <row r="176" spans="1:10" ht="14.4" x14ac:dyDescent="0.3">
      <c r="A176" s="8">
        <v>4</v>
      </c>
      <c r="B176" s="8" t="s">
        <v>218</v>
      </c>
      <c r="C176" s="8" t="s">
        <v>215</v>
      </c>
      <c r="D176" s="12">
        <v>40634</v>
      </c>
      <c r="E176" s="8" t="s">
        <v>203</v>
      </c>
      <c r="F176" s="8" t="s">
        <v>204</v>
      </c>
      <c r="G176" s="8" t="s">
        <v>217</v>
      </c>
      <c r="H176" s="13">
        <v>130.5</v>
      </c>
      <c r="I176" s="13">
        <v>48.284999999999997</v>
      </c>
      <c r="J176" s="8">
        <v>9</v>
      </c>
    </row>
    <row r="177" spans="1:10" ht="14.4" x14ac:dyDescent="0.3">
      <c r="A177" s="8">
        <v>4</v>
      </c>
      <c r="B177" s="8" t="s">
        <v>227</v>
      </c>
      <c r="C177" s="8" t="s">
        <v>228</v>
      </c>
      <c r="D177" s="12">
        <v>40725</v>
      </c>
      <c r="E177" s="8" t="s">
        <v>203</v>
      </c>
      <c r="F177" s="8" t="s">
        <v>204</v>
      </c>
      <c r="G177" s="8" t="s">
        <v>217</v>
      </c>
      <c r="H177" s="13">
        <v>130.5</v>
      </c>
      <c r="I177" s="13">
        <v>54.81</v>
      </c>
      <c r="J177" s="8">
        <v>9</v>
      </c>
    </row>
    <row r="178" spans="1:10" ht="14.4" x14ac:dyDescent="0.3">
      <c r="A178" s="8">
        <v>4</v>
      </c>
      <c r="B178" s="8" t="s">
        <v>229</v>
      </c>
      <c r="C178" s="8" t="s">
        <v>228</v>
      </c>
      <c r="D178" s="12">
        <v>40634</v>
      </c>
      <c r="E178" s="8" t="s">
        <v>203</v>
      </c>
      <c r="F178" s="8" t="s">
        <v>204</v>
      </c>
      <c r="G178" s="8" t="s">
        <v>217</v>
      </c>
      <c r="H178" s="13">
        <v>130.5</v>
      </c>
      <c r="I178" s="13">
        <v>63.945</v>
      </c>
      <c r="J178" s="8">
        <v>9</v>
      </c>
    </row>
    <row r="179" spans="1:10" ht="14.4" x14ac:dyDescent="0.3">
      <c r="A179" s="8">
        <v>5</v>
      </c>
      <c r="B179" s="8" t="s">
        <v>214</v>
      </c>
      <c r="C179" s="8" t="s">
        <v>215</v>
      </c>
      <c r="D179" s="12">
        <v>40725</v>
      </c>
      <c r="E179" s="8" t="s">
        <v>203</v>
      </c>
      <c r="F179" s="8" t="s">
        <v>204</v>
      </c>
      <c r="G179" s="8" t="s">
        <v>217</v>
      </c>
      <c r="H179" s="13">
        <v>130.5</v>
      </c>
      <c r="I179" s="13">
        <v>57.42</v>
      </c>
      <c r="J179" s="8">
        <v>9</v>
      </c>
    </row>
    <row r="180" spans="1:10" ht="14.4" x14ac:dyDescent="0.3">
      <c r="A180" s="8">
        <v>6</v>
      </c>
      <c r="B180" s="8" t="s">
        <v>207</v>
      </c>
      <c r="C180" s="8" t="s">
        <v>198</v>
      </c>
      <c r="D180" s="12">
        <v>40664</v>
      </c>
      <c r="E180" s="8" t="s">
        <v>203</v>
      </c>
      <c r="F180" s="8" t="s">
        <v>204</v>
      </c>
      <c r="G180" s="8" t="s">
        <v>217</v>
      </c>
      <c r="H180" s="13">
        <v>130.5</v>
      </c>
      <c r="I180" s="13">
        <v>48.284999999999997</v>
      </c>
      <c r="J180" s="8">
        <v>9</v>
      </c>
    </row>
    <row r="181" spans="1:10" ht="14.4" x14ac:dyDescent="0.3">
      <c r="A181" s="8">
        <v>6</v>
      </c>
      <c r="B181" s="8" t="s">
        <v>227</v>
      </c>
      <c r="C181" s="8" t="s">
        <v>228</v>
      </c>
      <c r="D181" s="12">
        <v>40878</v>
      </c>
      <c r="E181" s="8" t="s">
        <v>203</v>
      </c>
      <c r="F181" s="8" t="s">
        <v>204</v>
      </c>
      <c r="G181" s="8" t="s">
        <v>217</v>
      </c>
      <c r="H181" s="13">
        <v>130.5</v>
      </c>
      <c r="I181" s="13">
        <v>58.725000000000001</v>
      </c>
      <c r="J181" s="8">
        <v>9</v>
      </c>
    </row>
    <row r="182" spans="1:10" ht="14.4" x14ac:dyDescent="0.3">
      <c r="A182" s="8">
        <v>7</v>
      </c>
      <c r="B182" s="8" t="s">
        <v>218</v>
      </c>
      <c r="C182" s="8" t="s">
        <v>215</v>
      </c>
      <c r="D182" s="12">
        <v>40664</v>
      </c>
      <c r="E182" s="8" t="s">
        <v>203</v>
      </c>
      <c r="F182" s="8" t="s">
        <v>204</v>
      </c>
      <c r="G182" s="8" t="s">
        <v>217</v>
      </c>
      <c r="H182" s="13">
        <v>130.5</v>
      </c>
      <c r="I182" s="13">
        <v>57.42</v>
      </c>
      <c r="J182" s="8">
        <v>9</v>
      </c>
    </row>
    <row r="183" spans="1:10" ht="14.4" x14ac:dyDescent="0.3">
      <c r="A183" s="8">
        <v>7</v>
      </c>
      <c r="B183" s="8" t="s">
        <v>214</v>
      </c>
      <c r="C183" s="8" t="s">
        <v>215</v>
      </c>
      <c r="D183" s="12">
        <v>40664</v>
      </c>
      <c r="E183" s="8" t="s">
        <v>203</v>
      </c>
      <c r="F183" s="8" t="s">
        <v>204</v>
      </c>
      <c r="G183" s="8" t="s">
        <v>217</v>
      </c>
      <c r="H183" s="13">
        <v>130.5</v>
      </c>
      <c r="I183" s="13">
        <v>63.945</v>
      </c>
      <c r="J183" s="8">
        <v>9</v>
      </c>
    </row>
    <row r="184" spans="1:10" ht="14.4" x14ac:dyDescent="0.3">
      <c r="A184" s="8">
        <v>7</v>
      </c>
      <c r="B184" s="8" t="s">
        <v>229</v>
      </c>
      <c r="C184" s="8" t="s">
        <v>228</v>
      </c>
      <c r="D184" s="12">
        <v>40787</v>
      </c>
      <c r="E184" s="8" t="s">
        <v>203</v>
      </c>
      <c r="F184" s="8" t="s">
        <v>204</v>
      </c>
      <c r="G184" s="8" t="s">
        <v>217</v>
      </c>
      <c r="H184" s="13">
        <v>130.5</v>
      </c>
      <c r="I184" s="13">
        <v>48.284999999999997</v>
      </c>
      <c r="J184" s="8">
        <v>9</v>
      </c>
    </row>
    <row r="185" spans="1:10" ht="14.4" x14ac:dyDescent="0.3">
      <c r="A185" s="8">
        <v>9</v>
      </c>
      <c r="B185" s="8" t="s">
        <v>221</v>
      </c>
      <c r="C185" s="8" t="s">
        <v>215</v>
      </c>
      <c r="D185" s="12">
        <v>40787</v>
      </c>
      <c r="E185" s="8" t="s">
        <v>203</v>
      </c>
      <c r="F185" s="8" t="s">
        <v>204</v>
      </c>
      <c r="G185" s="8" t="s">
        <v>217</v>
      </c>
      <c r="H185" s="13">
        <v>130.5</v>
      </c>
      <c r="I185" s="13">
        <v>50.895000000000003</v>
      </c>
      <c r="J185" s="8">
        <v>9</v>
      </c>
    </row>
    <row r="186" spans="1:10" ht="14.4" x14ac:dyDescent="0.3">
      <c r="A186" s="8">
        <v>9</v>
      </c>
      <c r="B186" s="8" t="s">
        <v>214</v>
      </c>
      <c r="C186" s="8" t="s">
        <v>215</v>
      </c>
      <c r="D186" s="12">
        <v>40634</v>
      </c>
      <c r="E186" s="8" t="s">
        <v>203</v>
      </c>
      <c r="F186" s="8" t="s">
        <v>204</v>
      </c>
      <c r="G186" s="8" t="s">
        <v>217</v>
      </c>
      <c r="H186" s="13">
        <v>130.5</v>
      </c>
      <c r="I186" s="13">
        <v>54.81</v>
      </c>
      <c r="J186" s="8">
        <v>9</v>
      </c>
    </row>
    <row r="187" spans="1:10" ht="14.4" x14ac:dyDescent="0.3">
      <c r="A187" s="8">
        <v>9</v>
      </c>
      <c r="B187" s="8" t="s">
        <v>227</v>
      </c>
      <c r="C187" s="8" t="s">
        <v>228</v>
      </c>
      <c r="D187" s="12">
        <v>40725</v>
      </c>
      <c r="E187" s="8" t="s">
        <v>203</v>
      </c>
      <c r="F187" s="8" t="s">
        <v>204</v>
      </c>
      <c r="G187" s="8" t="s">
        <v>217</v>
      </c>
      <c r="H187" s="13">
        <v>130.5</v>
      </c>
      <c r="I187" s="13">
        <v>50.895000000000003</v>
      </c>
      <c r="J187" s="8">
        <v>9</v>
      </c>
    </row>
    <row r="188" spans="1:10" ht="14.4" x14ac:dyDescent="0.3">
      <c r="A188" s="8">
        <v>1</v>
      </c>
      <c r="B188" s="8" t="s">
        <v>197</v>
      </c>
      <c r="C188" s="8" t="s">
        <v>198</v>
      </c>
      <c r="D188" s="12">
        <v>40756</v>
      </c>
      <c r="E188" s="8" t="s">
        <v>203</v>
      </c>
      <c r="F188" s="8" t="s">
        <v>204</v>
      </c>
      <c r="G188" s="8" t="s">
        <v>205</v>
      </c>
      <c r="H188" s="13">
        <v>72</v>
      </c>
      <c r="I188" s="13">
        <v>39.6</v>
      </c>
      <c r="J188" s="8">
        <v>6</v>
      </c>
    </row>
    <row r="189" spans="1:10" ht="14.4" x14ac:dyDescent="0.3">
      <c r="A189" s="8">
        <v>1</v>
      </c>
      <c r="B189" s="8" t="s">
        <v>207</v>
      </c>
      <c r="C189" s="8" t="s">
        <v>198</v>
      </c>
      <c r="D189" s="12">
        <v>40725</v>
      </c>
      <c r="E189" s="8" t="s">
        <v>203</v>
      </c>
      <c r="F189" s="8" t="s">
        <v>204</v>
      </c>
      <c r="G189" s="8" t="s">
        <v>205</v>
      </c>
      <c r="H189" s="13">
        <v>72</v>
      </c>
      <c r="I189" s="13">
        <v>33.119999999999997</v>
      </c>
      <c r="J189" s="8">
        <v>6</v>
      </c>
    </row>
    <row r="190" spans="1:10" ht="14.4" x14ac:dyDescent="0.3">
      <c r="A190" s="8">
        <v>1</v>
      </c>
      <c r="B190" s="8" t="s">
        <v>214</v>
      </c>
      <c r="C190" s="8" t="s">
        <v>215</v>
      </c>
      <c r="D190" s="12">
        <v>40878</v>
      </c>
      <c r="E190" s="8" t="s">
        <v>203</v>
      </c>
      <c r="F190" s="8" t="s">
        <v>204</v>
      </c>
      <c r="G190" s="8" t="s">
        <v>205</v>
      </c>
      <c r="H190" s="13">
        <v>72</v>
      </c>
      <c r="I190" s="13">
        <v>33.119999999999997</v>
      </c>
      <c r="J190" s="8">
        <v>6</v>
      </c>
    </row>
    <row r="191" spans="1:10" ht="14.4" x14ac:dyDescent="0.3">
      <c r="A191" s="8">
        <v>1</v>
      </c>
      <c r="B191" s="8" t="s">
        <v>218</v>
      </c>
      <c r="C191" s="8" t="s">
        <v>215</v>
      </c>
      <c r="D191" s="12">
        <v>40695</v>
      </c>
      <c r="E191" s="8" t="s">
        <v>203</v>
      </c>
      <c r="F191" s="8" t="s">
        <v>204</v>
      </c>
      <c r="G191" s="8" t="s">
        <v>205</v>
      </c>
      <c r="H191" s="13">
        <v>72</v>
      </c>
      <c r="I191" s="13">
        <v>39.6</v>
      </c>
      <c r="J191" s="8">
        <v>6</v>
      </c>
    </row>
    <row r="192" spans="1:10" ht="14.4" x14ac:dyDescent="0.3">
      <c r="A192" s="8">
        <v>1</v>
      </c>
      <c r="B192" s="8" t="s">
        <v>229</v>
      </c>
      <c r="C192" s="8" t="s">
        <v>228</v>
      </c>
      <c r="D192" s="12">
        <v>40575</v>
      </c>
      <c r="E192" s="8" t="s">
        <v>203</v>
      </c>
      <c r="F192" s="8" t="s">
        <v>204</v>
      </c>
      <c r="G192" s="8" t="s">
        <v>205</v>
      </c>
      <c r="H192" s="13">
        <v>72</v>
      </c>
      <c r="I192" s="13">
        <v>36</v>
      </c>
      <c r="J192" s="8">
        <v>6</v>
      </c>
    </row>
    <row r="193" spans="1:10" ht="14.4" x14ac:dyDescent="0.3">
      <c r="A193" s="8">
        <v>2</v>
      </c>
      <c r="B193" s="8" t="s">
        <v>197</v>
      </c>
      <c r="C193" s="8" t="s">
        <v>198</v>
      </c>
      <c r="D193" s="12">
        <v>40848</v>
      </c>
      <c r="E193" s="8" t="s">
        <v>203</v>
      </c>
      <c r="F193" s="8" t="s">
        <v>204</v>
      </c>
      <c r="G193" s="8" t="s">
        <v>205</v>
      </c>
      <c r="H193" s="13">
        <v>72</v>
      </c>
      <c r="I193" s="13">
        <v>39.6</v>
      </c>
      <c r="J193" s="8">
        <v>6</v>
      </c>
    </row>
    <row r="194" spans="1:10" ht="14.4" x14ac:dyDescent="0.3">
      <c r="A194" s="8">
        <v>2</v>
      </c>
      <c r="B194" s="8" t="s">
        <v>229</v>
      </c>
      <c r="C194" s="8" t="s">
        <v>228</v>
      </c>
      <c r="D194" s="12">
        <v>40848</v>
      </c>
      <c r="E194" s="8" t="s">
        <v>203</v>
      </c>
      <c r="F194" s="8" t="s">
        <v>204</v>
      </c>
      <c r="G194" s="8" t="s">
        <v>205</v>
      </c>
      <c r="H194" s="13">
        <v>72</v>
      </c>
      <c r="I194" s="13">
        <v>33.119999999999997</v>
      </c>
      <c r="J194" s="8">
        <v>6</v>
      </c>
    </row>
    <row r="195" spans="1:10" ht="14.4" x14ac:dyDescent="0.3">
      <c r="A195" s="8">
        <v>3</v>
      </c>
      <c r="B195" s="8" t="s">
        <v>207</v>
      </c>
      <c r="C195" s="8" t="s">
        <v>198</v>
      </c>
      <c r="D195" s="12">
        <v>40575</v>
      </c>
      <c r="E195" s="8" t="s">
        <v>203</v>
      </c>
      <c r="F195" s="8" t="s">
        <v>204</v>
      </c>
      <c r="G195" s="8" t="s">
        <v>205</v>
      </c>
      <c r="H195" s="13">
        <v>72</v>
      </c>
      <c r="I195" s="13">
        <v>37.44</v>
      </c>
      <c r="J195" s="8">
        <v>6</v>
      </c>
    </row>
    <row r="196" spans="1:10" ht="14.4" x14ac:dyDescent="0.3">
      <c r="A196" s="8">
        <v>3</v>
      </c>
      <c r="B196" s="8" t="s">
        <v>214</v>
      </c>
      <c r="C196" s="8" t="s">
        <v>215</v>
      </c>
      <c r="D196" s="12">
        <v>40634</v>
      </c>
      <c r="E196" s="8" t="s">
        <v>203</v>
      </c>
      <c r="F196" s="8" t="s">
        <v>204</v>
      </c>
      <c r="G196" s="8" t="s">
        <v>205</v>
      </c>
      <c r="H196" s="13">
        <v>72</v>
      </c>
      <c r="I196" s="13">
        <v>37.44</v>
      </c>
      <c r="J196" s="8">
        <v>6</v>
      </c>
    </row>
    <row r="197" spans="1:10" ht="14.4" x14ac:dyDescent="0.3">
      <c r="A197" s="8">
        <v>3</v>
      </c>
      <c r="B197" s="8" t="s">
        <v>230</v>
      </c>
      <c r="C197" s="8" t="s">
        <v>228</v>
      </c>
      <c r="D197" s="12">
        <v>40695</v>
      </c>
      <c r="E197" s="8" t="s">
        <v>203</v>
      </c>
      <c r="F197" s="8" t="s">
        <v>204</v>
      </c>
      <c r="G197" s="8" t="s">
        <v>205</v>
      </c>
      <c r="H197" s="13">
        <v>72</v>
      </c>
      <c r="I197" s="13">
        <v>36</v>
      </c>
      <c r="J197" s="8">
        <v>6</v>
      </c>
    </row>
    <row r="198" spans="1:10" ht="14.4" x14ac:dyDescent="0.3">
      <c r="A198" s="8">
        <v>4</v>
      </c>
      <c r="B198" s="8" t="s">
        <v>201</v>
      </c>
      <c r="C198" s="8" t="s">
        <v>198</v>
      </c>
      <c r="D198" s="12">
        <v>40817</v>
      </c>
      <c r="E198" s="8" t="s">
        <v>203</v>
      </c>
      <c r="F198" s="8" t="s">
        <v>204</v>
      </c>
      <c r="G198" s="8" t="s">
        <v>205</v>
      </c>
      <c r="H198" s="13">
        <v>72</v>
      </c>
      <c r="I198" s="13">
        <v>36</v>
      </c>
      <c r="J198" s="8">
        <v>6</v>
      </c>
    </row>
    <row r="199" spans="1:10" ht="14.4" x14ac:dyDescent="0.3">
      <c r="A199" s="8">
        <v>4</v>
      </c>
      <c r="B199" s="8" t="s">
        <v>197</v>
      </c>
      <c r="C199" s="8" t="s">
        <v>198</v>
      </c>
      <c r="D199" s="12">
        <v>40695</v>
      </c>
      <c r="E199" s="8" t="s">
        <v>203</v>
      </c>
      <c r="F199" s="8" t="s">
        <v>204</v>
      </c>
      <c r="G199" s="8" t="s">
        <v>205</v>
      </c>
      <c r="H199" s="13">
        <v>72</v>
      </c>
      <c r="I199" s="13">
        <v>37.44</v>
      </c>
      <c r="J199" s="8">
        <v>6</v>
      </c>
    </row>
    <row r="200" spans="1:10" ht="14.4" x14ac:dyDescent="0.3">
      <c r="A200" s="8">
        <v>4</v>
      </c>
      <c r="B200" s="8" t="s">
        <v>216</v>
      </c>
      <c r="C200" s="8" t="s">
        <v>215</v>
      </c>
      <c r="D200" s="12">
        <v>40695</v>
      </c>
      <c r="E200" s="8" t="s">
        <v>203</v>
      </c>
      <c r="F200" s="8" t="s">
        <v>204</v>
      </c>
      <c r="G200" s="8" t="s">
        <v>205</v>
      </c>
      <c r="H200" s="13">
        <v>72</v>
      </c>
      <c r="I200" s="13">
        <v>36</v>
      </c>
      <c r="J200" s="8">
        <v>6</v>
      </c>
    </row>
    <row r="201" spans="1:10" ht="14.4" x14ac:dyDescent="0.3">
      <c r="A201" s="8">
        <v>5</v>
      </c>
      <c r="B201" s="8" t="s">
        <v>197</v>
      </c>
      <c r="C201" s="8" t="s">
        <v>198</v>
      </c>
      <c r="D201" s="12">
        <v>40756</v>
      </c>
      <c r="E201" s="8" t="s">
        <v>203</v>
      </c>
      <c r="F201" s="8" t="s">
        <v>204</v>
      </c>
      <c r="G201" s="8" t="s">
        <v>205</v>
      </c>
      <c r="H201" s="13">
        <v>72</v>
      </c>
      <c r="I201" s="13">
        <v>33.119999999999997</v>
      </c>
      <c r="J201" s="8">
        <v>6</v>
      </c>
    </row>
    <row r="202" spans="1:10" ht="14.4" x14ac:dyDescent="0.3">
      <c r="A202" s="8">
        <v>5</v>
      </c>
      <c r="B202" s="8" t="s">
        <v>229</v>
      </c>
      <c r="C202" s="8" t="s">
        <v>228</v>
      </c>
      <c r="D202" s="12">
        <v>40603</v>
      </c>
      <c r="E202" s="8" t="s">
        <v>203</v>
      </c>
      <c r="F202" s="8" t="s">
        <v>204</v>
      </c>
      <c r="G202" s="8" t="s">
        <v>205</v>
      </c>
      <c r="H202" s="13">
        <v>72</v>
      </c>
      <c r="I202" s="13">
        <v>36</v>
      </c>
      <c r="J202" s="8">
        <v>6</v>
      </c>
    </row>
    <row r="203" spans="1:10" ht="14.4" x14ac:dyDescent="0.3">
      <c r="A203" s="8">
        <v>6</v>
      </c>
      <c r="B203" s="8" t="s">
        <v>197</v>
      </c>
      <c r="C203" s="8" t="s">
        <v>198</v>
      </c>
      <c r="D203" s="12">
        <v>40725</v>
      </c>
      <c r="E203" s="8" t="s">
        <v>203</v>
      </c>
      <c r="F203" s="8" t="s">
        <v>204</v>
      </c>
      <c r="G203" s="8" t="s">
        <v>205</v>
      </c>
      <c r="H203" s="13">
        <v>72</v>
      </c>
      <c r="I203" s="13">
        <v>26.64</v>
      </c>
      <c r="J203" s="8">
        <v>6</v>
      </c>
    </row>
    <row r="204" spans="1:10" ht="14.4" x14ac:dyDescent="0.3">
      <c r="A204" s="8">
        <v>6</v>
      </c>
      <c r="B204" s="8" t="s">
        <v>218</v>
      </c>
      <c r="C204" s="8" t="s">
        <v>215</v>
      </c>
      <c r="D204" s="12">
        <v>40664</v>
      </c>
      <c r="E204" s="8" t="s">
        <v>203</v>
      </c>
      <c r="F204" s="8" t="s">
        <v>204</v>
      </c>
      <c r="G204" s="8" t="s">
        <v>205</v>
      </c>
      <c r="H204" s="13">
        <v>72</v>
      </c>
      <c r="I204" s="13">
        <v>32.4</v>
      </c>
      <c r="J204" s="8">
        <v>6</v>
      </c>
    </row>
    <row r="205" spans="1:10" ht="14.4" x14ac:dyDescent="0.3">
      <c r="A205" s="8">
        <v>7</v>
      </c>
      <c r="B205" s="8" t="s">
        <v>187</v>
      </c>
      <c r="C205" s="8" t="s">
        <v>188</v>
      </c>
      <c r="D205" s="12">
        <v>40848</v>
      </c>
      <c r="E205" s="8" t="s">
        <v>203</v>
      </c>
      <c r="F205" s="8" t="s">
        <v>204</v>
      </c>
      <c r="G205" s="8" t="s">
        <v>205</v>
      </c>
      <c r="H205" s="13">
        <v>72</v>
      </c>
      <c r="I205" s="13">
        <v>26.64</v>
      </c>
      <c r="J205" s="8">
        <v>6</v>
      </c>
    </row>
    <row r="206" spans="1:10" ht="14.4" x14ac:dyDescent="0.3">
      <c r="A206" s="8">
        <v>7</v>
      </c>
      <c r="B206" s="8" t="s">
        <v>216</v>
      </c>
      <c r="C206" s="8" t="s">
        <v>215</v>
      </c>
      <c r="D206" s="12">
        <v>40544</v>
      </c>
      <c r="E206" s="8" t="s">
        <v>203</v>
      </c>
      <c r="F206" s="8" t="s">
        <v>204</v>
      </c>
      <c r="G206" s="8" t="s">
        <v>205</v>
      </c>
      <c r="H206" s="13">
        <v>72</v>
      </c>
      <c r="I206" s="13">
        <v>39.6</v>
      </c>
      <c r="J206" s="8">
        <v>6</v>
      </c>
    </row>
    <row r="207" spans="1:10" ht="14.4" x14ac:dyDescent="0.3">
      <c r="A207" s="8">
        <v>7</v>
      </c>
      <c r="B207" s="8" t="s">
        <v>227</v>
      </c>
      <c r="C207" s="8" t="s">
        <v>228</v>
      </c>
      <c r="D207" s="12">
        <v>40878</v>
      </c>
      <c r="E207" s="8" t="s">
        <v>203</v>
      </c>
      <c r="F207" s="8" t="s">
        <v>204</v>
      </c>
      <c r="G207" s="8" t="s">
        <v>205</v>
      </c>
      <c r="H207" s="13">
        <v>72</v>
      </c>
      <c r="I207" s="13">
        <v>32.4</v>
      </c>
      <c r="J207" s="8">
        <v>6</v>
      </c>
    </row>
    <row r="208" spans="1:10" ht="14.4" x14ac:dyDescent="0.3">
      <c r="A208" s="8">
        <v>9</v>
      </c>
      <c r="B208" s="8" t="s">
        <v>194</v>
      </c>
      <c r="C208" s="8" t="s">
        <v>188</v>
      </c>
      <c r="D208" s="12">
        <v>40634</v>
      </c>
      <c r="E208" s="8" t="s">
        <v>203</v>
      </c>
      <c r="F208" s="8" t="s">
        <v>204</v>
      </c>
      <c r="G208" s="8" t="s">
        <v>205</v>
      </c>
      <c r="H208" s="13">
        <v>72</v>
      </c>
      <c r="I208" s="13">
        <v>37.44</v>
      </c>
      <c r="J208" s="8">
        <v>6</v>
      </c>
    </row>
    <row r="209" spans="1:10" ht="14.4" x14ac:dyDescent="0.3">
      <c r="A209" s="8">
        <v>1</v>
      </c>
      <c r="B209" s="8" t="s">
        <v>214</v>
      </c>
      <c r="C209" s="8" t="s">
        <v>215</v>
      </c>
      <c r="D209" s="12">
        <v>40725</v>
      </c>
      <c r="E209" s="8" t="s">
        <v>203</v>
      </c>
      <c r="F209" s="8" t="s">
        <v>204</v>
      </c>
      <c r="G209" s="8" t="s">
        <v>222</v>
      </c>
      <c r="H209" s="13">
        <v>145</v>
      </c>
      <c r="I209" s="13">
        <v>78.3</v>
      </c>
      <c r="J209" s="8">
        <v>10</v>
      </c>
    </row>
    <row r="210" spans="1:10" ht="14.4" x14ac:dyDescent="0.3">
      <c r="A210" s="8">
        <v>1</v>
      </c>
      <c r="B210" s="8" t="s">
        <v>229</v>
      </c>
      <c r="C210" s="8" t="s">
        <v>228</v>
      </c>
      <c r="D210" s="12">
        <v>40817</v>
      </c>
      <c r="E210" s="8" t="s">
        <v>203</v>
      </c>
      <c r="F210" s="8" t="s">
        <v>204</v>
      </c>
      <c r="G210" s="8" t="s">
        <v>222</v>
      </c>
      <c r="H210" s="13">
        <v>145</v>
      </c>
      <c r="I210" s="13">
        <v>71.05</v>
      </c>
      <c r="J210" s="8">
        <v>10</v>
      </c>
    </row>
    <row r="211" spans="1:10" ht="14.4" x14ac:dyDescent="0.3">
      <c r="A211" s="8">
        <v>1</v>
      </c>
      <c r="B211" s="8" t="s">
        <v>227</v>
      </c>
      <c r="C211" s="8" t="s">
        <v>228</v>
      </c>
      <c r="D211" s="12">
        <v>40664</v>
      </c>
      <c r="E211" s="8" t="s">
        <v>203</v>
      </c>
      <c r="F211" s="8" t="s">
        <v>204</v>
      </c>
      <c r="G211" s="8" t="s">
        <v>222</v>
      </c>
      <c r="H211" s="13">
        <v>145</v>
      </c>
      <c r="I211" s="13">
        <v>78.3</v>
      </c>
      <c r="J211" s="8">
        <v>10</v>
      </c>
    </row>
    <row r="212" spans="1:10" ht="14.4" x14ac:dyDescent="0.3">
      <c r="A212" s="8">
        <v>2</v>
      </c>
      <c r="B212" s="8" t="s">
        <v>216</v>
      </c>
      <c r="C212" s="8" t="s">
        <v>215</v>
      </c>
      <c r="D212" s="12">
        <v>40695</v>
      </c>
      <c r="E212" s="8" t="s">
        <v>203</v>
      </c>
      <c r="F212" s="8" t="s">
        <v>204</v>
      </c>
      <c r="G212" s="8" t="s">
        <v>222</v>
      </c>
      <c r="H212" s="13">
        <v>145</v>
      </c>
      <c r="I212" s="13">
        <v>78.3</v>
      </c>
      <c r="J212" s="8">
        <v>10</v>
      </c>
    </row>
    <row r="213" spans="1:10" ht="14.4" x14ac:dyDescent="0.3">
      <c r="A213" s="8">
        <v>3</v>
      </c>
      <c r="B213" s="8" t="s">
        <v>187</v>
      </c>
      <c r="C213" s="8" t="s">
        <v>188</v>
      </c>
      <c r="D213" s="12">
        <v>40848</v>
      </c>
      <c r="E213" s="8" t="s">
        <v>203</v>
      </c>
      <c r="F213" s="8" t="s">
        <v>204</v>
      </c>
      <c r="G213" s="8" t="s">
        <v>222</v>
      </c>
      <c r="H213" s="13">
        <v>145</v>
      </c>
      <c r="I213" s="13">
        <v>71.05</v>
      </c>
      <c r="J213" s="8">
        <v>10</v>
      </c>
    </row>
    <row r="214" spans="1:10" ht="14.4" x14ac:dyDescent="0.3">
      <c r="A214" s="8">
        <v>3</v>
      </c>
      <c r="B214" s="8" t="s">
        <v>227</v>
      </c>
      <c r="C214" s="8" t="s">
        <v>228</v>
      </c>
      <c r="D214" s="12">
        <v>40848</v>
      </c>
      <c r="E214" s="8" t="s">
        <v>203</v>
      </c>
      <c r="F214" s="8" t="s">
        <v>204</v>
      </c>
      <c r="G214" s="8" t="s">
        <v>222</v>
      </c>
      <c r="H214" s="13">
        <v>145</v>
      </c>
      <c r="I214" s="13">
        <v>78.3</v>
      </c>
      <c r="J214" s="8">
        <v>10</v>
      </c>
    </row>
    <row r="215" spans="1:10" ht="14.4" x14ac:dyDescent="0.3">
      <c r="A215" s="8">
        <v>3</v>
      </c>
      <c r="B215" s="8" t="s">
        <v>229</v>
      </c>
      <c r="C215" s="8" t="s">
        <v>228</v>
      </c>
      <c r="D215" s="12">
        <v>40544</v>
      </c>
      <c r="E215" s="8" t="s">
        <v>203</v>
      </c>
      <c r="F215" s="8" t="s">
        <v>204</v>
      </c>
      <c r="G215" s="8" t="s">
        <v>222</v>
      </c>
      <c r="H215" s="13">
        <v>145</v>
      </c>
      <c r="I215" s="13">
        <v>71.05</v>
      </c>
      <c r="J215" s="8">
        <v>10</v>
      </c>
    </row>
    <row r="216" spans="1:10" ht="14.4" x14ac:dyDescent="0.3">
      <c r="A216" s="8">
        <v>4</v>
      </c>
      <c r="B216" s="8" t="s">
        <v>214</v>
      </c>
      <c r="C216" s="8" t="s">
        <v>215</v>
      </c>
      <c r="D216" s="12">
        <v>40756</v>
      </c>
      <c r="E216" s="8" t="s">
        <v>203</v>
      </c>
      <c r="F216" s="8" t="s">
        <v>204</v>
      </c>
      <c r="G216" s="8" t="s">
        <v>222</v>
      </c>
      <c r="H216" s="13">
        <v>145</v>
      </c>
      <c r="I216" s="13">
        <v>65.25</v>
      </c>
      <c r="J216" s="8">
        <v>10</v>
      </c>
    </row>
    <row r="217" spans="1:10" ht="14.4" x14ac:dyDescent="0.3">
      <c r="A217" s="8">
        <v>5</v>
      </c>
      <c r="B217" s="8" t="s">
        <v>218</v>
      </c>
      <c r="C217" s="8" t="s">
        <v>215</v>
      </c>
      <c r="D217" s="12">
        <v>40756</v>
      </c>
      <c r="E217" s="8" t="s">
        <v>203</v>
      </c>
      <c r="F217" s="8" t="s">
        <v>204</v>
      </c>
      <c r="G217" s="8" t="s">
        <v>222</v>
      </c>
      <c r="H217" s="13">
        <v>145</v>
      </c>
      <c r="I217" s="13">
        <v>59.45</v>
      </c>
      <c r="J217" s="8">
        <v>10</v>
      </c>
    </row>
    <row r="218" spans="1:10" ht="14.4" x14ac:dyDescent="0.3">
      <c r="A218" s="8">
        <v>6</v>
      </c>
      <c r="B218" s="8" t="s">
        <v>214</v>
      </c>
      <c r="C218" s="8" t="s">
        <v>215</v>
      </c>
      <c r="D218" s="12">
        <v>40848</v>
      </c>
      <c r="E218" s="8" t="s">
        <v>203</v>
      </c>
      <c r="F218" s="8" t="s">
        <v>204</v>
      </c>
      <c r="G218" s="8" t="s">
        <v>222</v>
      </c>
      <c r="H218" s="13">
        <v>145</v>
      </c>
      <c r="I218" s="13">
        <v>71.05</v>
      </c>
      <c r="J218" s="8">
        <v>10</v>
      </c>
    </row>
    <row r="219" spans="1:10" ht="14.4" x14ac:dyDescent="0.3">
      <c r="A219" s="8">
        <v>7</v>
      </c>
      <c r="B219" s="8" t="s">
        <v>201</v>
      </c>
      <c r="C219" s="8" t="s">
        <v>198</v>
      </c>
      <c r="D219" s="12">
        <v>40817</v>
      </c>
      <c r="E219" s="8" t="s">
        <v>203</v>
      </c>
      <c r="F219" s="8" t="s">
        <v>204</v>
      </c>
      <c r="G219" s="8" t="s">
        <v>222</v>
      </c>
      <c r="H219" s="13">
        <v>145</v>
      </c>
      <c r="I219" s="13">
        <v>71.05</v>
      </c>
      <c r="J219" s="8">
        <v>10</v>
      </c>
    </row>
    <row r="220" spans="1:10" ht="14.4" x14ac:dyDescent="0.3">
      <c r="A220" s="8">
        <v>7</v>
      </c>
      <c r="B220" s="8" t="s">
        <v>197</v>
      </c>
      <c r="C220" s="8" t="s">
        <v>198</v>
      </c>
      <c r="D220" s="12">
        <v>40725</v>
      </c>
      <c r="E220" s="8" t="s">
        <v>203</v>
      </c>
      <c r="F220" s="8" t="s">
        <v>204</v>
      </c>
      <c r="G220" s="8" t="s">
        <v>222</v>
      </c>
      <c r="H220" s="13">
        <v>145</v>
      </c>
      <c r="I220" s="13">
        <v>71.05</v>
      </c>
      <c r="J220" s="8">
        <v>10</v>
      </c>
    </row>
    <row r="221" spans="1:10" ht="14.4" x14ac:dyDescent="0.3">
      <c r="A221" s="8">
        <v>7</v>
      </c>
      <c r="B221" s="8" t="s">
        <v>207</v>
      </c>
      <c r="C221" s="8" t="s">
        <v>198</v>
      </c>
      <c r="D221" s="12">
        <v>40664</v>
      </c>
      <c r="E221" s="8" t="s">
        <v>203</v>
      </c>
      <c r="F221" s="8" t="s">
        <v>204</v>
      </c>
      <c r="G221" s="8" t="s">
        <v>222</v>
      </c>
      <c r="H221" s="13">
        <v>145</v>
      </c>
      <c r="I221" s="13">
        <v>78.3</v>
      </c>
      <c r="J221" s="8">
        <v>10</v>
      </c>
    </row>
    <row r="222" spans="1:10" ht="14.4" x14ac:dyDescent="0.3">
      <c r="A222" s="8">
        <v>9</v>
      </c>
      <c r="B222" s="8" t="s">
        <v>214</v>
      </c>
      <c r="C222" s="8" t="s">
        <v>215</v>
      </c>
      <c r="D222" s="12">
        <v>40725</v>
      </c>
      <c r="E222" s="8" t="s">
        <v>203</v>
      </c>
      <c r="F222" s="8" t="s">
        <v>204</v>
      </c>
      <c r="G222" s="8" t="s">
        <v>222</v>
      </c>
      <c r="H222" s="13">
        <v>145</v>
      </c>
      <c r="I222" s="13">
        <v>65.25</v>
      </c>
      <c r="J222" s="8">
        <v>10</v>
      </c>
    </row>
    <row r="223" spans="1:10" ht="14.4" x14ac:dyDescent="0.3">
      <c r="A223" s="8">
        <v>9</v>
      </c>
      <c r="B223" s="8" t="s">
        <v>216</v>
      </c>
      <c r="C223" s="8" t="s">
        <v>215</v>
      </c>
      <c r="D223" s="12">
        <v>40695</v>
      </c>
      <c r="E223" s="8" t="s">
        <v>203</v>
      </c>
      <c r="F223" s="8" t="s">
        <v>204</v>
      </c>
      <c r="G223" s="8" t="s">
        <v>222</v>
      </c>
      <c r="H223" s="13">
        <v>145</v>
      </c>
      <c r="I223" s="13">
        <v>78.3</v>
      </c>
      <c r="J223" s="8">
        <v>10</v>
      </c>
    </row>
    <row r="224" spans="1:10" ht="14.4" x14ac:dyDescent="0.3">
      <c r="A224" s="8">
        <v>9</v>
      </c>
      <c r="B224" s="8" t="s">
        <v>218</v>
      </c>
      <c r="C224" s="8" t="s">
        <v>215</v>
      </c>
      <c r="D224" s="12">
        <v>40603</v>
      </c>
      <c r="E224" s="8" t="s">
        <v>203</v>
      </c>
      <c r="F224" s="8" t="s">
        <v>204</v>
      </c>
      <c r="G224" s="8" t="s">
        <v>222</v>
      </c>
      <c r="H224" s="13">
        <v>145</v>
      </c>
      <c r="I224" s="13">
        <v>59.45</v>
      </c>
      <c r="J224" s="8">
        <v>10</v>
      </c>
    </row>
    <row r="225" spans="1:10" ht="14.4" x14ac:dyDescent="0.3">
      <c r="A225" s="8">
        <v>9</v>
      </c>
      <c r="B225" s="8" t="s">
        <v>229</v>
      </c>
      <c r="C225" s="8" t="s">
        <v>228</v>
      </c>
      <c r="D225" s="12">
        <v>40634</v>
      </c>
      <c r="E225" s="8" t="s">
        <v>203</v>
      </c>
      <c r="F225" s="8" t="s">
        <v>204</v>
      </c>
      <c r="G225" s="8" t="s">
        <v>222</v>
      </c>
      <c r="H225" s="13">
        <v>145</v>
      </c>
      <c r="I225" s="13">
        <v>65.25</v>
      </c>
      <c r="J225" s="8">
        <v>10</v>
      </c>
    </row>
    <row r="226" spans="1:10" ht="14.4" x14ac:dyDescent="0.3">
      <c r="A226" s="8">
        <v>1</v>
      </c>
      <c r="B226" s="8" t="s">
        <v>214</v>
      </c>
      <c r="C226" s="8" t="s">
        <v>215</v>
      </c>
      <c r="D226" s="12">
        <v>40695</v>
      </c>
      <c r="E226" s="8" t="s">
        <v>203</v>
      </c>
      <c r="F226" s="8" t="s">
        <v>204</v>
      </c>
      <c r="G226" s="8" t="s">
        <v>223</v>
      </c>
      <c r="H226" s="13">
        <v>135</v>
      </c>
      <c r="I226" s="13">
        <v>74.25</v>
      </c>
      <c r="J226" s="8">
        <v>9</v>
      </c>
    </row>
    <row r="227" spans="1:10" ht="14.4" x14ac:dyDescent="0.3">
      <c r="A227" s="8">
        <v>1</v>
      </c>
      <c r="B227" s="8" t="s">
        <v>216</v>
      </c>
      <c r="C227" s="8" t="s">
        <v>215</v>
      </c>
      <c r="D227" s="12">
        <v>40575</v>
      </c>
      <c r="E227" s="8" t="s">
        <v>203</v>
      </c>
      <c r="F227" s="8" t="s">
        <v>204</v>
      </c>
      <c r="G227" s="8" t="s">
        <v>223</v>
      </c>
      <c r="H227" s="13">
        <v>135</v>
      </c>
      <c r="I227" s="13">
        <v>71.55</v>
      </c>
      <c r="J227" s="8">
        <v>9</v>
      </c>
    </row>
    <row r="228" spans="1:10" ht="14.4" x14ac:dyDescent="0.3">
      <c r="A228" s="8">
        <v>1</v>
      </c>
      <c r="B228" s="8" t="s">
        <v>230</v>
      </c>
      <c r="C228" s="8" t="s">
        <v>228</v>
      </c>
      <c r="D228" s="12">
        <v>40544</v>
      </c>
      <c r="E228" s="8" t="s">
        <v>203</v>
      </c>
      <c r="F228" s="8" t="s">
        <v>204</v>
      </c>
      <c r="G228" s="8" t="s">
        <v>223</v>
      </c>
      <c r="H228" s="13">
        <v>135</v>
      </c>
      <c r="I228" s="13">
        <v>63.45</v>
      </c>
      <c r="J228" s="8">
        <v>9</v>
      </c>
    </row>
    <row r="229" spans="1:10" ht="14.4" x14ac:dyDescent="0.3">
      <c r="A229" s="8">
        <v>2</v>
      </c>
      <c r="B229" s="8" t="s">
        <v>194</v>
      </c>
      <c r="C229" s="8" t="s">
        <v>188</v>
      </c>
      <c r="D229" s="12">
        <v>40634</v>
      </c>
      <c r="E229" s="8" t="s">
        <v>203</v>
      </c>
      <c r="F229" s="8" t="s">
        <v>204</v>
      </c>
      <c r="G229" s="8" t="s">
        <v>223</v>
      </c>
      <c r="H229" s="13">
        <v>135</v>
      </c>
      <c r="I229" s="13">
        <v>74.25</v>
      </c>
      <c r="J229" s="8">
        <v>9</v>
      </c>
    </row>
    <row r="230" spans="1:10" ht="14.4" x14ac:dyDescent="0.3">
      <c r="A230" s="8">
        <v>2</v>
      </c>
      <c r="B230" s="8" t="s">
        <v>201</v>
      </c>
      <c r="C230" s="8" t="s">
        <v>198</v>
      </c>
      <c r="D230" s="12">
        <v>40634</v>
      </c>
      <c r="E230" s="8" t="s">
        <v>203</v>
      </c>
      <c r="F230" s="8" t="s">
        <v>204</v>
      </c>
      <c r="G230" s="8" t="s">
        <v>223</v>
      </c>
      <c r="H230" s="13">
        <v>135</v>
      </c>
      <c r="I230" s="13">
        <v>74.25</v>
      </c>
      <c r="J230" s="8">
        <v>9</v>
      </c>
    </row>
    <row r="231" spans="1:10" ht="14.4" x14ac:dyDescent="0.3">
      <c r="A231" s="8">
        <v>2</v>
      </c>
      <c r="B231" s="8" t="s">
        <v>218</v>
      </c>
      <c r="C231" s="8" t="s">
        <v>215</v>
      </c>
      <c r="D231" s="12">
        <v>40817</v>
      </c>
      <c r="E231" s="8" t="s">
        <v>203</v>
      </c>
      <c r="F231" s="8" t="s">
        <v>204</v>
      </c>
      <c r="G231" s="8" t="s">
        <v>223</v>
      </c>
      <c r="H231" s="13">
        <v>135</v>
      </c>
      <c r="I231" s="13">
        <v>71.55</v>
      </c>
      <c r="J231" s="8">
        <v>9</v>
      </c>
    </row>
    <row r="232" spans="1:10" ht="14.4" x14ac:dyDescent="0.3">
      <c r="A232" s="8">
        <v>2</v>
      </c>
      <c r="B232" s="8" t="s">
        <v>221</v>
      </c>
      <c r="C232" s="8" t="s">
        <v>215</v>
      </c>
      <c r="D232" s="12">
        <v>40787</v>
      </c>
      <c r="E232" s="8" t="s">
        <v>203</v>
      </c>
      <c r="F232" s="8" t="s">
        <v>204</v>
      </c>
      <c r="G232" s="8" t="s">
        <v>223</v>
      </c>
      <c r="H232" s="13">
        <v>135</v>
      </c>
      <c r="I232" s="13">
        <v>64.8</v>
      </c>
      <c r="J232" s="8">
        <v>9</v>
      </c>
    </row>
    <row r="233" spans="1:10" ht="14.4" x14ac:dyDescent="0.3">
      <c r="A233" s="8">
        <v>2</v>
      </c>
      <c r="B233" s="8" t="s">
        <v>229</v>
      </c>
      <c r="C233" s="8" t="s">
        <v>228</v>
      </c>
      <c r="D233" s="12">
        <v>40603</v>
      </c>
      <c r="E233" s="8" t="s">
        <v>203</v>
      </c>
      <c r="F233" s="8" t="s">
        <v>204</v>
      </c>
      <c r="G233" s="8" t="s">
        <v>223</v>
      </c>
      <c r="H233" s="13">
        <v>135</v>
      </c>
      <c r="I233" s="13">
        <v>55.35</v>
      </c>
      <c r="J233" s="8">
        <v>9</v>
      </c>
    </row>
    <row r="234" spans="1:10" ht="14.4" x14ac:dyDescent="0.3">
      <c r="A234" s="8">
        <v>2</v>
      </c>
      <c r="B234" s="8" t="s">
        <v>230</v>
      </c>
      <c r="C234" s="8" t="s">
        <v>228</v>
      </c>
      <c r="D234" s="12">
        <v>40575</v>
      </c>
      <c r="E234" s="8" t="s">
        <v>203</v>
      </c>
      <c r="F234" s="8" t="s">
        <v>204</v>
      </c>
      <c r="G234" s="8" t="s">
        <v>223</v>
      </c>
      <c r="H234" s="13">
        <v>135</v>
      </c>
      <c r="I234" s="13">
        <v>63.45</v>
      </c>
      <c r="J234" s="8">
        <v>9</v>
      </c>
    </row>
    <row r="235" spans="1:10" ht="14.4" x14ac:dyDescent="0.3">
      <c r="A235" s="8">
        <v>3</v>
      </c>
      <c r="B235" s="8" t="s">
        <v>214</v>
      </c>
      <c r="C235" s="8" t="s">
        <v>215</v>
      </c>
      <c r="D235" s="12">
        <v>40817</v>
      </c>
      <c r="E235" s="8" t="s">
        <v>203</v>
      </c>
      <c r="F235" s="8" t="s">
        <v>204</v>
      </c>
      <c r="G235" s="8" t="s">
        <v>223</v>
      </c>
      <c r="H235" s="13">
        <v>135</v>
      </c>
      <c r="I235" s="13">
        <v>64.8</v>
      </c>
      <c r="J235" s="8">
        <v>9</v>
      </c>
    </row>
    <row r="236" spans="1:10" ht="14.4" x14ac:dyDescent="0.3">
      <c r="A236" s="8">
        <v>3</v>
      </c>
      <c r="B236" s="8" t="s">
        <v>216</v>
      </c>
      <c r="C236" s="8" t="s">
        <v>215</v>
      </c>
      <c r="D236" s="12">
        <v>40756</v>
      </c>
      <c r="E236" s="8" t="s">
        <v>203</v>
      </c>
      <c r="F236" s="8" t="s">
        <v>204</v>
      </c>
      <c r="G236" s="8" t="s">
        <v>223</v>
      </c>
      <c r="H236" s="13">
        <v>135</v>
      </c>
      <c r="I236" s="13">
        <v>63.45</v>
      </c>
      <c r="J236" s="8">
        <v>9</v>
      </c>
    </row>
    <row r="237" spans="1:10" ht="14.4" x14ac:dyDescent="0.3">
      <c r="A237" s="8">
        <v>3</v>
      </c>
      <c r="B237" s="8" t="s">
        <v>229</v>
      </c>
      <c r="C237" s="8" t="s">
        <v>228</v>
      </c>
      <c r="D237" s="12">
        <v>40756</v>
      </c>
      <c r="E237" s="8" t="s">
        <v>203</v>
      </c>
      <c r="F237" s="8" t="s">
        <v>204</v>
      </c>
      <c r="G237" s="8" t="s">
        <v>223</v>
      </c>
      <c r="H237" s="13">
        <v>135</v>
      </c>
      <c r="I237" s="13">
        <v>64.8</v>
      </c>
      <c r="J237" s="8">
        <v>9</v>
      </c>
    </row>
    <row r="238" spans="1:10" ht="14.4" x14ac:dyDescent="0.3">
      <c r="A238" s="8">
        <v>4</v>
      </c>
      <c r="B238" s="8" t="s">
        <v>207</v>
      </c>
      <c r="C238" s="8" t="s">
        <v>198</v>
      </c>
      <c r="D238" s="12">
        <v>40848</v>
      </c>
      <c r="E238" s="8" t="s">
        <v>203</v>
      </c>
      <c r="F238" s="8" t="s">
        <v>204</v>
      </c>
      <c r="G238" s="8" t="s">
        <v>223</v>
      </c>
      <c r="H238" s="13">
        <v>135</v>
      </c>
      <c r="I238" s="13">
        <v>63.45</v>
      </c>
      <c r="J238" s="8">
        <v>9</v>
      </c>
    </row>
    <row r="239" spans="1:10" ht="14.4" x14ac:dyDescent="0.3">
      <c r="A239" s="8">
        <v>4</v>
      </c>
      <c r="B239" s="8" t="s">
        <v>214</v>
      </c>
      <c r="C239" s="8" t="s">
        <v>215</v>
      </c>
      <c r="D239" s="12">
        <v>40634</v>
      </c>
      <c r="E239" s="8" t="s">
        <v>203</v>
      </c>
      <c r="F239" s="8" t="s">
        <v>204</v>
      </c>
      <c r="G239" s="8" t="s">
        <v>223</v>
      </c>
      <c r="H239" s="13">
        <v>135</v>
      </c>
      <c r="I239" s="13">
        <v>49.95</v>
      </c>
      <c r="J239" s="8">
        <v>9</v>
      </c>
    </row>
    <row r="240" spans="1:10" ht="14.4" x14ac:dyDescent="0.3">
      <c r="A240" s="8">
        <v>4</v>
      </c>
      <c r="B240" s="8" t="s">
        <v>230</v>
      </c>
      <c r="C240" s="8" t="s">
        <v>228</v>
      </c>
      <c r="D240" s="12">
        <v>40695</v>
      </c>
      <c r="E240" s="8" t="s">
        <v>203</v>
      </c>
      <c r="F240" s="8" t="s">
        <v>204</v>
      </c>
      <c r="G240" s="8" t="s">
        <v>223</v>
      </c>
      <c r="H240" s="13">
        <v>135</v>
      </c>
      <c r="I240" s="13">
        <v>63.45</v>
      </c>
      <c r="J240" s="8">
        <v>9</v>
      </c>
    </row>
    <row r="241" spans="1:10" ht="14.4" x14ac:dyDescent="0.3">
      <c r="A241" s="8">
        <v>5</v>
      </c>
      <c r="B241" s="8" t="s">
        <v>207</v>
      </c>
      <c r="C241" s="8" t="s">
        <v>198</v>
      </c>
      <c r="D241" s="12">
        <v>40787</v>
      </c>
      <c r="E241" s="8" t="s">
        <v>203</v>
      </c>
      <c r="F241" s="8" t="s">
        <v>204</v>
      </c>
      <c r="G241" s="8" t="s">
        <v>223</v>
      </c>
      <c r="H241" s="13">
        <v>135</v>
      </c>
      <c r="I241" s="13">
        <v>74.25</v>
      </c>
      <c r="J241" s="8">
        <v>9</v>
      </c>
    </row>
    <row r="242" spans="1:10" ht="14.4" x14ac:dyDescent="0.3">
      <c r="A242" s="8">
        <v>5</v>
      </c>
      <c r="B242" s="8" t="s">
        <v>230</v>
      </c>
      <c r="C242" s="8" t="s">
        <v>228</v>
      </c>
      <c r="D242" s="12">
        <v>40575</v>
      </c>
      <c r="E242" s="8" t="s">
        <v>203</v>
      </c>
      <c r="F242" s="8" t="s">
        <v>204</v>
      </c>
      <c r="G242" s="8" t="s">
        <v>223</v>
      </c>
      <c r="H242" s="13">
        <v>135</v>
      </c>
      <c r="I242" s="13">
        <v>55.35</v>
      </c>
      <c r="J242" s="8">
        <v>9</v>
      </c>
    </row>
    <row r="243" spans="1:10" ht="14.4" x14ac:dyDescent="0.3">
      <c r="A243" s="8">
        <v>6</v>
      </c>
      <c r="B243" s="8" t="s">
        <v>229</v>
      </c>
      <c r="C243" s="8" t="s">
        <v>228</v>
      </c>
      <c r="D243" s="12">
        <v>40817</v>
      </c>
      <c r="E243" s="8" t="s">
        <v>203</v>
      </c>
      <c r="F243" s="8" t="s">
        <v>204</v>
      </c>
      <c r="G243" s="8" t="s">
        <v>223</v>
      </c>
      <c r="H243" s="13">
        <v>135</v>
      </c>
      <c r="I243" s="13">
        <v>49.95</v>
      </c>
      <c r="J243" s="8">
        <v>9</v>
      </c>
    </row>
    <row r="244" spans="1:10" ht="14.4" x14ac:dyDescent="0.3">
      <c r="A244" s="8">
        <v>6</v>
      </c>
      <c r="B244" s="8" t="s">
        <v>230</v>
      </c>
      <c r="C244" s="8" t="s">
        <v>228</v>
      </c>
      <c r="D244" s="12">
        <v>40695</v>
      </c>
      <c r="E244" s="8" t="s">
        <v>203</v>
      </c>
      <c r="F244" s="8" t="s">
        <v>204</v>
      </c>
      <c r="G244" s="8" t="s">
        <v>223</v>
      </c>
      <c r="H244" s="13">
        <v>135</v>
      </c>
      <c r="I244" s="13">
        <v>55.35</v>
      </c>
      <c r="J244" s="8">
        <v>9</v>
      </c>
    </row>
    <row r="245" spans="1:10" ht="14.4" x14ac:dyDescent="0.3">
      <c r="A245" s="8">
        <v>7</v>
      </c>
      <c r="B245" s="8" t="s">
        <v>216</v>
      </c>
      <c r="C245" s="8" t="s">
        <v>215</v>
      </c>
      <c r="D245" s="12">
        <v>40817</v>
      </c>
      <c r="E245" s="8" t="s">
        <v>203</v>
      </c>
      <c r="F245" s="8" t="s">
        <v>204</v>
      </c>
      <c r="G245" s="8" t="s">
        <v>223</v>
      </c>
      <c r="H245" s="13">
        <v>135</v>
      </c>
      <c r="I245" s="13">
        <v>55.35</v>
      </c>
      <c r="J245" s="8">
        <v>9</v>
      </c>
    </row>
    <row r="246" spans="1:10" ht="14.4" x14ac:dyDescent="0.3">
      <c r="A246" s="8">
        <v>9</v>
      </c>
      <c r="B246" s="8" t="s">
        <v>197</v>
      </c>
      <c r="C246" s="8" t="s">
        <v>198</v>
      </c>
      <c r="D246" s="12">
        <v>40878</v>
      </c>
      <c r="E246" s="8" t="s">
        <v>203</v>
      </c>
      <c r="F246" s="8" t="s">
        <v>204</v>
      </c>
      <c r="G246" s="8" t="s">
        <v>223</v>
      </c>
      <c r="H246" s="13">
        <v>135</v>
      </c>
      <c r="I246" s="13">
        <v>55.35</v>
      </c>
      <c r="J246" s="8">
        <v>9</v>
      </c>
    </row>
    <row r="247" spans="1:10" ht="14.4" x14ac:dyDescent="0.3">
      <c r="A247" s="8">
        <v>9</v>
      </c>
      <c r="B247" s="8" t="s">
        <v>207</v>
      </c>
      <c r="C247" s="8" t="s">
        <v>198</v>
      </c>
      <c r="D247" s="12">
        <v>40848</v>
      </c>
      <c r="E247" s="8" t="s">
        <v>203</v>
      </c>
      <c r="F247" s="8" t="s">
        <v>204</v>
      </c>
      <c r="G247" s="8" t="s">
        <v>223</v>
      </c>
      <c r="H247" s="13">
        <v>135</v>
      </c>
      <c r="I247" s="13">
        <v>55.35</v>
      </c>
      <c r="J247" s="8">
        <v>9</v>
      </c>
    </row>
    <row r="248" spans="1:10" ht="14.4" x14ac:dyDescent="0.3">
      <c r="A248" s="8">
        <v>9</v>
      </c>
      <c r="B248" s="8" t="s">
        <v>201</v>
      </c>
      <c r="C248" s="8" t="s">
        <v>198</v>
      </c>
      <c r="D248" s="12">
        <v>40787</v>
      </c>
      <c r="E248" s="8" t="s">
        <v>203</v>
      </c>
      <c r="F248" s="8" t="s">
        <v>204</v>
      </c>
      <c r="G248" s="8" t="s">
        <v>223</v>
      </c>
      <c r="H248" s="13">
        <v>135</v>
      </c>
      <c r="I248" s="13">
        <v>63.45</v>
      </c>
      <c r="J248" s="8">
        <v>9</v>
      </c>
    </row>
    <row r="249" spans="1:10" ht="14.4" x14ac:dyDescent="0.3">
      <c r="A249" s="8">
        <v>1</v>
      </c>
      <c r="B249" s="8" t="s">
        <v>230</v>
      </c>
      <c r="C249" s="8" t="s">
        <v>228</v>
      </c>
      <c r="D249" s="12">
        <v>40695</v>
      </c>
      <c r="E249" s="8" t="s">
        <v>203</v>
      </c>
      <c r="F249" s="8" t="s">
        <v>208</v>
      </c>
      <c r="G249" s="8" t="s">
        <v>231</v>
      </c>
      <c r="H249" s="13">
        <v>282</v>
      </c>
      <c r="I249" s="13">
        <v>138.18</v>
      </c>
      <c r="J249" s="8">
        <v>12</v>
      </c>
    </row>
    <row r="250" spans="1:10" ht="14.4" x14ac:dyDescent="0.3">
      <c r="A250" s="8">
        <v>2</v>
      </c>
      <c r="B250" s="8" t="s">
        <v>197</v>
      </c>
      <c r="C250" s="8" t="s">
        <v>198</v>
      </c>
      <c r="D250" s="12">
        <v>40878</v>
      </c>
      <c r="E250" s="8" t="s">
        <v>203</v>
      </c>
      <c r="F250" s="8" t="s">
        <v>208</v>
      </c>
      <c r="G250" s="8" t="s">
        <v>231</v>
      </c>
      <c r="H250" s="13">
        <v>282</v>
      </c>
      <c r="I250" s="13">
        <v>138.18</v>
      </c>
      <c r="J250" s="8">
        <v>12</v>
      </c>
    </row>
    <row r="251" spans="1:10" ht="14.4" x14ac:dyDescent="0.3">
      <c r="A251" s="8">
        <v>3</v>
      </c>
      <c r="B251" s="8" t="s">
        <v>216</v>
      </c>
      <c r="C251" s="8" t="s">
        <v>215</v>
      </c>
      <c r="D251" s="12">
        <v>40848</v>
      </c>
      <c r="E251" s="8" t="s">
        <v>203</v>
      </c>
      <c r="F251" s="8" t="s">
        <v>208</v>
      </c>
      <c r="G251" s="8" t="s">
        <v>231</v>
      </c>
      <c r="H251" s="13">
        <v>282</v>
      </c>
      <c r="I251" s="13">
        <v>138.18</v>
      </c>
      <c r="J251" s="8">
        <v>12</v>
      </c>
    </row>
    <row r="252" spans="1:10" ht="14.4" x14ac:dyDescent="0.3">
      <c r="A252" s="8">
        <v>5</v>
      </c>
      <c r="B252" s="8" t="s">
        <v>218</v>
      </c>
      <c r="C252" s="8" t="s">
        <v>215</v>
      </c>
      <c r="D252" s="12">
        <v>40848</v>
      </c>
      <c r="E252" s="8" t="s">
        <v>203</v>
      </c>
      <c r="F252" s="8" t="s">
        <v>208</v>
      </c>
      <c r="G252" s="8" t="s">
        <v>231</v>
      </c>
      <c r="H252" s="13">
        <v>282</v>
      </c>
      <c r="I252" s="13">
        <v>152.28</v>
      </c>
      <c r="J252" s="8">
        <v>12</v>
      </c>
    </row>
    <row r="253" spans="1:10" ht="14.4" x14ac:dyDescent="0.3">
      <c r="A253" s="8">
        <v>6</v>
      </c>
      <c r="B253" s="8" t="s">
        <v>230</v>
      </c>
      <c r="C253" s="8" t="s">
        <v>228</v>
      </c>
      <c r="D253" s="12">
        <v>40603</v>
      </c>
      <c r="E253" s="8" t="s">
        <v>203</v>
      </c>
      <c r="F253" s="8" t="s">
        <v>208</v>
      </c>
      <c r="G253" s="8" t="s">
        <v>231</v>
      </c>
      <c r="H253" s="13">
        <v>282</v>
      </c>
      <c r="I253" s="13">
        <v>138.18</v>
      </c>
      <c r="J253" s="8">
        <v>12</v>
      </c>
    </row>
    <row r="254" spans="1:10" ht="14.4" x14ac:dyDescent="0.3">
      <c r="A254" s="8">
        <v>7</v>
      </c>
      <c r="B254" s="8" t="s">
        <v>230</v>
      </c>
      <c r="C254" s="8" t="s">
        <v>228</v>
      </c>
      <c r="D254" s="12">
        <v>40575</v>
      </c>
      <c r="E254" s="8" t="s">
        <v>203</v>
      </c>
      <c r="F254" s="8" t="s">
        <v>208</v>
      </c>
      <c r="G254" s="8" t="s">
        <v>231</v>
      </c>
      <c r="H254" s="13">
        <v>282</v>
      </c>
      <c r="I254" s="13">
        <v>138.18</v>
      </c>
      <c r="J254" s="8">
        <v>12</v>
      </c>
    </row>
    <row r="255" spans="1:10" ht="14.4" x14ac:dyDescent="0.3">
      <c r="A255" s="8">
        <v>9</v>
      </c>
      <c r="B255" s="8" t="s">
        <v>197</v>
      </c>
      <c r="C255" s="8" t="s">
        <v>198</v>
      </c>
      <c r="D255" s="12">
        <v>40544</v>
      </c>
      <c r="E255" s="8" t="s">
        <v>203</v>
      </c>
      <c r="F255" s="8" t="s">
        <v>208</v>
      </c>
      <c r="G255" s="8" t="s">
        <v>231</v>
      </c>
      <c r="H255" s="13">
        <v>282</v>
      </c>
      <c r="I255" s="13">
        <v>138.18</v>
      </c>
      <c r="J255" s="8">
        <v>12</v>
      </c>
    </row>
    <row r="256" spans="1:10" ht="14.4" x14ac:dyDescent="0.3">
      <c r="A256" s="8">
        <v>9</v>
      </c>
      <c r="B256" s="8" t="s">
        <v>216</v>
      </c>
      <c r="C256" s="8" t="s">
        <v>215</v>
      </c>
      <c r="D256" s="12">
        <v>40575</v>
      </c>
      <c r="E256" s="8" t="s">
        <v>203</v>
      </c>
      <c r="F256" s="8" t="s">
        <v>208</v>
      </c>
      <c r="G256" s="8" t="s">
        <v>231</v>
      </c>
      <c r="H256" s="13">
        <v>282</v>
      </c>
      <c r="I256" s="13">
        <v>152.28</v>
      </c>
      <c r="J256" s="8">
        <v>12</v>
      </c>
    </row>
    <row r="257" spans="1:10" ht="14.4" x14ac:dyDescent="0.3">
      <c r="A257" s="8">
        <v>1</v>
      </c>
      <c r="B257" s="8" t="s">
        <v>218</v>
      </c>
      <c r="C257" s="8" t="s">
        <v>215</v>
      </c>
      <c r="D257" s="12">
        <v>40603</v>
      </c>
      <c r="E257" s="8" t="s">
        <v>203</v>
      </c>
      <c r="F257" s="8" t="s">
        <v>208</v>
      </c>
      <c r="G257" s="8" t="s">
        <v>225</v>
      </c>
      <c r="H257" s="13">
        <v>89.55</v>
      </c>
      <c r="I257" s="13">
        <v>34.924500000000002</v>
      </c>
      <c r="J257" s="8">
        <v>9</v>
      </c>
    </row>
    <row r="258" spans="1:10" ht="14.4" x14ac:dyDescent="0.3">
      <c r="A258" s="8">
        <v>2</v>
      </c>
      <c r="B258" s="8" t="s">
        <v>214</v>
      </c>
      <c r="C258" s="8" t="s">
        <v>215</v>
      </c>
      <c r="D258" s="12">
        <v>40817</v>
      </c>
      <c r="E258" s="8" t="s">
        <v>203</v>
      </c>
      <c r="F258" s="8" t="s">
        <v>208</v>
      </c>
      <c r="G258" s="8" t="s">
        <v>225</v>
      </c>
      <c r="H258" s="13">
        <v>89.55</v>
      </c>
      <c r="I258" s="13">
        <v>34.924500000000002</v>
      </c>
      <c r="J258" s="8">
        <v>9</v>
      </c>
    </row>
    <row r="259" spans="1:10" ht="14.4" x14ac:dyDescent="0.3">
      <c r="A259" s="8">
        <v>2</v>
      </c>
      <c r="B259" s="8" t="s">
        <v>229</v>
      </c>
      <c r="C259" s="8" t="s">
        <v>228</v>
      </c>
      <c r="D259" s="12">
        <v>40634</v>
      </c>
      <c r="E259" s="8" t="s">
        <v>203</v>
      </c>
      <c r="F259" s="8" t="s">
        <v>208</v>
      </c>
      <c r="G259" s="8" t="s">
        <v>225</v>
      </c>
      <c r="H259" s="13">
        <v>89.55</v>
      </c>
      <c r="I259" s="13">
        <v>47.461500000000001</v>
      </c>
      <c r="J259" s="8">
        <v>9</v>
      </c>
    </row>
    <row r="260" spans="1:10" ht="14.4" x14ac:dyDescent="0.3">
      <c r="A260" s="8">
        <v>4</v>
      </c>
      <c r="B260" s="8" t="s">
        <v>216</v>
      </c>
      <c r="C260" s="8" t="s">
        <v>215</v>
      </c>
      <c r="D260" s="12">
        <v>40817</v>
      </c>
      <c r="E260" s="8" t="s">
        <v>203</v>
      </c>
      <c r="F260" s="8" t="s">
        <v>208</v>
      </c>
      <c r="G260" s="8" t="s">
        <v>225</v>
      </c>
      <c r="H260" s="13">
        <v>89.55</v>
      </c>
      <c r="I260" s="13">
        <v>47.461500000000001</v>
      </c>
      <c r="J260" s="8">
        <v>9</v>
      </c>
    </row>
    <row r="261" spans="1:10" ht="14.4" x14ac:dyDescent="0.3">
      <c r="A261" s="8">
        <v>5</v>
      </c>
      <c r="B261" s="8" t="s">
        <v>214</v>
      </c>
      <c r="C261" s="8" t="s">
        <v>215</v>
      </c>
      <c r="D261" s="12">
        <v>40725</v>
      </c>
      <c r="E261" s="8" t="s">
        <v>203</v>
      </c>
      <c r="F261" s="8" t="s">
        <v>208</v>
      </c>
      <c r="G261" s="8" t="s">
        <v>225</v>
      </c>
      <c r="H261" s="13">
        <v>89.55</v>
      </c>
      <c r="I261" s="13">
        <v>47.461500000000001</v>
      </c>
      <c r="J261" s="8">
        <v>9</v>
      </c>
    </row>
    <row r="262" spans="1:10" ht="14.4" x14ac:dyDescent="0.3">
      <c r="A262" s="8">
        <v>9</v>
      </c>
      <c r="B262" s="8" t="s">
        <v>229</v>
      </c>
      <c r="C262" s="8" t="s">
        <v>228</v>
      </c>
      <c r="D262" s="12">
        <v>40634</v>
      </c>
      <c r="E262" s="8" t="s">
        <v>203</v>
      </c>
      <c r="F262" s="8" t="s">
        <v>208</v>
      </c>
      <c r="G262" s="8" t="s">
        <v>225</v>
      </c>
      <c r="H262" s="13">
        <v>89.55</v>
      </c>
      <c r="I262" s="13">
        <v>34.924500000000002</v>
      </c>
      <c r="J262" s="8">
        <v>9</v>
      </c>
    </row>
    <row r="263" spans="1:10" ht="14.4" x14ac:dyDescent="0.3">
      <c r="A263" s="8">
        <v>1</v>
      </c>
      <c r="B263" s="8" t="s">
        <v>201</v>
      </c>
      <c r="C263" s="8" t="s">
        <v>198</v>
      </c>
      <c r="D263" s="12">
        <v>40725</v>
      </c>
      <c r="E263" s="8" t="s">
        <v>203</v>
      </c>
      <c r="F263" s="8" t="s">
        <v>208</v>
      </c>
      <c r="G263" s="8" t="s">
        <v>209</v>
      </c>
      <c r="H263" s="13">
        <v>160</v>
      </c>
      <c r="I263" s="13">
        <v>83.2</v>
      </c>
      <c r="J263" s="8">
        <v>10</v>
      </c>
    </row>
    <row r="264" spans="1:10" ht="14.4" x14ac:dyDescent="0.3">
      <c r="A264" s="8">
        <v>1</v>
      </c>
      <c r="B264" s="8" t="s">
        <v>214</v>
      </c>
      <c r="C264" s="8" t="s">
        <v>215</v>
      </c>
      <c r="D264" s="12">
        <v>40664</v>
      </c>
      <c r="E264" s="8" t="s">
        <v>203</v>
      </c>
      <c r="F264" s="8" t="s">
        <v>208</v>
      </c>
      <c r="G264" s="8" t="s">
        <v>209</v>
      </c>
      <c r="H264" s="13">
        <v>160</v>
      </c>
      <c r="I264" s="13">
        <v>83.2</v>
      </c>
      <c r="J264" s="8">
        <v>10</v>
      </c>
    </row>
    <row r="265" spans="1:10" ht="14.4" x14ac:dyDescent="0.3">
      <c r="A265" s="8">
        <v>1</v>
      </c>
      <c r="B265" s="8" t="s">
        <v>214</v>
      </c>
      <c r="C265" s="8" t="s">
        <v>215</v>
      </c>
      <c r="D265" s="12">
        <v>40634</v>
      </c>
      <c r="E265" s="8" t="s">
        <v>203</v>
      </c>
      <c r="F265" s="8" t="s">
        <v>208</v>
      </c>
      <c r="G265" s="8" t="s">
        <v>209</v>
      </c>
      <c r="H265" s="13">
        <v>160</v>
      </c>
      <c r="I265" s="13">
        <v>86.4</v>
      </c>
      <c r="J265" s="8">
        <v>10</v>
      </c>
    </row>
    <row r="266" spans="1:10" ht="14.4" x14ac:dyDescent="0.3">
      <c r="A266" s="8">
        <v>4</v>
      </c>
      <c r="B266" s="8" t="s">
        <v>229</v>
      </c>
      <c r="C266" s="8" t="s">
        <v>228</v>
      </c>
      <c r="D266" s="12">
        <v>40848</v>
      </c>
      <c r="E266" s="8" t="s">
        <v>203</v>
      </c>
      <c r="F266" s="8" t="s">
        <v>208</v>
      </c>
      <c r="G266" s="8" t="s">
        <v>209</v>
      </c>
      <c r="H266" s="13">
        <v>160</v>
      </c>
      <c r="I266" s="13">
        <v>86.4</v>
      </c>
      <c r="J266" s="8">
        <v>10</v>
      </c>
    </row>
    <row r="267" spans="1:10" ht="14.4" x14ac:dyDescent="0.3">
      <c r="A267" s="8">
        <v>5</v>
      </c>
      <c r="B267" s="8" t="s">
        <v>194</v>
      </c>
      <c r="C267" s="8" t="s">
        <v>188</v>
      </c>
      <c r="D267" s="12">
        <v>40634</v>
      </c>
      <c r="E267" s="8" t="s">
        <v>203</v>
      </c>
      <c r="F267" s="8" t="s">
        <v>208</v>
      </c>
      <c r="G267" s="8" t="s">
        <v>209</v>
      </c>
      <c r="H267" s="13">
        <v>160</v>
      </c>
      <c r="I267" s="13">
        <v>83.2</v>
      </c>
      <c r="J267" s="8">
        <v>10</v>
      </c>
    </row>
    <row r="268" spans="1:10" ht="14.4" x14ac:dyDescent="0.3">
      <c r="A268" s="8">
        <v>5</v>
      </c>
      <c r="B268" s="8" t="s">
        <v>197</v>
      </c>
      <c r="C268" s="8" t="s">
        <v>198</v>
      </c>
      <c r="D268" s="12">
        <v>40787</v>
      </c>
      <c r="E268" s="8" t="s">
        <v>203</v>
      </c>
      <c r="F268" s="8" t="s">
        <v>208</v>
      </c>
      <c r="G268" s="8" t="s">
        <v>209</v>
      </c>
      <c r="H268" s="13">
        <v>160</v>
      </c>
      <c r="I268" s="13">
        <v>86.4</v>
      </c>
      <c r="J268" s="8">
        <v>10</v>
      </c>
    </row>
    <row r="269" spans="1:10" ht="14.4" x14ac:dyDescent="0.3">
      <c r="A269" s="8">
        <v>6</v>
      </c>
      <c r="B269" s="8" t="s">
        <v>197</v>
      </c>
      <c r="C269" s="8" t="s">
        <v>198</v>
      </c>
      <c r="D269" s="12">
        <v>40756</v>
      </c>
      <c r="E269" s="8" t="s">
        <v>203</v>
      </c>
      <c r="F269" s="8" t="s">
        <v>208</v>
      </c>
      <c r="G269" s="8" t="s">
        <v>209</v>
      </c>
      <c r="H269" s="13">
        <v>160</v>
      </c>
      <c r="I269" s="13">
        <v>86.4</v>
      </c>
      <c r="J269" s="8">
        <v>10</v>
      </c>
    </row>
    <row r="270" spans="1:10" ht="14.4" x14ac:dyDescent="0.3">
      <c r="A270" s="8">
        <v>7</v>
      </c>
      <c r="B270" s="8" t="s">
        <v>197</v>
      </c>
      <c r="C270" s="8" t="s">
        <v>198</v>
      </c>
      <c r="D270" s="12">
        <v>40603</v>
      </c>
      <c r="E270" s="8" t="s">
        <v>203</v>
      </c>
      <c r="F270" s="8" t="s">
        <v>208</v>
      </c>
      <c r="G270" s="8" t="s">
        <v>209</v>
      </c>
      <c r="H270" s="13">
        <v>160</v>
      </c>
      <c r="I270" s="13">
        <v>83.2</v>
      </c>
      <c r="J270" s="8">
        <v>10</v>
      </c>
    </row>
    <row r="271" spans="1:10" ht="14.4" x14ac:dyDescent="0.3">
      <c r="A271" s="8">
        <v>1</v>
      </c>
      <c r="B271" s="8" t="s">
        <v>214</v>
      </c>
      <c r="C271" s="8" t="s">
        <v>215</v>
      </c>
      <c r="D271" s="12">
        <v>40664</v>
      </c>
      <c r="E271" s="8" t="s">
        <v>189</v>
      </c>
      <c r="F271" s="8" t="s">
        <v>195</v>
      </c>
      <c r="G271" s="8" t="s">
        <v>224</v>
      </c>
      <c r="H271" s="13">
        <v>132</v>
      </c>
      <c r="I271" s="13">
        <v>58.08</v>
      </c>
      <c r="J271" s="8">
        <v>12</v>
      </c>
    </row>
    <row r="272" spans="1:10" ht="14.4" x14ac:dyDescent="0.3">
      <c r="A272" s="8">
        <v>1</v>
      </c>
      <c r="B272" s="8" t="s">
        <v>216</v>
      </c>
      <c r="C272" s="8" t="s">
        <v>215</v>
      </c>
      <c r="D272" s="12">
        <v>40544</v>
      </c>
      <c r="E272" s="8" t="s">
        <v>189</v>
      </c>
      <c r="F272" s="8" t="s">
        <v>195</v>
      </c>
      <c r="G272" s="8" t="s">
        <v>224</v>
      </c>
      <c r="H272" s="13">
        <v>132</v>
      </c>
      <c r="I272" s="13">
        <v>58.08</v>
      </c>
      <c r="J272" s="8">
        <v>12</v>
      </c>
    </row>
    <row r="273" spans="1:10" ht="14.4" x14ac:dyDescent="0.3">
      <c r="A273" s="8">
        <v>1</v>
      </c>
      <c r="B273" s="8" t="s">
        <v>229</v>
      </c>
      <c r="C273" s="8" t="s">
        <v>228</v>
      </c>
      <c r="D273" s="12">
        <v>40634</v>
      </c>
      <c r="E273" s="8" t="s">
        <v>189</v>
      </c>
      <c r="F273" s="8" t="s">
        <v>195</v>
      </c>
      <c r="G273" s="8" t="s">
        <v>224</v>
      </c>
      <c r="H273" s="13">
        <v>132</v>
      </c>
      <c r="I273" s="13">
        <v>71.28</v>
      </c>
      <c r="J273" s="8">
        <v>12</v>
      </c>
    </row>
    <row r="274" spans="1:10" ht="14.4" x14ac:dyDescent="0.3">
      <c r="A274" s="8">
        <v>2</v>
      </c>
      <c r="B274" s="8" t="s">
        <v>216</v>
      </c>
      <c r="C274" s="8" t="s">
        <v>215</v>
      </c>
      <c r="D274" s="12">
        <v>40817</v>
      </c>
      <c r="E274" s="8" t="s">
        <v>189</v>
      </c>
      <c r="F274" s="8" t="s">
        <v>195</v>
      </c>
      <c r="G274" s="8" t="s">
        <v>224</v>
      </c>
      <c r="H274" s="13">
        <v>132</v>
      </c>
      <c r="I274" s="13">
        <v>58.08</v>
      </c>
      <c r="J274" s="8">
        <v>12</v>
      </c>
    </row>
    <row r="275" spans="1:10" ht="14.4" x14ac:dyDescent="0.3">
      <c r="A275" s="8">
        <v>3</v>
      </c>
      <c r="B275" s="8" t="s">
        <v>197</v>
      </c>
      <c r="C275" s="8" t="s">
        <v>198</v>
      </c>
      <c r="D275" s="12">
        <v>40756</v>
      </c>
      <c r="E275" s="8" t="s">
        <v>189</v>
      </c>
      <c r="F275" s="8" t="s">
        <v>195</v>
      </c>
      <c r="G275" s="8" t="s">
        <v>224</v>
      </c>
      <c r="H275" s="13">
        <v>132</v>
      </c>
      <c r="I275" s="13">
        <v>58.08</v>
      </c>
      <c r="J275" s="8">
        <v>12</v>
      </c>
    </row>
    <row r="276" spans="1:10" ht="14.4" x14ac:dyDescent="0.3">
      <c r="A276" s="8">
        <v>3</v>
      </c>
      <c r="B276" s="8" t="s">
        <v>218</v>
      </c>
      <c r="C276" s="8" t="s">
        <v>215</v>
      </c>
      <c r="D276" s="12">
        <v>40634</v>
      </c>
      <c r="E276" s="8" t="s">
        <v>189</v>
      </c>
      <c r="F276" s="8" t="s">
        <v>195</v>
      </c>
      <c r="G276" s="8" t="s">
        <v>224</v>
      </c>
      <c r="H276" s="13">
        <v>132</v>
      </c>
      <c r="I276" s="13">
        <v>52.8</v>
      </c>
      <c r="J276" s="8">
        <v>12</v>
      </c>
    </row>
    <row r="277" spans="1:10" ht="14.4" x14ac:dyDescent="0.3">
      <c r="A277" s="8">
        <v>3</v>
      </c>
      <c r="B277" s="8" t="s">
        <v>227</v>
      </c>
      <c r="C277" s="8" t="s">
        <v>228</v>
      </c>
      <c r="D277" s="12">
        <v>40878</v>
      </c>
      <c r="E277" s="8" t="s">
        <v>189</v>
      </c>
      <c r="F277" s="8" t="s">
        <v>195</v>
      </c>
      <c r="G277" s="8" t="s">
        <v>224</v>
      </c>
      <c r="H277" s="13">
        <v>132</v>
      </c>
      <c r="I277" s="13">
        <v>58.08</v>
      </c>
      <c r="J277" s="8">
        <v>12</v>
      </c>
    </row>
    <row r="278" spans="1:10" ht="14.4" x14ac:dyDescent="0.3">
      <c r="A278" s="8">
        <v>4</v>
      </c>
      <c r="B278" s="8" t="s">
        <v>227</v>
      </c>
      <c r="C278" s="8" t="s">
        <v>228</v>
      </c>
      <c r="D278" s="12">
        <v>40878</v>
      </c>
      <c r="E278" s="8" t="s">
        <v>189</v>
      </c>
      <c r="F278" s="8" t="s">
        <v>195</v>
      </c>
      <c r="G278" s="8" t="s">
        <v>224</v>
      </c>
      <c r="H278" s="13">
        <v>132</v>
      </c>
      <c r="I278" s="13">
        <v>52.8</v>
      </c>
      <c r="J278" s="8">
        <v>12</v>
      </c>
    </row>
    <row r="279" spans="1:10" ht="14.4" x14ac:dyDescent="0.3">
      <c r="A279" s="8">
        <v>6</v>
      </c>
      <c r="B279" s="8" t="s">
        <v>201</v>
      </c>
      <c r="C279" s="8" t="s">
        <v>198</v>
      </c>
      <c r="D279" s="12">
        <v>40878</v>
      </c>
      <c r="E279" s="8" t="s">
        <v>189</v>
      </c>
      <c r="F279" s="8" t="s">
        <v>195</v>
      </c>
      <c r="G279" s="8" t="s">
        <v>224</v>
      </c>
      <c r="H279" s="13">
        <v>132</v>
      </c>
      <c r="I279" s="13">
        <v>58.08</v>
      </c>
      <c r="J279" s="8">
        <v>12</v>
      </c>
    </row>
    <row r="280" spans="1:10" ht="14.4" x14ac:dyDescent="0.3">
      <c r="A280" s="8">
        <v>6</v>
      </c>
      <c r="B280" s="8" t="s">
        <v>218</v>
      </c>
      <c r="C280" s="8" t="s">
        <v>215</v>
      </c>
      <c r="D280" s="12">
        <v>40756</v>
      </c>
      <c r="E280" s="8" t="s">
        <v>189</v>
      </c>
      <c r="F280" s="8" t="s">
        <v>195</v>
      </c>
      <c r="G280" s="8" t="s">
        <v>224</v>
      </c>
      <c r="H280" s="13">
        <v>132</v>
      </c>
      <c r="I280" s="13">
        <v>58.08</v>
      </c>
      <c r="J280" s="8">
        <v>12</v>
      </c>
    </row>
    <row r="281" spans="1:10" ht="14.4" x14ac:dyDescent="0.3">
      <c r="A281" s="8">
        <v>6</v>
      </c>
      <c r="B281" s="8" t="s">
        <v>214</v>
      </c>
      <c r="C281" s="8" t="s">
        <v>215</v>
      </c>
      <c r="D281" s="12">
        <v>40664</v>
      </c>
      <c r="E281" s="8" t="s">
        <v>189</v>
      </c>
      <c r="F281" s="8" t="s">
        <v>195</v>
      </c>
      <c r="G281" s="8" t="s">
        <v>224</v>
      </c>
      <c r="H281" s="13">
        <v>132</v>
      </c>
      <c r="I281" s="13">
        <v>50.16</v>
      </c>
      <c r="J281" s="8">
        <v>12</v>
      </c>
    </row>
    <row r="282" spans="1:10" ht="14.4" x14ac:dyDescent="0.3">
      <c r="A282" s="8">
        <v>6</v>
      </c>
      <c r="B282" s="8" t="s">
        <v>227</v>
      </c>
      <c r="C282" s="8" t="s">
        <v>228</v>
      </c>
      <c r="D282" s="12">
        <v>40878</v>
      </c>
      <c r="E282" s="8" t="s">
        <v>189</v>
      </c>
      <c r="F282" s="8" t="s">
        <v>195</v>
      </c>
      <c r="G282" s="8" t="s">
        <v>224</v>
      </c>
      <c r="H282" s="13">
        <v>132</v>
      </c>
      <c r="I282" s="13">
        <v>58.08</v>
      </c>
      <c r="J282" s="8">
        <v>12</v>
      </c>
    </row>
    <row r="283" spans="1:10" ht="14.4" x14ac:dyDescent="0.3">
      <c r="A283" s="8">
        <v>7</v>
      </c>
      <c r="B283" s="8" t="s">
        <v>201</v>
      </c>
      <c r="C283" s="8" t="s">
        <v>198</v>
      </c>
      <c r="D283" s="12">
        <v>40544</v>
      </c>
      <c r="E283" s="8" t="s">
        <v>189</v>
      </c>
      <c r="F283" s="8" t="s">
        <v>195</v>
      </c>
      <c r="G283" s="8" t="s">
        <v>224</v>
      </c>
      <c r="H283" s="13">
        <v>132</v>
      </c>
      <c r="I283" s="13">
        <v>50.16</v>
      </c>
      <c r="J283" s="8">
        <v>12</v>
      </c>
    </row>
    <row r="284" spans="1:10" ht="14.4" x14ac:dyDescent="0.3">
      <c r="A284" s="8">
        <v>7</v>
      </c>
      <c r="B284" s="8" t="s">
        <v>214</v>
      </c>
      <c r="C284" s="8" t="s">
        <v>215</v>
      </c>
      <c r="D284" s="12">
        <v>40848</v>
      </c>
      <c r="E284" s="8" t="s">
        <v>189</v>
      </c>
      <c r="F284" s="8" t="s">
        <v>195</v>
      </c>
      <c r="G284" s="8" t="s">
        <v>224</v>
      </c>
      <c r="H284" s="13">
        <v>132</v>
      </c>
      <c r="I284" s="13">
        <v>71.28</v>
      </c>
      <c r="J284" s="8">
        <v>12</v>
      </c>
    </row>
    <row r="285" spans="1:10" ht="14.4" x14ac:dyDescent="0.3">
      <c r="A285" s="8">
        <v>9</v>
      </c>
      <c r="B285" s="8" t="s">
        <v>218</v>
      </c>
      <c r="C285" s="8" t="s">
        <v>215</v>
      </c>
      <c r="D285" s="12">
        <v>40603</v>
      </c>
      <c r="E285" s="8" t="s">
        <v>189</v>
      </c>
      <c r="F285" s="8" t="s">
        <v>195</v>
      </c>
      <c r="G285" s="8" t="s">
        <v>224</v>
      </c>
      <c r="H285" s="13">
        <v>132</v>
      </c>
      <c r="I285" s="13">
        <v>71.28</v>
      </c>
      <c r="J285" s="8">
        <v>12</v>
      </c>
    </row>
    <row r="286" spans="1:10" ht="14.4" x14ac:dyDescent="0.3">
      <c r="A286" s="8">
        <v>9</v>
      </c>
      <c r="B286" s="8" t="s">
        <v>227</v>
      </c>
      <c r="C286" s="8" t="s">
        <v>228</v>
      </c>
      <c r="D286" s="12">
        <v>40787</v>
      </c>
      <c r="E286" s="8" t="s">
        <v>189</v>
      </c>
      <c r="F286" s="8" t="s">
        <v>195</v>
      </c>
      <c r="G286" s="8" t="s">
        <v>224</v>
      </c>
      <c r="H286" s="13">
        <v>132</v>
      </c>
      <c r="I286" s="13">
        <v>50.16</v>
      </c>
      <c r="J286" s="8">
        <v>12</v>
      </c>
    </row>
    <row r="287" spans="1:10" ht="14.4" x14ac:dyDescent="0.3">
      <c r="A287" s="8">
        <v>1</v>
      </c>
      <c r="B287" s="8" t="s">
        <v>194</v>
      </c>
      <c r="C287" s="8" t="s">
        <v>188</v>
      </c>
      <c r="D287" s="12">
        <v>40634</v>
      </c>
      <c r="E287" s="8" t="s">
        <v>189</v>
      </c>
      <c r="F287" s="8" t="s">
        <v>195</v>
      </c>
      <c r="G287" s="8" t="s">
        <v>196</v>
      </c>
      <c r="H287" s="13">
        <v>130.5</v>
      </c>
      <c r="I287" s="13">
        <v>69.165000000000006</v>
      </c>
      <c r="J287" s="8">
        <v>9</v>
      </c>
    </row>
    <row r="288" spans="1:10" ht="14.4" x14ac:dyDescent="0.3">
      <c r="A288" s="8">
        <v>1</v>
      </c>
      <c r="B288" s="8" t="s">
        <v>194</v>
      </c>
      <c r="C288" s="8" t="s">
        <v>188</v>
      </c>
      <c r="D288" s="12">
        <v>40634</v>
      </c>
      <c r="E288" s="8" t="s">
        <v>189</v>
      </c>
      <c r="F288" s="8" t="s">
        <v>195</v>
      </c>
      <c r="G288" s="8" t="s">
        <v>196</v>
      </c>
      <c r="H288" s="13">
        <v>130.5</v>
      </c>
      <c r="I288" s="13">
        <v>67.86</v>
      </c>
      <c r="J288" s="8">
        <v>9</v>
      </c>
    </row>
    <row r="289" spans="1:10" ht="14.4" x14ac:dyDescent="0.3">
      <c r="A289" s="8">
        <v>1</v>
      </c>
      <c r="B289" s="8" t="s">
        <v>229</v>
      </c>
      <c r="C289" s="8" t="s">
        <v>228</v>
      </c>
      <c r="D289" s="12">
        <v>40664</v>
      </c>
      <c r="E289" s="8" t="s">
        <v>189</v>
      </c>
      <c r="F289" s="8" t="s">
        <v>195</v>
      </c>
      <c r="G289" s="8" t="s">
        <v>196</v>
      </c>
      <c r="H289" s="13">
        <v>130.5</v>
      </c>
      <c r="I289" s="13">
        <v>61.335000000000001</v>
      </c>
      <c r="J289" s="8">
        <v>9</v>
      </c>
    </row>
    <row r="290" spans="1:10" ht="14.4" x14ac:dyDescent="0.3">
      <c r="A290" s="8">
        <v>2</v>
      </c>
      <c r="B290" s="8" t="s">
        <v>214</v>
      </c>
      <c r="C290" s="8" t="s">
        <v>215</v>
      </c>
      <c r="D290" s="12">
        <v>40725</v>
      </c>
      <c r="E290" s="8" t="s">
        <v>189</v>
      </c>
      <c r="F290" s="8" t="s">
        <v>195</v>
      </c>
      <c r="G290" s="8" t="s">
        <v>196</v>
      </c>
      <c r="H290" s="13">
        <v>130.5</v>
      </c>
      <c r="I290" s="13">
        <v>61.335000000000001</v>
      </c>
      <c r="J290" s="8">
        <v>9</v>
      </c>
    </row>
    <row r="291" spans="1:10" ht="14.4" x14ac:dyDescent="0.3">
      <c r="A291" s="8">
        <v>3</v>
      </c>
      <c r="B291" s="8" t="s">
        <v>214</v>
      </c>
      <c r="C291" s="8" t="s">
        <v>215</v>
      </c>
      <c r="D291" s="12">
        <v>40848</v>
      </c>
      <c r="E291" s="8" t="s">
        <v>189</v>
      </c>
      <c r="F291" s="8" t="s">
        <v>195</v>
      </c>
      <c r="G291" s="8" t="s">
        <v>196</v>
      </c>
      <c r="H291" s="13">
        <v>130.5</v>
      </c>
      <c r="I291" s="13">
        <v>69.165000000000006</v>
      </c>
      <c r="J291" s="8">
        <v>9</v>
      </c>
    </row>
    <row r="292" spans="1:10" ht="14.4" x14ac:dyDescent="0.3">
      <c r="A292" s="8">
        <v>4</v>
      </c>
      <c r="B292" s="8" t="s">
        <v>207</v>
      </c>
      <c r="C292" s="8" t="s">
        <v>198</v>
      </c>
      <c r="D292" s="12">
        <v>40848</v>
      </c>
      <c r="E292" s="8" t="s">
        <v>189</v>
      </c>
      <c r="F292" s="8" t="s">
        <v>195</v>
      </c>
      <c r="G292" s="8" t="s">
        <v>196</v>
      </c>
      <c r="H292" s="13">
        <v>130.5</v>
      </c>
      <c r="I292" s="13">
        <v>67.86</v>
      </c>
      <c r="J292" s="8">
        <v>9</v>
      </c>
    </row>
    <row r="293" spans="1:10" ht="14.4" x14ac:dyDescent="0.3">
      <c r="A293" s="8">
        <v>4</v>
      </c>
      <c r="B293" s="8" t="s">
        <v>197</v>
      </c>
      <c r="C293" s="8" t="s">
        <v>198</v>
      </c>
      <c r="D293" s="12">
        <v>40725</v>
      </c>
      <c r="E293" s="8" t="s">
        <v>189</v>
      </c>
      <c r="F293" s="8" t="s">
        <v>195</v>
      </c>
      <c r="G293" s="8" t="s">
        <v>196</v>
      </c>
      <c r="H293" s="13">
        <v>130.5</v>
      </c>
      <c r="I293" s="13">
        <v>67.86</v>
      </c>
      <c r="J293" s="8">
        <v>9</v>
      </c>
    </row>
    <row r="294" spans="1:10" ht="14.4" x14ac:dyDescent="0.3">
      <c r="A294" s="8">
        <v>4</v>
      </c>
      <c r="B294" s="8" t="s">
        <v>214</v>
      </c>
      <c r="C294" s="8" t="s">
        <v>215</v>
      </c>
      <c r="D294" s="12">
        <v>40756</v>
      </c>
      <c r="E294" s="8" t="s">
        <v>189</v>
      </c>
      <c r="F294" s="8" t="s">
        <v>195</v>
      </c>
      <c r="G294" s="8" t="s">
        <v>196</v>
      </c>
      <c r="H294" s="13">
        <v>130.5</v>
      </c>
      <c r="I294" s="13">
        <v>65.25</v>
      </c>
      <c r="J294" s="8">
        <v>9</v>
      </c>
    </row>
    <row r="295" spans="1:10" ht="14.4" x14ac:dyDescent="0.3">
      <c r="A295" s="8">
        <v>5</v>
      </c>
      <c r="B295" s="8" t="s">
        <v>216</v>
      </c>
      <c r="C295" s="8" t="s">
        <v>215</v>
      </c>
      <c r="D295" s="12">
        <v>40756</v>
      </c>
      <c r="E295" s="8" t="s">
        <v>189</v>
      </c>
      <c r="F295" s="8" t="s">
        <v>195</v>
      </c>
      <c r="G295" s="8" t="s">
        <v>196</v>
      </c>
      <c r="H295" s="13">
        <v>130.5</v>
      </c>
      <c r="I295" s="13">
        <v>61.335000000000001</v>
      </c>
      <c r="J295" s="8">
        <v>9</v>
      </c>
    </row>
    <row r="296" spans="1:10" ht="14.4" x14ac:dyDescent="0.3">
      <c r="A296" s="8">
        <v>5</v>
      </c>
      <c r="B296" s="8" t="s">
        <v>218</v>
      </c>
      <c r="C296" s="8" t="s">
        <v>215</v>
      </c>
      <c r="D296" s="12">
        <v>40544</v>
      </c>
      <c r="E296" s="8" t="s">
        <v>189</v>
      </c>
      <c r="F296" s="8" t="s">
        <v>195</v>
      </c>
      <c r="G296" s="8" t="s">
        <v>196</v>
      </c>
      <c r="H296" s="13">
        <v>130.5</v>
      </c>
      <c r="I296" s="13">
        <v>69.165000000000006</v>
      </c>
      <c r="J296" s="8">
        <v>9</v>
      </c>
    </row>
    <row r="297" spans="1:10" ht="14.4" x14ac:dyDescent="0.3">
      <c r="A297" s="8">
        <v>7</v>
      </c>
      <c r="B297" s="8" t="s">
        <v>227</v>
      </c>
      <c r="C297" s="8" t="s">
        <v>228</v>
      </c>
      <c r="D297" s="12">
        <v>40878</v>
      </c>
      <c r="E297" s="8" t="s">
        <v>189</v>
      </c>
      <c r="F297" s="8" t="s">
        <v>195</v>
      </c>
      <c r="G297" s="8" t="s">
        <v>196</v>
      </c>
      <c r="H297" s="13">
        <v>130.5</v>
      </c>
      <c r="I297" s="13">
        <v>65.25</v>
      </c>
      <c r="J297" s="8">
        <v>9</v>
      </c>
    </row>
    <row r="298" spans="1:10" ht="14.4" x14ac:dyDescent="0.3">
      <c r="A298" s="8">
        <v>9</v>
      </c>
      <c r="B298" s="8" t="s">
        <v>197</v>
      </c>
      <c r="C298" s="8" t="s">
        <v>198</v>
      </c>
      <c r="D298" s="12">
        <v>40603</v>
      </c>
      <c r="E298" s="8" t="s">
        <v>189</v>
      </c>
      <c r="F298" s="8" t="s">
        <v>195</v>
      </c>
      <c r="G298" s="8" t="s">
        <v>196</v>
      </c>
      <c r="H298" s="13">
        <v>130.5</v>
      </c>
      <c r="I298" s="13">
        <v>69.165000000000006</v>
      </c>
      <c r="J298" s="8">
        <v>9</v>
      </c>
    </row>
    <row r="299" spans="1:10" ht="14.4" x14ac:dyDescent="0.3">
      <c r="A299" s="8">
        <v>1</v>
      </c>
      <c r="B299" s="8" t="s">
        <v>218</v>
      </c>
      <c r="C299" s="8" t="s">
        <v>215</v>
      </c>
      <c r="D299" s="12">
        <v>40848</v>
      </c>
      <c r="E299" s="8" t="s">
        <v>189</v>
      </c>
      <c r="F299" s="8" t="s">
        <v>195</v>
      </c>
      <c r="G299" s="8" t="s">
        <v>220</v>
      </c>
      <c r="H299" s="13">
        <v>138</v>
      </c>
      <c r="I299" s="13">
        <v>55.2</v>
      </c>
      <c r="J299" s="8">
        <v>12</v>
      </c>
    </row>
    <row r="300" spans="1:10" ht="14.4" x14ac:dyDescent="0.3">
      <c r="A300" s="8">
        <v>1</v>
      </c>
      <c r="B300" s="8" t="s">
        <v>214</v>
      </c>
      <c r="C300" s="8" t="s">
        <v>215</v>
      </c>
      <c r="D300" s="12">
        <v>40695</v>
      </c>
      <c r="E300" s="8" t="s">
        <v>189</v>
      </c>
      <c r="F300" s="8" t="s">
        <v>195</v>
      </c>
      <c r="G300" s="8" t="s">
        <v>220</v>
      </c>
      <c r="H300" s="13">
        <v>138</v>
      </c>
      <c r="I300" s="13">
        <v>55.2</v>
      </c>
      <c r="J300" s="8">
        <v>12</v>
      </c>
    </row>
    <row r="301" spans="1:10" ht="14.4" x14ac:dyDescent="0.3">
      <c r="A301" s="8">
        <v>2</v>
      </c>
      <c r="B301" s="8" t="s">
        <v>218</v>
      </c>
      <c r="C301" s="8" t="s">
        <v>215</v>
      </c>
      <c r="D301" s="12">
        <v>40603</v>
      </c>
      <c r="E301" s="8" t="s">
        <v>189</v>
      </c>
      <c r="F301" s="8" t="s">
        <v>195</v>
      </c>
      <c r="G301" s="8" t="s">
        <v>220</v>
      </c>
      <c r="H301" s="13">
        <v>138</v>
      </c>
      <c r="I301" s="13">
        <v>67.62</v>
      </c>
      <c r="J301" s="8">
        <v>12</v>
      </c>
    </row>
    <row r="302" spans="1:10" ht="14.4" x14ac:dyDescent="0.3">
      <c r="A302" s="8">
        <v>4</v>
      </c>
      <c r="B302" s="8" t="s">
        <v>218</v>
      </c>
      <c r="C302" s="8" t="s">
        <v>215</v>
      </c>
      <c r="D302" s="12">
        <v>40603</v>
      </c>
      <c r="E302" s="8" t="s">
        <v>189</v>
      </c>
      <c r="F302" s="8" t="s">
        <v>195</v>
      </c>
      <c r="G302" s="8" t="s">
        <v>220</v>
      </c>
      <c r="H302" s="13">
        <v>138</v>
      </c>
      <c r="I302" s="13">
        <v>53.82</v>
      </c>
      <c r="J302" s="8">
        <v>12</v>
      </c>
    </row>
    <row r="303" spans="1:10" ht="14.4" x14ac:dyDescent="0.3">
      <c r="A303" s="8">
        <v>5</v>
      </c>
      <c r="B303" s="8" t="s">
        <v>214</v>
      </c>
      <c r="C303" s="8" t="s">
        <v>215</v>
      </c>
      <c r="D303" s="12">
        <v>40725</v>
      </c>
      <c r="E303" s="8" t="s">
        <v>189</v>
      </c>
      <c r="F303" s="8" t="s">
        <v>195</v>
      </c>
      <c r="G303" s="8" t="s">
        <v>220</v>
      </c>
      <c r="H303" s="13">
        <v>138</v>
      </c>
      <c r="I303" s="13">
        <v>55.2</v>
      </c>
      <c r="J303" s="8">
        <v>12</v>
      </c>
    </row>
    <row r="304" spans="1:10" ht="14.4" x14ac:dyDescent="0.3">
      <c r="A304" s="8">
        <v>5</v>
      </c>
      <c r="B304" s="8" t="s">
        <v>229</v>
      </c>
      <c r="C304" s="8" t="s">
        <v>228</v>
      </c>
      <c r="D304" s="12">
        <v>40756</v>
      </c>
      <c r="E304" s="8" t="s">
        <v>189</v>
      </c>
      <c r="F304" s="8" t="s">
        <v>195</v>
      </c>
      <c r="G304" s="8" t="s">
        <v>220</v>
      </c>
      <c r="H304" s="13">
        <v>138</v>
      </c>
      <c r="I304" s="13">
        <v>55.2</v>
      </c>
      <c r="J304" s="8">
        <v>12</v>
      </c>
    </row>
    <row r="305" spans="1:10" ht="14.4" x14ac:dyDescent="0.3">
      <c r="A305" s="8">
        <v>6</v>
      </c>
      <c r="B305" s="8" t="s">
        <v>214</v>
      </c>
      <c r="C305" s="8" t="s">
        <v>215</v>
      </c>
      <c r="D305" s="12">
        <v>40878</v>
      </c>
      <c r="E305" s="8" t="s">
        <v>189</v>
      </c>
      <c r="F305" s="8" t="s">
        <v>195</v>
      </c>
      <c r="G305" s="8" t="s">
        <v>220</v>
      </c>
      <c r="H305" s="13">
        <v>138</v>
      </c>
      <c r="I305" s="13">
        <v>67.62</v>
      </c>
      <c r="J305" s="8">
        <v>12</v>
      </c>
    </row>
    <row r="306" spans="1:10" ht="14.4" x14ac:dyDescent="0.3">
      <c r="A306" s="8">
        <v>6</v>
      </c>
      <c r="B306" s="8" t="s">
        <v>229</v>
      </c>
      <c r="C306" s="8" t="s">
        <v>228</v>
      </c>
      <c r="D306" s="12">
        <v>40634</v>
      </c>
      <c r="E306" s="8" t="s">
        <v>189</v>
      </c>
      <c r="F306" s="8" t="s">
        <v>195</v>
      </c>
      <c r="G306" s="8" t="s">
        <v>220</v>
      </c>
      <c r="H306" s="13">
        <v>138</v>
      </c>
      <c r="I306" s="13">
        <v>67.62</v>
      </c>
      <c r="J306" s="8">
        <v>12</v>
      </c>
    </row>
    <row r="307" spans="1:10" ht="14.4" x14ac:dyDescent="0.3">
      <c r="A307" s="8">
        <v>7</v>
      </c>
      <c r="B307" s="8" t="s">
        <v>218</v>
      </c>
      <c r="C307" s="8" t="s">
        <v>215</v>
      </c>
      <c r="D307" s="12">
        <v>40695</v>
      </c>
      <c r="E307" s="8" t="s">
        <v>189</v>
      </c>
      <c r="F307" s="8" t="s">
        <v>195</v>
      </c>
      <c r="G307" s="8" t="s">
        <v>220</v>
      </c>
      <c r="H307" s="13">
        <v>138</v>
      </c>
      <c r="I307" s="13">
        <v>53.82</v>
      </c>
      <c r="J307" s="8">
        <v>12</v>
      </c>
    </row>
    <row r="308" spans="1:10" ht="14.4" x14ac:dyDescent="0.3">
      <c r="A308" s="8">
        <v>7</v>
      </c>
      <c r="B308" s="8" t="s">
        <v>229</v>
      </c>
      <c r="C308" s="8" t="s">
        <v>228</v>
      </c>
      <c r="D308" s="12">
        <v>40634</v>
      </c>
      <c r="E308" s="8" t="s">
        <v>189</v>
      </c>
      <c r="F308" s="8" t="s">
        <v>195</v>
      </c>
      <c r="G308" s="8" t="s">
        <v>220</v>
      </c>
      <c r="H308" s="13">
        <v>138</v>
      </c>
      <c r="I308" s="13">
        <v>55.2</v>
      </c>
      <c r="J308" s="8">
        <v>12</v>
      </c>
    </row>
    <row r="309" spans="1:10" ht="14.4" x14ac:dyDescent="0.3">
      <c r="A309" s="8">
        <v>9</v>
      </c>
      <c r="B309" s="8" t="s">
        <v>214</v>
      </c>
      <c r="C309" s="8" t="s">
        <v>215</v>
      </c>
      <c r="D309" s="12">
        <v>40725</v>
      </c>
      <c r="E309" s="8" t="s">
        <v>189</v>
      </c>
      <c r="F309" s="8" t="s">
        <v>195</v>
      </c>
      <c r="G309" s="8" t="s">
        <v>220</v>
      </c>
      <c r="H309" s="13">
        <v>138</v>
      </c>
      <c r="I309" s="13">
        <v>55.2</v>
      </c>
      <c r="J309" s="8">
        <v>12</v>
      </c>
    </row>
  </sheetData>
  <sortState xmlns:xlrd2="http://schemas.microsoft.com/office/spreadsheetml/2017/richdata2" ref="A5:J309">
    <sortCondition ref="F5:F309"/>
  </sortState>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499984740745262"/>
  </sheetPr>
  <dimension ref="A1:F10"/>
  <sheetViews>
    <sheetView topLeftCell="B1" zoomScale="85" zoomScaleNormal="85" workbookViewId="0">
      <selection activeCell="N5" sqref="N5"/>
    </sheetView>
  </sheetViews>
  <sheetFormatPr defaultColWidth="8.88671875" defaultRowHeight="14.4" x14ac:dyDescent="0.3"/>
  <cols>
    <col min="1" max="1" width="14" style="8" customWidth="1"/>
    <col min="2" max="5" width="10.6640625" style="8" customWidth="1"/>
    <col min="6" max="6" width="10.33203125" style="8" bestFit="1" customWidth="1"/>
    <col min="7" max="16384" width="8.88671875" style="8"/>
  </cols>
  <sheetData>
    <row r="1" spans="1:6" ht="23.4" x14ac:dyDescent="0.45">
      <c r="A1" s="99" t="s">
        <v>233</v>
      </c>
      <c r="B1" s="99"/>
      <c r="C1" s="99"/>
      <c r="D1" s="99"/>
      <c r="E1" s="99"/>
    </row>
    <row r="2" spans="1:6" ht="23.4" x14ac:dyDescent="0.45">
      <c r="A2" s="100">
        <v>42005</v>
      </c>
      <c r="B2" s="100"/>
      <c r="C2" s="100"/>
      <c r="D2" s="100"/>
      <c r="E2" s="100"/>
    </row>
    <row r="4" spans="1:6" ht="15" thickBot="1" x14ac:dyDescent="0.35">
      <c r="A4" s="14" t="s">
        <v>234</v>
      </c>
      <c r="B4" s="14" t="s">
        <v>235</v>
      </c>
      <c r="C4" s="14" t="s">
        <v>236</v>
      </c>
      <c r="D4" s="14" t="s">
        <v>237</v>
      </c>
      <c r="E4" s="14" t="s">
        <v>238</v>
      </c>
      <c r="F4" s="15"/>
    </row>
    <row r="5" spans="1:6" x14ac:dyDescent="0.3">
      <c r="A5" s="16" t="s">
        <v>239</v>
      </c>
      <c r="B5" s="15">
        <v>4520</v>
      </c>
      <c r="C5" s="15">
        <v>3620</v>
      </c>
      <c r="D5" s="15">
        <v>2560</v>
      </c>
      <c r="E5" s="15">
        <v>2750</v>
      </c>
      <c r="F5" s="15"/>
    </row>
    <row r="6" spans="1:6" x14ac:dyDescent="0.3">
      <c r="A6" s="16" t="s">
        <v>240</v>
      </c>
      <c r="B6" s="15">
        <v>3220</v>
      </c>
      <c r="C6" s="15">
        <v>5230</v>
      </c>
      <c r="D6" s="15">
        <v>4550</v>
      </c>
      <c r="E6" s="15">
        <v>5400</v>
      </c>
      <c r="F6" s="15"/>
    </row>
    <row r="7" spans="1:6" x14ac:dyDescent="0.3">
      <c r="A7" s="16" t="s">
        <v>241</v>
      </c>
      <c r="B7" s="15">
        <v>4560</v>
      </c>
      <c r="C7" s="15">
        <v>2320</v>
      </c>
      <c r="D7" s="15">
        <v>3220</v>
      </c>
      <c r="E7" s="15">
        <v>2320</v>
      </c>
      <c r="F7" s="15"/>
    </row>
    <row r="8" spans="1:6" x14ac:dyDescent="0.3">
      <c r="A8" s="16" t="s">
        <v>242</v>
      </c>
      <c r="B8" s="15">
        <v>5600</v>
      </c>
      <c r="C8" s="15">
        <v>6510</v>
      </c>
      <c r="D8" s="15">
        <v>5660</v>
      </c>
      <c r="E8" s="15">
        <v>4500</v>
      </c>
      <c r="F8" s="15"/>
    </row>
    <row r="9" spans="1:6" x14ac:dyDescent="0.3">
      <c r="A9" s="16" t="s">
        <v>243</v>
      </c>
      <c r="B9" s="15">
        <v>2330</v>
      </c>
      <c r="C9" s="15">
        <v>4520</v>
      </c>
      <c r="D9" s="15">
        <v>5500</v>
      </c>
      <c r="E9" s="15">
        <v>4510</v>
      </c>
    </row>
    <row r="10" spans="1:6" x14ac:dyDescent="0.3">
      <c r="A10" s="93" t="s">
        <v>692</v>
      </c>
      <c r="B10" s="96">
        <f t="shared" ref="B10:E10" si="0">AVERAGE(B5:B9)</f>
        <v>4046</v>
      </c>
      <c r="C10" s="96">
        <f t="shared" si="0"/>
        <v>4440</v>
      </c>
      <c r="D10" s="96">
        <f t="shared" si="0"/>
        <v>4298</v>
      </c>
      <c r="E10" s="96">
        <f t="shared" si="0"/>
        <v>3896</v>
      </c>
    </row>
  </sheetData>
  <mergeCells count="2">
    <mergeCell ref="A1:E1"/>
    <mergeCell ref="A2:E2"/>
  </mergeCells>
  <conditionalFormatting sqref="B5:E10">
    <cfRule type="colorScale" priority="1">
      <colorScale>
        <cfvo type="min"/>
        <cfvo type="percentile" val="50"/>
        <cfvo type="max"/>
        <color rgb="FFF8696B"/>
        <color rgb="FFFCFCFF"/>
        <color rgb="FF63BE7B"/>
      </colorScale>
    </cfRule>
  </conditionalFormatting>
  <pageMargins left="0.75" right="0.75" top="1" bottom="1" header="0.5" footer="0.5"/>
  <pageSetup orientation="portrait" horizontalDpi="1200" verticalDpi="120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6" tint="-0.499984740745262"/>
  </sheetPr>
  <dimension ref="A1:F9"/>
  <sheetViews>
    <sheetView zoomScale="130" zoomScaleNormal="130" workbookViewId="0">
      <selection activeCell="C11" sqref="C11"/>
    </sheetView>
  </sheetViews>
  <sheetFormatPr defaultColWidth="8.88671875" defaultRowHeight="14.4" x14ac:dyDescent="0.3"/>
  <cols>
    <col min="1" max="1" width="8.88671875" style="8"/>
    <col min="2" max="5" width="11.6640625" style="8" bestFit="1" customWidth="1"/>
    <col min="6" max="6" width="12.33203125" style="8" bestFit="1" customWidth="1"/>
    <col min="7" max="16384" width="8.88671875" style="8"/>
  </cols>
  <sheetData>
    <row r="1" spans="1:6" ht="23.4" x14ac:dyDescent="0.45">
      <c r="A1" s="99" t="s">
        <v>244</v>
      </c>
      <c r="B1" s="99"/>
      <c r="C1" s="99"/>
      <c r="D1" s="99"/>
      <c r="E1" s="99"/>
    </row>
    <row r="2" spans="1:6" ht="23.4" x14ac:dyDescent="0.45">
      <c r="A2" s="99" t="s">
        <v>245</v>
      </c>
      <c r="B2" s="99"/>
      <c r="C2" s="99"/>
      <c r="D2" s="99"/>
      <c r="E2" s="99"/>
    </row>
    <row r="4" spans="1:6" ht="15" thickBot="1" x14ac:dyDescent="0.35">
      <c r="A4" s="14" t="s">
        <v>246</v>
      </c>
      <c r="B4" s="14" t="s">
        <v>247</v>
      </c>
      <c r="C4" s="14" t="s">
        <v>248</v>
      </c>
      <c r="D4" s="14" t="s">
        <v>249</v>
      </c>
      <c r="E4" s="14" t="s">
        <v>250</v>
      </c>
    </row>
    <row r="5" spans="1:6" x14ac:dyDescent="0.3">
      <c r="A5" s="16" t="s">
        <v>251</v>
      </c>
      <c r="B5" s="15">
        <v>2496</v>
      </c>
      <c r="C5" s="15">
        <v>3155</v>
      </c>
      <c r="D5" s="15">
        <v>2743</v>
      </c>
      <c r="E5" s="15">
        <v>4422</v>
      </c>
      <c r="F5" s="15"/>
    </row>
    <row r="6" spans="1:6" x14ac:dyDescent="0.3">
      <c r="A6" s="16" t="s">
        <v>252</v>
      </c>
      <c r="B6" s="15">
        <v>1267</v>
      </c>
      <c r="C6" s="15">
        <v>1566</v>
      </c>
      <c r="D6" s="15">
        <v>1358</v>
      </c>
      <c r="E6" s="15">
        <v>2363</v>
      </c>
      <c r="F6" s="15"/>
    </row>
    <row r="7" spans="1:6" x14ac:dyDescent="0.3">
      <c r="A7" s="16" t="s">
        <v>253</v>
      </c>
      <c r="B7" s="15">
        <v>1809</v>
      </c>
      <c r="C7" s="15">
        <v>1956</v>
      </c>
      <c r="D7" s="15">
        <v>1776</v>
      </c>
      <c r="E7" s="15">
        <v>2789</v>
      </c>
      <c r="F7" s="15"/>
    </row>
    <row r="8" spans="1:6" x14ac:dyDescent="0.3">
      <c r="A8" s="16" t="s">
        <v>254</v>
      </c>
      <c r="B8" s="15">
        <v>1170</v>
      </c>
      <c r="C8" s="15">
        <v>1026</v>
      </c>
      <c r="D8" s="15">
        <v>992</v>
      </c>
      <c r="E8" s="15">
        <v>1558</v>
      </c>
      <c r="F8" s="15"/>
    </row>
    <row r="9" spans="1:6" x14ac:dyDescent="0.3">
      <c r="A9" s="16" t="s">
        <v>255</v>
      </c>
      <c r="B9" s="15">
        <v>1875</v>
      </c>
      <c r="C9" s="15">
        <v>2563</v>
      </c>
      <c r="D9" s="15">
        <v>2005</v>
      </c>
      <c r="E9" s="15">
        <v>1844</v>
      </c>
      <c r="F9" s="15"/>
    </row>
  </sheetData>
  <mergeCells count="2">
    <mergeCell ref="A1:E1"/>
    <mergeCell ref="A2:E2"/>
  </mergeCells>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5">
    <tabColor theme="6" tint="-0.499984740745262"/>
  </sheetPr>
  <dimension ref="A1:G34"/>
  <sheetViews>
    <sheetView zoomScale="85" zoomScaleNormal="85" workbookViewId="0">
      <selection activeCell="E20" sqref="E20"/>
    </sheetView>
  </sheetViews>
  <sheetFormatPr defaultColWidth="9.109375" defaultRowHeight="14.4" x14ac:dyDescent="0.3"/>
  <cols>
    <col min="1" max="1" width="19.5546875" customWidth="1"/>
    <col min="2" max="2" width="11.6640625" style="79" customWidth="1"/>
    <col min="3" max="3" width="11.33203125" style="80" customWidth="1"/>
    <col min="4" max="4" width="12.5546875" style="80" customWidth="1"/>
    <col min="5" max="5" width="11.44140625" style="80" bestFit="1" customWidth="1"/>
    <col min="6" max="6" width="12.5546875" style="80" bestFit="1" customWidth="1"/>
    <col min="7" max="7" width="12.6640625" style="80" customWidth="1"/>
    <col min="8" max="8" width="35.77734375" customWidth="1"/>
  </cols>
  <sheetData>
    <row r="1" spans="1:7" x14ac:dyDescent="0.3">
      <c r="A1" s="78" t="s">
        <v>234</v>
      </c>
      <c r="B1" s="79" t="s">
        <v>274</v>
      </c>
      <c r="C1" s="79" t="s">
        <v>275</v>
      </c>
      <c r="D1" s="79" t="s">
        <v>276</v>
      </c>
      <c r="E1" s="79" t="s">
        <v>608</v>
      </c>
      <c r="F1" s="79" t="s">
        <v>609</v>
      </c>
      <c r="G1" s="79" t="s">
        <v>610</v>
      </c>
    </row>
    <row r="2" spans="1:7" x14ac:dyDescent="0.3">
      <c r="A2" t="s">
        <v>611</v>
      </c>
      <c r="B2" s="79">
        <v>3947</v>
      </c>
      <c r="C2" s="80">
        <v>557</v>
      </c>
      <c r="D2" s="80">
        <v>3863</v>
      </c>
      <c r="E2" s="80">
        <v>1117</v>
      </c>
      <c r="F2" s="80">
        <v>8237</v>
      </c>
      <c r="G2" s="80">
        <v>8690</v>
      </c>
    </row>
    <row r="3" spans="1:7" x14ac:dyDescent="0.3">
      <c r="A3" s="78" t="s">
        <v>612</v>
      </c>
      <c r="B3" s="79">
        <v>4411</v>
      </c>
      <c r="C3" s="80">
        <v>1042</v>
      </c>
      <c r="D3" s="80">
        <v>9355</v>
      </c>
      <c r="E3" s="80">
        <v>1100</v>
      </c>
      <c r="F3" s="80">
        <v>10185</v>
      </c>
      <c r="G3" s="80">
        <v>18749</v>
      </c>
    </row>
    <row r="4" spans="1:7" x14ac:dyDescent="0.3">
      <c r="A4" s="78" t="s">
        <v>613</v>
      </c>
      <c r="B4" s="79">
        <v>2521</v>
      </c>
      <c r="C4" s="80">
        <v>-100</v>
      </c>
      <c r="D4" s="80">
        <v>6702</v>
      </c>
      <c r="E4" s="80">
        <v>-1000</v>
      </c>
      <c r="F4" s="80">
        <v>13452</v>
      </c>
      <c r="G4" s="80">
        <v>8046</v>
      </c>
    </row>
    <row r="5" spans="1:7" x14ac:dyDescent="0.3">
      <c r="A5" s="78" t="s">
        <v>614</v>
      </c>
      <c r="B5" s="79">
        <v>4752</v>
      </c>
      <c r="C5" s="80">
        <v>3755</v>
      </c>
      <c r="D5" s="80">
        <v>4415</v>
      </c>
      <c r="E5" s="80">
        <v>1089</v>
      </c>
      <c r="F5" s="80">
        <v>4404</v>
      </c>
      <c r="G5" s="80">
        <v>20114</v>
      </c>
    </row>
    <row r="6" spans="1:7" x14ac:dyDescent="0.3">
      <c r="A6" t="s">
        <v>615</v>
      </c>
      <c r="B6" s="79">
        <v>4964</v>
      </c>
      <c r="C6" s="80">
        <v>3152</v>
      </c>
      <c r="D6" s="80">
        <v>11601</v>
      </c>
      <c r="E6" s="80">
        <v>1122</v>
      </c>
      <c r="F6" s="80">
        <v>3170</v>
      </c>
      <c r="G6" s="80">
        <v>10733</v>
      </c>
    </row>
    <row r="7" spans="1:7" x14ac:dyDescent="0.3">
      <c r="A7" s="78" t="s">
        <v>616</v>
      </c>
      <c r="B7" s="79">
        <v>2327</v>
      </c>
      <c r="C7" s="80">
        <v>4056</v>
      </c>
      <c r="D7" s="80">
        <v>3726</v>
      </c>
      <c r="E7" s="80">
        <v>1135</v>
      </c>
      <c r="F7" s="80">
        <v>8817</v>
      </c>
      <c r="G7" s="80">
        <v>18524</v>
      </c>
    </row>
    <row r="8" spans="1:7" x14ac:dyDescent="0.3">
      <c r="A8" s="78" t="s">
        <v>617</v>
      </c>
      <c r="B8" s="79">
        <v>3967</v>
      </c>
      <c r="C8" s="80">
        <v>4906</v>
      </c>
      <c r="D8" s="80">
        <v>9007</v>
      </c>
      <c r="E8" s="80">
        <v>2113</v>
      </c>
      <c r="F8" s="80">
        <v>13090</v>
      </c>
      <c r="G8" s="80">
        <v>13953</v>
      </c>
    </row>
    <row r="9" spans="1:7" x14ac:dyDescent="0.3">
      <c r="A9" s="78" t="s">
        <v>618</v>
      </c>
      <c r="B9" s="79">
        <v>4670</v>
      </c>
      <c r="C9" s="80">
        <v>521</v>
      </c>
      <c r="D9" s="80">
        <v>4505</v>
      </c>
      <c r="E9" s="80">
        <v>1024</v>
      </c>
      <c r="F9" s="80">
        <v>3528</v>
      </c>
      <c r="G9" s="80">
        <v>15275</v>
      </c>
    </row>
    <row r="10" spans="1:7" x14ac:dyDescent="0.3">
      <c r="A10" s="78" t="s">
        <v>619</v>
      </c>
      <c r="B10" s="79">
        <v>3379</v>
      </c>
      <c r="C10" s="80">
        <v>3428</v>
      </c>
      <c r="D10" s="80">
        <v>3973</v>
      </c>
      <c r="E10" s="80">
        <v>1716</v>
      </c>
      <c r="F10" s="80">
        <v>4839</v>
      </c>
      <c r="G10" s="80">
        <v>13085</v>
      </c>
    </row>
    <row r="11" spans="1:7" x14ac:dyDescent="0.3">
      <c r="A11" t="s">
        <v>620</v>
      </c>
      <c r="B11" s="79">
        <v>5363</v>
      </c>
      <c r="C11" s="80">
        <v>1562</v>
      </c>
      <c r="D11" s="80">
        <v>2945</v>
      </c>
      <c r="E11" s="80">
        <v>1176</v>
      </c>
      <c r="F11" s="80">
        <v>9642</v>
      </c>
      <c r="G11" s="80">
        <v>13714</v>
      </c>
    </row>
    <row r="12" spans="1:7" x14ac:dyDescent="0.3">
      <c r="A12" t="s">
        <v>621</v>
      </c>
      <c r="B12" s="79">
        <v>3275</v>
      </c>
      <c r="C12" s="80">
        <v>2779</v>
      </c>
      <c r="D12" s="80">
        <v>7549</v>
      </c>
      <c r="E12" s="80">
        <v>1101</v>
      </c>
      <c r="F12" s="80">
        <v>5850</v>
      </c>
      <c r="G12" s="80">
        <v>15065</v>
      </c>
    </row>
    <row r="13" spans="1:7" x14ac:dyDescent="0.3">
      <c r="A13" s="78" t="s">
        <v>622</v>
      </c>
      <c r="B13" s="79">
        <v>3860</v>
      </c>
      <c r="C13" s="80">
        <v>3470</v>
      </c>
      <c r="D13" s="80">
        <v>3862</v>
      </c>
      <c r="E13" s="80">
        <v>1040</v>
      </c>
      <c r="F13" s="80">
        <v>10024</v>
      </c>
      <c r="G13" s="80">
        <v>18389</v>
      </c>
    </row>
    <row r="14" spans="1:7" x14ac:dyDescent="0.3">
      <c r="A14" s="78" t="s">
        <v>623</v>
      </c>
      <c r="B14" s="79">
        <v>4685</v>
      </c>
      <c r="C14" s="80">
        <v>1913</v>
      </c>
      <c r="D14" s="80">
        <v>4596</v>
      </c>
      <c r="E14" s="80">
        <v>1126</v>
      </c>
      <c r="F14" s="80">
        <v>5503</v>
      </c>
      <c r="G14" s="80">
        <v>10686</v>
      </c>
    </row>
    <row r="15" spans="1:7" x14ac:dyDescent="0.3">
      <c r="A15" t="s">
        <v>624</v>
      </c>
      <c r="B15" s="79">
        <v>4052</v>
      </c>
      <c r="C15" s="80">
        <v>2883</v>
      </c>
      <c r="D15" s="80">
        <v>2142</v>
      </c>
      <c r="E15" s="80">
        <v>2012</v>
      </c>
      <c r="F15" s="80">
        <v>13547</v>
      </c>
      <c r="G15" s="80">
        <v>21983</v>
      </c>
    </row>
    <row r="16" spans="1:7" x14ac:dyDescent="0.3">
      <c r="A16" s="78" t="s">
        <v>625</v>
      </c>
      <c r="B16" s="79">
        <v>5541</v>
      </c>
      <c r="C16" s="80">
        <v>4931</v>
      </c>
      <c r="D16" s="80">
        <v>8283</v>
      </c>
      <c r="E16" s="80">
        <v>1054</v>
      </c>
      <c r="F16" s="80">
        <v>9543</v>
      </c>
      <c r="G16" s="80">
        <v>11967</v>
      </c>
    </row>
    <row r="17" spans="1:7" x14ac:dyDescent="0.3">
      <c r="A17" s="78" t="s">
        <v>626</v>
      </c>
      <c r="B17" s="79">
        <v>5667</v>
      </c>
      <c r="C17" s="80">
        <v>4798</v>
      </c>
      <c r="D17" s="80">
        <v>8420</v>
      </c>
      <c r="E17" s="80">
        <v>1389</v>
      </c>
      <c r="F17" s="80">
        <v>10468</v>
      </c>
      <c r="G17" s="80">
        <v>12677</v>
      </c>
    </row>
    <row r="18" spans="1:7" x14ac:dyDescent="0.3">
      <c r="A18" s="78" t="s">
        <v>627</v>
      </c>
      <c r="B18" s="79">
        <v>4269</v>
      </c>
      <c r="C18" s="80">
        <v>4459</v>
      </c>
      <c r="D18" s="80">
        <v>2248</v>
      </c>
      <c r="E18" s="80">
        <v>1058</v>
      </c>
      <c r="F18" s="80">
        <v>6267</v>
      </c>
      <c r="G18" s="80">
        <v>14982</v>
      </c>
    </row>
    <row r="19" spans="1:7" x14ac:dyDescent="0.3">
      <c r="A19" s="78" t="s">
        <v>628</v>
      </c>
      <c r="B19" s="79">
        <v>3502</v>
      </c>
      <c r="C19" s="80">
        <v>4172</v>
      </c>
      <c r="D19" s="80">
        <v>11074</v>
      </c>
      <c r="E19" s="80">
        <v>1282</v>
      </c>
      <c r="F19" s="80">
        <v>2365</v>
      </c>
      <c r="G19" s="80">
        <v>9380</v>
      </c>
    </row>
    <row r="20" spans="1:7" x14ac:dyDescent="0.3">
      <c r="A20" s="78" t="s">
        <v>629</v>
      </c>
      <c r="B20" s="79">
        <v>5853</v>
      </c>
      <c r="C20" s="80">
        <v>2011</v>
      </c>
      <c r="D20" s="80">
        <v>3807</v>
      </c>
      <c r="E20" s="80">
        <v>1348</v>
      </c>
      <c r="F20" s="80">
        <v>11110</v>
      </c>
      <c r="G20" s="80">
        <v>18047</v>
      </c>
    </row>
    <row r="21" spans="1:7" x14ac:dyDescent="0.3">
      <c r="A21" s="78" t="s">
        <v>630</v>
      </c>
      <c r="B21" s="79">
        <v>2586</v>
      </c>
      <c r="C21" s="80">
        <v>2398</v>
      </c>
      <c r="D21" s="80">
        <v>2453</v>
      </c>
      <c r="E21" s="80">
        <v>1020</v>
      </c>
      <c r="F21" s="80">
        <v>4612</v>
      </c>
      <c r="G21" s="80">
        <v>20525</v>
      </c>
    </row>
    <row r="22" spans="1:7" x14ac:dyDescent="0.3">
      <c r="A22" s="78" t="s">
        <v>631</v>
      </c>
      <c r="B22" s="79">
        <v>5714</v>
      </c>
      <c r="C22" s="80">
        <v>4960</v>
      </c>
      <c r="D22" s="80">
        <v>11507</v>
      </c>
      <c r="E22" s="80">
        <v>1010</v>
      </c>
      <c r="F22" s="80">
        <v>6599</v>
      </c>
      <c r="G22" s="80">
        <v>11626</v>
      </c>
    </row>
    <row r="23" spans="1:7" x14ac:dyDescent="0.3">
      <c r="A23" s="78" t="s">
        <v>632</v>
      </c>
      <c r="B23" s="79">
        <v>5347</v>
      </c>
      <c r="C23" s="80">
        <v>4060</v>
      </c>
      <c r="D23" s="80">
        <v>7056</v>
      </c>
      <c r="E23" s="80">
        <v>1555</v>
      </c>
      <c r="F23" s="80">
        <v>5439</v>
      </c>
      <c r="G23" s="80">
        <v>15285</v>
      </c>
    </row>
    <row r="24" spans="1:7" x14ac:dyDescent="0.3">
      <c r="A24" t="s">
        <v>633</v>
      </c>
      <c r="B24" s="79">
        <v>4222</v>
      </c>
      <c r="C24" s="80">
        <v>3317</v>
      </c>
      <c r="D24" s="80">
        <v>5849</v>
      </c>
      <c r="E24" s="80">
        <v>2081</v>
      </c>
      <c r="F24" s="80">
        <v>10521</v>
      </c>
      <c r="G24" s="80">
        <v>18979</v>
      </c>
    </row>
    <row r="25" spans="1:7" x14ac:dyDescent="0.3">
      <c r="A25" s="78" t="s">
        <v>634</v>
      </c>
      <c r="B25" s="79">
        <v>5929</v>
      </c>
      <c r="C25" s="80">
        <v>3127</v>
      </c>
      <c r="D25" s="80">
        <v>7971</v>
      </c>
      <c r="E25" s="80">
        <v>1114</v>
      </c>
      <c r="F25" s="80">
        <v>2686</v>
      </c>
      <c r="G25" s="80">
        <v>24099</v>
      </c>
    </row>
    <row r="26" spans="1:7" x14ac:dyDescent="0.3">
      <c r="A26" s="78" t="s">
        <v>635</v>
      </c>
      <c r="B26" s="79">
        <v>4270</v>
      </c>
      <c r="C26" s="80">
        <v>4263</v>
      </c>
      <c r="D26" s="80">
        <v>4999</v>
      </c>
      <c r="E26" s="80">
        <v>1052</v>
      </c>
      <c r="F26" s="80">
        <v>2399</v>
      </c>
      <c r="G26" s="80">
        <v>8924</v>
      </c>
    </row>
    <row r="27" spans="1:7" x14ac:dyDescent="0.3">
      <c r="A27" s="78" t="s">
        <v>636</v>
      </c>
      <c r="B27" s="79">
        <v>5421</v>
      </c>
      <c r="C27" s="80">
        <v>4728</v>
      </c>
      <c r="D27" s="80">
        <v>7158</v>
      </c>
      <c r="E27" s="80">
        <v>1116</v>
      </c>
      <c r="F27" s="80">
        <v>4276</v>
      </c>
      <c r="G27" s="80">
        <v>13907</v>
      </c>
    </row>
    <row r="28" spans="1:7" x14ac:dyDescent="0.3">
      <c r="A28" s="78" t="s">
        <v>637</v>
      </c>
      <c r="B28" s="79">
        <v>3259</v>
      </c>
      <c r="C28" s="80">
        <v>3679</v>
      </c>
      <c r="D28" s="80">
        <v>8406</v>
      </c>
      <c r="E28" s="80">
        <v>2123</v>
      </c>
      <c r="F28" s="80">
        <v>14697</v>
      </c>
      <c r="G28" s="80">
        <v>16827</v>
      </c>
    </row>
    <row r="29" spans="1:7" x14ac:dyDescent="0.3">
      <c r="A29" t="s">
        <v>638</v>
      </c>
      <c r="B29" s="79">
        <v>2943</v>
      </c>
      <c r="C29" s="80">
        <v>3943</v>
      </c>
      <c r="D29" s="80">
        <v>11987</v>
      </c>
      <c r="E29" s="80">
        <v>1183</v>
      </c>
      <c r="F29" s="80">
        <v>3071</v>
      </c>
      <c r="G29" s="80">
        <v>11292</v>
      </c>
    </row>
    <row r="30" spans="1:7" x14ac:dyDescent="0.3">
      <c r="A30" t="s">
        <v>639</v>
      </c>
      <c r="B30" s="79">
        <v>5529</v>
      </c>
      <c r="C30" s="80">
        <v>4925</v>
      </c>
      <c r="D30" s="80">
        <v>3122</v>
      </c>
      <c r="E30" s="80">
        <v>1629</v>
      </c>
      <c r="F30" s="80">
        <v>14684</v>
      </c>
      <c r="G30" s="80">
        <v>20871</v>
      </c>
    </row>
    <row r="31" spans="1:7" x14ac:dyDescent="0.3">
      <c r="A31" s="78" t="s">
        <v>640</v>
      </c>
      <c r="B31" s="79">
        <v>2380</v>
      </c>
      <c r="C31" s="80">
        <v>3247</v>
      </c>
      <c r="D31" s="80">
        <v>11956</v>
      </c>
      <c r="E31" s="80">
        <v>1156</v>
      </c>
      <c r="F31" s="80">
        <v>3098</v>
      </c>
      <c r="G31" s="80">
        <v>8531</v>
      </c>
    </row>
    <row r="34" spans="1:1" x14ac:dyDescent="0.3">
      <c r="A34" s="81"/>
    </row>
  </sheetData>
  <pageMargins left="0.7" right="0.7" top="0.75" bottom="0.75" header="0.3" footer="0.3"/>
  <pageSetup orientation="landscape" r:id="rId1"/>
  <tableParts count="1">
    <tablePart r:id="rId2"/>
  </tableParts>
  <extLst>
    <ext xmlns:x14="http://schemas.microsoft.com/office/spreadsheetml/2009/9/main" uri="{05C60535-1F16-4fd2-B633-F4F36F0B64E0}">
      <x14:sparklineGroups xmlns:xm="http://schemas.microsoft.com/office/excel/2006/main">
        <x14:sparklineGroup type="stacked" displayEmptyCellsAs="span" high="1" last="1" negative="1" xr2:uid="{51F88BF5-E15B-4920-9885-D61EEC539B36}">
          <x14:colorSeries theme="1"/>
          <x14:colorNegative rgb="FFD00000"/>
          <x14:colorAxis rgb="FF000000"/>
          <x14:colorMarkers rgb="FFD00000"/>
          <x14:colorFirst rgb="FFD00000"/>
          <x14:colorLast theme="3"/>
          <x14:colorHigh theme="9" tint="-0.499984740745262"/>
          <x14:colorLow rgb="FFD00000"/>
          <x14:sparklines>
            <x14:sparkline>
              <xm:f>SparkLines!B4:G4</xm:f>
              <xm:sqref>H4</xm:sqref>
            </x14:sparkline>
            <x14:sparkline>
              <xm:f>SparkLines!B7:G7</xm:f>
              <xm:sqref>H7</xm:sqref>
            </x14:sparkline>
            <x14:sparkline>
              <xm:f>SparkLines!B10:G10</xm:f>
              <xm:sqref>H10</xm:sqref>
            </x14:sparkline>
            <x14:sparkline>
              <xm:f>SparkLines!B13:G13</xm:f>
              <xm:sqref>H13</xm:sqref>
            </x14:sparkline>
            <x14:sparkline>
              <xm:f>SparkLines!B16:G16</xm:f>
              <xm:sqref>H16</xm:sqref>
            </x14:sparkline>
            <x14:sparkline>
              <xm:f>SparkLines!B19:G19</xm:f>
              <xm:sqref>H19</xm:sqref>
            </x14:sparkline>
            <x14:sparkline>
              <xm:f>SparkLines!B22:G22</xm:f>
              <xm:sqref>H22</xm:sqref>
            </x14:sparkline>
            <x14:sparkline>
              <xm:f>SparkLines!B25:G25</xm:f>
              <xm:sqref>H25</xm:sqref>
            </x14:sparkline>
            <x14:sparkline>
              <xm:f>SparkLines!B28:G28</xm:f>
              <xm:sqref>H28</xm:sqref>
            </x14:sparkline>
            <x14:sparkline>
              <xm:f>SparkLines!B31:G31</xm:f>
              <xm:sqref>H31</xm:sqref>
            </x14:sparkline>
          </x14:sparklines>
        </x14:sparklineGroup>
        <x14:sparklineGroup type="column" displayEmptyCellsAs="span" xr2:uid="{09C31755-C79A-4918-87AD-BFF56C2013CA}">
          <x14:colorSeries theme="2" tint="-0.89999084444715716"/>
          <x14:colorNegative rgb="FFD00000"/>
          <x14:colorAxis rgb="FF000000"/>
          <x14:colorMarkers rgb="FFD00000"/>
          <x14:colorFirst rgb="FFD00000"/>
          <x14:colorLast rgb="FFD00000"/>
          <x14:colorHigh rgb="FFD00000"/>
          <x14:colorLow rgb="FFD00000"/>
          <x14:sparklines>
            <x14:sparkline>
              <xm:f>SparkLines!B3:G3</xm:f>
              <xm:sqref>H3</xm:sqref>
            </x14:sparkline>
            <x14:sparkline>
              <xm:f>SparkLines!B6:G6</xm:f>
              <xm:sqref>H6</xm:sqref>
            </x14:sparkline>
            <x14:sparkline>
              <xm:f>SparkLines!B9:G9</xm:f>
              <xm:sqref>H9</xm:sqref>
            </x14:sparkline>
            <x14:sparkline>
              <xm:f>SparkLines!B12:G12</xm:f>
              <xm:sqref>H12</xm:sqref>
            </x14:sparkline>
            <x14:sparkline>
              <xm:f>SparkLines!B15:G15</xm:f>
              <xm:sqref>H15</xm:sqref>
            </x14:sparkline>
            <x14:sparkline>
              <xm:f>SparkLines!B18:G18</xm:f>
              <xm:sqref>H18</xm:sqref>
            </x14:sparkline>
            <x14:sparkline>
              <xm:f>SparkLines!B21:G21</xm:f>
              <xm:sqref>H21</xm:sqref>
            </x14:sparkline>
            <x14:sparkline>
              <xm:f>SparkLines!B24:G24</xm:f>
              <xm:sqref>H24</xm:sqref>
            </x14:sparkline>
            <x14:sparkline>
              <xm:f>SparkLines!B27:G27</xm:f>
              <xm:sqref>H27</xm:sqref>
            </x14:sparkline>
            <x14:sparkline>
              <xm:f>SparkLines!B30:G30</xm:f>
              <xm:sqref>H30</xm:sqref>
            </x14:sparkline>
          </x14:sparklines>
        </x14:sparklineGroup>
        <x14:sparklineGroup displayEmptyCellsAs="span" high="1" low="1" xr2:uid="{89E7CAD0-ADF5-4EA6-9699-32B4AB26800F}">
          <x14:colorSeries rgb="FF000000"/>
          <x14:colorNegative rgb="FF0070C0"/>
          <x14:colorAxis rgb="FF000000"/>
          <x14:colorMarkers rgb="FF0070C0"/>
          <x14:colorFirst rgb="FF0070C0"/>
          <x14:colorLast rgb="FF0070C0"/>
          <x14:colorHigh rgb="FFFF0000"/>
          <x14:colorLow theme="7"/>
          <x14:sparklines>
            <x14:sparkline>
              <xm:f>SparkLines!B2:G2</xm:f>
              <xm:sqref>H2</xm:sqref>
            </x14:sparkline>
            <x14:sparkline>
              <xm:f>SparkLines!B5:G5</xm:f>
              <xm:sqref>H5</xm:sqref>
            </x14:sparkline>
            <x14:sparkline>
              <xm:f>SparkLines!B8:G8</xm:f>
              <xm:sqref>H8</xm:sqref>
            </x14:sparkline>
            <x14:sparkline>
              <xm:f>SparkLines!B11:G11</xm:f>
              <xm:sqref>H11</xm:sqref>
            </x14:sparkline>
            <x14:sparkline>
              <xm:f>SparkLines!B14:G14</xm:f>
              <xm:sqref>H14</xm:sqref>
            </x14:sparkline>
            <x14:sparkline>
              <xm:f>SparkLines!B17:G17</xm:f>
              <xm:sqref>H17</xm:sqref>
            </x14:sparkline>
            <x14:sparkline>
              <xm:f>SparkLines!B20:G20</xm:f>
              <xm:sqref>H20</xm:sqref>
            </x14:sparkline>
            <x14:sparkline>
              <xm:f>SparkLines!B23:G23</xm:f>
              <xm:sqref>H23</xm:sqref>
            </x14:sparkline>
            <x14:sparkline>
              <xm:f>SparkLines!B26:G26</xm:f>
              <xm:sqref>H26</xm:sqref>
            </x14:sparkline>
            <x14:sparkline>
              <xm:f>SparkLines!B29:G29</xm:f>
              <xm:sqref>H29</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0000"/>
  </sheetPr>
  <dimension ref="E22:Q25"/>
  <sheetViews>
    <sheetView topLeftCell="A2" zoomScaleNormal="100" workbookViewId="0">
      <selection activeCell="I33" sqref="I33"/>
    </sheetView>
  </sheetViews>
  <sheetFormatPr defaultRowHeight="14.4" x14ac:dyDescent="0.3"/>
  <sheetData>
    <row r="22" spans="5:17" x14ac:dyDescent="0.3">
      <c r="F22" s="18"/>
    </row>
    <row r="23" spans="5:17" x14ac:dyDescent="0.3">
      <c r="F23" s="17"/>
      <c r="H23" s="19"/>
    </row>
    <row r="24" spans="5:17" ht="25.8" x14ac:dyDescent="0.3">
      <c r="E24" s="21"/>
      <c r="F24" s="21"/>
      <c r="G24" s="21"/>
      <c r="H24" s="21"/>
      <c r="I24" s="21"/>
      <c r="J24" s="21"/>
      <c r="K24" s="22" t="s">
        <v>256</v>
      </c>
      <c r="L24" s="21"/>
      <c r="M24" s="21"/>
      <c r="N24" s="21"/>
      <c r="O24" s="21"/>
      <c r="P24" s="21"/>
      <c r="Q24" s="21"/>
    </row>
    <row r="25" spans="5:17" x14ac:dyDescent="0.3">
      <c r="H25" s="18"/>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rgb="FF92D050"/>
  </sheetPr>
  <dimension ref="B19:C20"/>
  <sheetViews>
    <sheetView showGridLines="0" workbookViewId="0">
      <selection activeCell="J26" sqref="J26"/>
    </sheetView>
  </sheetViews>
  <sheetFormatPr defaultColWidth="9.109375" defaultRowHeight="14.4" x14ac:dyDescent="0.3"/>
  <cols>
    <col min="1" max="16384" width="9.109375" style="24"/>
  </cols>
  <sheetData>
    <row r="19" spans="2:3" x14ac:dyDescent="0.3">
      <c r="B19" s="23"/>
    </row>
    <row r="20" spans="2:3" x14ac:dyDescent="0.3">
      <c r="B20" s="23"/>
      <c r="C20" s="2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Sheet1</vt:lpstr>
      <vt:lpstr>Creating Tables</vt:lpstr>
      <vt:lpstr>Custom Sorting</vt:lpstr>
      <vt:lpstr>Subtotals</vt:lpstr>
      <vt:lpstr>Charting 1</vt:lpstr>
      <vt:lpstr>Charting 2</vt:lpstr>
      <vt:lpstr>SparkLines</vt:lpstr>
      <vt:lpstr>MOD3 END</vt:lpstr>
      <vt:lpstr>Pivot Table Diagram</vt:lpstr>
      <vt:lpstr>Pivot Table</vt:lpstr>
      <vt:lpstr>Nancy's Sales</vt:lpstr>
      <vt:lpstr>Anne sales</vt:lpstr>
      <vt:lpstr>Lara Sales</vt:lpstr>
      <vt:lpstr>PT2</vt:lpstr>
      <vt:lpstr>Data</vt:lpstr>
      <vt:lpstr>Data Validation</vt:lpstr>
      <vt:lpstr>Sheet1-Conditional Format</vt:lpstr>
      <vt:lpstr>Sheet2-Conditional Fromat</vt:lpstr>
      <vt:lpstr>Linking Data</vt:lpstr>
      <vt:lpstr>Linkfromhere</vt:lpstr>
      <vt:lpstr>Protection</vt:lpstr>
      <vt:lpstr> Complete Data</vt:lpstr>
      <vt:lpstr>MOD4 END</vt:lpstr>
      <vt:lpstr>link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Karim Abdul</dc:creator>
  <cp:lastModifiedBy>gokul vinodh</cp:lastModifiedBy>
  <dcterms:created xsi:type="dcterms:W3CDTF">2018-05-12T04:25:46Z</dcterms:created>
  <dcterms:modified xsi:type="dcterms:W3CDTF">2025-03-14T09:01:01Z</dcterms:modified>
</cp:coreProperties>
</file>