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L\Downloads\"/>
    </mc:Choice>
  </mc:AlternateContent>
  <xr:revisionPtr revIDLastSave="0" documentId="8_{3824534B-094A-468A-81FE-F56B8C27CEBF}" xr6:coauthVersionLast="47" xr6:coauthVersionMax="47" xr10:uidLastSave="{00000000-0000-0000-0000-000000000000}"/>
  <bookViews>
    <workbookView xWindow="-120" yWindow="-120" windowWidth="20730" windowHeight="11040" firstSheet="4" activeTab="11" xr2:uid="{B83F52AC-2DCD-44D3-BF16-322F45BAC359}"/>
  </bookViews>
  <sheets>
    <sheet name="Q.1(c)" sheetId="6" r:id="rId1"/>
    <sheet name="Q.2(a)" sheetId="15" r:id="rId2"/>
    <sheet name="Q.2(b)" sheetId="11" r:id="rId3"/>
    <sheet name="Q.2(c)" sheetId="14" r:id="rId4"/>
    <sheet name="Q.1(d)" sheetId="7" r:id="rId5"/>
    <sheet name="Q.1(e)" sheetId="9" r:id="rId6"/>
    <sheet name="Q.1(b)" sheetId="10" r:id="rId7"/>
    <sheet name="Sheet13" sheetId="13" r:id="rId8"/>
    <sheet name="Q.2(d)" sheetId="16" r:id="rId9"/>
    <sheet name="Q.3(b)" sheetId="17" r:id="rId10"/>
    <sheet name="Q.3(a)" sheetId="20" r:id="rId11"/>
    <sheet name="Q.4(a)" sheetId="18" r:id="rId12"/>
    <sheet name="Sheet2" sheetId="19" r:id="rId13"/>
    <sheet name="Q.1(a)" sheetId="1" r:id="rId14"/>
  </sheet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8" l="1"/>
  <c r="G6" i="18"/>
  <c r="G7" i="18"/>
  <c r="G8" i="18"/>
  <c r="G9" i="18"/>
  <c r="G10" i="18"/>
  <c r="G11" i="18"/>
  <c r="G12" i="18"/>
  <c r="G13" i="18"/>
  <c r="G14" i="18"/>
  <c r="G15" i="18"/>
  <c r="G4" i="18"/>
  <c r="G58" i="17"/>
  <c r="S8" i="17"/>
  <c r="H8" i="17"/>
  <c r="I32" i="17"/>
  <c r="H32" i="17"/>
  <c r="R8" i="17"/>
  <c r="G8" i="17"/>
  <c r="M7" i="16"/>
  <c r="L7" i="16"/>
  <c r="K12" i="16"/>
  <c r="J12" i="16"/>
  <c r="J11" i="16"/>
  <c r="K11" i="16" s="1"/>
  <c r="J10" i="16"/>
  <c r="K10" i="16" s="1"/>
  <c r="J9" i="16"/>
  <c r="K9" i="16" s="1"/>
  <c r="J8" i="16"/>
  <c r="K8" i="16" s="1"/>
  <c r="J7" i="16"/>
  <c r="K7" i="16" s="1"/>
  <c r="L6" i="14"/>
  <c r="K6" i="14"/>
  <c r="I11" i="14"/>
  <c r="J11" i="14" s="1"/>
  <c r="I10" i="14"/>
  <c r="J10" i="14" s="1"/>
  <c r="I9" i="14"/>
  <c r="J9" i="14" s="1"/>
  <c r="J8" i="14"/>
  <c r="I8" i="14"/>
  <c r="I7" i="14"/>
  <c r="J7" i="14" s="1"/>
  <c r="J6" i="14"/>
  <c r="I6" i="14"/>
  <c r="I6" i="11"/>
  <c r="I7" i="11"/>
  <c r="I8" i="11"/>
  <c r="I9" i="11"/>
  <c r="I10" i="11"/>
  <c r="I5" i="11"/>
  <c r="H6" i="11"/>
  <c r="H7" i="11"/>
  <c r="H8" i="11"/>
  <c r="H9" i="11"/>
  <c r="H10" i="11"/>
  <c r="H5" i="11"/>
  <c r="G78" i="1"/>
</calcChain>
</file>

<file path=xl/sharedStrings.xml><?xml version="1.0" encoding="utf-8"?>
<sst xmlns="http://schemas.openxmlformats.org/spreadsheetml/2006/main" count="502" uniqueCount="87">
  <si>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</si>
  <si>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</si>
  <si>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</si>
  <si>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</si>
  <si>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</si>
  <si>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</si>
  <si>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</si>
  <si>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</si>
  <si>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</si>
  <si>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</si>
  <si>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</si>
  <si>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</si>
  <si>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</si>
  <si>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</si>
  <si>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</si>
  <si>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</si>
  <si>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</si>
  <si>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</si>
  <si>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</si>
  <si>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</si>
  <si>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</si>
  <si>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</si>
  <si>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</si>
  <si>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Row Labels</t>
  </si>
  <si>
    <t>Grand Total</t>
  </si>
  <si>
    <t>Sum of Quantity</t>
  </si>
  <si>
    <t>Sum of Total Sales (BDT)</t>
  </si>
  <si>
    <t>Column Labels</t>
  </si>
  <si>
    <t>Jan</t>
  </si>
  <si>
    <t>Feb</t>
  </si>
  <si>
    <t>Mar</t>
  </si>
  <si>
    <t>ID</t>
  </si>
  <si>
    <t>Name</t>
  </si>
  <si>
    <t>Salary</t>
  </si>
  <si>
    <t>Sales</t>
  </si>
  <si>
    <t>Bonus</t>
  </si>
  <si>
    <t>Total</t>
  </si>
  <si>
    <t>Highest total sallary</t>
  </si>
  <si>
    <t>Highest seller</t>
  </si>
  <si>
    <t xml:space="preserve">Average </t>
  </si>
  <si>
    <t>Round</t>
  </si>
  <si>
    <t>Expenses report of XYZ company</t>
  </si>
  <si>
    <t>January</t>
  </si>
  <si>
    <t>Item</t>
  </si>
  <si>
    <t>Category</t>
  </si>
  <si>
    <t>Unit price</t>
  </si>
  <si>
    <t>smart phone</t>
  </si>
  <si>
    <t>tablet</t>
  </si>
  <si>
    <t>Office rent</t>
  </si>
  <si>
    <t>Advertisement</t>
  </si>
  <si>
    <t>Warehouse rent</t>
  </si>
  <si>
    <t>Internet</t>
  </si>
  <si>
    <t>Staff salary</t>
  </si>
  <si>
    <t>Administration</t>
  </si>
  <si>
    <t>Computer bill</t>
  </si>
  <si>
    <t>voucher</t>
  </si>
  <si>
    <t>Printing materials</t>
  </si>
  <si>
    <t>Additional cost</t>
  </si>
  <si>
    <t>Rent expenses</t>
  </si>
  <si>
    <t>Marketing expenses</t>
  </si>
  <si>
    <t>Office expenses</t>
  </si>
  <si>
    <t>Operation expenses</t>
  </si>
  <si>
    <t>February</t>
  </si>
  <si>
    <t>March</t>
  </si>
  <si>
    <t>Month</t>
  </si>
  <si>
    <t>Expenses</t>
  </si>
  <si>
    <t>sales</t>
  </si>
  <si>
    <t>Retail Profit</t>
  </si>
  <si>
    <t>Profit/Loss</t>
  </si>
  <si>
    <t>Febuary</t>
  </si>
  <si>
    <t>Profit</t>
  </si>
  <si>
    <t>Loss</t>
  </si>
  <si>
    <t>\</t>
  </si>
  <si>
    <t>Product category</t>
  </si>
  <si>
    <t>Total product Quantity</t>
  </si>
  <si>
    <t>Items under "Product" category</t>
  </si>
  <si>
    <t>Total Product Quantity</t>
  </si>
  <si>
    <t>Lowest Product Quantity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</si>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</sst>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[Roich hasan 08.xlsx]Q.1(c)!PivotTable6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'Q.1(c)'!$B$3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59-4D0B-9542-2451E0B1FE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59-4D0B-9542-2451E0B1FE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59-4D0B-9542-2451E0B1FE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59-4D0B-9542-2451E0B1FE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59-4D0B-9542-2451E0B1FEE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59-4D0B-9542-2451E0B1FEE8}"/>
              </c:ext>
            </c:extLst>
          </c:dPt>
          <c:cat>
            <c:strRef>
              <c:f>'Q.1(c)'!$A$4:$A$10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'Q.1(c)'!$B$4:$B$10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4-49B1-9EE1-F5B559741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090113735782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'Q.2(c)'!$G$5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'Q.2(c)'!$E$6:$F$11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'Q.2(c)'!$G$6:$G$11</c:f>
              <c:numCache>
                <c:formatCode>General</c:formatCode>
                <c:ptCount val="6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1-4181-98E6-8A8641D6109A}"/>
            </c:ext>
          </c:extLst>
        </c:ser>
        <c:ser>
          <c:idx val="1"/>
          <c:order val="1"/>
          <c:tx>
            <c:strRef>
              <c:f>'Q.2(c)'!$H$5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'Q.2(c)'!$E$6:$F$11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'Q.2(c)'!$H$6:$H$11</c:f>
              <c:numCache>
                <c:formatCode>General</c:formatCode>
                <c:ptCount val="6"/>
                <c:pt idx="0">
                  <c:v>1150000</c:v>
                </c:pt>
                <c:pt idx="1">
                  <c:v>1760000</c:v>
                </c:pt>
                <c:pt idx="2">
                  <c:v>3340000</c:v>
                </c:pt>
                <c:pt idx="3">
                  <c:v>960000</c:v>
                </c:pt>
                <c:pt idx="4">
                  <c:v>840000</c:v>
                </c:pt>
                <c:pt idx="5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1-4181-98E6-8A8641D6109A}"/>
            </c:ext>
          </c:extLst>
        </c:ser>
        <c:ser>
          <c:idx val="2"/>
          <c:order val="2"/>
          <c:tx>
            <c:strRef>
              <c:f>'Q.2(c)'!$I$5</c:f>
              <c:strCache>
                <c:ptCount val="1"/>
                <c:pt idx="0">
                  <c:v>Bonus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'Q.2(c)'!$E$6:$F$11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'Q.2(c)'!$I$6:$I$11</c:f>
              <c:numCache>
                <c:formatCode>General</c:formatCode>
                <c:ptCount val="6"/>
                <c:pt idx="0">
                  <c:v>92000</c:v>
                </c:pt>
                <c:pt idx="1">
                  <c:v>140800</c:v>
                </c:pt>
                <c:pt idx="2">
                  <c:v>334000</c:v>
                </c:pt>
                <c:pt idx="3">
                  <c:v>57600</c:v>
                </c:pt>
                <c:pt idx="4">
                  <c:v>50400</c:v>
                </c:pt>
                <c:pt idx="5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1-4181-98E6-8A8641D6109A}"/>
            </c:ext>
          </c:extLst>
        </c:ser>
        <c:ser>
          <c:idx val="3"/>
          <c:order val="3"/>
          <c:tx>
            <c:strRef>
              <c:f>'Q.2(c)'!$J$5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'Q.2(c)'!$E$6:$F$11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'Q.2(c)'!$J$6:$J$11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1-4181-98E6-8A8641D61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9535967"/>
        <c:axId val="779523967"/>
      </c:barChart>
      <c:catAx>
        <c:axId val="779535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23967"/>
        <c:crosses val="autoZero"/>
        <c:auto val="1"/>
        <c:lblAlgn val="ctr"/>
        <c:lblOffset val="100"/>
        <c:noMultiLvlLbl val="0"/>
      </c:catAx>
      <c:valAx>
        <c:axId val="77952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3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[Roich hasan 08.xlsx]Q.1(d)!PivotTable7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'Q.1(d)'!$B$3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'Q.1(d)'!$A$4:$A$8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'Q.1(d)'!$B$4:$B$8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5-42CC-8279-F4E15578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872000"/>
        <c:axId val="849872480"/>
      </c:barChart>
      <c:catAx>
        <c:axId val="8498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72480"/>
        <c:crosses val="autoZero"/>
        <c:auto val="1"/>
        <c:lblAlgn val="ctr"/>
        <c:lblOffset val="100"/>
        <c:noMultiLvlLbl val="0"/>
      </c:catAx>
      <c:valAx>
        <c:axId val="8498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'Q.4(a)'!$E$3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'Q.4(a)'!$D$4:$D$15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'Q.4(a)'!$E$4:$E$15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5-44BB-A531-F72B9998BAD4}"/>
            </c:ext>
          </c:extLst>
        </c:ser>
        <c:ser>
          <c:idx val="1"/>
          <c:order val="1"/>
          <c:tx>
            <c:strRef>
              <c:f>'Q.4(a)'!$F$3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'Q.4(a)'!$D$4:$D$15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'Q.4(a)'!$F$4:$F$15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5-44BB-A531-F72B9998BAD4}"/>
            </c:ext>
          </c:extLst>
        </c:ser>
        <c:ser>
          <c:idx val="2"/>
          <c:order val="2"/>
          <c:tx>
            <c:strRef>
              <c:f>'Q.4(a)'!$G$3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'Q.4(a)'!$D$4:$D$15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'Q.4(a)'!$G$4:$G$15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5-44BB-A531-F72B9998B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10367"/>
        <c:axId val="75208447"/>
      </c:lineChart>
      <c:catAx>
        <c:axId val="7521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8447"/>
        <c:crosses val="autoZero"/>
        <c:auto val="1"/>
        <c:lblAlgn val="ctr"/>
        <c:lblOffset val="100"/>
        <c:noMultiLvlLbl val="0"/>
      </c:catAx>
      <c:valAx>
        <c:axId val="752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'Q.4(a)'!$E$3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'Q.4(a)'!$D$4:$D$15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'Q.4(a)'!$E$4:$E$15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7-49F3-8C18-3D43F6477543}"/>
            </c:ext>
          </c:extLst>
        </c:ser>
        <c:ser>
          <c:idx val="1"/>
          <c:order val="1"/>
          <c:tx>
            <c:strRef>
              <c:f>'Q.4(a)'!$F$3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'Q.4(a)'!$D$4:$D$15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'Q.4(a)'!$F$4:$F$15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7-49F3-8C18-3D43F6477543}"/>
            </c:ext>
          </c:extLst>
        </c:ser>
        <c:ser>
          <c:idx val="2"/>
          <c:order val="2"/>
          <c:tx>
            <c:strRef>
              <c:f>'Q.4(a)'!$G$3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'Q.4(a)'!$D$4:$D$15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'Q.4(a)'!$G$4:$G$15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7-49F3-8C18-3D43F6477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02687"/>
        <c:axId val="75206047"/>
      </c:barChart>
      <c:catAx>
        <c:axId val="7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6047"/>
        <c:crosses val="autoZero"/>
        <c:auto val="1"/>
        <c:lblAlgn val="ctr"/>
        <c:lblOffset val="100"/>
        <c:noMultiLvlLbl val="0"/>
      </c:catAx>
      <c:valAx>
        <c:axId val="752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</xdr:row>
      <xdr:rowOff>33337</xdr:rowOff>
    </xdr:from>
    <xdr:to>
      <xdr:col>5</xdr:col>
      <xdr:colOff>371475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EB87D-CD0A-4EEF-A445-4F1C10312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13</xdr:row>
      <xdr:rowOff>109537</xdr:rowOff>
    </xdr:from>
    <xdr:to>
      <xdr:col>9</xdr:col>
      <xdr:colOff>561975</xdr:colOff>
      <xdr:row>27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DE2A4-949C-C5D6-B601-D62B63583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166687</xdr:rowOff>
    </xdr:from>
    <xdr:to>
      <xdr:col>5</xdr:col>
      <xdr:colOff>295275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DFDA7-1A44-BDC5-5B58-E6518CB05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2</xdr:row>
      <xdr:rowOff>176212</xdr:rowOff>
    </xdr:from>
    <xdr:to>
      <xdr:col>13</xdr:col>
      <xdr:colOff>95250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D6C31-B057-C4ED-FDE0-5F2E6499D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18</xdr:row>
      <xdr:rowOff>147637</xdr:rowOff>
    </xdr:from>
    <xdr:to>
      <xdr:col>7</xdr:col>
      <xdr:colOff>781050</xdr:colOff>
      <xdr:row>33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F1264-A2E0-7743-6AF4-283FA9CB4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fa" refreshedDate="45675.575750578704" createdVersion="8" refreshedVersion="8" minRefreshableVersion="3" recordCount="76" xr:uid="{59D8392A-D2AC-4E00-943B-AE6B793E5D97}">
  <cacheSource type="worksheet">
    <worksheetSource ref="A1:G77" sheet="Q.1(a)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n v="5"/>
    <n v="70000"/>
    <n v="350000"/>
  </r>
  <r>
    <x v="1"/>
    <x v="1"/>
    <x v="1"/>
    <x v="1"/>
    <n v="10"/>
    <n v="50000"/>
    <n v="500000"/>
  </r>
  <r>
    <x v="2"/>
    <x v="2"/>
    <x v="2"/>
    <x v="2"/>
    <n v="7"/>
    <n v="20000"/>
    <n v="140000"/>
  </r>
  <r>
    <x v="3"/>
    <x v="3"/>
    <x v="3"/>
    <x v="3"/>
    <n v="15"/>
    <n v="30000"/>
    <n v="450000"/>
  </r>
  <r>
    <x v="4"/>
    <x v="4"/>
    <x v="4"/>
    <x v="0"/>
    <n v="3"/>
    <n v="70000"/>
    <n v="210000"/>
  </r>
  <r>
    <x v="5"/>
    <x v="5"/>
    <x v="5"/>
    <x v="1"/>
    <n v="6"/>
    <n v="50000"/>
    <n v="300000"/>
  </r>
  <r>
    <x v="6"/>
    <x v="1"/>
    <x v="2"/>
    <x v="2"/>
    <n v="4"/>
    <n v="20000"/>
    <n v="80000"/>
  </r>
  <r>
    <x v="7"/>
    <x v="2"/>
    <x v="3"/>
    <x v="3"/>
    <n v="10"/>
    <n v="30000"/>
    <n v="300000"/>
  </r>
  <r>
    <x v="8"/>
    <x v="0"/>
    <x v="0"/>
    <x v="0"/>
    <n v="8"/>
    <n v="70000"/>
    <n v="560000"/>
  </r>
  <r>
    <x v="9"/>
    <x v="4"/>
    <x v="0"/>
    <x v="1"/>
    <n v="12"/>
    <n v="50000"/>
    <n v="600000"/>
  </r>
  <r>
    <x v="10"/>
    <x v="5"/>
    <x v="1"/>
    <x v="2"/>
    <n v="9"/>
    <n v="20000"/>
    <n v="180000"/>
  </r>
  <r>
    <x v="11"/>
    <x v="1"/>
    <x v="2"/>
    <x v="3"/>
    <n v="5"/>
    <n v="30000"/>
    <n v="150000"/>
  </r>
  <r>
    <x v="12"/>
    <x v="2"/>
    <x v="3"/>
    <x v="0"/>
    <n v="11"/>
    <n v="70000"/>
    <n v="770000"/>
  </r>
  <r>
    <x v="13"/>
    <x v="3"/>
    <x v="4"/>
    <x v="1"/>
    <n v="7"/>
    <n v="50000"/>
    <n v="350000"/>
  </r>
  <r>
    <x v="14"/>
    <x v="4"/>
    <x v="5"/>
    <x v="2"/>
    <n v="6"/>
    <n v="20000"/>
    <n v="120000"/>
  </r>
  <r>
    <x v="15"/>
    <x v="5"/>
    <x v="2"/>
    <x v="3"/>
    <n v="13"/>
    <n v="30000"/>
    <n v="390000"/>
  </r>
  <r>
    <x v="16"/>
    <x v="0"/>
    <x v="3"/>
    <x v="0"/>
    <n v="9"/>
    <n v="70000"/>
    <n v="630000"/>
  </r>
  <r>
    <x v="17"/>
    <x v="2"/>
    <x v="4"/>
    <x v="1"/>
    <n v="8"/>
    <n v="50000"/>
    <n v="400000"/>
  </r>
  <r>
    <x v="18"/>
    <x v="3"/>
    <x v="5"/>
    <x v="2"/>
    <n v="14"/>
    <n v="20000"/>
    <n v="280000"/>
  </r>
  <r>
    <x v="19"/>
    <x v="4"/>
    <x v="2"/>
    <x v="3"/>
    <n v="7"/>
    <n v="30000"/>
    <n v="210000"/>
  </r>
  <r>
    <x v="20"/>
    <x v="5"/>
    <x v="3"/>
    <x v="0"/>
    <n v="10"/>
    <n v="70000"/>
    <n v="700000"/>
  </r>
  <r>
    <x v="21"/>
    <x v="1"/>
    <x v="0"/>
    <x v="1"/>
    <n v="5"/>
    <n v="50000"/>
    <n v="250000"/>
  </r>
  <r>
    <x v="22"/>
    <x v="0"/>
    <x v="1"/>
    <x v="2"/>
    <n v="8"/>
    <n v="20000"/>
    <n v="160000"/>
  </r>
  <r>
    <x v="23"/>
    <x v="3"/>
    <x v="2"/>
    <x v="3"/>
    <n v="6"/>
    <n v="30000"/>
    <n v="180000"/>
  </r>
  <r>
    <x v="24"/>
    <x v="4"/>
    <x v="3"/>
    <x v="0"/>
    <n v="7"/>
    <n v="70000"/>
    <n v="490000"/>
  </r>
  <r>
    <x v="25"/>
    <x v="5"/>
    <x v="4"/>
    <x v="0"/>
    <n v="8"/>
    <n v="70000"/>
    <n v="560000"/>
  </r>
  <r>
    <x v="26"/>
    <x v="1"/>
    <x v="5"/>
    <x v="1"/>
    <n v="6"/>
    <n v="50000"/>
    <n v="300000"/>
  </r>
  <r>
    <x v="27"/>
    <x v="2"/>
    <x v="2"/>
    <x v="2"/>
    <n v="10"/>
    <n v="20000"/>
    <n v="200000"/>
  </r>
  <r>
    <x v="28"/>
    <x v="3"/>
    <x v="0"/>
    <x v="3"/>
    <n v="20"/>
    <n v="30000"/>
    <n v="600000"/>
  </r>
  <r>
    <x v="29"/>
    <x v="0"/>
    <x v="4"/>
    <x v="0"/>
    <n v="4"/>
    <n v="70000"/>
    <n v="280000"/>
  </r>
  <r>
    <x v="30"/>
    <x v="5"/>
    <x v="5"/>
    <x v="1"/>
    <n v="9"/>
    <n v="50000"/>
    <n v="450000"/>
  </r>
  <r>
    <x v="31"/>
    <x v="1"/>
    <x v="4"/>
    <x v="2"/>
    <n v="5"/>
    <n v="20000"/>
    <n v="100000"/>
  </r>
  <r>
    <x v="32"/>
    <x v="0"/>
    <x v="5"/>
    <x v="3"/>
    <n v="15"/>
    <n v="30000"/>
    <n v="450000"/>
  </r>
  <r>
    <x v="33"/>
    <x v="3"/>
    <x v="2"/>
    <x v="0"/>
    <n v="7"/>
    <n v="70000"/>
    <n v="490000"/>
  </r>
  <r>
    <x v="34"/>
    <x v="4"/>
    <x v="3"/>
    <x v="1"/>
    <n v="11"/>
    <n v="50000"/>
    <n v="550000"/>
  </r>
  <r>
    <x v="35"/>
    <x v="5"/>
    <x v="0"/>
    <x v="2"/>
    <n v="12"/>
    <n v="20000"/>
    <n v="240000"/>
  </r>
  <r>
    <x v="36"/>
    <x v="1"/>
    <x v="0"/>
    <x v="3"/>
    <n v="10"/>
    <n v="30000"/>
    <n v="300000"/>
  </r>
  <r>
    <x v="37"/>
    <x v="2"/>
    <x v="1"/>
    <x v="0"/>
    <n v="9"/>
    <n v="70000"/>
    <n v="630000"/>
  </r>
  <r>
    <x v="38"/>
    <x v="3"/>
    <x v="2"/>
    <x v="1"/>
    <n v="8"/>
    <n v="50000"/>
    <n v="400000"/>
  </r>
  <r>
    <x v="39"/>
    <x v="4"/>
    <x v="3"/>
    <x v="2"/>
    <n v="11"/>
    <n v="20000"/>
    <n v="220000"/>
  </r>
  <r>
    <x v="40"/>
    <x v="0"/>
    <x v="4"/>
    <x v="3"/>
    <n v="14"/>
    <n v="30000"/>
    <n v="420000"/>
  </r>
  <r>
    <x v="41"/>
    <x v="1"/>
    <x v="5"/>
    <x v="0"/>
    <n v="10"/>
    <n v="70000"/>
    <n v="700000"/>
  </r>
  <r>
    <x v="42"/>
    <x v="2"/>
    <x v="2"/>
    <x v="1"/>
    <n v="9"/>
    <n v="50000"/>
    <n v="450000"/>
  </r>
  <r>
    <x v="43"/>
    <x v="3"/>
    <x v="3"/>
    <x v="2"/>
    <n v="13"/>
    <n v="20000"/>
    <n v="260000"/>
  </r>
  <r>
    <x v="44"/>
    <x v="4"/>
    <x v="4"/>
    <x v="3"/>
    <n v="8"/>
    <n v="30000"/>
    <n v="240000"/>
  </r>
  <r>
    <x v="45"/>
    <x v="5"/>
    <x v="5"/>
    <x v="0"/>
    <n v="12"/>
    <n v="70000"/>
    <n v="840000"/>
  </r>
  <r>
    <x v="46"/>
    <x v="1"/>
    <x v="2"/>
    <x v="1"/>
    <n v="7"/>
    <n v="50000"/>
    <n v="350000"/>
  </r>
  <r>
    <x v="47"/>
    <x v="2"/>
    <x v="3"/>
    <x v="2"/>
    <n v="9"/>
    <n v="20000"/>
    <n v="180000"/>
  </r>
  <r>
    <x v="48"/>
    <x v="0"/>
    <x v="0"/>
    <x v="3"/>
    <n v="12"/>
    <n v="30000"/>
    <n v="360000"/>
  </r>
  <r>
    <x v="49"/>
    <x v="4"/>
    <x v="1"/>
    <x v="0"/>
    <n v="5"/>
    <n v="70000"/>
    <n v="350000"/>
  </r>
  <r>
    <x v="50"/>
    <x v="5"/>
    <x v="0"/>
    <x v="0"/>
    <n v="12"/>
    <n v="70000"/>
    <n v="840000"/>
  </r>
  <r>
    <x v="51"/>
    <x v="1"/>
    <x v="0"/>
    <x v="1"/>
    <n v="8"/>
    <n v="50000"/>
    <n v="400000"/>
  </r>
  <r>
    <x v="52"/>
    <x v="2"/>
    <x v="4"/>
    <x v="2"/>
    <n v="7"/>
    <n v="20000"/>
    <n v="140000"/>
  </r>
  <r>
    <x v="53"/>
    <x v="3"/>
    <x v="5"/>
    <x v="3"/>
    <n v="9"/>
    <n v="30000"/>
    <n v="270000"/>
  </r>
  <r>
    <x v="54"/>
    <x v="4"/>
    <x v="4"/>
    <x v="0"/>
    <n v="6"/>
    <n v="70000"/>
    <n v="420000"/>
  </r>
  <r>
    <x v="55"/>
    <x v="0"/>
    <x v="5"/>
    <x v="1"/>
    <n v="10"/>
    <n v="50000"/>
    <n v="500000"/>
  </r>
  <r>
    <x v="56"/>
    <x v="1"/>
    <x v="2"/>
    <x v="2"/>
    <n v="8"/>
    <n v="20000"/>
    <n v="160000"/>
  </r>
  <r>
    <x v="57"/>
    <x v="0"/>
    <x v="3"/>
    <x v="3"/>
    <n v="13"/>
    <n v="30000"/>
    <n v="390000"/>
  </r>
  <r>
    <x v="58"/>
    <x v="3"/>
    <x v="0"/>
    <x v="0"/>
    <n v="9"/>
    <n v="70000"/>
    <n v="630000"/>
  </r>
  <r>
    <x v="59"/>
    <x v="4"/>
    <x v="2"/>
    <x v="1"/>
    <n v="5"/>
    <n v="50000"/>
    <n v="250000"/>
  </r>
  <r>
    <x v="60"/>
    <x v="5"/>
    <x v="1"/>
    <x v="2"/>
    <n v="11"/>
    <n v="20000"/>
    <n v="220000"/>
  </r>
  <r>
    <x v="61"/>
    <x v="1"/>
    <x v="2"/>
    <x v="3"/>
    <n v="14"/>
    <n v="30000"/>
    <n v="420000"/>
  </r>
  <r>
    <x v="62"/>
    <x v="2"/>
    <x v="3"/>
    <x v="0"/>
    <n v="10"/>
    <n v="70000"/>
    <n v="700000"/>
  </r>
  <r>
    <x v="63"/>
    <x v="3"/>
    <x v="4"/>
    <x v="1"/>
    <n v="6"/>
    <n v="50000"/>
    <n v="300000"/>
  </r>
  <r>
    <x v="64"/>
    <x v="0"/>
    <x v="5"/>
    <x v="2"/>
    <n v="8"/>
    <n v="20000"/>
    <n v="160000"/>
  </r>
  <r>
    <x v="65"/>
    <x v="5"/>
    <x v="2"/>
    <x v="3"/>
    <n v="12"/>
    <n v="30000"/>
    <n v="360000"/>
  </r>
  <r>
    <x v="66"/>
    <x v="1"/>
    <x v="3"/>
    <x v="0"/>
    <n v="9"/>
    <n v="70000"/>
    <n v="630000"/>
  </r>
  <r>
    <x v="67"/>
    <x v="0"/>
    <x v="1"/>
    <x v="1"/>
    <n v="7"/>
    <n v="50000"/>
    <n v="350000"/>
  </r>
  <r>
    <x v="68"/>
    <x v="3"/>
    <x v="2"/>
    <x v="2"/>
    <n v="14"/>
    <n v="20000"/>
    <n v="280000"/>
  </r>
  <r>
    <x v="69"/>
    <x v="4"/>
    <x v="3"/>
    <x v="3"/>
    <n v="8"/>
    <n v="30000"/>
    <n v="240000"/>
  </r>
  <r>
    <x v="70"/>
    <x v="5"/>
    <x v="4"/>
    <x v="0"/>
    <n v="11"/>
    <n v="70000"/>
    <n v="770000"/>
  </r>
  <r>
    <x v="71"/>
    <x v="0"/>
    <x v="5"/>
    <x v="1"/>
    <n v="5"/>
    <n v="50000"/>
    <n v="250000"/>
  </r>
  <r>
    <x v="72"/>
    <x v="2"/>
    <x v="2"/>
    <x v="2"/>
    <n v="10"/>
    <n v="20000"/>
    <n v="200000"/>
  </r>
  <r>
    <x v="73"/>
    <x v="3"/>
    <x v="3"/>
    <x v="3"/>
    <n v="9"/>
    <n v="30000"/>
    <n v="270000"/>
  </r>
  <r>
    <x v="74"/>
    <x v="4"/>
    <x v="5"/>
    <x v="0"/>
    <n v="10"/>
    <n v="70000"/>
    <n v="700000"/>
  </r>
  <r>
    <x v="75"/>
    <x v="0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2ECCD-AFF8-4297-B9A2-120D5150469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0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A705B-F4F1-4DD4-87CD-0B8678BBABD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F4231-1A54-4D49-A73E-7EA6031F05A4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Col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F5853-378A-473C-A0C7-75C48F6A6ECC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8"/>
    <field x="7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3F7E8-2D82-4CBC-BD7E-0370636382AD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6" firstHeaderRow="1" firstDataRow="2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Col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3">
    <field x="8"/>
    <field x="7"/>
    <field x="0"/>
  </rowFields>
  <rowItems count="2"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91E9-A552-44F2-8BFA-91BF1EE0D40E}">
  <dimension ref="A3:B10"/>
  <sheetViews>
    <sheetView workbookViewId="0">
      <selection activeCell="N21" sqref="N21"/>
    </sheetView>
  </sheetViews>
  <sheetFormatPr defaultRowHeight="15" x14ac:dyDescent="0.25"/>
  <cols>
    <col min="1" max="1" width="13.42578125" bestFit="1" customWidth="1"/>
    <col min="2" max="2" width="23.28515625" bestFit="1" customWidth="1"/>
  </cols>
  <sheetData>
    <row r="3" spans="1:2" x14ac:dyDescent="0.25">
      <c r="A3" s="4" t="s">
        <v>23</v>
      </c>
      <c r="B3" t="s">
        <v>26</v>
      </c>
    </row>
    <row r="4" spans="1:2" x14ac:dyDescent="0.25">
      <c r="A4" s="5" t="s">
        <v>7</v>
      </c>
      <c r="B4">
        <v>5010000</v>
      </c>
    </row>
    <row r="5" spans="1:2" x14ac:dyDescent="0.25">
      <c r="A5" s="5" t="s">
        <v>10</v>
      </c>
      <c r="B5">
        <v>4340000</v>
      </c>
    </row>
    <row r="6" spans="1:2" x14ac:dyDescent="0.25">
      <c r="A6" s="5" t="s">
        <v>21</v>
      </c>
      <c r="B6">
        <v>5850000</v>
      </c>
    </row>
    <row r="7" spans="1:2" x14ac:dyDescent="0.25">
      <c r="A7" s="5" t="s">
        <v>13</v>
      </c>
      <c r="B7">
        <v>4110000</v>
      </c>
    </row>
    <row r="8" spans="1:2" x14ac:dyDescent="0.25">
      <c r="A8" s="5" t="s">
        <v>16</v>
      </c>
      <c r="B8">
        <v>4760000</v>
      </c>
    </row>
    <row r="9" spans="1:2" x14ac:dyDescent="0.25">
      <c r="A9" s="5" t="s">
        <v>19</v>
      </c>
      <c r="B9">
        <v>4600000</v>
      </c>
    </row>
    <row r="10" spans="1:2" x14ac:dyDescent="0.25">
      <c r="A10" s="5" t="s">
        <v>24</v>
      </c>
      <c r="B10">
        <v>28670000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CC0-E272-42A1-9A9A-EC96307BE9E1}">
  <dimension ref="B3:S79"/>
  <sheetViews>
    <sheetView topLeftCell="A67" workbookViewId="0">
      <selection activeCell="M57" sqref="M57"/>
    </sheetView>
  </sheetViews>
  <sheetFormatPr defaultRowHeight="15" x14ac:dyDescent="0.25"/>
  <cols>
    <col min="2" max="2" width="16.5703125" customWidth="1"/>
    <col min="3" max="3" width="20" customWidth="1"/>
    <col min="4" max="4" width="12.140625" customWidth="1"/>
    <col min="5" max="5" width="16.85546875" customWidth="1"/>
    <col min="6" max="6" width="15.28515625" customWidth="1"/>
    <col min="7" max="7" width="18.28515625" customWidth="1"/>
    <col min="9" max="9" width="7.42578125" customWidth="1"/>
    <col min="10" max="10" width="6.28515625" hidden="1" customWidth="1"/>
    <col min="11" max="11" width="3.7109375" hidden="1" customWidth="1"/>
    <col min="12" max="12" width="3" hidden="1" customWidth="1"/>
    <col min="13" max="13" width="16.7109375" customWidth="1"/>
    <col min="14" max="14" width="17.140625" customWidth="1"/>
    <col min="15" max="15" width="11.42578125" customWidth="1"/>
  </cols>
  <sheetData>
    <row r="3" spans="2:19" ht="30" customHeight="1" x14ac:dyDescent="0.25">
      <c r="B3" s="14" t="s">
        <v>41</v>
      </c>
      <c r="C3" s="14"/>
      <c r="D3" s="14"/>
      <c r="E3" s="14"/>
      <c r="F3" s="14"/>
      <c r="G3" s="14"/>
      <c r="H3" s="8"/>
      <c r="M3" s="14" t="s">
        <v>41</v>
      </c>
      <c r="N3" s="14"/>
      <c r="O3" s="14"/>
      <c r="P3" s="14"/>
      <c r="Q3" s="14"/>
      <c r="R3" s="14"/>
      <c r="S3" s="6"/>
    </row>
    <row r="4" spans="2:19" x14ac:dyDescent="0.25">
      <c r="B4" s="9"/>
      <c r="C4" s="10"/>
      <c r="D4" s="10"/>
      <c r="E4" s="10"/>
      <c r="F4" s="10"/>
      <c r="G4" s="10"/>
      <c r="H4" s="10"/>
      <c r="M4" s="9"/>
      <c r="N4" s="10"/>
      <c r="O4" s="10"/>
      <c r="P4" s="10"/>
      <c r="Q4" s="10"/>
      <c r="R4" s="10"/>
      <c r="S4" s="6"/>
    </row>
    <row r="5" spans="2:19" x14ac:dyDescent="0.25">
      <c r="B5" s="9"/>
      <c r="C5" s="10"/>
      <c r="D5" s="10" t="s">
        <v>42</v>
      </c>
      <c r="E5" s="10"/>
      <c r="F5" s="10"/>
      <c r="G5" s="10"/>
      <c r="H5" s="10"/>
      <c r="M5" s="9"/>
      <c r="N5" s="10"/>
      <c r="O5" s="10" t="s">
        <v>62</v>
      </c>
      <c r="P5" s="10"/>
      <c r="Q5" s="10"/>
      <c r="R5" s="10"/>
      <c r="S5" s="6"/>
    </row>
    <row r="6" spans="2:19" x14ac:dyDescent="0.25">
      <c r="B6" s="9"/>
      <c r="C6" s="10"/>
      <c r="D6" s="10"/>
      <c r="E6" s="10"/>
      <c r="F6" s="10"/>
      <c r="G6" s="10"/>
      <c r="H6" s="10"/>
      <c r="M6" s="9"/>
      <c r="N6" s="10"/>
      <c r="O6" s="10"/>
      <c r="P6" s="10"/>
      <c r="Q6" s="10"/>
      <c r="R6" s="10"/>
      <c r="S6" s="6"/>
    </row>
    <row r="7" spans="2:19" ht="45" x14ac:dyDescent="0.25">
      <c r="B7" s="9" t="s">
        <v>43</v>
      </c>
      <c r="C7" s="10" t="s">
        <v>44</v>
      </c>
      <c r="D7" s="10" t="s">
        <v>4</v>
      </c>
      <c r="E7" s="10" t="s">
        <v>45</v>
      </c>
      <c r="F7" s="10" t="s">
        <v>36</v>
      </c>
      <c r="G7" s="10" t="s">
        <v>73</v>
      </c>
      <c r="H7" s="10" t="s">
        <v>74</v>
      </c>
      <c r="M7" s="9" t="s">
        <v>43</v>
      </c>
      <c r="N7" s="10" t="s">
        <v>44</v>
      </c>
      <c r="O7" s="10" t="s">
        <v>4</v>
      </c>
      <c r="P7" s="10" t="s">
        <v>45</v>
      </c>
      <c r="Q7" s="10" t="s">
        <v>36</v>
      </c>
      <c r="R7" s="10" t="s">
        <v>73</v>
      </c>
      <c r="S7" s="10" t="s">
        <v>74</v>
      </c>
    </row>
    <row r="8" spans="2:19" x14ac:dyDescent="0.25">
      <c r="B8" s="9" t="s">
        <v>9</v>
      </c>
      <c r="C8" s="10" t="s">
        <v>3</v>
      </c>
      <c r="D8" s="10">
        <v>53</v>
      </c>
      <c r="E8" s="10">
        <v>60000</v>
      </c>
      <c r="F8" s="10">
        <v>3180000</v>
      </c>
      <c r="G8" s="10">
        <f>COUNTIF(C8:C21,C8)</f>
        <v>4</v>
      </c>
      <c r="H8" s="10">
        <f>SUM(D8:D11)</f>
        <v>205</v>
      </c>
      <c r="M8" s="9" t="s">
        <v>9</v>
      </c>
      <c r="N8" s="10" t="s">
        <v>3</v>
      </c>
      <c r="O8" s="10">
        <v>55</v>
      </c>
      <c r="P8" s="10">
        <v>60000</v>
      </c>
      <c r="Q8" s="10">
        <v>3300000</v>
      </c>
      <c r="R8" s="10">
        <f>COUNTIF(N8:N21,N8)</f>
        <v>4</v>
      </c>
      <c r="S8" s="6">
        <f>SUM(O8:O11)</f>
        <v>244</v>
      </c>
    </row>
    <row r="9" spans="2:19" x14ac:dyDescent="0.25">
      <c r="B9" s="9" t="s">
        <v>12</v>
      </c>
      <c r="C9" s="10" t="s">
        <v>3</v>
      </c>
      <c r="D9" s="10">
        <v>48</v>
      </c>
      <c r="E9" s="10">
        <v>45000</v>
      </c>
      <c r="F9" s="10">
        <v>2160000</v>
      </c>
      <c r="G9" s="10"/>
      <c r="H9" s="10"/>
      <c r="M9" s="9" t="s">
        <v>12</v>
      </c>
      <c r="N9" s="10" t="s">
        <v>3</v>
      </c>
      <c r="O9" s="10">
        <v>50</v>
      </c>
      <c r="P9" s="10">
        <v>45000</v>
      </c>
      <c r="Q9" s="10">
        <v>2250000</v>
      </c>
      <c r="R9" s="10"/>
      <c r="S9" s="6"/>
    </row>
    <row r="10" spans="2:19" x14ac:dyDescent="0.25">
      <c r="B10" s="9" t="s">
        <v>46</v>
      </c>
      <c r="C10" s="10" t="s">
        <v>3</v>
      </c>
      <c r="D10" s="10">
        <v>56</v>
      </c>
      <c r="E10" s="10">
        <v>26000</v>
      </c>
      <c r="F10" s="10">
        <v>1456000</v>
      </c>
      <c r="G10" s="10"/>
      <c r="H10" s="10"/>
      <c r="M10" s="9" t="s">
        <v>46</v>
      </c>
      <c r="N10" s="10" t="s">
        <v>3</v>
      </c>
      <c r="O10" s="10">
        <v>79</v>
      </c>
      <c r="P10" s="10">
        <v>26000</v>
      </c>
      <c r="Q10" s="10">
        <v>2054000</v>
      </c>
      <c r="R10" s="10"/>
      <c r="S10" s="6"/>
    </row>
    <row r="11" spans="2:19" x14ac:dyDescent="0.25">
      <c r="B11" s="9" t="s">
        <v>47</v>
      </c>
      <c r="C11" s="10" t="s">
        <v>3</v>
      </c>
      <c r="D11" s="10">
        <v>48</v>
      </c>
      <c r="E11" s="10">
        <v>17000</v>
      </c>
      <c r="F11" s="10">
        <v>816000</v>
      </c>
      <c r="G11" s="10"/>
      <c r="H11" s="10"/>
      <c r="M11" s="9" t="s">
        <v>47</v>
      </c>
      <c r="N11" s="10" t="s">
        <v>3</v>
      </c>
      <c r="O11" s="10">
        <v>60</v>
      </c>
      <c r="P11" s="10">
        <v>17000</v>
      </c>
      <c r="Q11" s="10">
        <v>1020000</v>
      </c>
      <c r="R11" s="10"/>
      <c r="S11" s="6"/>
    </row>
    <row r="12" spans="2:19" x14ac:dyDescent="0.25">
      <c r="B12" s="9" t="s">
        <v>48</v>
      </c>
      <c r="C12" s="10" t="s">
        <v>58</v>
      </c>
      <c r="D12" s="10"/>
      <c r="E12" s="10"/>
      <c r="F12" s="10">
        <v>12000</v>
      </c>
      <c r="G12" s="10"/>
      <c r="H12" s="10"/>
      <c r="M12" s="9" t="s">
        <v>48</v>
      </c>
      <c r="N12" s="10" t="s">
        <v>58</v>
      </c>
      <c r="O12" s="10"/>
      <c r="P12" s="10"/>
      <c r="Q12" s="10">
        <v>12000</v>
      </c>
      <c r="R12" s="10"/>
      <c r="S12" s="6"/>
    </row>
    <row r="13" spans="2:19" ht="30" x14ac:dyDescent="0.25">
      <c r="B13" s="9" t="s">
        <v>49</v>
      </c>
      <c r="C13" s="10" t="s">
        <v>59</v>
      </c>
      <c r="D13" s="10"/>
      <c r="E13" s="10"/>
      <c r="F13" s="10">
        <v>5000</v>
      </c>
      <c r="G13" s="10"/>
      <c r="H13" s="10"/>
      <c r="M13" s="9" t="s">
        <v>49</v>
      </c>
      <c r="N13" s="10" t="s">
        <v>59</v>
      </c>
      <c r="O13" s="10"/>
      <c r="P13" s="10"/>
      <c r="Q13" s="10">
        <v>8000</v>
      </c>
      <c r="R13" s="10"/>
      <c r="S13" s="6"/>
    </row>
    <row r="14" spans="2:19" x14ac:dyDescent="0.25">
      <c r="B14" s="9" t="s">
        <v>50</v>
      </c>
      <c r="C14" s="10" t="s">
        <v>58</v>
      </c>
      <c r="D14" s="10"/>
      <c r="E14" s="10"/>
      <c r="F14" s="10">
        <v>8000</v>
      </c>
      <c r="G14" s="10"/>
      <c r="H14" s="10"/>
      <c r="M14" s="9" t="s">
        <v>50</v>
      </c>
      <c r="N14" s="10" t="s">
        <v>58</v>
      </c>
      <c r="O14" s="10"/>
      <c r="P14" s="10"/>
      <c r="Q14" s="10">
        <v>8000</v>
      </c>
      <c r="R14" s="10"/>
      <c r="S14" s="6"/>
    </row>
    <row r="15" spans="2:19" x14ac:dyDescent="0.25">
      <c r="B15" s="9" t="s">
        <v>51</v>
      </c>
      <c r="C15" s="10" t="s">
        <v>60</v>
      </c>
      <c r="D15" s="10"/>
      <c r="E15" s="10"/>
      <c r="F15" s="10">
        <v>1500</v>
      </c>
      <c r="G15" s="10"/>
      <c r="H15" s="10"/>
      <c r="M15" s="9" t="s">
        <v>51</v>
      </c>
      <c r="N15" s="10" t="s">
        <v>60</v>
      </c>
      <c r="O15" s="10"/>
      <c r="P15" s="10"/>
      <c r="Q15" s="10">
        <v>1500</v>
      </c>
      <c r="R15" s="10"/>
      <c r="S15" s="6"/>
    </row>
    <row r="16" spans="2:19" ht="30" x14ac:dyDescent="0.25">
      <c r="B16" s="9" t="s">
        <v>52</v>
      </c>
      <c r="C16" s="10" t="s">
        <v>61</v>
      </c>
      <c r="D16" s="10">
        <v>5</v>
      </c>
      <c r="E16" s="10">
        <v>30000</v>
      </c>
      <c r="F16" s="10">
        <v>150000</v>
      </c>
      <c r="G16" s="10"/>
      <c r="H16" s="10"/>
      <c r="M16" s="9" t="s">
        <v>52</v>
      </c>
      <c r="N16" s="10" t="s">
        <v>61</v>
      </c>
      <c r="O16" s="10">
        <v>5</v>
      </c>
      <c r="P16" s="10">
        <v>30000</v>
      </c>
      <c r="Q16" s="10">
        <v>150000</v>
      </c>
      <c r="R16" s="10"/>
      <c r="S16" s="6"/>
    </row>
    <row r="17" spans="2:19" ht="30" x14ac:dyDescent="0.25">
      <c r="B17" s="9" t="s">
        <v>53</v>
      </c>
      <c r="C17" s="10" t="s">
        <v>61</v>
      </c>
      <c r="D17" s="10"/>
      <c r="E17" s="10"/>
      <c r="F17" s="10">
        <v>20000</v>
      </c>
      <c r="G17" s="10"/>
      <c r="H17" s="10"/>
      <c r="M17" s="9" t="s">
        <v>53</v>
      </c>
      <c r="N17" s="10" t="s">
        <v>61</v>
      </c>
      <c r="O17" s="10"/>
      <c r="P17" s="10"/>
      <c r="Q17" s="10">
        <v>20000</v>
      </c>
      <c r="R17" s="10"/>
      <c r="S17" s="6"/>
    </row>
    <row r="18" spans="2:19" x14ac:dyDescent="0.25">
      <c r="B18" s="9" t="s">
        <v>54</v>
      </c>
      <c r="C18" s="10" t="s">
        <v>60</v>
      </c>
      <c r="D18" s="10"/>
      <c r="E18" s="10"/>
      <c r="F18" s="10">
        <v>2000</v>
      </c>
      <c r="G18" s="10"/>
      <c r="H18" s="10"/>
      <c r="M18" s="9" t="s">
        <v>54</v>
      </c>
      <c r="N18" s="10" t="s">
        <v>60</v>
      </c>
      <c r="O18" s="10"/>
      <c r="P18" s="10"/>
      <c r="Q18" s="10">
        <v>3000</v>
      </c>
      <c r="R18" s="10"/>
      <c r="S18" s="6"/>
    </row>
    <row r="19" spans="2:19" ht="30" x14ac:dyDescent="0.25">
      <c r="B19" s="9" t="s">
        <v>55</v>
      </c>
      <c r="C19" s="10" t="s">
        <v>59</v>
      </c>
      <c r="D19" s="10"/>
      <c r="E19" s="10"/>
      <c r="F19" s="10">
        <v>3000</v>
      </c>
      <c r="G19" s="10"/>
      <c r="H19" s="10"/>
      <c r="M19" s="9" t="s">
        <v>55</v>
      </c>
      <c r="N19" s="10" t="s">
        <v>59</v>
      </c>
      <c r="O19" s="10"/>
      <c r="P19" s="10"/>
      <c r="Q19" s="10">
        <v>1000</v>
      </c>
      <c r="R19" s="10"/>
      <c r="S19" s="6"/>
    </row>
    <row r="20" spans="2:19" ht="30" x14ac:dyDescent="0.25">
      <c r="B20" s="9" t="s">
        <v>56</v>
      </c>
      <c r="C20" s="10" t="s">
        <v>60</v>
      </c>
      <c r="D20" s="10"/>
      <c r="E20" s="10"/>
      <c r="F20" s="10">
        <v>1000</v>
      </c>
      <c r="G20" s="10"/>
      <c r="H20" s="10"/>
      <c r="M20" s="9" t="s">
        <v>56</v>
      </c>
      <c r="N20" s="10" t="s">
        <v>60</v>
      </c>
      <c r="O20" s="10"/>
      <c r="P20" s="10"/>
      <c r="Q20" s="10">
        <v>800</v>
      </c>
      <c r="R20" s="10"/>
      <c r="S20" s="6"/>
    </row>
    <row r="21" spans="2:19" x14ac:dyDescent="0.25">
      <c r="B21" s="9" t="s">
        <v>57</v>
      </c>
      <c r="C21" s="10"/>
      <c r="D21" s="10"/>
      <c r="E21" s="10"/>
      <c r="F21" s="10">
        <v>40000</v>
      </c>
      <c r="G21" s="10"/>
      <c r="H21" s="10"/>
      <c r="M21" s="9" t="s">
        <v>57</v>
      </c>
      <c r="N21" s="10"/>
      <c r="O21" s="10"/>
      <c r="P21" s="10"/>
      <c r="Q21" s="10">
        <v>1170000</v>
      </c>
      <c r="R21" s="10"/>
      <c r="S21" s="6"/>
    </row>
    <row r="22" spans="2:19" x14ac:dyDescent="0.25">
      <c r="B22" s="2"/>
      <c r="C22" s="3"/>
      <c r="D22" s="3"/>
      <c r="E22" s="3"/>
      <c r="F22" s="3"/>
      <c r="G22" s="3"/>
      <c r="H22" s="3"/>
    </row>
    <row r="23" spans="2:19" x14ac:dyDescent="0.25">
      <c r="B23" s="2"/>
      <c r="C23" s="3"/>
      <c r="D23" s="3"/>
      <c r="E23" s="3"/>
      <c r="F23" s="3"/>
      <c r="G23" s="3"/>
      <c r="H23" s="3"/>
    </row>
    <row r="24" spans="2:19" x14ac:dyDescent="0.25">
      <c r="B24" s="2"/>
      <c r="C24" s="3"/>
      <c r="D24" s="3"/>
      <c r="E24" s="3"/>
      <c r="F24" s="3"/>
      <c r="G24" s="3"/>
      <c r="H24" s="3"/>
    </row>
    <row r="25" spans="2:19" x14ac:dyDescent="0.25">
      <c r="B25" s="2"/>
      <c r="C25" s="3"/>
      <c r="D25" s="3"/>
      <c r="E25" s="3"/>
      <c r="F25" s="3"/>
      <c r="G25" s="3"/>
      <c r="H25" s="3"/>
    </row>
    <row r="26" spans="2:19" x14ac:dyDescent="0.25">
      <c r="B26" s="2"/>
      <c r="C26" s="3"/>
      <c r="D26" s="3"/>
      <c r="E26" s="3"/>
      <c r="F26" s="3"/>
      <c r="G26" s="3"/>
      <c r="H26" s="3"/>
    </row>
    <row r="27" spans="2:19" x14ac:dyDescent="0.25">
      <c r="B27" s="2"/>
      <c r="C27" s="14" t="s">
        <v>41</v>
      </c>
      <c r="D27" s="14"/>
      <c r="E27" s="14"/>
      <c r="F27" s="14"/>
      <c r="G27" s="14"/>
      <c r="H27" s="14"/>
      <c r="I27" s="6"/>
    </row>
    <row r="28" spans="2:19" x14ac:dyDescent="0.25">
      <c r="B28" s="2"/>
      <c r="C28" s="9"/>
      <c r="D28" s="10"/>
      <c r="E28" s="10"/>
      <c r="F28" s="10"/>
      <c r="G28" s="10"/>
      <c r="H28" s="10"/>
      <c r="I28" s="6"/>
    </row>
    <row r="29" spans="2:19" x14ac:dyDescent="0.25">
      <c r="B29" s="2"/>
      <c r="C29" s="9"/>
      <c r="D29" s="10"/>
      <c r="E29" s="10" t="s">
        <v>63</v>
      </c>
      <c r="F29" s="10"/>
      <c r="G29" s="10"/>
      <c r="H29" s="10"/>
      <c r="I29" s="6"/>
    </row>
    <row r="30" spans="2:19" x14ac:dyDescent="0.25">
      <c r="B30" s="2"/>
      <c r="C30" s="9"/>
      <c r="D30" s="10"/>
      <c r="E30" s="10"/>
      <c r="F30" s="10"/>
      <c r="G30" s="10"/>
      <c r="H30" s="10"/>
      <c r="I30" s="6"/>
    </row>
    <row r="31" spans="2:19" ht="75" x14ac:dyDescent="0.25">
      <c r="B31" s="2"/>
      <c r="C31" s="9" t="s">
        <v>43</v>
      </c>
      <c r="D31" s="10" t="s">
        <v>44</v>
      </c>
      <c r="E31" s="10" t="s">
        <v>4</v>
      </c>
      <c r="F31" s="10" t="s">
        <v>45</v>
      </c>
      <c r="G31" s="10" t="s">
        <v>36</v>
      </c>
      <c r="H31" s="10" t="s">
        <v>73</v>
      </c>
      <c r="I31" s="10" t="s">
        <v>74</v>
      </c>
    </row>
    <row r="32" spans="2:19" x14ac:dyDescent="0.25">
      <c r="B32" s="2"/>
      <c r="C32" s="9" t="s">
        <v>9</v>
      </c>
      <c r="D32" s="10" t="s">
        <v>3</v>
      </c>
      <c r="E32" s="10">
        <v>67</v>
      </c>
      <c r="F32" s="10">
        <v>60000</v>
      </c>
      <c r="G32" s="10">
        <v>4020000</v>
      </c>
      <c r="H32" s="10">
        <f>COUNTIF(D32:D45,D32)</f>
        <v>4</v>
      </c>
      <c r="I32" s="6">
        <f>SUM(E32:E35)</f>
        <v>236</v>
      </c>
    </row>
    <row r="33" spans="2:9" x14ac:dyDescent="0.25">
      <c r="B33" s="2"/>
      <c r="C33" s="9" t="s">
        <v>12</v>
      </c>
      <c r="D33" s="10" t="s">
        <v>3</v>
      </c>
      <c r="E33" s="10">
        <v>41</v>
      </c>
      <c r="F33" s="10">
        <v>45000</v>
      </c>
      <c r="G33" s="10">
        <v>1845000</v>
      </c>
      <c r="H33" s="10"/>
      <c r="I33" s="6"/>
    </row>
    <row r="34" spans="2:9" x14ac:dyDescent="0.25">
      <c r="B34" s="2"/>
      <c r="C34" s="9" t="s">
        <v>46</v>
      </c>
      <c r="D34" s="10" t="s">
        <v>3</v>
      </c>
      <c r="E34" s="10">
        <v>70</v>
      </c>
      <c r="F34" s="10">
        <v>26000</v>
      </c>
      <c r="G34" s="10">
        <v>1820000</v>
      </c>
      <c r="H34" s="10"/>
      <c r="I34" s="6"/>
    </row>
    <row r="35" spans="2:9" x14ac:dyDescent="0.25">
      <c r="B35" s="2"/>
      <c r="C35" s="9" t="s">
        <v>47</v>
      </c>
      <c r="D35" s="10" t="s">
        <v>3</v>
      </c>
      <c r="E35" s="10">
        <v>58</v>
      </c>
      <c r="F35" s="10">
        <v>17000</v>
      </c>
      <c r="G35" s="10">
        <v>986000</v>
      </c>
      <c r="H35" s="10"/>
      <c r="I35" s="6"/>
    </row>
    <row r="36" spans="2:9" ht="30" x14ac:dyDescent="0.25">
      <c r="B36" s="2"/>
      <c r="C36" s="9" t="s">
        <v>48</v>
      </c>
      <c r="D36" s="10" t="s">
        <v>58</v>
      </c>
      <c r="E36" s="10"/>
      <c r="F36" s="10"/>
      <c r="G36" s="10">
        <v>13000</v>
      </c>
      <c r="H36" s="10"/>
      <c r="I36" s="6"/>
    </row>
    <row r="37" spans="2:9" ht="30" x14ac:dyDescent="0.25">
      <c r="B37" s="2"/>
      <c r="C37" s="9" t="s">
        <v>49</v>
      </c>
      <c r="D37" s="10" t="s">
        <v>59</v>
      </c>
      <c r="E37" s="10"/>
      <c r="F37" s="10"/>
      <c r="G37" s="10">
        <v>2000</v>
      </c>
      <c r="H37" s="10"/>
      <c r="I37" s="6"/>
    </row>
    <row r="38" spans="2:9" ht="30" x14ac:dyDescent="0.25">
      <c r="B38" s="2"/>
      <c r="C38" s="9" t="s">
        <v>50</v>
      </c>
      <c r="D38" s="10" t="s">
        <v>58</v>
      </c>
      <c r="E38" s="10"/>
      <c r="F38" s="10"/>
      <c r="G38" s="10">
        <v>8000</v>
      </c>
      <c r="H38" s="10"/>
      <c r="I38" s="6"/>
    </row>
    <row r="39" spans="2:9" ht="30" x14ac:dyDescent="0.25">
      <c r="B39" s="2"/>
      <c r="C39" s="9" t="s">
        <v>51</v>
      </c>
      <c r="D39" s="10" t="s">
        <v>60</v>
      </c>
      <c r="E39" s="10"/>
      <c r="F39" s="10"/>
      <c r="G39" s="10">
        <v>1500</v>
      </c>
      <c r="H39" s="10"/>
      <c r="I39" s="6"/>
    </row>
    <row r="40" spans="2:9" ht="30" x14ac:dyDescent="0.25">
      <c r="B40" s="2"/>
      <c r="C40" s="9" t="s">
        <v>52</v>
      </c>
      <c r="D40" s="10" t="s">
        <v>61</v>
      </c>
      <c r="E40" s="10">
        <v>5</v>
      </c>
      <c r="F40" s="10">
        <v>30000</v>
      </c>
      <c r="G40" s="10">
        <v>150000</v>
      </c>
      <c r="H40" s="10"/>
      <c r="I40" s="6"/>
    </row>
    <row r="41" spans="2:9" ht="30" x14ac:dyDescent="0.25">
      <c r="B41" s="2"/>
      <c r="C41" s="9" t="s">
        <v>53</v>
      </c>
      <c r="D41" s="10" t="s">
        <v>61</v>
      </c>
      <c r="E41" s="10"/>
      <c r="F41" s="10"/>
      <c r="G41" s="10">
        <v>20000</v>
      </c>
      <c r="H41" s="10"/>
      <c r="I41" s="6"/>
    </row>
    <row r="42" spans="2:9" ht="30" x14ac:dyDescent="0.25">
      <c r="B42" s="2"/>
      <c r="C42" s="9" t="s">
        <v>54</v>
      </c>
      <c r="D42" s="10" t="s">
        <v>60</v>
      </c>
      <c r="E42" s="10"/>
      <c r="F42" s="10"/>
      <c r="G42" s="10">
        <v>2000</v>
      </c>
      <c r="H42" s="10"/>
      <c r="I42" s="6"/>
    </row>
    <row r="43" spans="2:9" ht="30" x14ac:dyDescent="0.25">
      <c r="B43" s="2"/>
      <c r="C43" s="9" t="s">
        <v>55</v>
      </c>
      <c r="D43" s="10" t="s">
        <v>59</v>
      </c>
      <c r="E43" s="10"/>
      <c r="F43" s="10"/>
      <c r="G43" s="10">
        <v>7000</v>
      </c>
      <c r="H43" s="10"/>
      <c r="I43" s="6"/>
    </row>
    <row r="44" spans="2:9" ht="30" x14ac:dyDescent="0.25">
      <c r="B44" s="2"/>
      <c r="C44" s="9" t="s">
        <v>56</v>
      </c>
      <c r="D44" s="10" t="s">
        <v>60</v>
      </c>
      <c r="E44" s="10"/>
      <c r="F44" s="10"/>
      <c r="G44" s="10">
        <v>1200</v>
      </c>
      <c r="H44" s="10"/>
      <c r="I44" s="6"/>
    </row>
    <row r="45" spans="2:9" x14ac:dyDescent="0.25">
      <c r="B45" s="2"/>
      <c r="C45" s="9" t="s">
        <v>57</v>
      </c>
      <c r="D45" s="10"/>
      <c r="E45" s="10"/>
      <c r="F45" s="10"/>
      <c r="G45" s="10">
        <v>110000</v>
      </c>
      <c r="H45" s="10"/>
      <c r="I45" s="6"/>
    </row>
    <row r="46" spans="2:9" x14ac:dyDescent="0.25">
      <c r="B46" s="2"/>
      <c r="C46" s="3"/>
      <c r="D46" s="3"/>
      <c r="E46" s="3"/>
      <c r="F46" s="3"/>
      <c r="G46" s="3"/>
      <c r="H46" s="3"/>
    </row>
    <row r="47" spans="2:9" x14ac:dyDescent="0.25">
      <c r="B47" s="2"/>
      <c r="C47" s="3"/>
      <c r="D47" s="3"/>
      <c r="E47" s="3"/>
      <c r="F47" s="3"/>
      <c r="G47" s="3"/>
      <c r="H47" s="3"/>
    </row>
    <row r="48" spans="2:9" x14ac:dyDescent="0.25">
      <c r="B48" s="2"/>
      <c r="C48" s="3"/>
      <c r="D48" s="3"/>
      <c r="E48" s="3"/>
      <c r="F48" s="3"/>
      <c r="G48" s="3"/>
      <c r="H48" s="3"/>
    </row>
    <row r="49" spans="2:8" x14ac:dyDescent="0.25">
      <c r="B49" s="2"/>
      <c r="C49" s="3"/>
      <c r="D49" s="3"/>
      <c r="E49" s="3"/>
      <c r="F49" s="3"/>
      <c r="G49" s="3"/>
      <c r="H49" s="3"/>
    </row>
    <row r="50" spans="2:8" x14ac:dyDescent="0.25">
      <c r="B50" s="2"/>
      <c r="C50" s="3"/>
      <c r="D50" s="3"/>
      <c r="E50" s="3"/>
      <c r="F50" s="3"/>
      <c r="G50" s="3"/>
      <c r="H50" s="3"/>
    </row>
    <row r="51" spans="2:8" x14ac:dyDescent="0.25">
      <c r="B51" s="2"/>
      <c r="C51" s="3"/>
      <c r="D51" s="3"/>
      <c r="E51" s="3"/>
      <c r="F51" s="3"/>
      <c r="G51" s="3"/>
      <c r="H51" s="3"/>
    </row>
    <row r="52" spans="2:8" x14ac:dyDescent="0.25">
      <c r="B52" s="2"/>
      <c r="C52" s="3"/>
      <c r="D52" s="3"/>
      <c r="E52" s="3"/>
      <c r="F52" s="3"/>
      <c r="G52" s="3"/>
      <c r="H52" s="3"/>
    </row>
    <row r="53" spans="2:8" x14ac:dyDescent="0.25">
      <c r="B53" s="2"/>
      <c r="C53" s="3"/>
      <c r="D53" s="3"/>
      <c r="E53" s="3"/>
      <c r="F53" s="3"/>
      <c r="G53" s="3"/>
      <c r="H53" s="3"/>
    </row>
    <row r="54" spans="2:8" x14ac:dyDescent="0.25">
      <c r="B54" s="2"/>
      <c r="C54" s="3"/>
      <c r="D54" s="3"/>
      <c r="E54" s="3"/>
      <c r="F54" s="3"/>
      <c r="G54" s="3"/>
      <c r="H54" s="3"/>
    </row>
    <row r="55" spans="2:8" x14ac:dyDescent="0.25">
      <c r="B55" s="2"/>
      <c r="C55" s="3"/>
      <c r="D55" s="3"/>
      <c r="E55" s="3"/>
      <c r="F55" s="3"/>
      <c r="G55" s="3"/>
      <c r="H55" s="3"/>
    </row>
    <row r="56" spans="2:8" x14ac:dyDescent="0.25">
      <c r="B56" s="2"/>
      <c r="C56" s="3"/>
      <c r="D56" s="3"/>
      <c r="E56" s="3"/>
      <c r="F56" s="3"/>
      <c r="G56" s="3"/>
      <c r="H56" s="3"/>
    </row>
    <row r="57" spans="2:8" ht="45" x14ac:dyDescent="0.25">
      <c r="B57" s="2"/>
      <c r="C57" s="3"/>
      <c r="D57" s="10" t="s">
        <v>64</v>
      </c>
      <c r="E57" s="10" t="s">
        <v>75</v>
      </c>
      <c r="F57" s="10" t="s">
        <v>76</v>
      </c>
      <c r="G57" s="10" t="s">
        <v>77</v>
      </c>
      <c r="H57" s="3"/>
    </row>
    <row r="58" spans="2:8" x14ac:dyDescent="0.25">
      <c r="B58" s="2"/>
      <c r="C58" s="3"/>
      <c r="D58" s="10" t="s">
        <v>42</v>
      </c>
      <c r="E58" s="10">
        <v>4</v>
      </c>
      <c r="F58" s="10">
        <v>205</v>
      </c>
      <c r="G58" s="15" t="str">
        <f>INDEX(D58:D60,MATCH(MIN(F58:F60),F58:F60,0))</f>
        <v>January</v>
      </c>
      <c r="H58" s="3"/>
    </row>
    <row r="59" spans="2:8" x14ac:dyDescent="0.25">
      <c r="B59" s="2"/>
      <c r="C59" s="3"/>
      <c r="D59" s="10" t="s">
        <v>62</v>
      </c>
      <c r="E59" s="10">
        <v>4</v>
      </c>
      <c r="F59" s="10">
        <v>244</v>
      </c>
      <c r="G59" s="16"/>
      <c r="H59" s="3"/>
    </row>
    <row r="60" spans="2:8" x14ac:dyDescent="0.25">
      <c r="B60" s="2"/>
      <c r="C60" s="3"/>
      <c r="D60" s="10" t="s">
        <v>63</v>
      </c>
      <c r="E60" s="10">
        <v>4</v>
      </c>
      <c r="F60" s="10">
        <v>236</v>
      </c>
      <c r="G60" s="17"/>
      <c r="H60" s="3"/>
    </row>
    <row r="61" spans="2:8" x14ac:dyDescent="0.25">
      <c r="B61" s="2"/>
      <c r="C61" s="3"/>
      <c r="D61" s="3"/>
      <c r="E61" s="3"/>
      <c r="F61" s="3"/>
      <c r="G61" s="3"/>
      <c r="H61" s="3"/>
    </row>
    <row r="62" spans="2:8" x14ac:dyDescent="0.25">
      <c r="B62" s="2"/>
      <c r="C62" s="3"/>
      <c r="D62" s="3"/>
      <c r="E62" s="3"/>
      <c r="F62" s="3"/>
      <c r="G62" s="3"/>
      <c r="H62" s="3"/>
    </row>
    <row r="63" spans="2:8" x14ac:dyDescent="0.25">
      <c r="B63" s="2"/>
      <c r="C63" s="3"/>
      <c r="D63" s="3"/>
      <c r="E63" s="3"/>
      <c r="F63" s="3"/>
      <c r="G63" s="3"/>
      <c r="H63" s="3"/>
    </row>
    <row r="64" spans="2:8" x14ac:dyDescent="0.25">
      <c r="B64" s="2"/>
      <c r="C64" s="3"/>
      <c r="D64" s="3"/>
      <c r="E64" s="3"/>
      <c r="F64" s="3"/>
      <c r="G64" s="3"/>
      <c r="H64" s="3"/>
    </row>
    <row r="65" spans="2:8" x14ac:dyDescent="0.25">
      <c r="B65" s="2"/>
      <c r="C65" s="3"/>
      <c r="D65" s="3"/>
      <c r="E65" s="3"/>
      <c r="F65" s="3"/>
      <c r="G65" s="3"/>
      <c r="H65" s="3"/>
    </row>
    <row r="66" spans="2:8" x14ac:dyDescent="0.25">
      <c r="B66" s="2"/>
      <c r="C66" s="3"/>
      <c r="D66" s="3"/>
      <c r="E66" s="3"/>
      <c r="F66" s="3"/>
      <c r="G66" s="3"/>
      <c r="H66" s="3"/>
    </row>
    <row r="67" spans="2:8" x14ac:dyDescent="0.25">
      <c r="B67" s="2"/>
      <c r="C67" s="3"/>
      <c r="D67" s="3"/>
      <c r="E67" s="3"/>
      <c r="F67" s="3"/>
      <c r="G67" s="3"/>
      <c r="H67" s="3"/>
    </row>
    <row r="68" spans="2:8" x14ac:dyDescent="0.25">
      <c r="B68" s="2"/>
      <c r="C68" s="3"/>
      <c r="D68" s="3"/>
      <c r="E68" s="3"/>
      <c r="F68" s="3"/>
      <c r="G68" s="3"/>
      <c r="H68" s="3"/>
    </row>
    <row r="69" spans="2:8" x14ac:dyDescent="0.25">
      <c r="B69" s="2"/>
      <c r="C69" s="3"/>
      <c r="D69" s="3"/>
      <c r="E69" s="3"/>
      <c r="F69" s="3"/>
      <c r="G69" s="3"/>
      <c r="H69" s="3"/>
    </row>
    <row r="70" spans="2:8" x14ac:dyDescent="0.25">
      <c r="B70" s="2"/>
      <c r="C70" s="3"/>
      <c r="D70" s="3"/>
      <c r="E70" s="3"/>
      <c r="F70" s="3"/>
      <c r="G70" s="3"/>
      <c r="H70" s="3"/>
    </row>
    <row r="71" spans="2:8" x14ac:dyDescent="0.25">
      <c r="B71" s="2"/>
      <c r="C71" s="3"/>
      <c r="D71" s="3"/>
      <c r="E71" s="3"/>
      <c r="F71" s="3"/>
      <c r="G71" s="3"/>
      <c r="H71" s="3"/>
    </row>
    <row r="72" spans="2:8" x14ac:dyDescent="0.25">
      <c r="B72" s="2"/>
      <c r="C72" s="3"/>
      <c r="D72" s="3"/>
      <c r="E72" s="3"/>
      <c r="F72" s="3"/>
      <c r="G72" s="3"/>
      <c r="H72" s="3"/>
    </row>
    <row r="73" spans="2:8" x14ac:dyDescent="0.25">
      <c r="B73" s="2"/>
      <c r="C73" s="3"/>
      <c r="D73" s="3"/>
      <c r="E73" s="3"/>
      <c r="F73" s="3"/>
      <c r="G73" s="3"/>
      <c r="H73" s="3"/>
    </row>
    <row r="74" spans="2:8" x14ac:dyDescent="0.25">
      <c r="B74" s="2"/>
      <c r="C74" s="3"/>
      <c r="D74" s="3"/>
      <c r="E74" s="3"/>
      <c r="F74" s="3"/>
      <c r="G74" s="3"/>
      <c r="H74" s="3"/>
    </row>
    <row r="75" spans="2:8" x14ac:dyDescent="0.25">
      <c r="B75" s="2"/>
      <c r="C75" s="3"/>
      <c r="D75" s="3"/>
      <c r="E75" s="3"/>
      <c r="F75" s="3"/>
      <c r="G75" s="3"/>
      <c r="H75" s="3"/>
    </row>
    <row r="76" spans="2:8" x14ac:dyDescent="0.25">
      <c r="B76" s="2"/>
      <c r="C76" s="3"/>
      <c r="D76" s="3"/>
      <c r="E76" s="3"/>
      <c r="F76" s="3"/>
      <c r="G76" s="3"/>
      <c r="H76" s="3"/>
    </row>
    <row r="77" spans="2:8" x14ac:dyDescent="0.25">
      <c r="B77" s="2"/>
      <c r="C77" s="3"/>
      <c r="D77" s="3"/>
      <c r="E77" s="3"/>
      <c r="F77" s="3"/>
      <c r="G77" s="3"/>
      <c r="H77" s="3"/>
    </row>
    <row r="78" spans="2:8" x14ac:dyDescent="0.25">
      <c r="B78" s="2"/>
      <c r="C78" s="3"/>
      <c r="D78" s="3"/>
      <c r="E78" s="3"/>
      <c r="F78" s="3"/>
      <c r="G78" s="3"/>
      <c r="H78" s="3"/>
    </row>
    <row r="79" spans="2:8" x14ac:dyDescent="0.25">
      <c r="B79" s="2"/>
      <c r="C79" s="3"/>
      <c r="D79" s="3"/>
      <c r="E79" s="3"/>
      <c r="F79" s="3"/>
      <c r="G79" s="3"/>
      <c r="H79" s="3"/>
    </row>
  </sheetData>
  <mergeCells count="4">
    <mergeCell ref="B3:G3"/>
    <mergeCell ref="M3:R3"/>
    <mergeCell ref="C27:H27"/>
    <mergeCell ref="G58:G6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E098-EFC4-41C8-963A-5DEE69162A33}">
  <dimension ref="E3:P14"/>
  <sheetViews>
    <sheetView workbookViewId="0">
      <selection activeCell="J15" sqref="J15"/>
    </sheetView>
  </sheetViews>
  <sheetFormatPr defaultRowHeight="15" x14ac:dyDescent="0.25"/>
  <cols>
    <col min="5" max="5" width="13.5703125" customWidth="1"/>
    <col min="6" max="6" width="11.5703125" customWidth="1"/>
    <col min="7" max="7" width="13.7109375" customWidth="1"/>
    <col min="8" max="8" width="14.7109375" customWidth="1"/>
    <col min="9" max="9" width="16.28515625" customWidth="1"/>
  </cols>
  <sheetData>
    <row r="3" spans="5:16" x14ac:dyDescent="0.25">
      <c r="E3" s="6" t="s">
        <v>64</v>
      </c>
      <c r="F3" s="6" t="s">
        <v>65</v>
      </c>
      <c r="G3" s="6" t="s">
        <v>66</v>
      </c>
      <c r="H3" s="6" t="s">
        <v>67</v>
      </c>
      <c r="I3" s="6" t="s">
        <v>68</v>
      </c>
    </row>
    <row r="4" spans="5:16" x14ac:dyDescent="0.25">
      <c r="E4" s="6" t="s">
        <v>42</v>
      </c>
      <c r="F4" s="6">
        <v>7854500</v>
      </c>
      <c r="G4" s="6">
        <v>8750000</v>
      </c>
      <c r="H4" s="6">
        <v>895500</v>
      </c>
      <c r="I4" s="6" t="s">
        <v>70</v>
      </c>
    </row>
    <row r="5" spans="5:16" x14ac:dyDescent="0.25">
      <c r="E5" s="6" t="s">
        <v>69</v>
      </c>
      <c r="F5" s="6">
        <v>9998300</v>
      </c>
      <c r="G5" s="6">
        <v>9920000</v>
      </c>
      <c r="H5" s="6">
        <v>-78300</v>
      </c>
      <c r="I5" s="6" t="s">
        <v>71</v>
      </c>
    </row>
    <row r="6" spans="5:16" x14ac:dyDescent="0.25">
      <c r="E6" s="6" t="s">
        <v>63</v>
      </c>
      <c r="F6" s="6">
        <v>8985700</v>
      </c>
      <c r="G6" s="6">
        <v>10000000</v>
      </c>
      <c r="H6" s="6">
        <v>1014300</v>
      </c>
      <c r="I6" s="6" t="s">
        <v>70</v>
      </c>
    </row>
    <row r="14" spans="5:16" x14ac:dyDescent="0.25">
      <c r="P14" t="s">
        <v>72</v>
      </c>
    </row>
  </sheetData>
  <conditionalFormatting sqref="I4:I6">
    <cfRule type="containsText" dxfId="1" priority="1" operator="containsText" text="Loss">
      <formula>NOT(ISERROR(SEARCH("Loss",I4)))</formula>
    </cfRule>
    <cfRule type="containsText" dxfId="0" priority="2" operator="containsText" text="Profit">
      <formula>NOT(ISERROR(SEARCH("Profit",I4)))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D7A1-FC4F-4FB4-B76F-A253C99C151B}">
  <dimension ref="D3:K24"/>
  <sheetViews>
    <sheetView tabSelected="1" topLeftCell="A13" workbookViewId="0">
      <selection activeCell="J22" sqref="J22"/>
    </sheetView>
  </sheetViews>
  <sheetFormatPr defaultRowHeight="15" x14ac:dyDescent="0.25"/>
  <cols>
    <col min="4" max="4" width="14.42578125" customWidth="1"/>
    <col min="5" max="5" width="9.28515625" bestFit="1" customWidth="1"/>
    <col min="6" max="6" width="9.28515625" customWidth="1"/>
    <col min="7" max="7" width="17.7109375" customWidth="1"/>
    <col min="8" max="8" width="14.85546875" customWidth="1"/>
    <col min="9" max="9" width="13.7109375" customWidth="1"/>
    <col min="10" max="10" width="19" customWidth="1"/>
  </cols>
  <sheetData>
    <row r="3" spans="4:11" x14ac:dyDescent="0.25">
      <c r="D3" s="6" t="s">
        <v>64</v>
      </c>
      <c r="E3" s="6" t="s">
        <v>65</v>
      </c>
      <c r="F3" s="6" t="s">
        <v>34</v>
      </c>
      <c r="G3" s="6" t="s">
        <v>70</v>
      </c>
    </row>
    <row r="4" spans="4:11" x14ac:dyDescent="0.25">
      <c r="D4" s="6" t="s">
        <v>42</v>
      </c>
      <c r="E4" s="6">
        <v>9288500</v>
      </c>
      <c r="F4" s="6">
        <v>8750000</v>
      </c>
      <c r="G4" s="6">
        <f>F4-E4</f>
        <v>-538500</v>
      </c>
    </row>
    <row r="5" spans="4:11" x14ac:dyDescent="0.25">
      <c r="D5" s="6" t="s">
        <v>62</v>
      </c>
      <c r="E5" s="6">
        <v>9744300</v>
      </c>
      <c r="F5" s="6">
        <v>9920000</v>
      </c>
      <c r="G5" s="6">
        <f t="shared" ref="G5:G15" si="0">F5-E5</f>
        <v>175700</v>
      </c>
      <c r="H5" s="19"/>
      <c r="I5" s="19"/>
      <c r="J5" s="19"/>
      <c r="K5" s="19"/>
    </row>
    <row r="6" spans="4:11" x14ac:dyDescent="0.25">
      <c r="D6" s="6" t="s">
        <v>63</v>
      </c>
      <c r="E6" s="6">
        <v>8904700</v>
      </c>
      <c r="F6" s="6">
        <v>10000000</v>
      </c>
      <c r="G6" s="6">
        <f t="shared" si="0"/>
        <v>1095300</v>
      </c>
      <c r="H6" s="3"/>
      <c r="I6" s="3"/>
      <c r="J6" s="3"/>
      <c r="K6" s="3"/>
    </row>
    <row r="7" spans="4:11" x14ac:dyDescent="0.25">
      <c r="D7" s="6" t="s">
        <v>78</v>
      </c>
      <c r="E7" s="6">
        <v>7345200</v>
      </c>
      <c r="F7" s="6">
        <v>7957400</v>
      </c>
      <c r="G7" s="6">
        <f t="shared" si="0"/>
        <v>612200</v>
      </c>
      <c r="H7" s="3"/>
      <c r="I7" s="3"/>
      <c r="J7" s="3"/>
      <c r="K7" s="3"/>
    </row>
    <row r="8" spans="4:11" x14ac:dyDescent="0.25">
      <c r="D8" s="6" t="s">
        <v>79</v>
      </c>
      <c r="E8" s="6">
        <v>8987000</v>
      </c>
      <c r="F8" s="6">
        <v>9876500</v>
      </c>
      <c r="G8" s="6">
        <f t="shared" si="0"/>
        <v>889500</v>
      </c>
      <c r="H8" s="3"/>
      <c r="I8" s="3"/>
      <c r="J8" s="3"/>
      <c r="K8" s="3"/>
    </row>
    <row r="9" spans="4:11" x14ac:dyDescent="0.25">
      <c r="D9" s="6" t="s">
        <v>80</v>
      </c>
      <c r="E9" s="6">
        <v>5215400</v>
      </c>
      <c r="F9" s="6">
        <v>5164500</v>
      </c>
      <c r="G9" s="6">
        <f t="shared" si="0"/>
        <v>-50900</v>
      </c>
      <c r="H9" s="3"/>
      <c r="I9" s="3"/>
      <c r="J9" s="3"/>
      <c r="K9" s="3"/>
    </row>
    <row r="10" spans="4:11" x14ac:dyDescent="0.25">
      <c r="D10" s="6" t="s">
        <v>81</v>
      </c>
      <c r="E10" s="6">
        <v>9976500</v>
      </c>
      <c r="F10" s="6">
        <v>11543600</v>
      </c>
      <c r="G10" s="6">
        <f t="shared" si="0"/>
        <v>1567100</v>
      </c>
      <c r="H10" s="3"/>
      <c r="I10" s="3"/>
      <c r="J10" s="3"/>
      <c r="K10" s="3"/>
    </row>
    <row r="11" spans="4:11" x14ac:dyDescent="0.25">
      <c r="D11" s="6" t="s">
        <v>82</v>
      </c>
      <c r="E11" s="6">
        <v>7976700</v>
      </c>
      <c r="F11" s="6">
        <v>8087900</v>
      </c>
      <c r="G11" s="6">
        <f t="shared" si="0"/>
        <v>111200</v>
      </c>
      <c r="H11" s="3"/>
      <c r="I11" s="3"/>
      <c r="J11" s="3"/>
      <c r="K11" s="3"/>
    </row>
    <row r="12" spans="4:11" x14ac:dyDescent="0.25">
      <c r="D12" s="6" t="s">
        <v>83</v>
      </c>
      <c r="E12" s="6">
        <v>9879000</v>
      </c>
      <c r="F12" s="6">
        <v>9969800</v>
      </c>
      <c r="G12" s="6">
        <f t="shared" si="0"/>
        <v>90800</v>
      </c>
      <c r="H12" s="3"/>
      <c r="I12" s="3"/>
      <c r="J12" s="3"/>
      <c r="K12" s="3"/>
    </row>
    <row r="13" spans="4:11" x14ac:dyDescent="0.25">
      <c r="D13" s="6" t="s">
        <v>84</v>
      </c>
      <c r="E13" s="6">
        <v>6234800</v>
      </c>
      <c r="F13" s="6">
        <v>7024000</v>
      </c>
      <c r="G13" s="6">
        <f t="shared" si="0"/>
        <v>789200</v>
      </c>
      <c r="H13" s="3"/>
      <c r="I13" s="3"/>
      <c r="J13" s="3"/>
      <c r="K13" s="3"/>
    </row>
    <row r="14" spans="4:11" x14ac:dyDescent="0.25">
      <c r="D14" s="6" t="s">
        <v>85</v>
      </c>
      <c r="E14" s="6">
        <v>4534800</v>
      </c>
      <c r="F14" s="6">
        <v>4809300</v>
      </c>
      <c r="G14" s="6">
        <f t="shared" si="0"/>
        <v>274500</v>
      </c>
      <c r="H14" s="3"/>
      <c r="I14" s="3"/>
      <c r="J14" s="3"/>
      <c r="K14" s="3"/>
    </row>
    <row r="15" spans="4:11" x14ac:dyDescent="0.25">
      <c r="D15" s="6" t="s">
        <v>86</v>
      </c>
      <c r="E15" s="6">
        <v>8348700</v>
      </c>
      <c r="F15" s="6">
        <v>8834800</v>
      </c>
      <c r="G15" s="6">
        <f t="shared" si="0"/>
        <v>486100</v>
      </c>
      <c r="H15" s="3"/>
      <c r="I15" s="3"/>
      <c r="J15" s="3"/>
      <c r="K15" s="3"/>
    </row>
    <row r="16" spans="4:11" x14ac:dyDescent="0.25">
      <c r="G16" s="3"/>
      <c r="H16" s="3"/>
      <c r="I16" s="3"/>
      <c r="J16" s="3"/>
      <c r="K16" s="3"/>
    </row>
    <row r="17" spans="7:11" x14ac:dyDescent="0.25">
      <c r="G17" s="3"/>
      <c r="H17" s="3"/>
      <c r="I17" s="3"/>
      <c r="J17" s="3"/>
      <c r="K17" s="3"/>
    </row>
    <row r="18" spans="7:11" x14ac:dyDescent="0.25">
      <c r="G18" s="3"/>
      <c r="H18" s="3"/>
      <c r="I18" s="3"/>
      <c r="J18" s="3"/>
      <c r="K18" s="3"/>
    </row>
    <row r="19" spans="7:11" x14ac:dyDescent="0.25">
      <c r="G19" s="3"/>
      <c r="H19" s="3"/>
      <c r="I19" s="3"/>
      <c r="J19" s="3"/>
      <c r="K19" s="3"/>
    </row>
    <row r="20" spans="7:11" x14ac:dyDescent="0.25">
      <c r="G20" s="3"/>
      <c r="H20" s="3"/>
      <c r="I20" s="3"/>
      <c r="J20" s="3"/>
      <c r="K20" s="3"/>
    </row>
    <row r="21" spans="7:11" x14ac:dyDescent="0.25">
      <c r="G21" s="3"/>
      <c r="H21" s="3"/>
      <c r="I21" s="3"/>
      <c r="J21" s="3"/>
      <c r="K21" s="3"/>
    </row>
    <row r="22" spans="7:11" x14ac:dyDescent="0.25">
      <c r="G22" s="3"/>
      <c r="H22" s="3"/>
      <c r="I22" s="3"/>
      <c r="J22" s="3"/>
      <c r="K22" s="3"/>
    </row>
    <row r="23" spans="7:11" x14ac:dyDescent="0.25">
      <c r="G23" s="3"/>
      <c r="H23" s="3"/>
      <c r="I23" s="3"/>
      <c r="J23" s="3"/>
      <c r="K23" s="3"/>
    </row>
    <row r="24" spans="7:11" x14ac:dyDescent="0.25">
      <c r="G24" s="3"/>
      <c r="H24" s="3"/>
      <c r="I24" s="3"/>
      <c r="J24" s="3"/>
      <c r="K24" s="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1857-0DBC-47A6-9D6D-135DE041F5FC}">
  <dimension ref="F3:K21"/>
  <sheetViews>
    <sheetView workbookViewId="0">
      <selection activeCell="F3" sqref="F3:K21"/>
    </sheetView>
  </sheetViews>
  <sheetFormatPr defaultRowHeight="15" x14ac:dyDescent="0.25"/>
  <cols>
    <col min="6" max="6" width="20" customWidth="1"/>
    <col min="7" max="7" width="18.5703125" customWidth="1"/>
    <col min="8" max="8" width="20.140625" customWidth="1"/>
    <col min="9" max="9" width="18" customWidth="1"/>
    <col min="10" max="10" width="20.42578125" customWidth="1"/>
  </cols>
  <sheetData>
    <row r="3" spans="6:11" x14ac:dyDescent="0.25">
      <c r="F3" s="18" t="s">
        <v>41</v>
      </c>
      <c r="G3" s="18"/>
      <c r="H3" s="18"/>
      <c r="I3" s="18"/>
      <c r="J3" s="18"/>
      <c r="K3" s="18"/>
    </row>
    <row r="4" spans="6:11" x14ac:dyDescent="0.25">
      <c r="F4" s="2"/>
      <c r="G4" s="3"/>
      <c r="H4" s="3"/>
      <c r="I4" s="3"/>
      <c r="J4" s="3"/>
      <c r="K4" s="3"/>
    </row>
    <row r="5" spans="6:11" x14ac:dyDescent="0.25">
      <c r="F5" s="2"/>
      <c r="G5" s="3"/>
      <c r="H5" s="3" t="s">
        <v>63</v>
      </c>
      <c r="I5" s="3"/>
      <c r="J5" s="3"/>
      <c r="K5" s="3"/>
    </row>
    <row r="6" spans="6:11" x14ac:dyDescent="0.25">
      <c r="F6" s="2"/>
      <c r="G6" s="3"/>
      <c r="H6" s="3"/>
      <c r="I6" s="3"/>
      <c r="J6" s="3"/>
      <c r="K6" s="3"/>
    </row>
    <row r="7" spans="6:11" x14ac:dyDescent="0.25">
      <c r="F7" s="2" t="s">
        <v>43</v>
      </c>
      <c r="G7" s="3" t="s">
        <v>44</v>
      </c>
      <c r="H7" s="3" t="s">
        <v>4</v>
      </c>
      <c r="I7" s="3" t="s">
        <v>45</v>
      </c>
      <c r="J7" s="3" t="s">
        <v>36</v>
      </c>
      <c r="K7" s="3"/>
    </row>
    <row r="8" spans="6:11" x14ac:dyDescent="0.25">
      <c r="F8" s="2" t="s">
        <v>9</v>
      </c>
      <c r="G8" s="3" t="s">
        <v>3</v>
      </c>
      <c r="H8" s="3">
        <v>67</v>
      </c>
      <c r="I8" s="3">
        <v>60000</v>
      </c>
      <c r="J8" s="3">
        <v>4020000</v>
      </c>
      <c r="K8" s="3"/>
    </row>
    <row r="9" spans="6:11" x14ac:dyDescent="0.25">
      <c r="F9" s="2" t="s">
        <v>12</v>
      </c>
      <c r="G9" s="3" t="s">
        <v>3</v>
      </c>
      <c r="H9" s="3">
        <v>41</v>
      </c>
      <c r="I9" s="3">
        <v>45000</v>
      </c>
      <c r="J9" s="3">
        <v>1845000</v>
      </c>
      <c r="K9" s="3"/>
    </row>
    <row r="10" spans="6:11" x14ac:dyDescent="0.25">
      <c r="F10" s="2" t="s">
        <v>46</v>
      </c>
      <c r="G10" s="3" t="s">
        <v>3</v>
      </c>
      <c r="H10" s="3">
        <v>70</v>
      </c>
      <c r="I10" s="3">
        <v>26000</v>
      </c>
      <c r="J10" s="3">
        <v>1820000</v>
      </c>
      <c r="K10" s="3"/>
    </row>
    <row r="11" spans="6:11" x14ac:dyDescent="0.25">
      <c r="F11" s="2" t="s">
        <v>47</v>
      </c>
      <c r="G11" s="3" t="s">
        <v>3</v>
      </c>
      <c r="H11" s="3">
        <v>58</v>
      </c>
      <c r="I11" s="3">
        <v>17000</v>
      </c>
      <c r="J11" s="3">
        <v>986000</v>
      </c>
      <c r="K11" s="3"/>
    </row>
    <row r="12" spans="6:11" x14ac:dyDescent="0.25">
      <c r="F12" s="2" t="s">
        <v>48</v>
      </c>
      <c r="G12" s="3" t="s">
        <v>58</v>
      </c>
      <c r="H12" s="3"/>
      <c r="I12" s="3"/>
      <c r="J12" s="3">
        <v>13000</v>
      </c>
      <c r="K12" s="3"/>
    </row>
    <row r="13" spans="6:11" ht="30" x14ac:dyDescent="0.25">
      <c r="F13" s="2" t="s">
        <v>49</v>
      </c>
      <c r="G13" s="3" t="s">
        <v>59</v>
      </c>
      <c r="H13" s="3"/>
      <c r="I13" s="3"/>
      <c r="J13" s="3">
        <v>2000</v>
      </c>
      <c r="K13" s="3"/>
    </row>
    <row r="14" spans="6:11" x14ac:dyDescent="0.25">
      <c r="F14" s="2" t="s">
        <v>50</v>
      </c>
      <c r="G14" s="3" t="s">
        <v>58</v>
      </c>
      <c r="H14" s="3"/>
      <c r="I14" s="3"/>
      <c r="J14" s="3">
        <v>8000</v>
      </c>
      <c r="K14" s="3"/>
    </row>
    <row r="15" spans="6:11" x14ac:dyDescent="0.25">
      <c r="F15" s="2" t="s">
        <v>51</v>
      </c>
      <c r="G15" s="3" t="s">
        <v>60</v>
      </c>
      <c r="H15" s="3"/>
      <c r="I15" s="3"/>
      <c r="J15" s="3">
        <v>1500</v>
      </c>
      <c r="K15" s="3"/>
    </row>
    <row r="16" spans="6:11" ht="30" x14ac:dyDescent="0.25">
      <c r="F16" s="2" t="s">
        <v>52</v>
      </c>
      <c r="G16" s="3" t="s">
        <v>61</v>
      </c>
      <c r="H16" s="3">
        <v>5</v>
      </c>
      <c r="I16" s="3">
        <v>30000</v>
      </c>
      <c r="J16" s="3">
        <v>150000</v>
      </c>
      <c r="K16" s="3"/>
    </row>
    <row r="17" spans="6:11" ht="30" x14ac:dyDescent="0.25">
      <c r="F17" s="2" t="s">
        <v>53</v>
      </c>
      <c r="G17" s="3" t="s">
        <v>61</v>
      </c>
      <c r="H17" s="3"/>
      <c r="I17" s="3"/>
      <c r="J17" s="3">
        <v>20000</v>
      </c>
      <c r="K17" s="3"/>
    </row>
    <row r="18" spans="6:11" x14ac:dyDescent="0.25">
      <c r="F18" s="2" t="s">
        <v>54</v>
      </c>
      <c r="G18" s="3" t="s">
        <v>60</v>
      </c>
      <c r="H18" s="3"/>
      <c r="I18" s="3"/>
      <c r="J18" s="3">
        <v>2000</v>
      </c>
      <c r="K18" s="3"/>
    </row>
    <row r="19" spans="6:11" ht="30" x14ac:dyDescent="0.25">
      <c r="F19" s="2" t="s">
        <v>55</v>
      </c>
      <c r="G19" s="3" t="s">
        <v>59</v>
      </c>
      <c r="H19" s="3"/>
      <c r="I19" s="3"/>
      <c r="J19" s="3">
        <v>7000</v>
      </c>
      <c r="K19" s="3"/>
    </row>
    <row r="20" spans="6:11" x14ac:dyDescent="0.25">
      <c r="F20" s="2" t="s">
        <v>56</v>
      </c>
      <c r="G20" s="3" t="s">
        <v>60</v>
      </c>
      <c r="H20" s="3"/>
      <c r="I20" s="3"/>
      <c r="J20" s="3">
        <v>1200</v>
      </c>
      <c r="K20" s="3"/>
    </row>
    <row r="21" spans="6:11" x14ac:dyDescent="0.25">
      <c r="F21" s="2" t="s">
        <v>57</v>
      </c>
      <c r="G21" s="3"/>
      <c r="H21" s="3"/>
      <c r="I21" s="3"/>
      <c r="J21" s="3">
        <v>110000</v>
      </c>
      <c r="K21" s="3"/>
    </row>
  </sheetData>
  <mergeCells count="1">
    <mergeCell ref="F3:K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C8BA-0F92-4567-AEAA-FF7FFFA9D34B}">
  <dimension ref="A1:G78"/>
  <sheetViews>
    <sheetView workbookViewId="0">
      <selection sqref="A1:G77"/>
    </sheetView>
  </sheetViews>
  <sheetFormatPr defaultRowHeight="15" x14ac:dyDescent="0.25"/>
  <sheetData>
    <row r="1" spans="1: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x14ac:dyDescent="0.25">
      <c r="A2" s="2">
        <v>45296</v>
      </c>
      <c r="B2" s="3" t="s">
        <v>7</v>
      </c>
      <c r="C2" s="3" t="s">
        <v>8</v>
      </c>
      <c r="D2" s="3" t="s">
        <v>9</v>
      </c>
      <c r="E2" s="3">
        <v>5</v>
      </c>
      <c r="F2" s="3">
        <v>70000</v>
      </c>
      <c r="G2" s="3">
        <v>350000</v>
      </c>
    </row>
    <row r="3" spans="1:7" ht="30" x14ac:dyDescent="0.25">
      <c r="A3" s="2">
        <v>45297</v>
      </c>
      <c r="B3" s="3" t="s">
        <v>10</v>
      </c>
      <c r="C3" s="3" t="s">
        <v>11</v>
      </c>
      <c r="D3" s="3" t="s">
        <v>12</v>
      </c>
      <c r="E3" s="3">
        <v>10</v>
      </c>
      <c r="F3" s="3">
        <v>50000</v>
      </c>
      <c r="G3" s="3">
        <v>500000</v>
      </c>
    </row>
    <row r="4" spans="1:7" ht="30" x14ac:dyDescent="0.25">
      <c r="A4" s="2">
        <v>45298</v>
      </c>
      <c r="B4" s="3" t="s">
        <v>13</v>
      </c>
      <c r="C4" s="3" t="s">
        <v>14</v>
      </c>
      <c r="D4" s="3" t="s">
        <v>15</v>
      </c>
      <c r="E4" s="3">
        <v>7</v>
      </c>
      <c r="F4" s="3">
        <v>20000</v>
      </c>
      <c r="G4" s="3">
        <v>140000</v>
      </c>
    </row>
    <row r="5" spans="1:7" ht="30" x14ac:dyDescent="0.25">
      <c r="A5" s="2">
        <v>45299</v>
      </c>
      <c r="B5" s="3" t="s">
        <v>16</v>
      </c>
      <c r="C5" s="3" t="s">
        <v>17</v>
      </c>
      <c r="D5" s="3" t="s">
        <v>18</v>
      </c>
      <c r="E5" s="3">
        <v>15</v>
      </c>
      <c r="F5" s="3">
        <v>30000</v>
      </c>
      <c r="G5" s="3">
        <v>450000</v>
      </c>
    </row>
    <row r="6" spans="1:7" ht="30" x14ac:dyDescent="0.25">
      <c r="A6" s="2">
        <v>45300</v>
      </c>
      <c r="B6" s="3" t="s">
        <v>19</v>
      </c>
      <c r="C6" s="3" t="s">
        <v>20</v>
      </c>
      <c r="D6" s="3" t="s">
        <v>9</v>
      </c>
      <c r="E6" s="3">
        <v>3</v>
      </c>
      <c r="F6" s="3">
        <v>70000</v>
      </c>
      <c r="G6" s="3">
        <v>210000</v>
      </c>
    </row>
    <row r="7" spans="1:7" ht="30" x14ac:dyDescent="0.25">
      <c r="A7" s="2">
        <v>45301</v>
      </c>
      <c r="B7" s="3" t="s">
        <v>21</v>
      </c>
      <c r="C7" s="3" t="s">
        <v>22</v>
      </c>
      <c r="D7" s="3" t="s">
        <v>12</v>
      </c>
      <c r="E7" s="3">
        <v>6</v>
      </c>
      <c r="F7" s="3">
        <v>50000</v>
      </c>
      <c r="G7" s="3">
        <v>300000</v>
      </c>
    </row>
    <row r="8" spans="1:7" ht="30" x14ac:dyDescent="0.25">
      <c r="A8" s="2">
        <v>45302</v>
      </c>
      <c r="B8" s="3" t="s">
        <v>10</v>
      </c>
      <c r="C8" s="3" t="s">
        <v>14</v>
      </c>
      <c r="D8" s="3" t="s">
        <v>15</v>
      </c>
      <c r="E8" s="3">
        <v>4</v>
      </c>
      <c r="F8" s="3">
        <v>20000</v>
      </c>
      <c r="G8" s="3">
        <v>80000</v>
      </c>
    </row>
    <row r="9" spans="1:7" ht="30" x14ac:dyDescent="0.25">
      <c r="A9" s="2">
        <v>45303</v>
      </c>
      <c r="B9" s="3" t="s">
        <v>13</v>
      </c>
      <c r="C9" s="3" t="s">
        <v>17</v>
      </c>
      <c r="D9" s="3" t="s">
        <v>18</v>
      </c>
      <c r="E9" s="3">
        <v>10</v>
      </c>
      <c r="F9" s="3">
        <v>30000</v>
      </c>
      <c r="G9" s="3">
        <v>300000</v>
      </c>
    </row>
    <row r="10" spans="1:7" ht="30" x14ac:dyDescent="0.25">
      <c r="A10" s="2">
        <v>45304</v>
      </c>
      <c r="B10" s="3" t="s">
        <v>7</v>
      </c>
      <c r="C10" s="3" t="s">
        <v>8</v>
      </c>
      <c r="D10" s="3" t="s">
        <v>9</v>
      </c>
      <c r="E10" s="3">
        <v>8</v>
      </c>
      <c r="F10" s="3">
        <v>70000</v>
      </c>
      <c r="G10" s="3">
        <v>560000</v>
      </c>
    </row>
    <row r="11" spans="1:7" ht="30" x14ac:dyDescent="0.25">
      <c r="A11" s="2">
        <v>45305</v>
      </c>
      <c r="B11" s="3" t="s">
        <v>19</v>
      </c>
      <c r="C11" s="3" t="s">
        <v>8</v>
      </c>
      <c r="D11" s="3" t="s">
        <v>12</v>
      </c>
      <c r="E11" s="3">
        <v>12</v>
      </c>
      <c r="F11" s="3">
        <v>50000</v>
      </c>
      <c r="G11" s="3">
        <v>600000</v>
      </c>
    </row>
    <row r="12" spans="1:7" x14ac:dyDescent="0.25">
      <c r="A12" s="2">
        <v>45306</v>
      </c>
      <c r="B12" s="3" t="s">
        <v>21</v>
      </c>
      <c r="C12" s="3" t="s">
        <v>11</v>
      </c>
      <c r="D12" s="3" t="s">
        <v>15</v>
      </c>
      <c r="E12" s="3">
        <v>9</v>
      </c>
      <c r="F12" s="3">
        <v>20000</v>
      </c>
      <c r="G12" s="3">
        <v>180000</v>
      </c>
    </row>
    <row r="13" spans="1:7" ht="30" x14ac:dyDescent="0.25">
      <c r="A13" s="2">
        <v>45307</v>
      </c>
      <c r="B13" s="3" t="s">
        <v>10</v>
      </c>
      <c r="C13" s="3" t="s">
        <v>14</v>
      </c>
      <c r="D13" s="3" t="s">
        <v>18</v>
      </c>
      <c r="E13" s="3">
        <v>5</v>
      </c>
      <c r="F13" s="3">
        <v>30000</v>
      </c>
      <c r="G13" s="3">
        <v>150000</v>
      </c>
    </row>
    <row r="14" spans="1:7" ht="30" x14ac:dyDescent="0.25">
      <c r="A14" s="2">
        <v>45308</v>
      </c>
      <c r="B14" s="3" t="s">
        <v>13</v>
      </c>
      <c r="C14" s="3" t="s">
        <v>17</v>
      </c>
      <c r="D14" s="3" t="s">
        <v>9</v>
      </c>
      <c r="E14" s="3">
        <v>11</v>
      </c>
      <c r="F14" s="3">
        <v>70000</v>
      </c>
      <c r="G14" s="3">
        <v>770000</v>
      </c>
    </row>
    <row r="15" spans="1:7" ht="30" x14ac:dyDescent="0.25">
      <c r="A15" s="2">
        <v>45309</v>
      </c>
      <c r="B15" s="3" t="s">
        <v>16</v>
      </c>
      <c r="C15" s="3" t="s">
        <v>20</v>
      </c>
      <c r="D15" s="3" t="s">
        <v>12</v>
      </c>
      <c r="E15" s="3">
        <v>7</v>
      </c>
      <c r="F15" s="3">
        <v>50000</v>
      </c>
      <c r="G15" s="3">
        <v>350000</v>
      </c>
    </row>
    <row r="16" spans="1:7" ht="30" x14ac:dyDescent="0.25">
      <c r="A16" s="2">
        <v>45310</v>
      </c>
      <c r="B16" s="3" t="s">
        <v>19</v>
      </c>
      <c r="C16" s="3" t="s">
        <v>22</v>
      </c>
      <c r="D16" s="3" t="s">
        <v>15</v>
      </c>
      <c r="E16" s="3">
        <v>6</v>
      </c>
      <c r="F16" s="3">
        <v>20000</v>
      </c>
      <c r="G16" s="3">
        <v>120000</v>
      </c>
    </row>
    <row r="17" spans="1:7" ht="30" x14ac:dyDescent="0.25">
      <c r="A17" s="2">
        <v>45311</v>
      </c>
      <c r="B17" s="3" t="s">
        <v>21</v>
      </c>
      <c r="C17" s="3" t="s">
        <v>14</v>
      </c>
      <c r="D17" s="3" t="s">
        <v>18</v>
      </c>
      <c r="E17" s="3">
        <v>13</v>
      </c>
      <c r="F17" s="3">
        <v>30000</v>
      </c>
      <c r="G17" s="3">
        <v>390000</v>
      </c>
    </row>
    <row r="18" spans="1:7" ht="30" x14ac:dyDescent="0.25">
      <c r="A18" s="2">
        <v>45312</v>
      </c>
      <c r="B18" s="3" t="s">
        <v>7</v>
      </c>
      <c r="C18" s="3" t="s">
        <v>17</v>
      </c>
      <c r="D18" s="3" t="s">
        <v>9</v>
      </c>
      <c r="E18" s="3">
        <v>9</v>
      </c>
      <c r="F18" s="3">
        <v>70000</v>
      </c>
      <c r="G18" s="3">
        <v>630000</v>
      </c>
    </row>
    <row r="19" spans="1:7" ht="30" x14ac:dyDescent="0.25">
      <c r="A19" s="2">
        <v>45313</v>
      </c>
      <c r="B19" s="3" t="s">
        <v>13</v>
      </c>
      <c r="C19" s="3" t="s">
        <v>20</v>
      </c>
      <c r="D19" s="3" t="s">
        <v>12</v>
      </c>
      <c r="E19" s="3">
        <v>8</v>
      </c>
      <c r="F19" s="3">
        <v>50000</v>
      </c>
      <c r="G19" s="3">
        <v>400000</v>
      </c>
    </row>
    <row r="20" spans="1:7" ht="30" x14ac:dyDescent="0.25">
      <c r="A20" s="2">
        <v>45314</v>
      </c>
      <c r="B20" s="3" t="s">
        <v>16</v>
      </c>
      <c r="C20" s="3" t="s">
        <v>22</v>
      </c>
      <c r="D20" s="3" t="s">
        <v>15</v>
      </c>
      <c r="E20" s="3">
        <v>14</v>
      </c>
      <c r="F20" s="3">
        <v>20000</v>
      </c>
      <c r="G20" s="3">
        <v>280000</v>
      </c>
    </row>
    <row r="21" spans="1:7" ht="30" x14ac:dyDescent="0.25">
      <c r="A21" s="2">
        <v>45315</v>
      </c>
      <c r="B21" s="3" t="s">
        <v>19</v>
      </c>
      <c r="C21" s="3" t="s">
        <v>14</v>
      </c>
      <c r="D21" s="3" t="s">
        <v>18</v>
      </c>
      <c r="E21" s="3">
        <v>7</v>
      </c>
      <c r="F21" s="3">
        <v>30000</v>
      </c>
      <c r="G21" s="3">
        <v>210000</v>
      </c>
    </row>
    <row r="22" spans="1:7" ht="30" x14ac:dyDescent="0.25">
      <c r="A22" s="2">
        <v>45316</v>
      </c>
      <c r="B22" s="3" t="s">
        <v>21</v>
      </c>
      <c r="C22" s="3" t="s">
        <v>17</v>
      </c>
      <c r="D22" s="3" t="s">
        <v>9</v>
      </c>
      <c r="E22" s="3">
        <v>10</v>
      </c>
      <c r="F22" s="3">
        <v>70000</v>
      </c>
      <c r="G22" s="3">
        <v>700000</v>
      </c>
    </row>
    <row r="23" spans="1:7" ht="30" x14ac:dyDescent="0.25">
      <c r="A23" s="2">
        <v>45317</v>
      </c>
      <c r="B23" s="3" t="s">
        <v>10</v>
      </c>
      <c r="C23" s="3" t="s">
        <v>8</v>
      </c>
      <c r="D23" s="3" t="s">
        <v>12</v>
      </c>
      <c r="E23" s="3">
        <v>5</v>
      </c>
      <c r="F23" s="3">
        <v>50000</v>
      </c>
      <c r="G23" s="3">
        <v>250000</v>
      </c>
    </row>
    <row r="24" spans="1:7" x14ac:dyDescent="0.25">
      <c r="A24" s="2">
        <v>45318</v>
      </c>
      <c r="B24" s="3" t="s">
        <v>7</v>
      </c>
      <c r="C24" s="3" t="s">
        <v>11</v>
      </c>
      <c r="D24" s="3" t="s">
        <v>15</v>
      </c>
      <c r="E24" s="3">
        <v>8</v>
      </c>
      <c r="F24" s="3">
        <v>20000</v>
      </c>
      <c r="G24" s="3">
        <v>160000</v>
      </c>
    </row>
    <row r="25" spans="1:7" ht="30" x14ac:dyDescent="0.25">
      <c r="A25" s="2">
        <v>45319</v>
      </c>
      <c r="B25" s="3" t="s">
        <v>16</v>
      </c>
      <c r="C25" s="3" t="s">
        <v>14</v>
      </c>
      <c r="D25" s="3" t="s">
        <v>18</v>
      </c>
      <c r="E25" s="3">
        <v>6</v>
      </c>
      <c r="F25" s="3">
        <v>30000</v>
      </c>
      <c r="G25" s="3">
        <v>180000</v>
      </c>
    </row>
    <row r="26" spans="1:7" ht="30" x14ac:dyDescent="0.25">
      <c r="A26" s="2">
        <v>45320</v>
      </c>
      <c r="B26" s="3" t="s">
        <v>19</v>
      </c>
      <c r="C26" s="3" t="s">
        <v>17</v>
      </c>
      <c r="D26" s="3" t="s">
        <v>9</v>
      </c>
      <c r="E26" s="3">
        <v>7</v>
      </c>
      <c r="F26" s="3">
        <v>70000</v>
      </c>
      <c r="G26" s="3">
        <v>490000</v>
      </c>
    </row>
    <row r="27" spans="1:7" ht="30" x14ac:dyDescent="0.25">
      <c r="A27" s="2">
        <v>45323</v>
      </c>
      <c r="B27" s="3" t="s">
        <v>21</v>
      </c>
      <c r="C27" s="3" t="s">
        <v>20</v>
      </c>
      <c r="D27" s="3" t="s">
        <v>9</v>
      </c>
      <c r="E27" s="3">
        <v>8</v>
      </c>
      <c r="F27" s="3">
        <v>70000</v>
      </c>
      <c r="G27" s="3">
        <v>560000</v>
      </c>
    </row>
    <row r="28" spans="1:7" ht="30" x14ac:dyDescent="0.25">
      <c r="A28" s="2">
        <v>45324</v>
      </c>
      <c r="B28" s="3" t="s">
        <v>10</v>
      </c>
      <c r="C28" s="3" t="s">
        <v>22</v>
      </c>
      <c r="D28" s="3" t="s">
        <v>12</v>
      </c>
      <c r="E28" s="3">
        <v>6</v>
      </c>
      <c r="F28" s="3">
        <v>50000</v>
      </c>
      <c r="G28" s="3">
        <v>300000</v>
      </c>
    </row>
    <row r="29" spans="1:7" ht="30" x14ac:dyDescent="0.25">
      <c r="A29" s="2">
        <v>45325</v>
      </c>
      <c r="B29" s="3" t="s">
        <v>13</v>
      </c>
      <c r="C29" s="3" t="s">
        <v>14</v>
      </c>
      <c r="D29" s="3" t="s">
        <v>15</v>
      </c>
      <c r="E29" s="3">
        <v>10</v>
      </c>
      <c r="F29" s="3">
        <v>20000</v>
      </c>
      <c r="G29" s="3">
        <v>200000</v>
      </c>
    </row>
    <row r="30" spans="1:7" ht="30" x14ac:dyDescent="0.25">
      <c r="A30" s="2">
        <v>45326</v>
      </c>
      <c r="B30" s="3" t="s">
        <v>16</v>
      </c>
      <c r="C30" s="3" t="s">
        <v>8</v>
      </c>
      <c r="D30" s="3" t="s">
        <v>18</v>
      </c>
      <c r="E30" s="3">
        <v>20</v>
      </c>
      <c r="F30" s="3">
        <v>30000</v>
      </c>
      <c r="G30" s="3">
        <v>600000</v>
      </c>
    </row>
    <row r="31" spans="1:7" ht="30" x14ac:dyDescent="0.25">
      <c r="A31" s="2">
        <v>45327</v>
      </c>
      <c r="B31" s="3" t="s">
        <v>7</v>
      </c>
      <c r="C31" s="3" t="s">
        <v>20</v>
      </c>
      <c r="D31" s="3" t="s">
        <v>9</v>
      </c>
      <c r="E31" s="3">
        <v>4</v>
      </c>
      <c r="F31" s="3">
        <v>70000</v>
      </c>
      <c r="G31" s="3">
        <v>280000</v>
      </c>
    </row>
    <row r="32" spans="1:7" ht="30" x14ac:dyDescent="0.25">
      <c r="A32" s="2">
        <v>45328</v>
      </c>
      <c r="B32" s="3" t="s">
        <v>21</v>
      </c>
      <c r="C32" s="3" t="s">
        <v>22</v>
      </c>
      <c r="D32" s="3" t="s">
        <v>12</v>
      </c>
      <c r="E32" s="3">
        <v>9</v>
      </c>
      <c r="F32" s="3">
        <v>50000</v>
      </c>
      <c r="G32" s="3">
        <v>450000</v>
      </c>
    </row>
    <row r="33" spans="1:7" ht="30" x14ac:dyDescent="0.25">
      <c r="A33" s="2">
        <v>45329</v>
      </c>
      <c r="B33" s="3" t="s">
        <v>10</v>
      </c>
      <c r="C33" s="3" t="s">
        <v>20</v>
      </c>
      <c r="D33" s="3" t="s">
        <v>15</v>
      </c>
      <c r="E33" s="3">
        <v>5</v>
      </c>
      <c r="F33" s="3">
        <v>20000</v>
      </c>
      <c r="G33" s="3">
        <v>100000</v>
      </c>
    </row>
    <row r="34" spans="1:7" ht="30" x14ac:dyDescent="0.25">
      <c r="A34" s="2">
        <v>45330</v>
      </c>
      <c r="B34" s="3" t="s">
        <v>7</v>
      </c>
      <c r="C34" s="3" t="s">
        <v>22</v>
      </c>
      <c r="D34" s="3" t="s">
        <v>18</v>
      </c>
      <c r="E34" s="3">
        <v>15</v>
      </c>
      <c r="F34" s="3">
        <v>30000</v>
      </c>
      <c r="G34" s="3">
        <v>450000</v>
      </c>
    </row>
    <row r="35" spans="1:7" ht="30" x14ac:dyDescent="0.25">
      <c r="A35" s="2">
        <v>45331</v>
      </c>
      <c r="B35" s="3" t="s">
        <v>16</v>
      </c>
      <c r="C35" s="3" t="s">
        <v>14</v>
      </c>
      <c r="D35" s="3" t="s">
        <v>9</v>
      </c>
      <c r="E35" s="3">
        <v>7</v>
      </c>
      <c r="F35" s="3">
        <v>70000</v>
      </c>
      <c r="G35" s="3">
        <v>490000</v>
      </c>
    </row>
    <row r="36" spans="1:7" ht="30" x14ac:dyDescent="0.25">
      <c r="A36" s="2">
        <v>45332</v>
      </c>
      <c r="B36" s="3" t="s">
        <v>19</v>
      </c>
      <c r="C36" s="3" t="s">
        <v>17</v>
      </c>
      <c r="D36" s="3" t="s">
        <v>12</v>
      </c>
      <c r="E36" s="3">
        <v>11</v>
      </c>
      <c r="F36" s="3">
        <v>50000</v>
      </c>
      <c r="G36" s="3">
        <v>550000</v>
      </c>
    </row>
    <row r="37" spans="1:7" ht="30" x14ac:dyDescent="0.25">
      <c r="A37" s="2">
        <v>45333</v>
      </c>
      <c r="B37" s="3" t="s">
        <v>21</v>
      </c>
      <c r="C37" s="3" t="s">
        <v>8</v>
      </c>
      <c r="D37" s="3" t="s">
        <v>15</v>
      </c>
      <c r="E37" s="3">
        <v>12</v>
      </c>
      <c r="F37" s="3">
        <v>20000</v>
      </c>
      <c r="G37" s="3">
        <v>240000</v>
      </c>
    </row>
    <row r="38" spans="1:7" ht="30" x14ac:dyDescent="0.25">
      <c r="A38" s="2">
        <v>45334</v>
      </c>
      <c r="B38" s="3" t="s">
        <v>10</v>
      </c>
      <c r="C38" s="3" t="s">
        <v>8</v>
      </c>
      <c r="D38" s="3" t="s">
        <v>18</v>
      </c>
      <c r="E38" s="3">
        <v>10</v>
      </c>
      <c r="F38" s="3">
        <v>30000</v>
      </c>
      <c r="G38" s="3">
        <v>300000</v>
      </c>
    </row>
    <row r="39" spans="1:7" x14ac:dyDescent="0.25">
      <c r="A39" s="2">
        <v>45335</v>
      </c>
      <c r="B39" s="3" t="s">
        <v>13</v>
      </c>
      <c r="C39" s="3" t="s">
        <v>11</v>
      </c>
      <c r="D39" s="3" t="s">
        <v>9</v>
      </c>
      <c r="E39" s="3">
        <v>9</v>
      </c>
      <c r="F39" s="3">
        <v>70000</v>
      </c>
      <c r="G39" s="3">
        <v>630000</v>
      </c>
    </row>
    <row r="40" spans="1:7" ht="30" x14ac:dyDescent="0.25">
      <c r="A40" s="2">
        <v>45336</v>
      </c>
      <c r="B40" s="3" t="s">
        <v>16</v>
      </c>
      <c r="C40" s="3" t="s">
        <v>14</v>
      </c>
      <c r="D40" s="3" t="s">
        <v>12</v>
      </c>
      <c r="E40" s="3">
        <v>8</v>
      </c>
      <c r="F40" s="3">
        <v>50000</v>
      </c>
      <c r="G40" s="3">
        <v>400000</v>
      </c>
    </row>
    <row r="41" spans="1:7" ht="30" x14ac:dyDescent="0.25">
      <c r="A41" s="2">
        <v>45337</v>
      </c>
      <c r="B41" s="3" t="s">
        <v>19</v>
      </c>
      <c r="C41" s="3" t="s">
        <v>17</v>
      </c>
      <c r="D41" s="3" t="s">
        <v>15</v>
      </c>
      <c r="E41" s="3">
        <v>11</v>
      </c>
      <c r="F41" s="3">
        <v>20000</v>
      </c>
      <c r="G41" s="3">
        <v>220000</v>
      </c>
    </row>
    <row r="42" spans="1:7" ht="30" x14ac:dyDescent="0.25">
      <c r="A42" s="2">
        <v>45338</v>
      </c>
      <c r="B42" s="3" t="s">
        <v>7</v>
      </c>
      <c r="C42" s="3" t="s">
        <v>20</v>
      </c>
      <c r="D42" s="3" t="s">
        <v>18</v>
      </c>
      <c r="E42" s="3">
        <v>14</v>
      </c>
      <c r="F42" s="3">
        <v>30000</v>
      </c>
      <c r="G42" s="3">
        <v>420000</v>
      </c>
    </row>
    <row r="43" spans="1:7" ht="30" x14ac:dyDescent="0.25">
      <c r="A43" s="2">
        <v>45339</v>
      </c>
      <c r="B43" s="3" t="s">
        <v>10</v>
      </c>
      <c r="C43" s="3" t="s">
        <v>22</v>
      </c>
      <c r="D43" s="3" t="s">
        <v>9</v>
      </c>
      <c r="E43" s="3">
        <v>10</v>
      </c>
      <c r="F43" s="3">
        <v>70000</v>
      </c>
      <c r="G43" s="3">
        <v>700000</v>
      </c>
    </row>
    <row r="44" spans="1:7" ht="30" x14ac:dyDescent="0.25">
      <c r="A44" s="2">
        <v>45340</v>
      </c>
      <c r="B44" s="3" t="s">
        <v>13</v>
      </c>
      <c r="C44" s="3" t="s">
        <v>14</v>
      </c>
      <c r="D44" s="3" t="s">
        <v>12</v>
      </c>
      <c r="E44" s="3">
        <v>9</v>
      </c>
      <c r="F44" s="3">
        <v>50000</v>
      </c>
      <c r="G44" s="3">
        <v>450000</v>
      </c>
    </row>
    <row r="45" spans="1:7" ht="30" x14ac:dyDescent="0.25">
      <c r="A45" s="2">
        <v>45341</v>
      </c>
      <c r="B45" s="3" t="s">
        <v>16</v>
      </c>
      <c r="C45" s="3" t="s">
        <v>17</v>
      </c>
      <c r="D45" s="3" t="s">
        <v>15</v>
      </c>
      <c r="E45" s="3">
        <v>13</v>
      </c>
      <c r="F45" s="3">
        <v>20000</v>
      </c>
      <c r="G45" s="3">
        <v>260000</v>
      </c>
    </row>
    <row r="46" spans="1:7" ht="30" x14ac:dyDescent="0.25">
      <c r="A46" s="2">
        <v>45342</v>
      </c>
      <c r="B46" s="3" t="s">
        <v>19</v>
      </c>
      <c r="C46" s="3" t="s">
        <v>20</v>
      </c>
      <c r="D46" s="3" t="s">
        <v>18</v>
      </c>
      <c r="E46" s="3">
        <v>8</v>
      </c>
      <c r="F46" s="3">
        <v>30000</v>
      </c>
      <c r="G46" s="3">
        <v>240000</v>
      </c>
    </row>
    <row r="47" spans="1:7" ht="30" x14ac:dyDescent="0.25">
      <c r="A47" s="2">
        <v>45343</v>
      </c>
      <c r="B47" s="3" t="s">
        <v>21</v>
      </c>
      <c r="C47" s="3" t="s">
        <v>22</v>
      </c>
      <c r="D47" s="3" t="s">
        <v>9</v>
      </c>
      <c r="E47" s="3">
        <v>12</v>
      </c>
      <c r="F47" s="3">
        <v>70000</v>
      </c>
      <c r="G47" s="3">
        <v>840000</v>
      </c>
    </row>
    <row r="48" spans="1:7" ht="30" x14ac:dyDescent="0.25">
      <c r="A48" s="2">
        <v>45344</v>
      </c>
      <c r="B48" s="3" t="s">
        <v>10</v>
      </c>
      <c r="C48" s="3" t="s">
        <v>14</v>
      </c>
      <c r="D48" s="3" t="s">
        <v>12</v>
      </c>
      <c r="E48" s="3">
        <v>7</v>
      </c>
      <c r="F48" s="3">
        <v>50000</v>
      </c>
      <c r="G48" s="3">
        <v>350000</v>
      </c>
    </row>
    <row r="49" spans="1:7" ht="30" x14ac:dyDescent="0.25">
      <c r="A49" s="2">
        <v>45345</v>
      </c>
      <c r="B49" s="3" t="s">
        <v>13</v>
      </c>
      <c r="C49" s="3" t="s">
        <v>17</v>
      </c>
      <c r="D49" s="3" t="s">
        <v>15</v>
      </c>
      <c r="E49" s="3">
        <v>9</v>
      </c>
      <c r="F49" s="3">
        <v>20000</v>
      </c>
      <c r="G49" s="3">
        <v>180000</v>
      </c>
    </row>
    <row r="50" spans="1:7" ht="30" x14ac:dyDescent="0.25">
      <c r="A50" s="2">
        <v>45346</v>
      </c>
      <c r="B50" s="3" t="s">
        <v>7</v>
      </c>
      <c r="C50" s="3" t="s">
        <v>8</v>
      </c>
      <c r="D50" s="3" t="s">
        <v>18</v>
      </c>
      <c r="E50" s="3">
        <v>12</v>
      </c>
      <c r="F50" s="3">
        <v>30000</v>
      </c>
      <c r="G50" s="3">
        <v>360000</v>
      </c>
    </row>
    <row r="51" spans="1:7" x14ac:dyDescent="0.25">
      <c r="A51" s="2">
        <v>45347</v>
      </c>
      <c r="B51" s="3" t="s">
        <v>19</v>
      </c>
      <c r="C51" s="3" t="s">
        <v>11</v>
      </c>
      <c r="D51" s="3" t="s">
        <v>9</v>
      </c>
      <c r="E51" s="3">
        <v>5</v>
      </c>
      <c r="F51" s="3">
        <v>70000</v>
      </c>
      <c r="G51" s="3">
        <v>350000</v>
      </c>
    </row>
    <row r="52" spans="1:7" ht="30" x14ac:dyDescent="0.25">
      <c r="A52" s="2">
        <v>45352</v>
      </c>
      <c r="B52" s="3" t="s">
        <v>21</v>
      </c>
      <c r="C52" s="3" t="s">
        <v>8</v>
      </c>
      <c r="D52" s="3" t="s">
        <v>9</v>
      </c>
      <c r="E52" s="3">
        <v>12</v>
      </c>
      <c r="F52" s="3">
        <v>70000</v>
      </c>
      <c r="G52" s="3">
        <v>840000</v>
      </c>
    </row>
    <row r="53" spans="1:7" ht="30" x14ac:dyDescent="0.25">
      <c r="A53" s="2">
        <v>45353</v>
      </c>
      <c r="B53" s="3" t="s">
        <v>10</v>
      </c>
      <c r="C53" s="3" t="s">
        <v>8</v>
      </c>
      <c r="D53" s="3" t="s">
        <v>12</v>
      </c>
      <c r="E53" s="3">
        <v>8</v>
      </c>
      <c r="F53" s="3">
        <v>50000</v>
      </c>
      <c r="G53" s="3">
        <v>400000</v>
      </c>
    </row>
    <row r="54" spans="1:7" ht="30" x14ac:dyDescent="0.25">
      <c r="A54" s="2">
        <v>45354</v>
      </c>
      <c r="B54" s="3" t="s">
        <v>13</v>
      </c>
      <c r="C54" s="3" t="s">
        <v>20</v>
      </c>
      <c r="D54" s="3" t="s">
        <v>15</v>
      </c>
      <c r="E54" s="3">
        <v>7</v>
      </c>
      <c r="F54" s="3">
        <v>20000</v>
      </c>
      <c r="G54" s="3">
        <v>140000</v>
      </c>
    </row>
    <row r="55" spans="1:7" ht="30" x14ac:dyDescent="0.25">
      <c r="A55" s="2">
        <v>45355</v>
      </c>
      <c r="B55" s="3" t="s">
        <v>16</v>
      </c>
      <c r="C55" s="3" t="s">
        <v>22</v>
      </c>
      <c r="D55" s="3" t="s">
        <v>18</v>
      </c>
      <c r="E55" s="3">
        <v>9</v>
      </c>
      <c r="F55" s="3">
        <v>30000</v>
      </c>
      <c r="G55" s="3">
        <v>270000</v>
      </c>
    </row>
    <row r="56" spans="1:7" ht="30" x14ac:dyDescent="0.25">
      <c r="A56" s="2">
        <v>45356</v>
      </c>
      <c r="B56" s="3" t="s">
        <v>19</v>
      </c>
      <c r="C56" s="3" t="s">
        <v>20</v>
      </c>
      <c r="D56" s="3" t="s">
        <v>9</v>
      </c>
      <c r="E56" s="3">
        <v>6</v>
      </c>
      <c r="F56" s="3">
        <v>70000</v>
      </c>
      <c r="G56" s="3">
        <v>420000</v>
      </c>
    </row>
    <row r="57" spans="1:7" ht="30" x14ac:dyDescent="0.25">
      <c r="A57" s="2">
        <v>45357</v>
      </c>
      <c r="B57" s="3" t="s">
        <v>7</v>
      </c>
      <c r="C57" s="3" t="s">
        <v>22</v>
      </c>
      <c r="D57" s="3" t="s">
        <v>12</v>
      </c>
      <c r="E57" s="3">
        <v>10</v>
      </c>
      <c r="F57" s="3">
        <v>50000</v>
      </c>
      <c r="G57" s="3">
        <v>500000</v>
      </c>
    </row>
    <row r="58" spans="1:7" ht="30" x14ac:dyDescent="0.25">
      <c r="A58" s="2">
        <v>45358</v>
      </c>
      <c r="B58" s="3" t="s">
        <v>10</v>
      </c>
      <c r="C58" s="3" t="s">
        <v>14</v>
      </c>
      <c r="D58" s="3" t="s">
        <v>15</v>
      </c>
      <c r="E58" s="3">
        <v>8</v>
      </c>
      <c r="F58" s="3">
        <v>20000</v>
      </c>
      <c r="G58" s="3">
        <v>160000</v>
      </c>
    </row>
    <row r="59" spans="1:7" ht="30" x14ac:dyDescent="0.25">
      <c r="A59" s="2">
        <v>45359</v>
      </c>
      <c r="B59" s="3" t="s">
        <v>7</v>
      </c>
      <c r="C59" s="3" t="s">
        <v>17</v>
      </c>
      <c r="D59" s="3" t="s">
        <v>18</v>
      </c>
      <c r="E59" s="3">
        <v>13</v>
      </c>
      <c r="F59" s="3">
        <v>30000</v>
      </c>
      <c r="G59" s="3">
        <v>390000</v>
      </c>
    </row>
    <row r="60" spans="1:7" ht="30" x14ac:dyDescent="0.25">
      <c r="A60" s="2">
        <v>45360</v>
      </c>
      <c r="B60" s="3" t="s">
        <v>16</v>
      </c>
      <c r="C60" s="3" t="s">
        <v>8</v>
      </c>
      <c r="D60" s="3" t="s">
        <v>9</v>
      </c>
      <c r="E60" s="3">
        <v>9</v>
      </c>
      <c r="F60" s="3">
        <v>70000</v>
      </c>
      <c r="G60" s="3">
        <v>630000</v>
      </c>
    </row>
    <row r="61" spans="1:7" ht="30" x14ac:dyDescent="0.25">
      <c r="A61" s="2">
        <v>45361</v>
      </c>
      <c r="B61" s="3" t="s">
        <v>19</v>
      </c>
      <c r="C61" s="3" t="s">
        <v>14</v>
      </c>
      <c r="D61" s="3" t="s">
        <v>12</v>
      </c>
      <c r="E61" s="3">
        <v>5</v>
      </c>
      <c r="F61" s="3">
        <v>50000</v>
      </c>
      <c r="G61" s="3">
        <v>250000</v>
      </c>
    </row>
    <row r="62" spans="1:7" x14ac:dyDescent="0.25">
      <c r="A62" s="2">
        <v>45362</v>
      </c>
      <c r="B62" s="3" t="s">
        <v>21</v>
      </c>
      <c r="C62" s="3" t="s">
        <v>11</v>
      </c>
      <c r="D62" s="3" t="s">
        <v>15</v>
      </c>
      <c r="E62" s="3">
        <v>11</v>
      </c>
      <c r="F62" s="3">
        <v>20000</v>
      </c>
      <c r="G62" s="3">
        <v>220000</v>
      </c>
    </row>
    <row r="63" spans="1:7" ht="30" x14ac:dyDescent="0.25">
      <c r="A63" s="2">
        <v>45363</v>
      </c>
      <c r="B63" s="3" t="s">
        <v>10</v>
      </c>
      <c r="C63" s="3" t="s">
        <v>14</v>
      </c>
      <c r="D63" s="3" t="s">
        <v>18</v>
      </c>
      <c r="E63" s="3">
        <v>14</v>
      </c>
      <c r="F63" s="3">
        <v>30000</v>
      </c>
      <c r="G63" s="3">
        <v>420000</v>
      </c>
    </row>
    <row r="64" spans="1:7" ht="30" x14ac:dyDescent="0.25">
      <c r="A64" s="2">
        <v>45364</v>
      </c>
      <c r="B64" s="3" t="s">
        <v>13</v>
      </c>
      <c r="C64" s="3" t="s">
        <v>17</v>
      </c>
      <c r="D64" s="3" t="s">
        <v>9</v>
      </c>
      <c r="E64" s="3">
        <v>10</v>
      </c>
      <c r="F64" s="3">
        <v>70000</v>
      </c>
      <c r="G64" s="3">
        <v>700000</v>
      </c>
    </row>
    <row r="65" spans="1:7" ht="30" x14ac:dyDescent="0.25">
      <c r="A65" s="2">
        <v>45365</v>
      </c>
      <c r="B65" s="3" t="s">
        <v>16</v>
      </c>
      <c r="C65" s="3" t="s">
        <v>20</v>
      </c>
      <c r="D65" s="3" t="s">
        <v>12</v>
      </c>
      <c r="E65" s="3">
        <v>6</v>
      </c>
      <c r="F65" s="3">
        <v>50000</v>
      </c>
      <c r="G65" s="3">
        <v>300000</v>
      </c>
    </row>
    <row r="66" spans="1:7" ht="30" x14ac:dyDescent="0.25">
      <c r="A66" s="2">
        <v>45366</v>
      </c>
      <c r="B66" s="3" t="s">
        <v>7</v>
      </c>
      <c r="C66" s="3" t="s">
        <v>22</v>
      </c>
      <c r="D66" s="3" t="s">
        <v>15</v>
      </c>
      <c r="E66" s="3">
        <v>8</v>
      </c>
      <c r="F66" s="3">
        <v>20000</v>
      </c>
      <c r="G66" s="3">
        <v>160000</v>
      </c>
    </row>
    <row r="67" spans="1:7" ht="30" x14ac:dyDescent="0.25">
      <c r="A67" s="2">
        <v>45367</v>
      </c>
      <c r="B67" s="3" t="s">
        <v>21</v>
      </c>
      <c r="C67" s="3" t="s">
        <v>14</v>
      </c>
      <c r="D67" s="3" t="s">
        <v>18</v>
      </c>
      <c r="E67" s="3">
        <v>12</v>
      </c>
      <c r="F67" s="3">
        <v>30000</v>
      </c>
      <c r="G67" s="3">
        <v>360000</v>
      </c>
    </row>
    <row r="68" spans="1:7" ht="30" x14ac:dyDescent="0.25">
      <c r="A68" s="2">
        <v>45368</v>
      </c>
      <c r="B68" s="3" t="s">
        <v>10</v>
      </c>
      <c r="C68" s="3" t="s">
        <v>17</v>
      </c>
      <c r="D68" s="3" t="s">
        <v>9</v>
      </c>
      <c r="E68" s="3">
        <v>9</v>
      </c>
      <c r="F68" s="3">
        <v>70000</v>
      </c>
      <c r="G68" s="3">
        <v>630000</v>
      </c>
    </row>
    <row r="69" spans="1:7" x14ac:dyDescent="0.25">
      <c r="A69" s="2">
        <v>45369</v>
      </c>
      <c r="B69" s="3" t="s">
        <v>7</v>
      </c>
      <c r="C69" s="3" t="s">
        <v>11</v>
      </c>
      <c r="D69" s="3" t="s">
        <v>12</v>
      </c>
      <c r="E69" s="3">
        <v>7</v>
      </c>
      <c r="F69" s="3">
        <v>50000</v>
      </c>
      <c r="G69" s="3">
        <v>350000</v>
      </c>
    </row>
    <row r="70" spans="1:7" ht="30" x14ac:dyDescent="0.25">
      <c r="A70" s="2">
        <v>45370</v>
      </c>
      <c r="B70" s="3" t="s">
        <v>16</v>
      </c>
      <c r="C70" s="3" t="s">
        <v>14</v>
      </c>
      <c r="D70" s="3" t="s">
        <v>15</v>
      </c>
      <c r="E70" s="3">
        <v>14</v>
      </c>
      <c r="F70" s="3">
        <v>20000</v>
      </c>
      <c r="G70" s="3">
        <v>280000</v>
      </c>
    </row>
    <row r="71" spans="1:7" ht="30" x14ac:dyDescent="0.25">
      <c r="A71" s="2">
        <v>45371</v>
      </c>
      <c r="B71" s="3" t="s">
        <v>19</v>
      </c>
      <c r="C71" s="3" t="s">
        <v>17</v>
      </c>
      <c r="D71" s="3" t="s">
        <v>18</v>
      </c>
      <c r="E71" s="3">
        <v>8</v>
      </c>
      <c r="F71" s="3">
        <v>30000</v>
      </c>
      <c r="G71" s="3">
        <v>240000</v>
      </c>
    </row>
    <row r="72" spans="1:7" ht="30" x14ac:dyDescent="0.25">
      <c r="A72" s="2">
        <v>45372</v>
      </c>
      <c r="B72" s="3" t="s">
        <v>21</v>
      </c>
      <c r="C72" s="3" t="s">
        <v>20</v>
      </c>
      <c r="D72" s="3" t="s">
        <v>9</v>
      </c>
      <c r="E72" s="3">
        <v>11</v>
      </c>
      <c r="F72" s="3">
        <v>70000</v>
      </c>
      <c r="G72" s="3">
        <v>770000</v>
      </c>
    </row>
    <row r="73" spans="1:7" ht="30" x14ac:dyDescent="0.25">
      <c r="A73" s="2">
        <v>45373</v>
      </c>
      <c r="B73" s="3" t="s">
        <v>7</v>
      </c>
      <c r="C73" s="3" t="s">
        <v>22</v>
      </c>
      <c r="D73" s="3" t="s">
        <v>12</v>
      </c>
      <c r="E73" s="3">
        <v>5</v>
      </c>
      <c r="F73" s="3">
        <v>50000</v>
      </c>
      <c r="G73" s="3">
        <v>250000</v>
      </c>
    </row>
    <row r="74" spans="1:7" ht="30" x14ac:dyDescent="0.25">
      <c r="A74" s="2">
        <v>45374</v>
      </c>
      <c r="B74" s="3" t="s">
        <v>13</v>
      </c>
      <c r="C74" s="3" t="s">
        <v>14</v>
      </c>
      <c r="D74" s="3" t="s">
        <v>15</v>
      </c>
      <c r="E74" s="3">
        <v>10</v>
      </c>
      <c r="F74" s="3">
        <v>20000</v>
      </c>
      <c r="G74" s="3">
        <v>200000</v>
      </c>
    </row>
    <row r="75" spans="1:7" ht="30" x14ac:dyDescent="0.25">
      <c r="A75" s="2">
        <v>45375</v>
      </c>
      <c r="B75" s="3" t="s">
        <v>16</v>
      </c>
      <c r="C75" s="3" t="s">
        <v>17</v>
      </c>
      <c r="D75" s="3" t="s">
        <v>18</v>
      </c>
      <c r="E75" s="3">
        <v>9</v>
      </c>
      <c r="F75" s="3">
        <v>30000</v>
      </c>
      <c r="G75" s="3">
        <v>270000</v>
      </c>
    </row>
    <row r="76" spans="1:7" ht="30" x14ac:dyDescent="0.25">
      <c r="A76" s="2">
        <v>45376</v>
      </c>
      <c r="B76" s="3" t="s">
        <v>19</v>
      </c>
      <c r="C76" s="3" t="s">
        <v>22</v>
      </c>
      <c r="D76" s="3" t="s">
        <v>9</v>
      </c>
      <c r="E76" s="3">
        <v>10</v>
      </c>
      <c r="F76" s="3">
        <v>70000</v>
      </c>
      <c r="G76" s="3">
        <v>700000</v>
      </c>
    </row>
    <row r="77" spans="1:7" ht="30" x14ac:dyDescent="0.25">
      <c r="A77" s="2">
        <v>45381</v>
      </c>
      <c r="B77" s="3" t="s">
        <v>7</v>
      </c>
      <c r="C77" s="3" t="s">
        <v>17</v>
      </c>
      <c r="D77" s="3" t="s">
        <v>18</v>
      </c>
      <c r="E77" s="3">
        <v>5</v>
      </c>
      <c r="F77" s="3">
        <v>30000</v>
      </c>
      <c r="G77" s="3">
        <v>150000</v>
      </c>
    </row>
    <row r="78" spans="1:7" x14ac:dyDescent="0.25">
      <c r="G78">
        <f>SUM(G1:G77)</f>
        <v>28670000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0329-9B66-4FA6-883F-0ACC66187080}">
  <dimension ref="D6:F12"/>
  <sheetViews>
    <sheetView workbookViewId="0">
      <selection activeCell="H29" sqref="H28:H29"/>
    </sheetView>
  </sheetViews>
  <sheetFormatPr defaultRowHeight="15" x14ac:dyDescent="0.25"/>
  <cols>
    <col min="1" max="1" width="14.28515625" bestFit="1" customWidth="1"/>
    <col min="2" max="3" width="12.140625" bestFit="1" customWidth="1"/>
    <col min="5" max="5" width="14" customWidth="1"/>
    <col min="6" max="6" width="15.140625" customWidth="1"/>
  </cols>
  <sheetData>
    <row r="6" spans="4:6" x14ac:dyDescent="0.25">
      <c r="D6" s="6" t="s">
        <v>31</v>
      </c>
      <c r="E6" s="6" t="s">
        <v>32</v>
      </c>
      <c r="F6" s="6" t="s">
        <v>33</v>
      </c>
    </row>
    <row r="7" spans="4:6" x14ac:dyDescent="0.25">
      <c r="D7" s="6">
        <v>1</v>
      </c>
      <c r="E7" s="6" t="s">
        <v>14</v>
      </c>
      <c r="F7" s="6">
        <v>30000</v>
      </c>
    </row>
    <row r="8" spans="4:6" x14ac:dyDescent="0.25">
      <c r="D8" s="6">
        <v>2</v>
      </c>
      <c r="E8" s="6" t="s">
        <v>8</v>
      </c>
      <c r="F8" s="6">
        <v>30000</v>
      </c>
    </row>
    <row r="9" spans="4:6" x14ac:dyDescent="0.25">
      <c r="D9" s="6">
        <v>3</v>
      </c>
      <c r="E9" s="6" t="s">
        <v>17</v>
      </c>
      <c r="F9" s="6">
        <v>30000</v>
      </c>
    </row>
    <row r="10" spans="4:6" x14ac:dyDescent="0.25">
      <c r="D10" s="6">
        <v>4</v>
      </c>
      <c r="E10" s="6" t="s">
        <v>20</v>
      </c>
      <c r="F10" s="6">
        <v>30000</v>
      </c>
    </row>
    <row r="11" spans="4:6" x14ac:dyDescent="0.25">
      <c r="D11" s="6">
        <v>5</v>
      </c>
      <c r="E11" s="6" t="s">
        <v>11</v>
      </c>
      <c r="F11" s="6">
        <v>30000</v>
      </c>
    </row>
    <row r="12" spans="4:6" x14ac:dyDescent="0.25">
      <c r="D12" s="6">
        <v>6</v>
      </c>
      <c r="E12" s="6" t="s">
        <v>22</v>
      </c>
      <c r="F12" s="6">
        <v>30000</v>
      </c>
    </row>
  </sheetData>
  <sortState xmlns:xlrd2="http://schemas.microsoft.com/office/spreadsheetml/2017/richdata2" ref="D7:F12">
    <sortCondition ref="D6:D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CEA1-0B69-4171-B005-B1B7405E07A8}">
  <dimension ref="D4:I10"/>
  <sheetViews>
    <sheetView zoomScale="125" zoomScaleNormal="125" workbookViewId="0">
      <selection activeCell="D4" sqref="D4:I10"/>
    </sheetView>
  </sheetViews>
  <sheetFormatPr defaultRowHeight="15" x14ac:dyDescent="0.25"/>
  <cols>
    <col min="5" max="5" width="17.42578125" customWidth="1"/>
    <col min="6" max="6" width="12.85546875" customWidth="1"/>
    <col min="7" max="7" width="11.42578125" customWidth="1"/>
    <col min="8" max="8" width="12.42578125" customWidth="1"/>
    <col min="9" max="9" width="11" customWidth="1"/>
  </cols>
  <sheetData>
    <row r="4" spans="4:9" x14ac:dyDescent="0.25">
      <c r="D4" s="6" t="s">
        <v>31</v>
      </c>
      <c r="E4" s="6" t="s">
        <v>32</v>
      </c>
      <c r="F4" s="6" t="s">
        <v>33</v>
      </c>
      <c r="G4" s="6" t="s">
        <v>34</v>
      </c>
      <c r="H4" s="6" t="s">
        <v>35</v>
      </c>
      <c r="I4" s="6" t="s">
        <v>36</v>
      </c>
    </row>
    <row r="5" spans="4:9" x14ac:dyDescent="0.25">
      <c r="D5" s="6">
        <v>1</v>
      </c>
      <c r="E5" s="6" t="s">
        <v>14</v>
      </c>
      <c r="F5" s="6">
        <v>30000</v>
      </c>
      <c r="G5" s="7">
        <v>1150000</v>
      </c>
      <c r="H5" s="6">
        <f>IF(G5&gt;=2000000,G5*0.1,IF(AND(1000000&lt;G5,G5&lt;2000000),G5*0.08,IF(G5&lt;1000000,G5*0.06)))</f>
        <v>92000</v>
      </c>
      <c r="I5" s="6">
        <f>SUM(F5+H5)</f>
        <v>122000</v>
      </c>
    </row>
    <row r="6" spans="4:9" x14ac:dyDescent="0.25">
      <c r="D6" s="6">
        <v>2</v>
      </c>
      <c r="E6" s="6" t="s">
        <v>8</v>
      </c>
      <c r="F6" s="6">
        <v>30000</v>
      </c>
      <c r="G6" s="6">
        <v>1760000</v>
      </c>
      <c r="H6" s="6">
        <f t="shared" ref="H6:H10" si="0">IF(G6&gt;=2000000,G6*0.1,IF(AND(1000000&lt;G6,G6&lt;2000000),G6*0.08,IF(G6&lt;1000000,G6*0.06)))</f>
        <v>140800</v>
      </c>
      <c r="I6" s="6">
        <f t="shared" ref="I6:I10" si="1">SUM(F6+H6)</f>
        <v>170800</v>
      </c>
    </row>
    <row r="7" spans="4:9" x14ac:dyDescent="0.25">
      <c r="D7" s="6">
        <v>3</v>
      </c>
      <c r="E7" s="6" t="s">
        <v>17</v>
      </c>
      <c r="F7" s="6">
        <v>30000</v>
      </c>
      <c r="G7" s="6">
        <v>3340000</v>
      </c>
      <c r="H7" s="6">
        <f t="shared" si="0"/>
        <v>334000</v>
      </c>
      <c r="I7" s="6">
        <f t="shared" si="1"/>
        <v>364000</v>
      </c>
    </row>
    <row r="8" spans="4:9" x14ac:dyDescent="0.25">
      <c r="D8" s="6">
        <v>4</v>
      </c>
      <c r="E8" s="6" t="s">
        <v>20</v>
      </c>
      <c r="F8" s="6">
        <v>30000</v>
      </c>
      <c r="G8" s="6">
        <v>960000</v>
      </c>
      <c r="H8" s="6">
        <f t="shared" si="0"/>
        <v>57600</v>
      </c>
      <c r="I8" s="6">
        <f t="shared" si="1"/>
        <v>87600</v>
      </c>
    </row>
    <row r="9" spans="4:9" x14ac:dyDescent="0.25">
      <c r="D9" s="6">
        <v>5</v>
      </c>
      <c r="E9" s="6" t="s">
        <v>11</v>
      </c>
      <c r="F9" s="6">
        <v>30000</v>
      </c>
      <c r="G9" s="6">
        <v>840000</v>
      </c>
      <c r="H9" s="6">
        <f t="shared" si="0"/>
        <v>50400</v>
      </c>
      <c r="I9" s="6">
        <f t="shared" si="1"/>
        <v>80400</v>
      </c>
    </row>
    <row r="10" spans="4:9" x14ac:dyDescent="0.25">
      <c r="D10" s="6">
        <v>6</v>
      </c>
      <c r="E10" s="6" t="s">
        <v>22</v>
      </c>
      <c r="F10" s="6">
        <v>30000</v>
      </c>
      <c r="G10" s="6">
        <v>700000</v>
      </c>
      <c r="H10" s="6">
        <f t="shared" si="0"/>
        <v>42000</v>
      </c>
      <c r="I10" s="6">
        <f t="shared" si="1"/>
        <v>72000</v>
      </c>
    </row>
  </sheetData>
  <sortState xmlns:xlrd2="http://schemas.microsoft.com/office/spreadsheetml/2017/richdata2" ref="D5:I10">
    <sortCondition ref="D4:D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2E96-A043-4B8B-A0FA-6F8024929E4D}">
  <dimension ref="E5:L11"/>
  <sheetViews>
    <sheetView workbookViewId="0">
      <selection activeCell="M27" sqref="M27"/>
    </sheetView>
  </sheetViews>
  <sheetFormatPr defaultRowHeight="15" x14ac:dyDescent="0.25"/>
  <cols>
    <col min="6" max="6" width="14.85546875" customWidth="1"/>
    <col min="7" max="7" width="12.85546875" customWidth="1"/>
    <col min="8" max="8" width="11.5703125" customWidth="1"/>
    <col min="9" max="9" width="11.42578125" customWidth="1"/>
    <col min="10" max="10" width="13.42578125" customWidth="1"/>
    <col min="11" max="11" width="18.5703125" customWidth="1"/>
    <col min="12" max="12" width="14.28515625" customWidth="1"/>
  </cols>
  <sheetData>
    <row r="5" spans="5:12" x14ac:dyDescent="0.25">
      <c r="E5" s="6" t="s">
        <v>31</v>
      </c>
      <c r="F5" s="6" t="s">
        <v>32</v>
      </c>
      <c r="G5" s="6" t="s">
        <v>33</v>
      </c>
      <c r="H5" s="6" t="s">
        <v>34</v>
      </c>
      <c r="I5" s="6" t="s">
        <v>35</v>
      </c>
      <c r="J5" s="6" t="s">
        <v>36</v>
      </c>
      <c r="K5" s="6" t="s">
        <v>37</v>
      </c>
      <c r="L5" s="6" t="s">
        <v>38</v>
      </c>
    </row>
    <row r="6" spans="5:12" x14ac:dyDescent="0.25">
      <c r="E6" s="6">
        <v>1</v>
      </c>
      <c r="F6" s="6" t="s">
        <v>14</v>
      </c>
      <c r="G6" s="6">
        <v>30000</v>
      </c>
      <c r="H6" s="6">
        <v>1150000</v>
      </c>
      <c r="I6" s="6">
        <f>IF(H6&gt;=2000000,H6*0.1,IF(AND(1000000&lt;H6,H6&lt;2000000),H6*0.08,IF(H6&lt;1000000,H6*0.06)))</f>
        <v>92000</v>
      </c>
      <c r="J6" s="6">
        <f>SUM(G6+I6)</f>
        <v>122000</v>
      </c>
      <c r="K6" s="11">
        <f>MAX(J6:J11)</f>
        <v>364000</v>
      </c>
      <c r="L6" s="11" t="str">
        <f>INDEX(F6:F11,MATCH(MAX(J6:J11),J6:J11,0))</f>
        <v>Nabila Sultana</v>
      </c>
    </row>
    <row r="7" spans="5:12" x14ac:dyDescent="0.25">
      <c r="E7" s="6">
        <v>2</v>
      </c>
      <c r="F7" s="6" t="s">
        <v>8</v>
      </c>
      <c r="G7" s="6">
        <v>30000</v>
      </c>
      <c r="H7" s="6">
        <v>1760000</v>
      </c>
      <c r="I7" s="6">
        <f t="shared" ref="I7:I11" si="0">IF(H7&gt;=2000000,H7*0.1,IF(AND(1000000&lt;H7,H7&lt;2000000),H7*0.08,IF(H7&lt;1000000,H7*0.06)))</f>
        <v>140800</v>
      </c>
      <c r="J7" s="6">
        <f t="shared" ref="J7:J11" si="1">SUM(G7+I7)</f>
        <v>170800</v>
      </c>
      <c r="K7" s="12"/>
      <c r="L7" s="12"/>
    </row>
    <row r="8" spans="5:12" x14ac:dyDescent="0.25">
      <c r="E8" s="6">
        <v>3</v>
      </c>
      <c r="F8" s="6" t="s">
        <v>17</v>
      </c>
      <c r="G8" s="6">
        <v>30000</v>
      </c>
      <c r="H8" s="6">
        <v>3340000</v>
      </c>
      <c r="I8" s="6">
        <f t="shared" si="0"/>
        <v>334000</v>
      </c>
      <c r="J8" s="6">
        <f t="shared" si="1"/>
        <v>364000</v>
      </c>
      <c r="K8" s="12"/>
      <c r="L8" s="12"/>
    </row>
    <row r="9" spans="5:12" x14ac:dyDescent="0.25">
      <c r="E9" s="6">
        <v>4</v>
      </c>
      <c r="F9" s="6" t="s">
        <v>20</v>
      </c>
      <c r="G9" s="6">
        <v>30000</v>
      </c>
      <c r="H9" s="6">
        <v>960000</v>
      </c>
      <c r="I9" s="6">
        <f t="shared" si="0"/>
        <v>57600</v>
      </c>
      <c r="J9" s="6">
        <f t="shared" si="1"/>
        <v>87600</v>
      </c>
      <c r="K9" s="12"/>
      <c r="L9" s="12"/>
    </row>
    <row r="10" spans="5:12" x14ac:dyDescent="0.25">
      <c r="E10" s="6">
        <v>5</v>
      </c>
      <c r="F10" s="6" t="s">
        <v>11</v>
      </c>
      <c r="G10" s="6">
        <v>30000</v>
      </c>
      <c r="H10" s="6">
        <v>840000</v>
      </c>
      <c r="I10" s="6">
        <f t="shared" si="0"/>
        <v>50400</v>
      </c>
      <c r="J10" s="6">
        <f t="shared" si="1"/>
        <v>80400</v>
      </c>
      <c r="K10" s="12"/>
      <c r="L10" s="12"/>
    </row>
    <row r="11" spans="5:12" x14ac:dyDescent="0.25">
      <c r="E11" s="6">
        <v>6</v>
      </c>
      <c r="F11" s="6" t="s">
        <v>22</v>
      </c>
      <c r="G11" s="6">
        <v>30000</v>
      </c>
      <c r="H11" s="6">
        <v>700000</v>
      </c>
      <c r="I11" s="6">
        <f t="shared" si="0"/>
        <v>42000</v>
      </c>
      <c r="J11" s="6">
        <f t="shared" si="1"/>
        <v>72000</v>
      </c>
      <c r="K11" s="13"/>
      <c r="L11" s="13"/>
    </row>
  </sheetData>
  <mergeCells count="2">
    <mergeCell ref="K6:K11"/>
    <mergeCell ref="L6:L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54590-9AF5-42F2-90C7-50A7A5098092}">
  <dimension ref="A3:B8"/>
  <sheetViews>
    <sheetView workbookViewId="0">
      <selection activeCell="E34" sqref="E34"/>
    </sheetView>
  </sheetViews>
  <sheetFormatPr defaultRowHeight="15" x14ac:dyDescent="0.25"/>
  <cols>
    <col min="1" max="1" width="13.42578125" bestFit="1" customWidth="1"/>
    <col min="2" max="2" width="23.28515625" bestFit="1" customWidth="1"/>
  </cols>
  <sheetData>
    <row r="3" spans="1:2" x14ac:dyDescent="0.25">
      <c r="A3" s="4" t="s">
        <v>23</v>
      </c>
      <c r="B3" t="s">
        <v>26</v>
      </c>
    </row>
    <row r="4" spans="1:2" x14ac:dyDescent="0.25">
      <c r="A4" s="5" t="s">
        <v>12</v>
      </c>
      <c r="B4">
        <v>6950000</v>
      </c>
    </row>
    <row r="5" spans="1:2" x14ac:dyDescent="0.25">
      <c r="A5" s="5" t="s">
        <v>9</v>
      </c>
      <c r="B5">
        <v>12250000</v>
      </c>
    </row>
    <row r="6" spans="1:2" x14ac:dyDescent="0.25">
      <c r="A6" s="5" t="s">
        <v>18</v>
      </c>
      <c r="B6">
        <v>6150000</v>
      </c>
    </row>
    <row r="7" spans="1:2" x14ac:dyDescent="0.25">
      <c r="A7" s="5" t="s">
        <v>15</v>
      </c>
      <c r="B7">
        <v>3320000</v>
      </c>
    </row>
    <row r="8" spans="1:2" x14ac:dyDescent="0.25">
      <c r="A8" s="5" t="s">
        <v>24</v>
      </c>
      <c r="B8">
        <v>28670000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F1CD-0A69-4840-AE50-B107098BEF0D}">
  <dimension ref="A3:C6"/>
  <sheetViews>
    <sheetView workbookViewId="0">
      <selection activeCell="H23" sqref="H23"/>
    </sheetView>
  </sheetViews>
  <sheetFormatPr defaultRowHeight="15" x14ac:dyDescent="0.25"/>
  <cols>
    <col min="1" max="1" width="15.5703125" bestFit="1" customWidth="1"/>
    <col min="2" max="2" width="16.85546875" bestFit="1" customWidth="1"/>
    <col min="3" max="3" width="11.28515625" bestFit="1" customWidth="1"/>
    <col min="4" max="4" width="11.85546875" bestFit="1" customWidth="1"/>
    <col min="5" max="5" width="12" bestFit="1" customWidth="1"/>
    <col min="6" max="6" width="13.85546875" bestFit="1" customWidth="1"/>
    <col min="7" max="7" width="17" bestFit="1" customWidth="1"/>
    <col min="8" max="8" width="11.85546875" bestFit="1" customWidth="1"/>
    <col min="9" max="9" width="11.42578125" bestFit="1" customWidth="1"/>
    <col min="10" max="10" width="11.28515625" bestFit="1" customWidth="1"/>
  </cols>
  <sheetData>
    <row r="3" spans="1:3" x14ac:dyDescent="0.25">
      <c r="A3" s="4" t="s">
        <v>25</v>
      </c>
      <c r="B3" s="4" t="s">
        <v>27</v>
      </c>
    </row>
    <row r="4" spans="1:3" x14ac:dyDescent="0.25">
      <c r="A4" s="4" t="s">
        <v>23</v>
      </c>
      <c r="B4" t="s">
        <v>8</v>
      </c>
      <c r="C4" t="s">
        <v>24</v>
      </c>
    </row>
    <row r="5" spans="1:3" x14ac:dyDescent="0.25">
      <c r="A5" s="5" t="s">
        <v>18</v>
      </c>
      <c r="B5">
        <v>42</v>
      </c>
      <c r="C5">
        <v>42</v>
      </c>
    </row>
    <row r="6" spans="1:3" x14ac:dyDescent="0.25">
      <c r="A6" s="5" t="s">
        <v>24</v>
      </c>
      <c r="B6">
        <v>42</v>
      </c>
      <c r="C6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BDAE-0682-4798-B192-6145785E269A}">
  <dimension ref="A3:B7"/>
  <sheetViews>
    <sheetView workbookViewId="0">
      <selection activeCell="F30" sqref="F30"/>
    </sheetView>
  </sheetViews>
  <sheetFormatPr defaultRowHeight="15" x14ac:dyDescent="0.25"/>
  <cols>
    <col min="1" max="1" width="13.42578125" bestFit="1" customWidth="1"/>
    <col min="2" max="2" width="23.28515625" bestFit="1" customWidth="1"/>
  </cols>
  <sheetData>
    <row r="3" spans="1:2" x14ac:dyDescent="0.25">
      <c r="A3" s="4" t="s">
        <v>23</v>
      </c>
      <c r="B3" t="s">
        <v>26</v>
      </c>
    </row>
    <row r="4" spans="1:2" x14ac:dyDescent="0.25">
      <c r="A4" s="5" t="s">
        <v>28</v>
      </c>
      <c r="B4">
        <v>8750000</v>
      </c>
    </row>
    <row r="5" spans="1:2" x14ac:dyDescent="0.25">
      <c r="A5" s="5" t="s">
        <v>29</v>
      </c>
      <c r="B5">
        <v>9920000</v>
      </c>
    </row>
    <row r="6" spans="1:2" x14ac:dyDescent="0.25">
      <c r="A6" s="5" t="s">
        <v>30</v>
      </c>
      <c r="B6">
        <v>10000000</v>
      </c>
    </row>
    <row r="7" spans="1:2" x14ac:dyDescent="0.25">
      <c r="A7" s="5" t="s">
        <v>24</v>
      </c>
      <c r="B7">
        <v>28670000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3BDA-C988-42C6-8BB6-174FBE65AA03}">
  <dimension ref="A3:H6"/>
  <sheetViews>
    <sheetView workbookViewId="0">
      <selection activeCell="L22" sqref="L22"/>
    </sheetView>
  </sheetViews>
  <sheetFormatPr defaultRowHeight="15" x14ac:dyDescent="0.25"/>
  <cols>
    <col min="1" max="1" width="23.28515625" bestFit="1" customWidth="1"/>
    <col min="2" max="2" width="16.85546875" bestFit="1" customWidth="1"/>
    <col min="3" max="3" width="9.7109375" bestFit="1" customWidth="1"/>
    <col min="4" max="4" width="12.28515625" bestFit="1" customWidth="1"/>
    <col min="5" max="5" width="14" bestFit="1" customWidth="1"/>
    <col min="6" max="6" width="9.5703125" bestFit="1" customWidth="1"/>
    <col min="7" max="7" width="12.85546875" bestFit="1" customWidth="1"/>
    <col min="8" max="8" width="11.28515625" bestFit="1" customWidth="1"/>
  </cols>
  <sheetData>
    <row r="3" spans="1:8" x14ac:dyDescent="0.25">
      <c r="A3" s="4" t="s">
        <v>26</v>
      </c>
      <c r="B3" s="4" t="s">
        <v>27</v>
      </c>
    </row>
    <row r="4" spans="1:8" x14ac:dyDescent="0.25">
      <c r="A4" s="4" t="s">
        <v>23</v>
      </c>
      <c r="B4" t="s">
        <v>8</v>
      </c>
      <c r="C4" t="s">
        <v>20</v>
      </c>
      <c r="D4" t="s">
        <v>22</v>
      </c>
      <c r="E4" t="s">
        <v>17</v>
      </c>
      <c r="F4" t="s">
        <v>11</v>
      </c>
      <c r="G4" t="s">
        <v>14</v>
      </c>
      <c r="H4" t="s">
        <v>24</v>
      </c>
    </row>
    <row r="5" spans="1:8" x14ac:dyDescent="0.25">
      <c r="A5" s="5" t="s">
        <v>28</v>
      </c>
      <c r="B5">
        <v>1760000</v>
      </c>
      <c r="C5">
        <v>960000</v>
      </c>
      <c r="D5">
        <v>700000</v>
      </c>
      <c r="E5">
        <v>3340000</v>
      </c>
      <c r="F5">
        <v>840000</v>
      </c>
      <c r="G5">
        <v>1150000</v>
      </c>
      <c r="H5">
        <v>8750000</v>
      </c>
    </row>
    <row r="6" spans="1:8" x14ac:dyDescent="0.25">
      <c r="A6" s="5" t="s">
        <v>24</v>
      </c>
      <c r="B6">
        <v>1760000</v>
      </c>
      <c r="C6">
        <v>960000</v>
      </c>
      <c r="D6">
        <v>700000</v>
      </c>
      <c r="E6">
        <v>3340000</v>
      </c>
      <c r="F6">
        <v>840000</v>
      </c>
      <c r="G6">
        <v>1150000</v>
      </c>
      <c r="H6">
        <v>8750000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A8B6-54A8-4355-BD76-81ED1A1E3789}">
  <dimension ref="F6:M12"/>
  <sheetViews>
    <sheetView workbookViewId="0">
      <selection activeCell="P21" sqref="P21"/>
    </sheetView>
  </sheetViews>
  <sheetFormatPr defaultRowHeight="15" x14ac:dyDescent="0.25"/>
  <cols>
    <col min="7" max="7" width="14.42578125" customWidth="1"/>
    <col min="8" max="8" width="11" customWidth="1"/>
    <col min="9" max="9" width="16.140625" customWidth="1"/>
    <col min="10" max="10" width="14.140625" customWidth="1"/>
    <col min="11" max="11" width="10.28515625" customWidth="1"/>
    <col min="12" max="12" width="11.7109375" customWidth="1"/>
    <col min="13" max="13" width="14.140625" customWidth="1"/>
  </cols>
  <sheetData>
    <row r="6" spans="6:13" x14ac:dyDescent="0.25">
      <c r="F6" s="6" t="s">
        <v>31</v>
      </c>
      <c r="G6" s="6" t="s">
        <v>32</v>
      </c>
      <c r="H6" s="6" t="s">
        <v>33</v>
      </c>
      <c r="I6" s="6" t="s">
        <v>34</v>
      </c>
      <c r="J6" s="6" t="s">
        <v>35</v>
      </c>
      <c r="K6" s="6" t="s">
        <v>36</v>
      </c>
      <c r="L6" s="6" t="s">
        <v>39</v>
      </c>
      <c r="M6" s="6" t="s">
        <v>40</v>
      </c>
    </row>
    <row r="7" spans="6:13" x14ac:dyDescent="0.25">
      <c r="F7" s="6">
        <v>1</v>
      </c>
      <c r="G7" s="6" t="s">
        <v>14</v>
      </c>
      <c r="H7" s="6">
        <v>30000</v>
      </c>
      <c r="I7" s="6">
        <v>1150000</v>
      </c>
      <c r="J7" s="6">
        <f>IF(I7&gt;=2000000,I7*0.1,IF(AND(1000000&lt;I7,I7&lt;2000000),I7*0.08,IF(I7&lt;1000000,I7*0.06)))</f>
        <v>92000</v>
      </c>
      <c r="K7" s="6">
        <f>SUM(H7+J7)</f>
        <v>122000</v>
      </c>
      <c r="L7" s="11">
        <f>AVERAGE(K7:K12)</f>
        <v>149466.66666666666</v>
      </c>
      <c r="M7" s="11">
        <f>ROUND(L7,0)</f>
        <v>149467</v>
      </c>
    </row>
    <row r="8" spans="6:13" x14ac:dyDescent="0.25">
      <c r="F8" s="6">
        <v>2</v>
      </c>
      <c r="G8" s="6" t="s">
        <v>8</v>
      </c>
      <c r="H8" s="6">
        <v>30000</v>
      </c>
      <c r="I8" s="6">
        <v>1760000</v>
      </c>
      <c r="J8" s="6">
        <f t="shared" ref="J8:J12" si="0">IF(I8&gt;=2000000,I8*0.1,IF(AND(1000000&lt;I8,I8&lt;2000000),I8*0.08,IF(I8&lt;1000000,I8*0.06)))</f>
        <v>140800</v>
      </c>
      <c r="K8" s="6">
        <f t="shared" ref="K8:K12" si="1">SUM(H8+J8)</f>
        <v>170800</v>
      </c>
      <c r="L8" s="12"/>
      <c r="M8" s="12"/>
    </row>
    <row r="9" spans="6:13" x14ac:dyDescent="0.25">
      <c r="F9" s="6">
        <v>3</v>
      </c>
      <c r="G9" s="6" t="s">
        <v>17</v>
      </c>
      <c r="H9" s="6">
        <v>30000</v>
      </c>
      <c r="I9" s="6">
        <v>3340000</v>
      </c>
      <c r="J9" s="6">
        <f t="shared" si="0"/>
        <v>334000</v>
      </c>
      <c r="K9" s="6">
        <f t="shared" si="1"/>
        <v>364000</v>
      </c>
      <c r="L9" s="12"/>
      <c r="M9" s="12"/>
    </row>
    <row r="10" spans="6:13" x14ac:dyDescent="0.25">
      <c r="F10" s="6">
        <v>4</v>
      </c>
      <c r="G10" s="6" t="s">
        <v>20</v>
      </c>
      <c r="H10" s="6">
        <v>30000</v>
      </c>
      <c r="I10" s="6">
        <v>960000</v>
      </c>
      <c r="J10" s="6">
        <f t="shared" si="0"/>
        <v>57600</v>
      </c>
      <c r="K10" s="6">
        <f t="shared" si="1"/>
        <v>87600</v>
      </c>
      <c r="L10" s="12"/>
      <c r="M10" s="12"/>
    </row>
    <row r="11" spans="6:13" x14ac:dyDescent="0.25">
      <c r="F11" s="6">
        <v>5</v>
      </c>
      <c r="G11" s="6" t="s">
        <v>11</v>
      </c>
      <c r="H11" s="6">
        <v>30000</v>
      </c>
      <c r="I11" s="6">
        <v>840000</v>
      </c>
      <c r="J11" s="6">
        <f t="shared" si="0"/>
        <v>50400</v>
      </c>
      <c r="K11" s="6">
        <f t="shared" si="1"/>
        <v>80400</v>
      </c>
      <c r="L11" s="12"/>
      <c r="M11" s="12"/>
    </row>
    <row r="12" spans="6:13" x14ac:dyDescent="0.25">
      <c r="F12" s="6">
        <v>6</v>
      </c>
      <c r="G12" s="6" t="s">
        <v>22</v>
      </c>
      <c r="H12" s="6">
        <v>30000</v>
      </c>
      <c r="I12" s="6">
        <v>700000</v>
      </c>
      <c r="J12" s="6">
        <f t="shared" si="0"/>
        <v>42000</v>
      </c>
      <c r="K12" s="6">
        <f t="shared" si="1"/>
        <v>72000</v>
      </c>
      <c r="L12" s="13"/>
      <c r="M12" s="13"/>
    </row>
  </sheetData>
  <mergeCells count="2">
    <mergeCell ref="L7:L12"/>
    <mergeCell ref="M7:M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Q.1(c)</vt:lpstr>
      <vt:lpstr>Q.2(a)</vt:lpstr>
      <vt:lpstr>Q.2(b)</vt:lpstr>
      <vt:lpstr>Q.2(c)</vt:lpstr>
      <vt:lpstr>Q.1(d)</vt:lpstr>
      <vt:lpstr>Q.1(e)</vt:lpstr>
      <vt:lpstr>Q.1(b)</vt:lpstr>
      <vt:lpstr>Sheet13</vt:lpstr>
      <vt:lpstr>Q.2(d)</vt:lpstr>
      <vt:lpstr>Q.3(b)</vt:lpstr>
      <vt:lpstr>Q.3(a)</vt:lpstr>
      <vt:lpstr>Q.4(a)</vt:lpstr>
      <vt:lpstr>Sheet2</vt:lpstr>
      <vt:lpstr>Q.1(a)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Arifa</dc:creator>
  <cp:lastModifiedBy>NL</cp:lastModifiedBy>
  <cp:lastPrinted>2025-02-04T13:55:22Z</cp:lastPrinted>
  <dcterms:created xsi:type="dcterms:W3CDTF">2025-01-18T07:21:57Z</dcterms:created>
  <dcterms:modified xsi:type="dcterms:W3CDTF">2025-02-05T11:49:32Z</dcterms:modified>
</cp:coreProperties>
</file>