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z\Desktop\"/>
    </mc:Choice>
  </mc:AlternateContent>
  <bookViews>
    <workbookView xWindow="0" yWindow="0" windowWidth="20400" windowHeight="7650" activeTab="3"/>
  </bookViews>
  <sheets>
    <sheet name="Hoja1" sheetId="1" r:id="rId1"/>
    <sheet name="ej1" sheetId="2" r:id="rId2"/>
    <sheet name="ej2" sheetId="3" r:id="rId3"/>
    <sheet name="ej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G3" i="4"/>
  <c r="F3" i="4"/>
  <c r="C6" i="3"/>
  <c r="C5" i="3"/>
  <c r="C4" i="3"/>
  <c r="J3" i="2"/>
  <c r="I3" i="2"/>
  <c r="H3" i="2"/>
  <c r="F3" i="2"/>
  <c r="E3" i="2"/>
  <c r="D3" i="2"/>
  <c r="J23" i="1"/>
  <c r="J22" i="1"/>
  <c r="K19" i="1"/>
  <c r="K17" i="1" l="1"/>
  <c r="K15" i="1"/>
  <c r="K12" i="1"/>
  <c r="K9" i="1"/>
  <c r="K6" i="1"/>
</calcChain>
</file>

<file path=xl/sharedStrings.xml><?xml version="1.0" encoding="utf-8"?>
<sst xmlns="http://schemas.openxmlformats.org/spreadsheetml/2006/main" count="32" uniqueCount="29">
  <si>
    <t>A</t>
  </si>
  <si>
    <t>e</t>
  </si>
  <si>
    <t>T</t>
  </si>
  <si>
    <t>cte</t>
  </si>
  <si>
    <t>Error</t>
  </si>
  <si>
    <t>Valor</t>
  </si>
  <si>
    <t>H</t>
  </si>
  <si>
    <t>eH=</t>
  </si>
  <si>
    <t>H - eH=</t>
  </si>
  <si>
    <t>H + eH=</t>
  </si>
  <si>
    <t>Solucion</t>
  </si>
  <si>
    <t>a</t>
  </si>
  <si>
    <t>x</t>
  </si>
  <si>
    <t xml:space="preserve"> f(a)</t>
  </si>
  <si>
    <t>f'(a)</t>
  </si>
  <si>
    <t>f''(a)</t>
  </si>
  <si>
    <t>f'''(a)</t>
  </si>
  <si>
    <t>Aproximación de f(x)</t>
  </si>
  <si>
    <t>Valor real de f(x)</t>
  </si>
  <si>
    <t>Error relativo porcentual</t>
  </si>
  <si>
    <t>Aproximación de ln(2.5)</t>
  </si>
  <si>
    <t>Valor exacto</t>
  </si>
  <si>
    <t>Ancho (B)</t>
  </si>
  <si>
    <t>Profundidad (H)</t>
  </si>
  <si>
    <t>Coeficiente de rugosidad (n)</t>
  </si>
  <si>
    <t>Pendiente (S)</t>
  </si>
  <si>
    <t xml:space="preserve">Flujo (Q) </t>
  </si>
  <si>
    <t>Derivada de Q repec. a "n"</t>
  </si>
  <si>
    <t>Derivada de Q repec. a "S"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</si>
</sst>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Bodoni MT Black"/>
      <family val="1"/>
    </font>
    <font>
      <sz val="14"/>
      <color theme="1"/>
      <name val="Bodoni MT Black"/>
      <family val="1"/>
    </font>
    <font>
      <b/>
      <sz val="12"/>
      <color theme="1"/>
      <name val="Arial"/>
      <family val="2"/>
    </font>
    <font>
      <sz val="16"/>
      <color theme="1"/>
      <name val="Bodoni MT Black"/>
      <family val="1"/>
    </font>
    <font>
      <b/>
      <sz val="12"/>
      <color theme="1"/>
      <name val="Arial Narrow Special G1"/>
      <family val="2"/>
      <charset val="2"/>
    </font>
    <font>
      <b/>
      <sz val="12"/>
      <color theme="1"/>
      <name val="Bodoni MT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gradientFill degree="90">
        <stop position="0">
          <color rgb="FF0070C0"/>
        </stop>
        <stop position="0.5">
          <color rgb="FF00FFFF"/>
        </stop>
        <stop position="1">
          <color rgb="FF0070C0"/>
        </stop>
      </gradientFill>
    </fill>
    <fill>
      <gradientFill degree="45">
        <stop position="0">
          <color theme="5"/>
        </stop>
        <stop position="1">
          <color rgb="FFFFFF00"/>
        </stop>
      </gradientFill>
    </fill>
    <fill>
      <gradientFill degree="45">
        <stop position="0">
          <color rgb="FF009900"/>
        </stop>
        <stop position="0.5">
          <color rgb="FF92D050"/>
        </stop>
        <stop position="1">
          <color rgb="FF009900"/>
        </stop>
      </gradient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B0F0"/>
      </bottom>
      <diagonal/>
    </border>
    <border>
      <left/>
      <right/>
      <top style="medium">
        <color rgb="FF002060"/>
      </top>
      <bottom style="medium">
        <color rgb="FF00B0F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B0F0"/>
      </bottom>
      <diagonal/>
    </border>
    <border>
      <left style="medium">
        <color rgb="FFFF6600"/>
      </left>
      <right style="medium">
        <color rgb="FFFF6600"/>
      </right>
      <top style="medium">
        <color rgb="FFFF6600"/>
      </top>
      <bottom style="medium">
        <color rgb="FFFF66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6600"/>
      </bottom>
      <diagonal/>
    </border>
    <border>
      <left/>
      <right/>
      <top style="medium">
        <color rgb="FFFF0000"/>
      </top>
      <bottom style="medium">
        <color rgb="FFFF66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6600"/>
      </bottom>
      <diagonal/>
    </border>
    <border>
      <left style="medium">
        <color rgb="FF006600"/>
      </left>
      <right style="medium">
        <color rgb="FF006600"/>
      </right>
      <top style="medium">
        <color rgb="FF006600"/>
      </top>
      <bottom style="medium">
        <color rgb="FF0066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Fill="1" applyBorder="1"/>
    <xf numFmtId="0" fontId="0" fillId="2" borderId="0" xfId="0" applyFill="1" applyBorder="1"/>
    <xf numFmtId="0" fontId="1" fillId="2" borderId="0" xfId="0" applyFont="1" applyFill="1"/>
    <xf numFmtId="0" fontId="2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6" xfId="0" applyFont="1" applyBorder="1"/>
    <xf numFmtId="0" fontId="5" fillId="4" borderId="6" xfId="0" applyFont="1" applyFill="1" applyBorder="1"/>
    <xf numFmtId="0" fontId="6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0" xfId="0" applyFont="1"/>
    <xf numFmtId="0" fontId="8" fillId="0" borderId="10" xfId="0" applyFont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  <color rgb="FF009900"/>
      <color rgb="FFFFFF00"/>
      <color rgb="FFFF66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206375</xdr:colOff>
      <xdr:row>0</xdr:row>
      <xdr:rowOff>174625</xdr:rowOff>
    </xdr:from>
    <xdr:to>
      <xdr:col>7</xdr:col>
      <xdr:colOff>711909</xdr:colOff>
      <xdr:row>17</xdr:row>
      <xdr:rowOff>184603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C67388-9542-BA12-21F4-B20B33C7C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8375" y="174625"/>
          <a:ext cx="5077534" cy="3248478"/>
        </a:xfrm>
        <a:prstGeom prst="rect">
          <a:avLst/>
        </a:prstGeom>
      </xdr:spPr>
    </xdr:pic>
    <xdr:clientData/>
  </xdr:twoCellAnchor>
  <xdr:twoCellAnchor editAs="oneCell">
    <xdr:from>
      <xdr:col>9</xdr:col>
      <xdr:colOff>175846</xdr:colOff>
      <xdr:row>9</xdr:row>
      <xdr:rowOff>131884</xdr:rowOff>
    </xdr:from>
    <xdr:to>
      <xdr:col>10</xdr:col>
      <xdr:colOff>13850</xdr:colOff>
      <xdr:row>12</xdr:row>
      <xdr:rowOff>7326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D060187-A168-36F5-A27A-0C59C7855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3846" y="1846384"/>
          <a:ext cx="600004" cy="44694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108034</xdr:rowOff>
    </xdr:from>
    <xdr:to>
      <xdr:col>9</xdr:col>
      <xdr:colOff>681404</xdr:colOff>
      <xdr:row>15</xdr:row>
      <xdr:rowOff>123895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DEB7213-05D7-1E9F-D5E6-7E8AF9678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2584534"/>
          <a:ext cx="681404" cy="3968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5</xdr:row>
      <xdr:rowOff>47625</xdr:rowOff>
    </xdr:from>
    <xdr:to>
      <xdr:col>8</xdr:col>
      <xdr:colOff>76199</xdr:colOff>
      <xdr:row>13</xdr:row>
      <xdr:rowOff>171121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5A8B4B-3B4A-3E23-A15C-CEB0FDC78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099" y="1628775"/>
          <a:ext cx="5972175" cy="164749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8</xdr:col>
      <xdr:colOff>447675</xdr:colOff>
      <xdr:row>5</xdr:row>
      <xdr:rowOff>0</xdr:rowOff>
    </xdr:from>
    <xdr:to>
      <xdr:col>10</xdr:col>
      <xdr:colOff>628251</xdr:colOff>
      <xdr:row>9</xdr:row>
      <xdr:rowOff>161810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0" y="1581150"/>
          <a:ext cx="3190476" cy="9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1</xdr:row>
      <xdr:rowOff>142875</xdr:rowOff>
    </xdr:from>
    <xdr:to>
      <xdr:col>10</xdr:col>
      <xdr:colOff>638865</xdr:colOff>
      <xdr:row>4</xdr:row>
      <xdr:rowOff>152521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A1BBDB-4FCE-8C85-F4C3-E32104576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5775" y="342900"/>
          <a:ext cx="4944165" cy="86689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4</xdr:row>
      <xdr:rowOff>171450</xdr:rowOff>
    </xdr:from>
    <xdr:to>
      <xdr:col>6</xdr:col>
      <xdr:colOff>1591423</xdr:colOff>
      <xdr:row>23</xdr:row>
      <xdr:rowOff>38587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FD5759D-B957-3232-467A-5129EE7C7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38525" y="1228725"/>
          <a:ext cx="5363323" cy="348663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L23"/>
  <sheetViews>
    <sheetView topLeftCell="A9" zoomScale="130" zoomScaleNormal="130" workbookViewId="0">
      <selection activeCell="J24" sqref="J24"/>
    </sheetView>
  </sheetViews>
  <sheetFormatPr baseColWidth="10" defaultRowHeight="15" x14ac:dyDescent="0.25"/>
  <sheetData>
    <row r="2" spans="9:12" x14ac:dyDescent="0.25">
      <c r="J2" s="1"/>
      <c r="K2" s="1" t="s">
        <v>5</v>
      </c>
      <c r="L2" s="1" t="s">
        <v>4</v>
      </c>
    </row>
    <row r="3" spans="9:12" x14ac:dyDescent="0.25">
      <c r="J3" s="1" t="s">
        <v>0</v>
      </c>
      <c r="K3" s="3">
        <v>0.15</v>
      </c>
      <c r="L3" s="3">
        <v>0.01</v>
      </c>
    </row>
    <row r="4" spans="9:12" x14ac:dyDescent="0.25">
      <c r="J4" s="1" t="s">
        <v>1</v>
      </c>
      <c r="K4" s="3">
        <v>0.9</v>
      </c>
      <c r="L4" s="3">
        <v>0.01</v>
      </c>
    </row>
    <row r="5" spans="9:12" x14ac:dyDescent="0.25">
      <c r="J5" s="1" t="s">
        <v>2</v>
      </c>
      <c r="K5" s="3">
        <v>650</v>
      </c>
      <c r="L5" s="3">
        <v>20</v>
      </c>
    </row>
    <row r="6" spans="9:12" x14ac:dyDescent="0.25">
      <c r="J6" s="1" t="s">
        <v>3</v>
      </c>
      <c r="K6" s="1">
        <f>5.67*10^-8</f>
        <v>5.6699999999999998E-8</v>
      </c>
      <c r="L6" s="1"/>
    </row>
    <row r="7" spans="9:12" x14ac:dyDescent="0.25">
      <c r="J7" s="1"/>
      <c r="K7" s="1"/>
      <c r="L7" s="1"/>
    </row>
    <row r="9" spans="9:12" x14ac:dyDescent="0.25">
      <c r="J9" s="4" t="s">
        <v>6</v>
      </c>
      <c r="K9">
        <f>+K3*K4*K6*K5^4</f>
        <v>1366.3760906250002</v>
      </c>
    </row>
    <row r="11" spans="9:12" x14ac:dyDescent="0.25">
      <c r="I11" s="1"/>
      <c r="J11" s="1"/>
      <c r="K11" s="1"/>
      <c r="L11" s="1"/>
    </row>
    <row r="12" spans="9:12" x14ac:dyDescent="0.25">
      <c r="I12" s="1"/>
      <c r="J12" s="1"/>
      <c r="K12" s="2">
        <f>+K4*K6*K5^4</f>
        <v>9109.1739374999997</v>
      </c>
      <c r="L12" s="1"/>
    </row>
    <row r="13" spans="9:12" x14ac:dyDescent="0.25">
      <c r="I13" s="1"/>
      <c r="J13" s="1"/>
      <c r="K13" s="1"/>
      <c r="L13" s="1"/>
    </row>
    <row r="14" spans="9:12" x14ac:dyDescent="0.25">
      <c r="I14" s="1"/>
      <c r="J14" s="1"/>
      <c r="K14" s="1"/>
      <c r="L14" s="1"/>
    </row>
    <row r="15" spans="9:12" x14ac:dyDescent="0.25">
      <c r="I15" s="1"/>
      <c r="J15" s="1"/>
      <c r="K15" s="2">
        <f>4*K4*K3*K6*K5^3</f>
        <v>8.4084682500000003</v>
      </c>
      <c r="L15" s="1"/>
    </row>
    <row r="16" spans="9:12" x14ac:dyDescent="0.25">
      <c r="I16" s="1"/>
      <c r="J16" s="1"/>
      <c r="K16" s="1"/>
      <c r="L16" s="1"/>
    </row>
    <row r="17" spans="9:12" x14ac:dyDescent="0.25">
      <c r="I17" s="1"/>
      <c r="J17" s="1"/>
      <c r="K17" s="2">
        <f>+K6*K5^4*K3</f>
        <v>1518.19565625</v>
      </c>
      <c r="L17" s="1"/>
    </row>
    <row r="18" spans="9:12" x14ac:dyDescent="0.25">
      <c r="I18" s="1"/>
      <c r="J18" s="1"/>
      <c r="K18" s="1"/>
      <c r="L18" s="1"/>
    </row>
    <row r="19" spans="9:12" x14ac:dyDescent="0.25">
      <c r="I19" s="1"/>
      <c r="J19" s="5" t="s">
        <v>7</v>
      </c>
      <c r="K19" s="2">
        <f>+K12*L3+K15*L5+L4*K17</f>
        <v>274.44306093749998</v>
      </c>
      <c r="L19" s="1"/>
    </row>
    <row r="20" spans="9:12" x14ac:dyDescent="0.25">
      <c r="I20" s="1"/>
      <c r="J20" s="1"/>
      <c r="K20" s="1"/>
      <c r="L20" s="1"/>
    </row>
    <row r="22" spans="9:12" x14ac:dyDescent="0.25">
      <c r="I22" t="s">
        <v>8</v>
      </c>
      <c r="J22">
        <f>+K9-K19</f>
        <v>1091.9330296875003</v>
      </c>
    </row>
    <row r="23" spans="9:12" x14ac:dyDescent="0.25">
      <c r="I23" t="s">
        <v>9</v>
      </c>
      <c r="J23">
        <f>+K9+K19</f>
        <v>1640.8191515625001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"/>
  <sheetViews>
    <sheetView workbookViewId="0">
      <selection activeCell="J15" sqref="J15"/>
    </sheetView>
  </sheetViews>
  <sheetFormatPr baseColWidth="10" defaultRowHeight="15" x14ac:dyDescent="0.25"/>
  <cols>
    <col min="8" max="8" width="20.42578125" customWidth="1"/>
    <col min="9" max="9" width="18.7109375" customWidth="1"/>
    <col min="10" max="10" width="26.42578125" customWidth="1"/>
  </cols>
  <sheetData>
    <row r="1" spans="2:10" ht="21" customHeight="1" thickBot="1" x14ac:dyDescent="0.3"/>
    <row r="2" spans="2:10" ht="37.5" customHeight="1" thickBot="1" x14ac:dyDescent="0.3">
      <c r="F2" s="7" t="s">
        <v>10</v>
      </c>
      <c r="G2" s="8"/>
      <c r="H2" s="9"/>
    </row>
    <row r="3" spans="2:10" ht="25.5" customHeight="1" thickBot="1" x14ac:dyDescent="0.3">
      <c r="B3" s="20">
        <v>1</v>
      </c>
      <c r="C3" s="20">
        <v>3</v>
      </c>
      <c r="D3" s="20">
        <f>25*B3^3-6*B3^2+7*B3-88</f>
        <v>-62</v>
      </c>
      <c r="E3" s="20">
        <f>75*B3^2-12*B3+7</f>
        <v>70</v>
      </c>
      <c r="F3" s="20">
        <f>150*B3-12</f>
        <v>138</v>
      </c>
      <c r="G3" s="20">
        <v>150</v>
      </c>
      <c r="H3" s="20">
        <f>D3+E3*(C3-B3)+(F3/2)*(C3-B3)^2+(G3/6)*(C3-B3)^3</f>
        <v>554</v>
      </c>
      <c r="I3" s="20">
        <f>25*C3^3-6*C3^2+7*C3-88</f>
        <v>554</v>
      </c>
      <c r="J3" s="20">
        <f>ABS((H3-I3)/I3)*100</f>
        <v>0</v>
      </c>
    </row>
    <row r="4" spans="2:10" ht="25.5" customHeight="1" thickBot="1" x14ac:dyDescent="0.3"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6" t="s">
        <v>18</v>
      </c>
      <c r="J4" s="6" t="s">
        <v>19</v>
      </c>
    </row>
  </sheetData>
  <mergeCells count="1">
    <mergeCell ref="F2:H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workbookViewId="0">
      <selection activeCell="G13" sqref="G13"/>
    </sheetView>
  </sheetViews>
  <sheetFormatPr baseColWidth="10" defaultRowHeight="15" x14ac:dyDescent="0.25"/>
  <cols>
    <col min="4" max="4" width="28.42578125" customWidth="1"/>
  </cols>
  <sheetData>
    <row r="1" spans="2:4" ht="15.75" thickBot="1" x14ac:dyDescent="0.3"/>
    <row r="2" spans="2:4" ht="34.5" customHeight="1" thickBot="1" x14ac:dyDescent="0.3">
      <c r="B2" s="12" t="s">
        <v>10</v>
      </c>
      <c r="C2" s="13"/>
      <c r="D2" s="14"/>
    </row>
    <row r="3" spans="2:4" ht="16.5" thickBot="1" x14ac:dyDescent="0.3">
      <c r="B3" s="10">
        <v>0</v>
      </c>
      <c r="C3" s="10">
        <v>2.5</v>
      </c>
      <c r="D3" s="11"/>
    </row>
    <row r="4" spans="2:4" ht="16.5" thickBot="1" x14ac:dyDescent="0.3">
      <c r="B4" s="10">
        <v>1</v>
      </c>
      <c r="C4" s="10">
        <f>B3*(C3-1)+B4*(C3-1)^2/2+B5*(C3-1)^3/6+B6*(C3-1)^4/24</f>
        <v>0.984375</v>
      </c>
      <c r="D4" s="11" t="s">
        <v>20</v>
      </c>
    </row>
    <row r="5" spans="2:4" ht="16.5" thickBot="1" x14ac:dyDescent="0.3">
      <c r="B5" s="10">
        <v>-1</v>
      </c>
      <c r="C5" s="10">
        <f>LN(C3)</f>
        <v>0.91629073187415511</v>
      </c>
      <c r="D5" s="11" t="s">
        <v>21</v>
      </c>
    </row>
    <row r="6" spans="2:4" ht="16.5" thickBot="1" x14ac:dyDescent="0.3">
      <c r="B6" s="10">
        <v>2</v>
      </c>
      <c r="C6" s="10">
        <f>ABS((C4-C5)/C5)*100</f>
        <v>7.4304220000771224</v>
      </c>
      <c r="D6" s="11" t="s">
        <v>19</v>
      </c>
    </row>
    <row r="7" spans="2:4" ht="16.5" thickBot="1" x14ac:dyDescent="0.3">
      <c r="B7" s="10">
        <v>-6</v>
      </c>
      <c r="C7" s="10"/>
      <c r="D7" s="11"/>
    </row>
  </sheetData>
  <mergeCells count="1">
    <mergeCell ref="B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"/>
  <sheetViews>
    <sheetView tabSelected="1" workbookViewId="0">
      <selection activeCell="H11" sqref="H11"/>
    </sheetView>
  </sheetViews>
  <sheetFormatPr baseColWidth="10" defaultRowHeight="15" x14ac:dyDescent="0.25"/>
  <cols>
    <col min="2" max="2" width="15.140625" customWidth="1"/>
    <col min="3" max="3" width="17.5703125" customWidth="1"/>
    <col min="4" max="4" width="32" customWidth="1"/>
    <col min="5" max="6" width="16" customWidth="1"/>
    <col min="7" max="8" width="30.5703125" customWidth="1"/>
  </cols>
  <sheetData>
    <row r="1" spans="2:9" ht="15.75" thickBot="1" x14ac:dyDescent="0.3"/>
    <row r="2" spans="2:9" s="19" customFormat="1" ht="29.25" customHeight="1" thickBot="1" x14ac:dyDescent="0.3">
      <c r="B2" s="18" t="s">
        <v>10</v>
      </c>
      <c r="C2" s="18"/>
      <c r="D2" s="18"/>
      <c r="E2" s="18"/>
      <c r="F2" s="18"/>
      <c r="G2" s="18"/>
      <c r="H2" s="18"/>
    </row>
    <row r="3" spans="2:9" ht="17.25" thickBot="1" x14ac:dyDescent="0.3">
      <c r="B3" s="16">
        <v>20</v>
      </c>
      <c r="C3" s="16">
        <v>0.3</v>
      </c>
      <c r="D3" s="16">
        <v>0.03</v>
      </c>
      <c r="E3" s="16">
        <v>2.9999999999999997E-4</v>
      </c>
      <c r="F3" s="16">
        <f>(1/D3)*(B3*C3^5/3)/((B3+2*C3)^(2/3))*SQRT(E3)</f>
        <v>1.2446375719971571E-3</v>
      </c>
      <c r="G3" s="16">
        <f xml:space="preserve"> - (1/D3^2)*(B3*C3^5/3)/((B3+2*C3)^(2/3))*SQRT(E3)</f>
        <v>-4.1487919066571899E-2</v>
      </c>
      <c r="H3" s="16">
        <f xml:space="preserve"> (1/D3)*(B3*C3^5/3)/((B3+2*C3)^(2/3))/(2*SQRT(E3))</f>
        <v>2.0743959533285952</v>
      </c>
      <c r="I3" s="15"/>
    </row>
    <row r="4" spans="2:9" ht="21" thickBot="1" x14ac:dyDescent="0.3">
      <c r="B4" s="17" t="s">
        <v>22</v>
      </c>
      <c r="C4" s="17" t="s">
        <v>23</v>
      </c>
      <c r="D4" s="17" t="s">
        <v>24</v>
      </c>
      <c r="E4" s="17" t="s">
        <v>25</v>
      </c>
      <c r="F4" s="17" t="s">
        <v>26</v>
      </c>
      <c r="G4" s="17" t="s">
        <v>27</v>
      </c>
      <c r="H4" s="17" t="s">
        <v>28</v>
      </c>
      <c r="I4" s="15"/>
    </row>
  </sheetData>
  <mergeCells count="1">
    <mergeCell ref="B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ej1</vt:lpstr>
      <vt:lpstr>ej2</vt:lpstr>
      <vt:lpstr>ej3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brigida carvajal</dc:creator>
  <cp:lastModifiedBy>Luz</cp:lastModifiedBy>
  <dcterms:created xsi:type="dcterms:W3CDTF">2024-09-03T14:47:47Z</dcterms:created>
  <dcterms:modified xsi:type="dcterms:W3CDTF">2024-09-05T04:01:01Z</dcterms:modified>
</cp:coreProperties>
</file>