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okayaadib/Desktop/"/>
    </mc:Choice>
  </mc:AlternateContent>
  <xr:revisionPtr revIDLastSave="0" documentId="8_{A87B3EEE-ED91-8542-90CF-6197A020773E}" xr6:coauthVersionLast="47" xr6:coauthVersionMax="47" xr10:uidLastSave="{00000000-0000-0000-0000-000000000000}"/>
  <bookViews>
    <workbookView xWindow="1180" yWindow="1500" windowWidth="27240" windowHeight="15340" xr2:uid="{A399907E-0ECC-F34C-8895-50EC12FCC4C0}"/>
  </bookViews>
  <sheets>
    <sheet name="Raw dataCO₂ Emissions Dashboard" sheetId="1" r:id="rId1"/>
  </sheets>
  <calcPr calcId="191029"/>
  <pivotCaches>
    <pivotCache cacheId="2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  <c r="G3" i="1"/>
  <c r="H3" i="1" s="1"/>
  <c r="G4" i="1"/>
  <c r="H4" i="1" s="1"/>
  <c r="G5" i="1"/>
  <c r="H5" i="1" s="1"/>
</calcChain>
</file>

<file path=xl/sharedStrings.xml><?xml version="1.0" encoding="utf-8"?>
<sst xmlns="http://schemas.openxmlformats.org/spreadsheetml/2006/main" count="39" uniqueCount="16">
  <si>
    <t>Business Flights</t>
  </si>
  <si>
    <t>Scope 3</t>
  </si>
  <si>
    <t>Electricity</t>
  </si>
  <si>
    <t>Scope 2</t>
  </si>
  <si>
    <t>Diesel for Machines</t>
  </si>
  <si>
    <t>Scope 1</t>
  </si>
  <si>
    <t>Grand Total</t>
  </si>
  <si>
    <t>Sum of CO₂e (kg)</t>
  </si>
  <si>
    <t>Row Labels</t>
  </si>
  <si>
    <t>(All)</t>
  </si>
  <si>
    <t>Month</t>
  </si>
  <si>
    <t>% Change from Previous Month</t>
  </si>
  <si>
    <t>Total CO₂e (Kg)</t>
  </si>
  <si>
    <t>CO₂e (kg)</t>
  </si>
  <si>
    <t>Activity</t>
  </si>
  <si>
    <t>Scope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</si>
</sst>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2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" fontId="0" fillId="0" borderId="1" xfId="0" applyNumberFormat="1" applyBorder="1" applyAlignment="1">
      <alignment horizontal="center" vertical="center"/>
    </xf>
    <xf numFmtId="2" fontId="0" fillId="0" borderId="0" xfId="0" applyNumberFormat="1"/>
    <xf numFmtId="0" fontId="0" fillId="0" borderId="0" xfId="0" applyAlignment="1">
      <alignment horizontal="left"/>
    </xf>
    <xf numFmtId="10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/>
    </xf>
    <xf numFmtId="17" fontId="0" fillId="0" borderId="1" xfId="0" applyNumberFormat="1" applyBorder="1" applyAlignment="1">
      <alignment horizontal="center" vertical="center" wrapText="1"/>
    </xf>
    <xf numFmtId="0" fontId="0" fillId="0" borderId="0" xfId="0" pivotButton="1"/>
    <xf numFmtId="0" fontId="1" fillId="0" borderId="2" xfId="0" applyFont="1" applyBorder="1" applyAlignment="1">
      <alignment horizontal="center" vertical="center"/>
    </xf>
    <xf numFmtId="0" fontId="2" fillId="0" borderId="1" xfId="0" applyFont="1" applyBorder="1"/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Monthly CO₂e Emissions Trend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'Raw dataCO₂ Emissions Dashboard'!$G$1</c:f>
              <c:strCache>
                <c:ptCount val="1"/>
                <c:pt idx="0">
                  <c:v>Total CO₂e (Kg)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'Raw dataCO₂ Emissions Dashboard'!$F$2:$F$5</c:f>
              <c:numCache>
                <c:formatCode>mmm\-yy</c:formatCode>
                <c:ptCount val="4"/>
                <c:pt idx="0">
                  <c:v>45658</c:v>
                </c:pt>
                <c:pt idx="1">
                  <c:v>45689</c:v>
                </c:pt>
                <c:pt idx="2">
                  <c:v>45717</c:v>
                </c:pt>
                <c:pt idx="3">
                  <c:v>45748</c:v>
                </c:pt>
              </c:numCache>
            </c:numRef>
          </c:cat>
          <c:val>
            <c:numRef>
              <c:f>'Raw dataCO₂ Emissions Dashboard'!$G$2:$G$5</c:f>
              <c:numCache>
                <c:formatCode>0.00</c:formatCode>
                <c:ptCount val="4"/>
                <c:pt idx="0">
                  <c:v>15.2</c:v>
                </c:pt>
                <c:pt idx="1">
                  <c:v>813.5</c:v>
                </c:pt>
                <c:pt idx="2">
                  <c:v>913.2</c:v>
                </c:pt>
                <c:pt idx="3">
                  <c:v>512.20000000000005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B3-3345-83FD-3D4DCA076BD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341519"/>
        <c:axId val="167420831"/>
      </c:lineChart>
      <c:dateAx>
        <c:axId val="6663415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67420831"/>
        <c:crosses val="autoZero"/>
        <c:auto val="1"/>
        <c:lblOffset val="100"/>
        <c:baseTimeUnit val="months"/>
      </c:dateAx>
      <c:valAx>
        <c:axId val="16742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CO₂e (kg)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6663415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Emissions by Scope – April 2025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9.1666666666666563E-2"/>
              <c:y val="-5.0925925925925972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F0523919-3EEF-4745-88D4-81D5043227C0}" type="PERCENTAGE">
                  <a:rPr lang="en-US" baseline="0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[PERCENTAGE]</a:t>
                </a:fld>
                <a:endParaRPr lang="en-GB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5.2777777777777826E-2"/>
              <c:y val="-8.3333333333333329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 </a:t>
                </a:r>
                <a:fld id="{7D359BDB-7E83-7046-AE3C-73A4BE76C690}" type="PERCENTAGE">
                  <a:rPr lang="en-US" baseline="0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[PERCENTAGE]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B340A91A-7172-D643-930B-54BBE6D4D7E1}" type="PERCENTAGE">
                  <a:rPr lang="en-US" baseline="0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[PERCENTAGE]</a:t>
                </a:fld>
                <a:endParaRPr lang="en-GB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5.2777777777777826E-2"/>
              <c:y val="-8.3333333333333329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 </a:t>
                </a:r>
                <a:fld id="{7D359BDB-7E83-7046-AE3C-73A4BE76C690}" type="PERCENTAGE">
                  <a:rPr lang="en-US" baseline="0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[PERCENTAGE]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9.1666666666666563E-2"/>
              <c:y val="-5.0925925925925972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F0523919-3EEF-4745-88D4-81D5043227C0}" type="PERCENTAGE">
                  <a:rPr lang="en-US" baseline="0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[PERCENTAGE]</a:t>
                </a:fld>
                <a:endParaRPr lang="en-GB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B340A91A-7172-D643-930B-54BBE6D4D7E1}" type="PERCENTAGE">
                  <a:rPr lang="en-US" baseline="0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[PERCENTAGE]</a:t>
                </a:fld>
                <a:endParaRPr lang="en-GB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5.2777777777777826E-2"/>
              <c:y val="-8.3333333333333329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 </a:t>
                </a:r>
                <a:fld id="{7D359BDB-7E83-7046-AE3C-73A4BE76C690}" type="PERCENTAGE">
                  <a:rPr lang="en-US" baseline="0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[PERCENTAGE]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9.1666666666666563E-2"/>
              <c:y val="-5.0925925925925972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F0523919-3EEF-4745-88D4-81D5043227C0}" type="PERCENTAGE">
                  <a:rPr lang="en-US" baseline="0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[PERCENTAGE]</a:t>
                </a:fld>
                <a:endParaRPr lang="en-GB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B340A91A-7172-D643-930B-54BBE6D4D7E1}" type="PERCENTAGE">
                  <a:rPr lang="en-US" baseline="0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[PERCENTAGE]</a:t>
                </a:fld>
                <a:endParaRPr lang="en-GB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</c:pivotFmts>
    <c:plotArea>
      <c:layout/>
      <c:doughnut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873-9740-B44B-E0AACFE9CDB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873-9740-B44B-E0AACFE9CDB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873-9740-B44B-E0AACFE9CDBC}"/>
              </c:ext>
            </c:extLst>
          </c:dPt>
          <c:dLbls>
            <c:dLbl>
              <c:idx val="0"/>
              <c:layout>
                <c:manualLayout>
                  <c:x val="-5.2777777777777826E-2"/>
                  <c:y val="-8.3333333333333329E-2"/>
                </c:manualLayout>
              </c:layout>
              <c:tx>
                <c:rich>
                  <a:bodyPr/>
                  <a:lstStyle/>
                  <a:p>
                    <a:r>
                      <a:rPr lang="en-US" baseline="0"/>
                      <a:t> </a:t>
                    </a:r>
                    <a:fld id="{7D359BDB-7E83-7046-AE3C-73A4BE76C690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F873-9740-B44B-E0AACFE9CDBC}"/>
                </c:ext>
              </c:extLst>
            </c:dLbl>
            <c:dLbl>
              <c:idx val="1"/>
              <c:layout>
                <c:manualLayout>
                  <c:x val="9.1666666666666563E-2"/>
                  <c:y val="-5.0925925925925972E-2"/>
                </c:manualLayout>
              </c:layout>
              <c:tx>
                <c:rich>
                  <a:bodyPr/>
                  <a:lstStyle/>
                  <a:p>
                    <a:fld id="{F0523919-3EEF-4745-88D4-81D5043227C0}" type="PERCENTAGE">
                      <a:rPr lang="en-US" baseline="0"/>
                      <a:pPr/>
                      <a:t>[PERCENTAGE]</a:t>
                    </a:fld>
                    <a:endParaRPr lang="en-GB"/>
                  </a:p>
                </c:rich>
              </c:tx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F873-9740-B44B-E0AACFE9CDBC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B340A91A-7172-D643-930B-54BBE6D4D7E1}" type="PERCENTAGE">
                      <a:rPr lang="en-US" baseline="0"/>
                      <a:pPr/>
                      <a:t>[PERCENTAGE]</a:t>
                    </a:fld>
                    <a:endParaRPr lang="en-GB"/>
                  </a:p>
                </c:rich>
              </c:tx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F873-9740-B44B-E0AACFE9CDB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Scope 1</c:v>
              </c:pt>
              <c:pt idx="1">
                <c:v>Scope 2</c:v>
              </c:pt>
              <c:pt idx="2">
                <c:v>Scope 3</c:v>
              </c:pt>
            </c:strLit>
          </c:cat>
          <c:val>
            <c:numLit>
              <c:formatCode>General</c:formatCode>
              <c:ptCount val="3"/>
              <c:pt idx="0">
                <c:v>29.5</c:v>
              </c:pt>
              <c:pt idx="1">
                <c:v>23.4</c:v>
              </c:pt>
              <c:pt idx="2">
                <c:v>2201.1999999999998</c:v>
              </c:pt>
            </c:numLit>
          </c:val>
          <c:extLst>
            <c:ext xmlns:c16="http://schemas.microsoft.com/office/drawing/2014/chart" uri="{C3380CC4-5D6E-409C-BE32-E72D297353CC}">
              <c16:uniqueId val="{00000006-F873-9740-B44B-E0AACFE9CDB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736600</xdr:colOff>
      <xdr:row>5</xdr:row>
      <xdr:rowOff>381000</xdr:rowOff>
    </xdr:from>
    <xdr:to>
      <xdr:col>8</xdr:col>
      <xdr:colOff>12700</xdr:colOff>
      <xdr:row>12</xdr:row>
      <xdr:rowOff>203200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6748E4-5E28-2440-A547-295CB7969A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254000</xdr:colOff>
      <xdr:row>0</xdr:row>
      <xdr:rowOff>177800</xdr:rowOff>
    </xdr:from>
    <xdr:to>
      <xdr:col>18</xdr:col>
      <xdr:colOff>0</xdr:colOff>
      <xdr:row>6</xdr:row>
      <xdr:rowOff>520700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155F773-91EA-6B45-A6B5-9D62EE65D5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kaya Adib" refreshedDate="45775.81992037037" createdVersion="8" refreshedVersion="8" minRefreshableVersion="3" recordCount="12" xr:uid="{625EED39-6FB5-6A43-AA19-03C611388041}">
  <cacheSource type="worksheet">
    <worksheetSource ref="A1:D13" sheet="Raw dataCO₂ Emissions Dashboard"/>
  </cacheSource>
  <cacheFields count="6">
    <cacheField name="Month" numFmtId="17">
      <sharedItems containsSemiMixedTypes="0" containsNonDate="0" containsDate="1" containsString="0" minDate="2025-01-01T00:00:00" maxDate="2025-04-02T00:00:00" count="4">
        <d v="2025-01-01T00:00:00"/>
        <d v="2025-02-01T00:00:00"/>
        <d v="2025-03-01T00:00:00"/>
        <d v="2025-04-01T00:00:00"/>
      </sharedItems>
      <fieldGroup par="5"/>
    </cacheField>
    <cacheField name="Scope" numFmtId="0">
      <sharedItems count="3">
        <s v="Scope 1"/>
        <s v="Scope 2"/>
        <s v="Scope 3"/>
      </sharedItems>
    </cacheField>
    <cacheField name="Activity" numFmtId="0">
      <sharedItems/>
    </cacheField>
    <cacheField name="CO₂e (kg)" numFmtId="2">
      <sharedItems containsSemiMixedTypes="0" containsString="0" containsNumber="1" minValue="1.2" maxValue="900"/>
    </cacheField>
    <cacheField name="Days (Month)" numFmtId="0" databaseField="0">
      <fieldGroup base="0">
        <rangePr groupBy="days" startDate="2025-01-01T00:00:00" endDate="2025-04-02T00:00:00"/>
        <groupItems count="368">
          <s v="&lt;01.01.25"/>
          <s v="01. Jan"/>
          <s v="02. Jan"/>
          <s v="03. Jan"/>
          <s v="04. Jan"/>
          <s v="05. Jan"/>
          <s v="06. Jan"/>
          <s v="07. Jan"/>
          <s v="08. Jan"/>
          <s v="09. Jan"/>
          <s v="10. Jan"/>
          <s v="11. Jan"/>
          <s v="12. Jan"/>
          <s v="13. Jan"/>
          <s v="14. Jan"/>
          <s v="15. Jan"/>
          <s v="16. Jan"/>
          <s v="17. Jan"/>
          <s v="18. Jan"/>
          <s v="19. Jan"/>
          <s v="20. Jan"/>
          <s v="21. Jan"/>
          <s v="22. Jan"/>
          <s v="23. Jan"/>
          <s v="24. Jan"/>
          <s v="25. Jan"/>
          <s v="26. Jan"/>
          <s v="27. Jan"/>
          <s v="28. Jan"/>
          <s v="29. Jan"/>
          <s v="30. Jan"/>
          <s v="31. Jan"/>
          <s v="01. Feb"/>
          <s v="02. Feb"/>
          <s v="03. Feb"/>
          <s v="04. Feb"/>
          <s v="05. Feb"/>
          <s v="06. Feb"/>
          <s v="07. Feb"/>
          <s v="08. Feb"/>
          <s v="09. Feb"/>
          <s v="10. Feb"/>
          <s v="11. Feb"/>
          <s v="12. Feb"/>
          <s v="13. Feb"/>
          <s v="14. Feb"/>
          <s v="15. Feb"/>
          <s v="16. Feb"/>
          <s v="17. Feb"/>
          <s v="18. Feb"/>
          <s v="19. Feb"/>
          <s v="20. Feb"/>
          <s v="21. Feb"/>
          <s v="22. Feb"/>
          <s v="23. Feb"/>
          <s v="24. Feb"/>
          <s v="25. Feb"/>
          <s v="26. Feb"/>
          <s v="27. Feb"/>
          <s v="28. Feb"/>
          <s v="29. Feb"/>
          <s v="01. Mar"/>
          <s v="02. Mar"/>
          <s v="03. Mar"/>
          <s v="04. Mar"/>
          <s v="05. Mar"/>
          <s v="06. Mar"/>
          <s v="07. Mar"/>
          <s v="08. Mar"/>
          <s v="09. Mar"/>
          <s v="10. Mar"/>
          <s v="11. Mar"/>
          <s v="12. Mar"/>
          <s v="13. Mar"/>
          <s v="14. Mar"/>
          <s v="15. Mar"/>
          <s v="16. Mar"/>
          <s v="17. Mar"/>
          <s v="18. Mar"/>
          <s v="19. Mar"/>
          <s v="20. Mar"/>
          <s v="21. Mar"/>
          <s v="22. Mar"/>
          <s v="23. Mar"/>
          <s v="24. Mar"/>
          <s v="25. Mar"/>
          <s v="26. Mar"/>
          <s v="27. Mar"/>
          <s v="28. Mar"/>
          <s v="29. Mar"/>
          <s v="30. Mar"/>
          <s v="31. Mar"/>
          <s v="01. Apr"/>
          <s v="02. Apr"/>
          <s v="03. Apr"/>
          <s v="04. Apr"/>
          <s v="05. Apr"/>
          <s v="06. Apr"/>
          <s v="07. Apr"/>
          <s v="08. Apr"/>
          <s v="09. Apr"/>
          <s v="10. Apr"/>
          <s v="11. Apr"/>
          <s v="12. Apr"/>
          <s v="13. Apr"/>
          <s v="14. Apr"/>
          <s v="15. Apr"/>
          <s v="16. Apr"/>
          <s v="17. Apr"/>
          <s v="18. Apr"/>
          <s v="19. Apr"/>
          <s v="20. Apr"/>
          <s v="21. Apr"/>
          <s v="22. Apr"/>
          <s v="23. Apr"/>
          <s v="24. Apr"/>
          <s v="25. Apr"/>
          <s v="26. Apr"/>
          <s v="27. Apr"/>
          <s v="28. Apr"/>
          <s v="29. Apr"/>
          <s v="30. Apr"/>
          <s v="01. May"/>
          <s v="02. May"/>
          <s v="03. May"/>
          <s v="04. May"/>
          <s v="05. May"/>
          <s v="06. May"/>
          <s v="07. May"/>
          <s v="08. May"/>
          <s v="09. May"/>
          <s v="10. May"/>
          <s v="11. May"/>
          <s v="12. May"/>
          <s v="13. May"/>
          <s v="14. May"/>
          <s v="15. May"/>
          <s v="16. May"/>
          <s v="17. May"/>
          <s v="18. May"/>
          <s v="19. May"/>
          <s v="20. May"/>
          <s v="21. May"/>
          <s v="22. May"/>
          <s v="23. May"/>
          <s v="24. May"/>
          <s v="25. May"/>
          <s v="26. May"/>
          <s v="27. May"/>
          <s v="28. May"/>
          <s v="29. May"/>
          <s v="30. May"/>
          <s v="31. May"/>
          <s v="01. Jun"/>
          <s v="02. Jun"/>
          <s v="03. Jun"/>
          <s v="04. Jun"/>
          <s v="05. Jun"/>
          <s v="06. Jun"/>
          <s v="07. Jun"/>
          <s v="08. Jun"/>
          <s v="09. Jun"/>
          <s v="10. Jun"/>
          <s v="11. Jun"/>
          <s v="12. Jun"/>
          <s v="13. Jun"/>
          <s v="14. Jun"/>
          <s v="15. Jun"/>
          <s v="16. Jun"/>
          <s v="17. Jun"/>
          <s v="18. Jun"/>
          <s v="19. Jun"/>
          <s v="20. Jun"/>
          <s v="21. Jun"/>
          <s v="22. Jun"/>
          <s v="23. Jun"/>
          <s v="24. Jun"/>
          <s v="25. Jun"/>
          <s v="26. Jun"/>
          <s v="27. Jun"/>
          <s v="28. Jun"/>
          <s v="29. Jun"/>
          <s v="30. Jun"/>
          <s v="01. Jul"/>
          <s v="02. Jul"/>
          <s v="03. Jul"/>
          <s v="04. Jul"/>
          <s v="05. Jul"/>
          <s v="06. Jul"/>
          <s v="07. Jul"/>
          <s v="08. Jul"/>
          <s v="09. Jul"/>
          <s v="10. Jul"/>
          <s v="11. Jul"/>
          <s v="12. Jul"/>
          <s v="13. Jul"/>
          <s v="14. Jul"/>
          <s v="15. Jul"/>
          <s v="16. Jul"/>
          <s v="17. Jul"/>
          <s v="18. Jul"/>
          <s v="19. Jul"/>
          <s v="20. Jul"/>
          <s v="21. Jul"/>
          <s v="22. Jul"/>
          <s v="23. Jul"/>
          <s v="24. Jul"/>
          <s v="25. Jul"/>
          <s v="26. Jul"/>
          <s v="27. Jul"/>
          <s v="28. Jul"/>
          <s v="29. Jul"/>
          <s v="30. Jul"/>
          <s v="31. Jul"/>
          <s v="01. Aug"/>
          <s v="02. Aug"/>
          <s v="03. Aug"/>
          <s v="04. Aug"/>
          <s v="05. Aug"/>
          <s v="06. Aug"/>
          <s v="07. Aug"/>
          <s v="08. Aug"/>
          <s v="09. Aug"/>
          <s v="10. Aug"/>
          <s v="11. Aug"/>
          <s v="12. Aug"/>
          <s v="13. Aug"/>
          <s v="14. Aug"/>
          <s v="15. Aug"/>
          <s v="16. Aug"/>
          <s v="17. Aug"/>
          <s v="18. Aug"/>
          <s v="19. Aug"/>
          <s v="20. Aug"/>
          <s v="21. Aug"/>
          <s v="22. Aug"/>
          <s v="23. Aug"/>
          <s v="24. Aug"/>
          <s v="25. Aug"/>
          <s v="26. Aug"/>
          <s v="27. Aug"/>
          <s v="28. Aug"/>
          <s v="29. Aug"/>
          <s v="30. Aug"/>
          <s v="31. Aug"/>
          <s v="01. Sep"/>
          <s v="02. Sep"/>
          <s v="03. Sep"/>
          <s v="04. Sep"/>
          <s v="05. Sep"/>
          <s v="06. Sep"/>
          <s v="07. Sep"/>
          <s v="08. Sep"/>
          <s v="09. Sep"/>
          <s v="10. Sep"/>
          <s v="11. Sep"/>
          <s v="12. Sep"/>
          <s v="13. Sep"/>
          <s v="14. Sep"/>
          <s v="15. Sep"/>
          <s v="16. Sep"/>
          <s v="17. Sep"/>
          <s v="18. Sep"/>
          <s v="19. Sep"/>
          <s v="20. Sep"/>
          <s v="21. Sep"/>
          <s v="22. Sep"/>
          <s v="23. Sep"/>
          <s v="24. Sep"/>
          <s v="25. Sep"/>
          <s v="26. Sep"/>
          <s v="27. Sep"/>
          <s v="28. Sep"/>
          <s v="29. Sep"/>
          <s v="30. Sep"/>
          <s v="01. Oct"/>
          <s v="02. Oct"/>
          <s v="03. Oct"/>
          <s v="04. Oct"/>
          <s v="05. Oct"/>
          <s v="06. Oct"/>
          <s v="07. Oct"/>
          <s v="08. Oct"/>
          <s v="09. Oct"/>
          <s v="10. Oct"/>
          <s v="11. Oct"/>
          <s v="12. Oct"/>
          <s v="13. Oct"/>
          <s v="14. Oct"/>
          <s v="15. Oct"/>
          <s v="16. Oct"/>
          <s v="17. Oct"/>
          <s v="18. Oct"/>
          <s v="19. Oct"/>
          <s v="20. Oct"/>
          <s v="21. Oct"/>
          <s v="22. Oct"/>
          <s v="23. Oct"/>
          <s v="24. Oct"/>
          <s v="25. Oct"/>
          <s v="26. Oct"/>
          <s v="27. Oct"/>
          <s v="28. Oct"/>
          <s v="29. Oct"/>
          <s v="30. Oct"/>
          <s v="31. Oct"/>
          <s v="01. Nov"/>
          <s v="02. Nov"/>
          <s v="03. Nov"/>
          <s v="04. Nov"/>
          <s v="05. Nov"/>
          <s v="06. Nov"/>
          <s v="07. Nov"/>
          <s v="08. Nov"/>
          <s v="09. Nov"/>
          <s v="10. Nov"/>
          <s v="11. Nov"/>
          <s v="12. Nov"/>
          <s v="13. Nov"/>
          <s v="14. Nov"/>
          <s v="15. Nov"/>
          <s v="16. Nov"/>
          <s v="17. Nov"/>
          <s v="18. Nov"/>
          <s v="19. Nov"/>
          <s v="20. Nov"/>
          <s v="21. Nov"/>
          <s v="22. Nov"/>
          <s v="23. Nov"/>
          <s v="24. Nov"/>
          <s v="25. Nov"/>
          <s v="26. Nov"/>
          <s v="27. Nov"/>
          <s v="28. Nov"/>
          <s v="29. Nov"/>
          <s v="30. Nov"/>
          <s v="01. Dec"/>
          <s v="02. Dec"/>
          <s v="03. Dec"/>
          <s v="04. Dec"/>
          <s v="05. Dec"/>
          <s v="06. Dec"/>
          <s v="07. Dec"/>
          <s v="08. Dec"/>
          <s v="09. Dec"/>
          <s v="10. Dec"/>
          <s v="11. Dec"/>
          <s v="12. Dec"/>
          <s v="13. Dec"/>
          <s v="14. Dec"/>
          <s v="15. Dec"/>
          <s v="16. Dec"/>
          <s v="17. Dec"/>
          <s v="18. Dec"/>
          <s v="19. Dec"/>
          <s v="20. Dec"/>
          <s v="21. Dec"/>
          <s v="22. Dec"/>
          <s v="23. Dec"/>
          <s v="24. Dec"/>
          <s v="25. Dec"/>
          <s v="26. Dec"/>
          <s v="27. Dec"/>
          <s v="28. Dec"/>
          <s v="29. Dec"/>
          <s v="30. Dec"/>
          <s v="31. Dec"/>
          <s v="&gt;02.04.25"/>
        </groupItems>
      </fieldGroup>
    </cacheField>
    <cacheField name="Months (Month)" numFmtId="0" databaseField="0">
      <fieldGroup base="0">
        <rangePr groupBy="months" startDate="2025-01-01T00:00:00" endDate="2025-04-02T00:00:00"/>
        <groupItems count="14">
          <s v="&lt;01.01.25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2.04.2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x v="0"/>
    <x v="0"/>
    <s v="Diesel for Machines"/>
    <n v="8"/>
  </r>
  <r>
    <x v="0"/>
    <x v="1"/>
    <s v="Electricity"/>
    <n v="6"/>
  </r>
  <r>
    <x v="0"/>
    <x v="2"/>
    <s v="Business Flights"/>
    <n v="1.2"/>
  </r>
  <r>
    <x v="1"/>
    <x v="0"/>
    <s v="Diesel for Machines"/>
    <n v="7.2"/>
  </r>
  <r>
    <x v="1"/>
    <x v="1"/>
    <s v="Electricity"/>
    <n v="6.3"/>
  </r>
  <r>
    <x v="1"/>
    <x v="2"/>
    <s v="Business Flights"/>
    <n v="800"/>
  </r>
  <r>
    <x v="2"/>
    <x v="0"/>
    <s v="Diesel for Machines"/>
    <n v="7.5"/>
  </r>
  <r>
    <x v="2"/>
    <x v="1"/>
    <s v="Electricity"/>
    <n v="5.7"/>
  </r>
  <r>
    <x v="2"/>
    <x v="2"/>
    <s v="Business Flights"/>
    <n v="900"/>
  </r>
  <r>
    <x v="3"/>
    <x v="0"/>
    <s v="Diesel for Machines"/>
    <n v="6.8"/>
  </r>
  <r>
    <x v="3"/>
    <x v="1"/>
    <s v="Electricity"/>
    <n v="5.4"/>
  </r>
  <r>
    <x v="3"/>
    <x v="2"/>
    <s v="Business Flights"/>
    <n v="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5BAB44-88DA-3043-9B21-5F3AC6372075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K3:L7" firstHeaderRow="1" firstDataRow="1" firstDataCol="1" rowPageCount="1" colPageCount="1"/>
  <pivotFields count="6">
    <pivotField axis="axisPage" numFmtId="17" showAll="0">
      <items count="5">
        <item x="0"/>
        <item x="1"/>
        <item x="2"/>
        <item x="3"/>
        <item t="default"/>
      </items>
    </pivotField>
    <pivotField axis="axisRow" showAll="0">
      <items count="4">
        <item x="0"/>
        <item x="1"/>
        <item x="2"/>
        <item t="default"/>
      </items>
    </pivotField>
    <pivotField showAll="0"/>
    <pivotField dataField="1" numFmtId="2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0" hier="-1"/>
  </pageFields>
  <dataFields count="1">
    <dataField name="Sum of CO₂e (kg)" fld="3" baseField="0" baseItem="0" numFmtId="2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C2C03-1162-5F40-AE98-B8126698107D}">
  <sheetPr codeName="Sheet4"/>
  <dimension ref="A1:L13"/>
  <sheetViews>
    <sheetView tabSelected="1" workbookViewId="0">
      <selection activeCell="J8" sqref="J8"/>
    </sheetView>
  </sheetViews>
  <sheetFormatPr baseColWidth="10" defaultRowHeight="16" x14ac:dyDescent="0.2"/>
  <cols>
    <col min="1" max="1" width="36.5" customWidth="1"/>
    <col min="2" max="2" width="28.1640625" customWidth="1"/>
    <col min="3" max="3" width="27.83203125" customWidth="1"/>
    <col min="4" max="4" width="15" customWidth="1"/>
    <col min="6" max="6" width="22.83203125" customWidth="1"/>
    <col min="7" max="7" width="18.1640625" customWidth="1"/>
    <col min="8" max="8" width="31.1640625" customWidth="1"/>
    <col min="11" max="11" width="14.6640625" customWidth="1"/>
    <col min="12" max="12" width="14.5" customWidth="1"/>
  </cols>
  <sheetData>
    <row r="1" spans="1:12" x14ac:dyDescent="0.2">
      <c r="A1" s="12" t="s">
        <v>10</v>
      </c>
      <c r="B1" s="12" t="s">
        <v>15</v>
      </c>
      <c r="C1" s="12" t="s">
        <v>14</v>
      </c>
      <c r="D1" s="12" t="s">
        <v>13</v>
      </c>
      <c r="F1" s="12" t="s">
        <v>10</v>
      </c>
      <c r="G1" s="11" t="s">
        <v>12</v>
      </c>
      <c r="H1" s="10" t="s">
        <v>11</v>
      </c>
      <c r="K1" s="9" t="s">
        <v>10</v>
      </c>
      <c r="L1" t="s">
        <v>9</v>
      </c>
    </row>
    <row r="2" spans="1:12" ht="26" customHeight="1" x14ac:dyDescent="0.2">
      <c r="A2" s="3">
        <v>45658</v>
      </c>
      <c r="B2" s="2" t="s">
        <v>5</v>
      </c>
      <c r="C2" s="2" t="s">
        <v>4</v>
      </c>
      <c r="D2" s="1">
        <v>8</v>
      </c>
      <c r="F2" s="3">
        <v>45658</v>
      </c>
      <c r="G2" s="7">
        <f>SUMIFS(D2:D13, A2:A13, "Jan 25")</f>
        <v>15.2</v>
      </c>
      <c r="H2" s="6"/>
    </row>
    <row r="3" spans="1:12" ht="42" customHeight="1" x14ac:dyDescent="0.2">
      <c r="A3" s="3">
        <v>45658</v>
      </c>
      <c r="B3" s="2" t="s">
        <v>3</v>
      </c>
      <c r="C3" s="2" t="s">
        <v>2</v>
      </c>
      <c r="D3" s="1">
        <v>6</v>
      </c>
      <c r="F3" s="3">
        <v>45689</v>
      </c>
      <c r="G3" s="7">
        <f>SUMIFS(D2:D13, A2:A13, "Feb 25")</f>
        <v>813.5</v>
      </c>
      <c r="H3" s="6">
        <f>(G3-G2)/G2</f>
        <v>52.51973684210526</v>
      </c>
      <c r="K3" s="9" t="s">
        <v>8</v>
      </c>
      <c r="L3" t="s">
        <v>7</v>
      </c>
    </row>
    <row r="4" spans="1:12" ht="32" customHeight="1" x14ac:dyDescent="0.2">
      <c r="A4" s="3">
        <v>45658</v>
      </c>
      <c r="B4" s="2" t="s">
        <v>1</v>
      </c>
      <c r="C4" s="2" t="s">
        <v>0</v>
      </c>
      <c r="D4" s="1">
        <v>1.2</v>
      </c>
      <c r="F4" s="3">
        <v>45717</v>
      </c>
      <c r="G4" s="7">
        <f>SUMIFS(D2:D13, A2:A13, "Mar 25")</f>
        <v>913.2</v>
      </c>
      <c r="H4" s="6">
        <f>(G4-G3)/G3</f>
        <v>0.12255685310387221</v>
      </c>
      <c r="K4" s="5" t="s">
        <v>5</v>
      </c>
      <c r="L4" s="4">
        <v>29.5</v>
      </c>
    </row>
    <row r="5" spans="1:12" ht="46" customHeight="1" x14ac:dyDescent="0.2">
      <c r="A5" s="3">
        <v>45689</v>
      </c>
      <c r="B5" s="2" t="s">
        <v>5</v>
      </c>
      <c r="C5" s="2" t="s">
        <v>4</v>
      </c>
      <c r="D5" s="1">
        <v>7.2</v>
      </c>
      <c r="F5" s="8">
        <v>45748</v>
      </c>
      <c r="G5" s="7">
        <f>SUMIFS(D2:D16, A2:A16, "Apr 25")</f>
        <v>512.20000000000005</v>
      </c>
      <c r="H5" s="6">
        <f>(G5-G4)/G4</f>
        <v>-0.43911519929916776</v>
      </c>
      <c r="K5" s="5" t="s">
        <v>3</v>
      </c>
      <c r="L5" s="4">
        <v>23.4</v>
      </c>
    </row>
    <row r="6" spans="1:12" ht="53" customHeight="1" x14ac:dyDescent="0.2">
      <c r="A6" s="3">
        <v>45689</v>
      </c>
      <c r="B6" s="2" t="s">
        <v>3</v>
      </c>
      <c r="C6" s="2" t="s">
        <v>2</v>
      </c>
      <c r="D6" s="1">
        <v>6.3</v>
      </c>
      <c r="K6" s="5" t="s">
        <v>1</v>
      </c>
      <c r="L6" s="4">
        <v>2201.1999999999998</v>
      </c>
    </row>
    <row r="7" spans="1:12" ht="43" customHeight="1" x14ac:dyDescent="0.2">
      <c r="A7" s="3">
        <v>45689</v>
      </c>
      <c r="B7" s="2" t="s">
        <v>1</v>
      </c>
      <c r="C7" s="2" t="s">
        <v>0</v>
      </c>
      <c r="D7" s="1">
        <v>800</v>
      </c>
      <c r="K7" s="5" t="s">
        <v>6</v>
      </c>
      <c r="L7" s="4">
        <v>2254.1</v>
      </c>
    </row>
    <row r="8" spans="1:12" ht="44" customHeight="1" x14ac:dyDescent="0.2">
      <c r="A8" s="3">
        <v>45717</v>
      </c>
      <c r="B8" s="2" t="s">
        <v>5</v>
      </c>
      <c r="C8" s="2" t="s">
        <v>4</v>
      </c>
      <c r="D8" s="1">
        <v>7.5</v>
      </c>
    </row>
    <row r="9" spans="1:12" ht="33" customHeight="1" x14ac:dyDescent="0.2">
      <c r="A9" s="3">
        <v>45717</v>
      </c>
      <c r="B9" s="2" t="s">
        <v>3</v>
      </c>
      <c r="C9" s="2" t="s">
        <v>2</v>
      </c>
      <c r="D9" s="1">
        <v>5.7</v>
      </c>
    </row>
    <row r="10" spans="1:12" ht="39" customHeight="1" x14ac:dyDescent="0.2">
      <c r="A10" s="3">
        <v>45717</v>
      </c>
      <c r="B10" s="2" t="s">
        <v>1</v>
      </c>
      <c r="C10" s="2" t="s">
        <v>0</v>
      </c>
      <c r="D10" s="1">
        <v>900</v>
      </c>
    </row>
    <row r="11" spans="1:12" ht="42" customHeight="1" x14ac:dyDescent="0.2">
      <c r="A11" s="3">
        <v>45748</v>
      </c>
      <c r="B11" s="2" t="s">
        <v>5</v>
      </c>
      <c r="C11" s="2" t="s">
        <v>4</v>
      </c>
      <c r="D11" s="1">
        <v>6.8</v>
      </c>
    </row>
    <row r="12" spans="1:12" ht="46" customHeight="1" x14ac:dyDescent="0.2">
      <c r="A12" s="3">
        <v>45748</v>
      </c>
      <c r="B12" s="2" t="s">
        <v>3</v>
      </c>
      <c r="C12" s="2" t="s">
        <v>2</v>
      </c>
      <c r="D12" s="1">
        <v>5.4</v>
      </c>
    </row>
    <row r="13" spans="1:12" ht="48" customHeight="1" x14ac:dyDescent="0.2">
      <c r="A13" s="3">
        <v>45748</v>
      </c>
      <c r="B13" s="2" t="s">
        <v>1</v>
      </c>
      <c r="C13" s="2" t="s">
        <v>0</v>
      </c>
      <c r="D13" s="1">
        <v>500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Raw dataCO₂ Emissions 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Adib Rokaya</dc:creator>
  <cp:lastModifiedBy>Adib Rokaya</cp:lastModifiedBy>
  <dcterms:created xsi:type="dcterms:W3CDTF">2025-04-29T17:41:23Z</dcterms:created>
  <dcterms:modified xsi:type="dcterms:W3CDTF">2025-04-29T17:44:03Z</dcterms:modified>
</cp:coreProperties>
</file>